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anedwards/projects/filepodsg/filepodswxpy/ui/sandbox/f4e0d235-1f99-11e6-8033-a45e60d3571d/"/>
    </mc:Choice>
  </mc:AlternateContent>
  <bookViews>
    <workbookView xWindow="0" yWindow="460" windowWidth="25080" windowHeight="15540" tabRatio="500" activeTab="1"/>
  </bookViews>
  <sheets>
    <sheet name="Personal 2016" sheetId="1" r:id="rId1"/>
    <sheet name="Sales Estima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2" i="2" l="1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11" i="2"/>
  <c r="B5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K70" i="2"/>
  <c r="L70" i="2"/>
  <c r="D70" i="2"/>
  <c r="F70" i="2"/>
  <c r="G70" i="2"/>
  <c r="H70" i="2"/>
  <c r="J70" i="2"/>
  <c r="I70" i="2"/>
  <c r="C70" i="2"/>
  <c r="E70" i="2"/>
  <c r="K69" i="2"/>
  <c r="L69" i="2"/>
  <c r="D69" i="2"/>
  <c r="F69" i="2"/>
  <c r="G69" i="2"/>
  <c r="H69" i="2"/>
  <c r="J69" i="2"/>
  <c r="I69" i="2"/>
  <c r="C69" i="2"/>
  <c r="E69" i="2"/>
  <c r="K68" i="2"/>
  <c r="L68" i="2"/>
  <c r="D68" i="2"/>
  <c r="F68" i="2"/>
  <c r="G68" i="2"/>
  <c r="H68" i="2"/>
  <c r="J68" i="2"/>
  <c r="I68" i="2"/>
  <c r="C68" i="2"/>
  <c r="E68" i="2"/>
  <c r="K67" i="2"/>
  <c r="L67" i="2"/>
  <c r="D67" i="2"/>
  <c r="F67" i="2"/>
  <c r="G67" i="2"/>
  <c r="H67" i="2"/>
  <c r="J67" i="2"/>
  <c r="I67" i="2"/>
  <c r="C67" i="2"/>
  <c r="E67" i="2"/>
  <c r="K66" i="2"/>
  <c r="L66" i="2"/>
  <c r="D66" i="2"/>
  <c r="F66" i="2"/>
  <c r="G66" i="2"/>
  <c r="H66" i="2"/>
  <c r="J66" i="2"/>
  <c r="I66" i="2"/>
  <c r="C66" i="2"/>
  <c r="E66" i="2"/>
  <c r="K65" i="2"/>
  <c r="L65" i="2"/>
  <c r="D65" i="2"/>
  <c r="F65" i="2"/>
  <c r="G65" i="2"/>
  <c r="H65" i="2"/>
  <c r="J65" i="2"/>
  <c r="I65" i="2"/>
  <c r="C65" i="2"/>
  <c r="E65" i="2"/>
  <c r="K64" i="2"/>
  <c r="L64" i="2"/>
  <c r="D64" i="2"/>
  <c r="F64" i="2"/>
  <c r="G64" i="2"/>
  <c r="H64" i="2"/>
  <c r="J64" i="2"/>
  <c r="I64" i="2"/>
  <c r="C64" i="2"/>
  <c r="E64" i="2"/>
  <c r="K63" i="2"/>
  <c r="L63" i="2"/>
  <c r="D63" i="2"/>
  <c r="F63" i="2"/>
  <c r="G63" i="2"/>
  <c r="H63" i="2"/>
  <c r="J63" i="2"/>
  <c r="I63" i="2"/>
  <c r="C63" i="2"/>
  <c r="E63" i="2"/>
  <c r="K62" i="2"/>
  <c r="L62" i="2"/>
  <c r="D62" i="2"/>
  <c r="F62" i="2"/>
  <c r="G62" i="2"/>
  <c r="H62" i="2"/>
  <c r="J62" i="2"/>
  <c r="I62" i="2"/>
  <c r="C62" i="2"/>
  <c r="E62" i="2"/>
  <c r="K61" i="2"/>
  <c r="L61" i="2"/>
  <c r="D61" i="2"/>
  <c r="F61" i="2"/>
  <c r="G61" i="2"/>
  <c r="H61" i="2"/>
  <c r="J61" i="2"/>
  <c r="I61" i="2"/>
  <c r="C61" i="2"/>
  <c r="E61" i="2"/>
  <c r="K60" i="2"/>
  <c r="L60" i="2"/>
  <c r="D60" i="2"/>
  <c r="F60" i="2"/>
  <c r="G60" i="2"/>
  <c r="H60" i="2"/>
  <c r="J60" i="2"/>
  <c r="I60" i="2"/>
  <c r="C60" i="2"/>
  <c r="E60" i="2"/>
  <c r="K59" i="2"/>
  <c r="L59" i="2"/>
  <c r="D59" i="2"/>
  <c r="F59" i="2"/>
  <c r="G59" i="2"/>
  <c r="H59" i="2"/>
  <c r="J59" i="2"/>
  <c r="I59" i="2"/>
  <c r="C59" i="2"/>
  <c r="E59" i="2"/>
  <c r="K58" i="2"/>
  <c r="L58" i="2"/>
  <c r="D58" i="2"/>
  <c r="F58" i="2"/>
  <c r="G58" i="2"/>
  <c r="H58" i="2"/>
  <c r="J58" i="2"/>
  <c r="I58" i="2"/>
  <c r="C58" i="2"/>
  <c r="E58" i="2"/>
  <c r="K57" i="2"/>
  <c r="L57" i="2"/>
  <c r="D57" i="2"/>
  <c r="F57" i="2"/>
  <c r="G57" i="2"/>
  <c r="H57" i="2"/>
  <c r="J57" i="2"/>
  <c r="I57" i="2"/>
  <c r="C57" i="2"/>
  <c r="E57" i="2"/>
  <c r="K56" i="2"/>
  <c r="L56" i="2"/>
  <c r="D56" i="2"/>
  <c r="F56" i="2"/>
  <c r="G56" i="2"/>
  <c r="H56" i="2"/>
  <c r="J56" i="2"/>
  <c r="I56" i="2"/>
  <c r="C56" i="2"/>
  <c r="E56" i="2"/>
  <c r="K55" i="2"/>
  <c r="L55" i="2"/>
  <c r="D55" i="2"/>
  <c r="F55" i="2"/>
  <c r="G55" i="2"/>
  <c r="H55" i="2"/>
  <c r="J55" i="2"/>
  <c r="I55" i="2"/>
  <c r="C55" i="2"/>
  <c r="E55" i="2"/>
  <c r="K54" i="2"/>
  <c r="L54" i="2"/>
  <c r="D54" i="2"/>
  <c r="F54" i="2"/>
  <c r="G54" i="2"/>
  <c r="H54" i="2"/>
  <c r="J54" i="2"/>
  <c r="I54" i="2"/>
  <c r="C54" i="2"/>
  <c r="E54" i="2"/>
  <c r="K53" i="2"/>
  <c r="L53" i="2"/>
  <c r="D53" i="2"/>
  <c r="F53" i="2"/>
  <c r="G53" i="2"/>
  <c r="H53" i="2"/>
  <c r="J53" i="2"/>
  <c r="I53" i="2"/>
  <c r="C53" i="2"/>
  <c r="E53" i="2"/>
  <c r="K52" i="2"/>
  <c r="L52" i="2"/>
  <c r="D52" i="2"/>
  <c r="F52" i="2"/>
  <c r="G52" i="2"/>
  <c r="H52" i="2"/>
  <c r="J52" i="2"/>
  <c r="I52" i="2"/>
  <c r="C52" i="2"/>
  <c r="E52" i="2"/>
  <c r="K51" i="2"/>
  <c r="L51" i="2"/>
  <c r="D51" i="2"/>
  <c r="F51" i="2"/>
  <c r="G51" i="2"/>
  <c r="H51" i="2"/>
  <c r="J51" i="2"/>
  <c r="I51" i="2"/>
  <c r="C51" i="2"/>
  <c r="E51" i="2"/>
  <c r="K50" i="2"/>
  <c r="L50" i="2"/>
  <c r="D50" i="2"/>
  <c r="F50" i="2"/>
  <c r="G50" i="2"/>
  <c r="H50" i="2"/>
  <c r="J50" i="2"/>
  <c r="I50" i="2"/>
  <c r="C50" i="2"/>
  <c r="E50" i="2"/>
  <c r="K49" i="2"/>
  <c r="L49" i="2"/>
  <c r="D49" i="2"/>
  <c r="F49" i="2"/>
  <c r="G49" i="2"/>
  <c r="H49" i="2"/>
  <c r="J49" i="2"/>
  <c r="I49" i="2"/>
  <c r="C49" i="2"/>
  <c r="E49" i="2"/>
  <c r="K48" i="2"/>
  <c r="L48" i="2"/>
  <c r="D48" i="2"/>
  <c r="F48" i="2"/>
  <c r="G48" i="2"/>
  <c r="H48" i="2"/>
  <c r="J48" i="2"/>
  <c r="I48" i="2"/>
  <c r="C48" i="2"/>
  <c r="E48" i="2"/>
  <c r="K47" i="2"/>
  <c r="L47" i="2"/>
  <c r="D47" i="2"/>
  <c r="F47" i="2"/>
  <c r="G47" i="2"/>
  <c r="H47" i="2"/>
  <c r="J47" i="2"/>
  <c r="I47" i="2"/>
  <c r="C47" i="2"/>
  <c r="E47" i="2"/>
  <c r="K46" i="2"/>
  <c r="L46" i="2"/>
  <c r="D46" i="2"/>
  <c r="F46" i="2"/>
  <c r="G46" i="2"/>
  <c r="H46" i="2"/>
  <c r="J46" i="2"/>
  <c r="I46" i="2"/>
  <c r="C46" i="2"/>
  <c r="E46" i="2"/>
  <c r="K45" i="2"/>
  <c r="L45" i="2"/>
  <c r="D45" i="2"/>
  <c r="F45" i="2"/>
  <c r="G45" i="2"/>
  <c r="H45" i="2"/>
  <c r="J45" i="2"/>
  <c r="I45" i="2"/>
  <c r="C45" i="2"/>
  <c r="E45" i="2"/>
  <c r="K44" i="2"/>
  <c r="L44" i="2"/>
  <c r="D44" i="2"/>
  <c r="F44" i="2"/>
  <c r="G44" i="2"/>
  <c r="H44" i="2"/>
  <c r="J44" i="2"/>
  <c r="I44" i="2"/>
  <c r="C44" i="2"/>
  <c r="E44" i="2"/>
  <c r="K43" i="2"/>
  <c r="L43" i="2"/>
  <c r="D43" i="2"/>
  <c r="F43" i="2"/>
  <c r="G43" i="2"/>
  <c r="H43" i="2"/>
  <c r="J43" i="2"/>
  <c r="I43" i="2"/>
  <c r="C43" i="2"/>
  <c r="E43" i="2"/>
  <c r="K42" i="2"/>
  <c r="L42" i="2"/>
  <c r="D42" i="2"/>
  <c r="F42" i="2"/>
  <c r="G42" i="2"/>
  <c r="H42" i="2"/>
  <c r="J42" i="2"/>
  <c r="I42" i="2"/>
  <c r="C42" i="2"/>
  <c r="E42" i="2"/>
  <c r="K41" i="2"/>
  <c r="L41" i="2"/>
  <c r="D41" i="2"/>
  <c r="F41" i="2"/>
  <c r="G41" i="2"/>
  <c r="H41" i="2"/>
  <c r="J41" i="2"/>
  <c r="I41" i="2"/>
  <c r="C41" i="2"/>
  <c r="E41" i="2"/>
  <c r="K40" i="2"/>
  <c r="L40" i="2"/>
  <c r="D40" i="2"/>
  <c r="F40" i="2"/>
  <c r="G40" i="2"/>
  <c r="H40" i="2"/>
  <c r="J40" i="2"/>
  <c r="I40" i="2"/>
  <c r="C40" i="2"/>
  <c r="E40" i="2"/>
  <c r="K39" i="2"/>
  <c r="L39" i="2"/>
  <c r="D39" i="2"/>
  <c r="F39" i="2"/>
  <c r="G39" i="2"/>
  <c r="H39" i="2"/>
  <c r="J39" i="2"/>
  <c r="I39" i="2"/>
  <c r="C39" i="2"/>
  <c r="E39" i="2"/>
  <c r="K38" i="2"/>
  <c r="L38" i="2"/>
  <c r="D38" i="2"/>
  <c r="F38" i="2"/>
  <c r="G38" i="2"/>
  <c r="H38" i="2"/>
  <c r="J38" i="2"/>
  <c r="I38" i="2"/>
  <c r="C38" i="2"/>
  <c r="E38" i="2"/>
  <c r="K37" i="2"/>
  <c r="L37" i="2"/>
  <c r="D37" i="2"/>
  <c r="F37" i="2"/>
  <c r="G37" i="2"/>
  <c r="H37" i="2"/>
  <c r="J37" i="2"/>
  <c r="I37" i="2"/>
  <c r="C37" i="2"/>
  <c r="E37" i="2"/>
  <c r="K36" i="2"/>
  <c r="L36" i="2"/>
  <c r="D36" i="2"/>
  <c r="F36" i="2"/>
  <c r="G36" i="2"/>
  <c r="H36" i="2"/>
  <c r="J36" i="2"/>
  <c r="I36" i="2"/>
  <c r="C36" i="2"/>
  <c r="E36" i="2"/>
  <c r="K35" i="2"/>
  <c r="L35" i="2"/>
  <c r="D35" i="2"/>
  <c r="F35" i="2"/>
  <c r="G35" i="2"/>
  <c r="H35" i="2"/>
  <c r="J35" i="2"/>
  <c r="I35" i="2"/>
  <c r="C35" i="2"/>
  <c r="E35" i="2"/>
  <c r="K34" i="2"/>
  <c r="L34" i="2"/>
  <c r="D34" i="2"/>
  <c r="F34" i="2"/>
  <c r="G34" i="2"/>
  <c r="H34" i="2"/>
  <c r="J34" i="2"/>
  <c r="I34" i="2"/>
  <c r="C34" i="2"/>
  <c r="E34" i="2"/>
  <c r="K33" i="2"/>
  <c r="L33" i="2"/>
  <c r="D33" i="2"/>
  <c r="F33" i="2"/>
  <c r="G33" i="2"/>
  <c r="H33" i="2"/>
  <c r="J33" i="2"/>
  <c r="I33" i="2"/>
  <c r="C33" i="2"/>
  <c r="E33" i="2"/>
  <c r="K32" i="2"/>
  <c r="L32" i="2"/>
  <c r="D32" i="2"/>
  <c r="F32" i="2"/>
  <c r="G32" i="2"/>
  <c r="H32" i="2"/>
  <c r="J32" i="2"/>
  <c r="I32" i="2"/>
  <c r="C32" i="2"/>
  <c r="E32" i="2"/>
  <c r="K31" i="2"/>
  <c r="L31" i="2"/>
  <c r="D31" i="2"/>
  <c r="F31" i="2"/>
  <c r="G31" i="2"/>
  <c r="H31" i="2"/>
  <c r="J31" i="2"/>
  <c r="I31" i="2"/>
  <c r="C31" i="2"/>
  <c r="E31" i="2"/>
  <c r="K30" i="2"/>
  <c r="L30" i="2"/>
  <c r="D30" i="2"/>
  <c r="F30" i="2"/>
  <c r="G30" i="2"/>
  <c r="H30" i="2"/>
  <c r="J30" i="2"/>
  <c r="I30" i="2"/>
  <c r="C30" i="2"/>
  <c r="E30" i="2"/>
  <c r="K29" i="2"/>
  <c r="L29" i="2"/>
  <c r="D29" i="2"/>
  <c r="F29" i="2"/>
  <c r="G29" i="2"/>
  <c r="H29" i="2"/>
  <c r="J29" i="2"/>
  <c r="I29" i="2"/>
  <c r="C29" i="2"/>
  <c r="E29" i="2"/>
  <c r="K28" i="2"/>
  <c r="L28" i="2"/>
  <c r="D28" i="2"/>
  <c r="F28" i="2"/>
  <c r="G28" i="2"/>
  <c r="H28" i="2"/>
  <c r="J28" i="2"/>
  <c r="I28" i="2"/>
  <c r="C28" i="2"/>
  <c r="E28" i="2"/>
  <c r="K27" i="2"/>
  <c r="L27" i="2"/>
  <c r="D27" i="2"/>
  <c r="F27" i="2"/>
  <c r="G27" i="2"/>
  <c r="H27" i="2"/>
  <c r="J27" i="2"/>
  <c r="I27" i="2"/>
  <c r="C27" i="2"/>
  <c r="E27" i="2"/>
  <c r="K26" i="2"/>
  <c r="L26" i="2"/>
  <c r="D26" i="2"/>
  <c r="F26" i="2"/>
  <c r="G26" i="2"/>
  <c r="H26" i="2"/>
  <c r="J26" i="2"/>
  <c r="I26" i="2"/>
  <c r="C26" i="2"/>
  <c r="E26" i="2"/>
  <c r="K25" i="2"/>
  <c r="L25" i="2"/>
  <c r="D25" i="2"/>
  <c r="F25" i="2"/>
  <c r="G25" i="2"/>
  <c r="H25" i="2"/>
  <c r="J25" i="2"/>
  <c r="I25" i="2"/>
  <c r="C25" i="2"/>
  <c r="E25" i="2"/>
  <c r="K24" i="2"/>
  <c r="L24" i="2"/>
  <c r="D24" i="2"/>
  <c r="F24" i="2"/>
  <c r="G24" i="2"/>
  <c r="H24" i="2"/>
  <c r="J24" i="2"/>
  <c r="I24" i="2"/>
  <c r="C24" i="2"/>
  <c r="E24" i="2"/>
  <c r="K23" i="2"/>
  <c r="L23" i="2"/>
  <c r="D23" i="2"/>
  <c r="F23" i="2"/>
  <c r="G23" i="2"/>
  <c r="H23" i="2"/>
  <c r="J23" i="2"/>
  <c r="I23" i="2"/>
  <c r="C23" i="2"/>
  <c r="E23" i="2"/>
  <c r="K22" i="2"/>
  <c r="L22" i="2"/>
  <c r="D22" i="2"/>
  <c r="F22" i="2"/>
  <c r="G22" i="2"/>
  <c r="H22" i="2"/>
  <c r="J22" i="2"/>
  <c r="I22" i="2"/>
  <c r="C22" i="2"/>
  <c r="E22" i="2"/>
  <c r="K21" i="2"/>
  <c r="L21" i="2"/>
  <c r="D21" i="2"/>
  <c r="F21" i="2"/>
  <c r="G21" i="2"/>
  <c r="H21" i="2"/>
  <c r="J21" i="2"/>
  <c r="I21" i="2"/>
  <c r="C21" i="2"/>
  <c r="E21" i="2"/>
  <c r="K20" i="2"/>
  <c r="L20" i="2"/>
  <c r="D20" i="2"/>
  <c r="F20" i="2"/>
  <c r="G20" i="2"/>
  <c r="H20" i="2"/>
  <c r="J20" i="2"/>
  <c r="I20" i="2"/>
  <c r="C20" i="2"/>
  <c r="E20" i="2"/>
  <c r="K19" i="2"/>
  <c r="L19" i="2"/>
  <c r="D19" i="2"/>
  <c r="F19" i="2"/>
  <c r="G19" i="2"/>
  <c r="H19" i="2"/>
  <c r="J19" i="2"/>
  <c r="I19" i="2"/>
  <c r="C19" i="2"/>
  <c r="E19" i="2"/>
  <c r="K18" i="2"/>
  <c r="L18" i="2"/>
  <c r="D18" i="2"/>
  <c r="F18" i="2"/>
  <c r="G18" i="2"/>
  <c r="H18" i="2"/>
  <c r="J18" i="2"/>
  <c r="I18" i="2"/>
  <c r="C18" i="2"/>
  <c r="E18" i="2"/>
  <c r="K17" i="2"/>
  <c r="L17" i="2"/>
  <c r="D17" i="2"/>
  <c r="F17" i="2"/>
  <c r="G17" i="2"/>
  <c r="H17" i="2"/>
  <c r="J17" i="2"/>
  <c r="I17" i="2"/>
  <c r="C17" i="2"/>
  <c r="E17" i="2"/>
  <c r="K16" i="2"/>
  <c r="L16" i="2"/>
  <c r="D16" i="2"/>
  <c r="F16" i="2"/>
  <c r="G16" i="2"/>
  <c r="H16" i="2"/>
  <c r="J16" i="2"/>
  <c r="I16" i="2"/>
  <c r="C16" i="2"/>
  <c r="E16" i="2"/>
  <c r="K15" i="2"/>
  <c r="L15" i="2"/>
  <c r="D15" i="2"/>
  <c r="F15" i="2"/>
  <c r="G15" i="2"/>
  <c r="H15" i="2"/>
  <c r="J15" i="2"/>
  <c r="I15" i="2"/>
  <c r="C15" i="2"/>
  <c r="E15" i="2"/>
  <c r="K14" i="2"/>
  <c r="L14" i="2"/>
  <c r="D14" i="2"/>
  <c r="F14" i="2"/>
  <c r="G14" i="2"/>
  <c r="H14" i="2"/>
  <c r="J14" i="2"/>
  <c r="I14" i="2"/>
  <c r="C14" i="2"/>
  <c r="E14" i="2"/>
  <c r="K13" i="2"/>
  <c r="L13" i="2"/>
  <c r="D13" i="2"/>
  <c r="F13" i="2"/>
  <c r="G13" i="2"/>
  <c r="H13" i="2"/>
  <c r="J13" i="2"/>
  <c r="I13" i="2"/>
  <c r="C13" i="2"/>
  <c r="E13" i="2"/>
  <c r="K12" i="2"/>
  <c r="L12" i="2"/>
  <c r="D12" i="2"/>
  <c r="F12" i="2"/>
  <c r="G12" i="2"/>
  <c r="H12" i="2"/>
  <c r="J12" i="2"/>
  <c r="I12" i="2"/>
  <c r="C12" i="2"/>
  <c r="E12" i="2"/>
  <c r="K11" i="2"/>
  <c r="L11" i="2"/>
  <c r="D11" i="2"/>
  <c r="F11" i="2"/>
  <c r="G11" i="2"/>
  <c r="H11" i="2"/>
  <c r="J11" i="2"/>
  <c r="I11" i="2"/>
  <c r="C11" i="2"/>
  <c r="E11" i="2"/>
  <c r="B9" i="2"/>
  <c r="C9" i="2"/>
  <c r="C4" i="1"/>
  <c r="C6" i="1"/>
  <c r="C8" i="1"/>
  <c r="C13" i="1"/>
  <c r="C14" i="1"/>
  <c r="C18" i="1"/>
  <c r="C22" i="1"/>
  <c r="C25" i="1"/>
  <c r="C26" i="1"/>
  <c r="C27" i="1"/>
</calcChain>
</file>

<file path=xl/sharedStrings.xml><?xml version="1.0" encoding="utf-8"?>
<sst xmlns="http://schemas.openxmlformats.org/spreadsheetml/2006/main" count="38" uniqueCount="38">
  <si>
    <t xml:space="preserve">Income Expected </t>
  </si>
  <si>
    <t>Ann SWA</t>
  </si>
  <si>
    <t>Allan Coquest</t>
  </si>
  <si>
    <t>Allan Raytheon</t>
  </si>
  <si>
    <t>Big Commitments</t>
  </si>
  <si>
    <t>Taxes 2015</t>
  </si>
  <si>
    <t>IRS Debt</t>
  </si>
  <si>
    <t>Living</t>
  </si>
  <si>
    <t>Pay Down on House</t>
  </si>
  <si>
    <t>(6 months pay)</t>
  </si>
  <si>
    <t xml:space="preserve">Leopard Data Sales </t>
  </si>
  <si>
    <t>Weekly Calls</t>
  </si>
  <si>
    <t>Conversion Rate</t>
  </si>
  <si>
    <t>Converts Per Week</t>
  </si>
  <si>
    <t>Weeks</t>
  </si>
  <si>
    <t>Average Account Monthly</t>
  </si>
  <si>
    <t>New Accounts for 2015</t>
  </si>
  <si>
    <t>Gross</t>
  </si>
  <si>
    <t>Comission</t>
  </si>
  <si>
    <t>Comission Rate</t>
  </si>
  <si>
    <t>Our Gross</t>
  </si>
  <si>
    <t>Sales Person Income Level</t>
  </si>
  <si>
    <t>Yearly Income Base</t>
  </si>
  <si>
    <t>Sales Net</t>
  </si>
  <si>
    <t>Sales Person (2)</t>
  </si>
  <si>
    <t>Hosting Cost</t>
  </si>
  <si>
    <t>Cost</t>
  </si>
  <si>
    <t>Net After hosting</t>
  </si>
  <si>
    <t>2 Sales Net</t>
  </si>
  <si>
    <t>2 Sales Net After hosting</t>
  </si>
  <si>
    <t>Net Clients</t>
  </si>
  <si>
    <t>2 Net Clients</t>
  </si>
  <si>
    <t>Rows</t>
  </si>
  <si>
    <t>Data Size</t>
  </si>
  <si>
    <t>2 Data Size</t>
  </si>
  <si>
    <t>2 Rows</t>
  </si>
  <si>
    <t>Index</t>
  </si>
  <si>
    <t>2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</si>
</sst>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workbookViewId="0">
      <selection activeCell="F2" sqref="F2:Q71"/>
    </sheetView>
  </sheetViews>
  <sheetFormatPr baseColWidth="10" defaultRowHeight="16" x14ac:dyDescent="0.2"/>
  <cols>
    <col min="2" max="2" width="18.6640625" customWidth="1"/>
    <col min="6" max="6" width="24.5" customWidth="1"/>
    <col min="10" max="10" width="22.33203125" customWidth="1"/>
    <col min="14" max="14" width="17.33203125" customWidth="1"/>
    <col min="15" max="15" width="24.5" customWidth="1"/>
  </cols>
  <sheetData>
    <row r="2" spans="2:3" x14ac:dyDescent="0.2">
      <c r="B2" t="s">
        <v>0</v>
      </c>
    </row>
    <row r="4" spans="2:3" x14ac:dyDescent="0.2">
      <c r="B4" t="s">
        <v>1</v>
      </c>
      <c r="C4">
        <f>7*2200</f>
        <v>15400</v>
      </c>
    </row>
    <row r="5" spans="2:3" x14ac:dyDescent="0.2">
      <c r="B5" t="s">
        <v>2</v>
      </c>
      <c r="C5">
        <v>30000</v>
      </c>
    </row>
    <row r="6" spans="2:3" x14ac:dyDescent="0.2">
      <c r="B6" t="s">
        <v>3</v>
      </c>
      <c r="C6">
        <f>144*8*80</f>
        <v>92160</v>
      </c>
    </row>
    <row r="8" spans="2:3" x14ac:dyDescent="0.2">
      <c r="C8">
        <f>SUM(C4:C7)</f>
        <v>137560</v>
      </c>
    </row>
    <row r="10" spans="2:3" x14ac:dyDescent="0.2">
      <c r="B10" t="s">
        <v>4</v>
      </c>
    </row>
    <row r="12" spans="2:3" x14ac:dyDescent="0.2">
      <c r="B12" t="s">
        <v>5</v>
      </c>
      <c r="C12">
        <v>25000</v>
      </c>
    </row>
    <row r="13" spans="2:3" x14ac:dyDescent="0.2">
      <c r="B13" t="s">
        <v>7</v>
      </c>
      <c r="C13">
        <f>7500*7</f>
        <v>52500</v>
      </c>
    </row>
    <row r="14" spans="2:3" x14ac:dyDescent="0.2">
      <c r="C14">
        <f>C8-C1-C13</f>
        <v>85060</v>
      </c>
    </row>
    <row r="16" spans="2:3" x14ac:dyDescent="0.2">
      <c r="B16" t="s">
        <v>6</v>
      </c>
      <c r="C16">
        <v>25000</v>
      </c>
    </row>
    <row r="18" spans="2:4" x14ac:dyDescent="0.2">
      <c r="C18">
        <f>C14-C16</f>
        <v>60060</v>
      </c>
    </row>
    <row r="20" spans="2:4" x14ac:dyDescent="0.2">
      <c r="B20" t="s">
        <v>24</v>
      </c>
      <c r="C20">
        <v>36000</v>
      </c>
      <c r="D20" t="s">
        <v>9</v>
      </c>
    </row>
    <row r="22" spans="2:4" x14ac:dyDescent="0.2">
      <c r="C22">
        <f>C18-C20</f>
        <v>24060</v>
      </c>
    </row>
    <row r="24" spans="2:4" x14ac:dyDescent="0.2">
      <c r="B24" t="s">
        <v>8</v>
      </c>
      <c r="C24">
        <v>211000</v>
      </c>
    </row>
    <row r="25" spans="2:4" x14ac:dyDescent="0.2">
      <c r="C25">
        <f>C24-C22</f>
        <v>186940</v>
      </c>
    </row>
    <row r="26" spans="2:4" x14ac:dyDescent="0.2">
      <c r="C26">
        <f>300*7</f>
        <v>2100</v>
      </c>
    </row>
    <row r="27" spans="2:4" x14ac:dyDescent="0.2">
      <c r="C27">
        <f>C25-C26</f>
        <v>184840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C38" workbookViewId="0">
      <selection activeCell="R72" sqref="R72"/>
    </sheetView>
  </sheetViews>
  <sheetFormatPr baseColWidth="10" defaultRowHeight="16" x14ac:dyDescent="0.2"/>
  <cols>
    <col min="1" max="1" width="27.83203125" customWidth="1"/>
    <col min="9" max="9" width="17.83203125" customWidth="1"/>
    <col min="10" max="10" width="20.1640625" customWidth="1"/>
    <col min="15" max="15" width="15.5" customWidth="1"/>
    <col min="16" max="16" width="14" customWidth="1"/>
  </cols>
  <sheetData>
    <row r="1" spans="1:18" x14ac:dyDescent="0.2">
      <c r="A1" t="s">
        <v>10</v>
      </c>
    </row>
    <row r="3" spans="1:18" x14ac:dyDescent="0.2">
      <c r="A3" t="s">
        <v>11</v>
      </c>
      <c r="B3">
        <v>160</v>
      </c>
      <c r="E3" t="s">
        <v>22</v>
      </c>
      <c r="F3">
        <v>24000</v>
      </c>
    </row>
    <row r="4" spans="1:18" x14ac:dyDescent="0.2">
      <c r="A4" t="s">
        <v>12</v>
      </c>
      <c r="B4">
        <v>0.05</v>
      </c>
    </row>
    <row r="5" spans="1:18" x14ac:dyDescent="0.2">
      <c r="A5" t="s">
        <v>13</v>
      </c>
      <c r="B5">
        <f>B3*B4</f>
        <v>8</v>
      </c>
      <c r="C5">
        <v>4</v>
      </c>
      <c r="E5" t="s">
        <v>25</v>
      </c>
      <c r="F5">
        <v>0.16</v>
      </c>
    </row>
    <row r="6" spans="1:18" x14ac:dyDescent="0.2">
      <c r="A6" t="s">
        <v>14</v>
      </c>
      <c r="B6">
        <v>26</v>
      </c>
    </row>
    <row r="7" spans="1:18" x14ac:dyDescent="0.2">
      <c r="A7" t="s">
        <v>15</v>
      </c>
      <c r="B7">
        <v>12</v>
      </c>
    </row>
    <row r="8" spans="1:18" x14ac:dyDescent="0.2">
      <c r="A8" t="s">
        <v>19</v>
      </c>
      <c r="B8">
        <v>0.35</v>
      </c>
    </row>
    <row r="9" spans="1:18" x14ac:dyDescent="0.2">
      <c r="A9" t="s">
        <v>16</v>
      </c>
      <c r="B9">
        <f>B6*C5</f>
        <v>104</v>
      </c>
      <c r="C9">
        <f>B9*B7</f>
        <v>1248</v>
      </c>
    </row>
    <row r="10" spans="1:18" x14ac:dyDescent="0.2">
      <c r="B10" t="s">
        <v>17</v>
      </c>
      <c r="C10" t="s">
        <v>18</v>
      </c>
      <c r="D10" t="s">
        <v>20</v>
      </c>
      <c r="E10" t="s">
        <v>21</v>
      </c>
      <c r="F10" t="s">
        <v>23</v>
      </c>
      <c r="G10" t="s">
        <v>28</v>
      </c>
      <c r="H10" t="s">
        <v>26</v>
      </c>
      <c r="I10" t="s">
        <v>27</v>
      </c>
      <c r="J10" t="s">
        <v>29</v>
      </c>
      <c r="K10" t="s">
        <v>30</v>
      </c>
      <c r="L10" t="s">
        <v>31</v>
      </c>
      <c r="M10" t="s">
        <v>33</v>
      </c>
      <c r="N10" t="s">
        <v>34</v>
      </c>
      <c r="O10" t="s">
        <v>32</v>
      </c>
      <c r="P10" t="s">
        <v>35</v>
      </c>
      <c r="Q10" t="s">
        <v>36</v>
      </c>
      <c r="R10" t="s">
        <v>37</v>
      </c>
    </row>
    <row r="11" spans="1:18" x14ac:dyDescent="0.2">
      <c r="A11">
        <v>1</v>
      </c>
      <c r="B11">
        <f>C5*B5*B7</f>
        <v>384</v>
      </c>
      <c r="C11">
        <f>B11*$B$8</f>
        <v>134.39999999999998</v>
      </c>
      <c r="D11">
        <f>(1-$B$8)*B11</f>
        <v>249.60000000000002</v>
      </c>
      <c r="E11">
        <f>C11*12+$F$3</f>
        <v>25612.799999999999</v>
      </c>
      <c r="F11">
        <f>($F$3-(D11*12))*-1</f>
        <v>-21004.799999999999</v>
      </c>
      <c r="G11">
        <f>F11*2</f>
        <v>-42009.599999999999</v>
      </c>
      <c r="H11">
        <f>$F$5*B11</f>
        <v>61.44</v>
      </c>
      <c r="I11">
        <f>F11-H11</f>
        <v>-21066.239999999998</v>
      </c>
      <c r="J11">
        <f>G11-(H11*2)</f>
        <v>-42132.479999999996</v>
      </c>
      <c r="K11">
        <f>B11/$B$7</f>
        <v>32</v>
      </c>
      <c r="L11">
        <f>K11*2</f>
        <v>64</v>
      </c>
      <c r="M11">
        <f>K11*50</f>
        <v>1600</v>
      </c>
      <c r="N11">
        <f>M11*2</f>
        <v>3200</v>
      </c>
      <c r="O11">
        <f>(M11*1000000000)/64000</f>
        <v>25000000</v>
      </c>
      <c r="P11">
        <f>O11*2</f>
        <v>50000000</v>
      </c>
      <c r="Q11">
        <f>(3000000000/2000000000000)*M11</f>
        <v>2.4</v>
      </c>
      <c r="R11">
        <f>Q11*2</f>
        <v>4.8</v>
      </c>
    </row>
    <row r="12" spans="1:18" x14ac:dyDescent="0.2">
      <c r="A12">
        <v>2</v>
      </c>
      <c r="B12">
        <f>B11*2</f>
        <v>768</v>
      </c>
      <c r="C12">
        <f>B12*$B$8</f>
        <v>268.79999999999995</v>
      </c>
      <c r="D12">
        <f>(1-$B$8)*B12</f>
        <v>499.20000000000005</v>
      </c>
      <c r="E12">
        <f>C12*12+$F$3</f>
        <v>27225.599999999999</v>
      </c>
      <c r="F12">
        <f>($F$3-(D12*12))*-1</f>
        <v>-18009.599999999999</v>
      </c>
      <c r="G12">
        <f>F12*2</f>
        <v>-36019.199999999997</v>
      </c>
      <c r="H12">
        <f>$F$5*B12</f>
        <v>122.88</v>
      </c>
      <c r="I12">
        <f>F12-H12</f>
        <v>-18132.48</v>
      </c>
      <c r="J12">
        <f>G12-(H12*2)</f>
        <v>-36264.959999999999</v>
      </c>
      <c r="K12">
        <f>B12/$B$7</f>
        <v>64</v>
      </c>
      <c r="L12">
        <f>K12*2</f>
        <v>128</v>
      </c>
      <c r="M12">
        <f t="shared" ref="M12:M70" si="0">K12*50</f>
        <v>3200</v>
      </c>
      <c r="N12">
        <f t="shared" ref="N12:N70" si="1">M12*2</f>
        <v>6400</v>
      </c>
      <c r="O12">
        <f t="shared" ref="O12:O70" si="2">(M12*1000000000)/64000</f>
        <v>50000000</v>
      </c>
      <c r="P12">
        <f t="shared" ref="P12:P70" si="3">O12*2</f>
        <v>100000000</v>
      </c>
      <c r="Q12">
        <f t="shared" ref="Q12:Q70" si="4">(3000000000/2000000000000)*M12</f>
        <v>4.8</v>
      </c>
      <c r="R12">
        <f t="shared" ref="R12:R70" si="5">Q12*2</f>
        <v>9.6</v>
      </c>
    </row>
    <row r="13" spans="1:18" x14ac:dyDescent="0.2">
      <c r="A13">
        <v>3</v>
      </c>
      <c r="B13">
        <f>B12+B11</f>
        <v>1152</v>
      </c>
      <c r="C13">
        <f>B13*$B$8</f>
        <v>403.2</v>
      </c>
      <c r="D13">
        <f>(1-$B$8)*B13</f>
        <v>748.80000000000007</v>
      </c>
      <c r="E13">
        <f>C13*12+$F$3</f>
        <v>28838.400000000001</v>
      </c>
      <c r="F13">
        <f>($F$3-(D13*12))*-1</f>
        <v>-15014.4</v>
      </c>
      <c r="G13">
        <f>F13*2</f>
        <v>-30028.799999999999</v>
      </c>
      <c r="H13">
        <f>$F$5*B13</f>
        <v>184.32</v>
      </c>
      <c r="I13">
        <f>F13-H13</f>
        <v>-15198.72</v>
      </c>
      <c r="J13">
        <f>G13-(H13*2)</f>
        <v>-30397.439999999999</v>
      </c>
      <c r="K13">
        <f>B13/$B$7</f>
        <v>96</v>
      </c>
      <c r="L13">
        <f>K13*2</f>
        <v>192</v>
      </c>
      <c r="M13">
        <f t="shared" si="0"/>
        <v>4800</v>
      </c>
      <c r="N13">
        <f t="shared" si="1"/>
        <v>9600</v>
      </c>
      <c r="O13">
        <f t="shared" si="2"/>
        <v>75000000</v>
      </c>
      <c r="P13">
        <f t="shared" si="3"/>
        <v>150000000</v>
      </c>
      <c r="Q13">
        <f t="shared" si="4"/>
        <v>7.2</v>
      </c>
      <c r="R13">
        <f t="shared" si="5"/>
        <v>14.4</v>
      </c>
    </row>
    <row r="14" spans="1:18" x14ac:dyDescent="0.2">
      <c r="A14">
        <v>4</v>
      </c>
      <c r="B14">
        <f>B13+B11</f>
        <v>1536</v>
      </c>
      <c r="C14">
        <f>B14*$B$8</f>
        <v>537.59999999999991</v>
      </c>
      <c r="D14">
        <f>(1-$B$8)*B14</f>
        <v>998.40000000000009</v>
      </c>
      <c r="E14">
        <f>C14*12+$F$3</f>
        <v>30451.199999999997</v>
      </c>
      <c r="F14">
        <f>($F$3-(D14*12))*-1</f>
        <v>-12019.199999999999</v>
      </c>
      <c r="G14">
        <f>F14*2</f>
        <v>-24038.399999999998</v>
      </c>
      <c r="H14">
        <f>$F$5*B14</f>
        <v>245.76</v>
      </c>
      <c r="I14">
        <f>F14-H14</f>
        <v>-12264.96</v>
      </c>
      <c r="J14">
        <f>G14-(H14*2)</f>
        <v>-24529.919999999998</v>
      </c>
      <c r="K14">
        <f>B14/$B$7</f>
        <v>128</v>
      </c>
      <c r="L14">
        <f>K14*2</f>
        <v>256</v>
      </c>
      <c r="M14">
        <f t="shared" si="0"/>
        <v>6400</v>
      </c>
      <c r="N14">
        <f t="shared" si="1"/>
        <v>12800</v>
      </c>
      <c r="O14">
        <f t="shared" si="2"/>
        <v>100000000</v>
      </c>
      <c r="P14">
        <f t="shared" si="3"/>
        <v>200000000</v>
      </c>
      <c r="Q14">
        <f t="shared" si="4"/>
        <v>9.6</v>
      </c>
      <c r="R14">
        <f t="shared" si="5"/>
        <v>19.2</v>
      </c>
    </row>
    <row r="15" spans="1:18" x14ac:dyDescent="0.2">
      <c r="A15">
        <v>5</v>
      </c>
      <c r="B15">
        <f>B14+B11</f>
        <v>1920</v>
      </c>
      <c r="C15">
        <f>B15*$B$8</f>
        <v>672</v>
      </c>
      <c r="D15">
        <f>(1-$B$8)*B15</f>
        <v>1248</v>
      </c>
      <c r="E15">
        <f>C15*12+$F$3</f>
        <v>32064</v>
      </c>
      <c r="F15">
        <f>($F$3-(D15*12))*-1</f>
        <v>-9024</v>
      </c>
      <c r="G15">
        <f>F15*2</f>
        <v>-18048</v>
      </c>
      <c r="H15">
        <f>$F$5*B15</f>
        <v>307.2</v>
      </c>
      <c r="I15">
        <f>F15-H15</f>
        <v>-9331.2000000000007</v>
      </c>
      <c r="J15">
        <f>G15-(H15*2)</f>
        <v>-18662.400000000001</v>
      </c>
      <c r="K15">
        <f>B15/$B$7</f>
        <v>160</v>
      </c>
      <c r="L15">
        <f>K15*2</f>
        <v>320</v>
      </c>
      <c r="M15">
        <f t="shared" si="0"/>
        <v>8000</v>
      </c>
      <c r="N15">
        <f t="shared" si="1"/>
        <v>16000</v>
      </c>
      <c r="O15">
        <f t="shared" si="2"/>
        <v>125000000</v>
      </c>
      <c r="P15">
        <f t="shared" si="3"/>
        <v>250000000</v>
      </c>
      <c r="Q15">
        <f t="shared" si="4"/>
        <v>12</v>
      </c>
      <c r="R15">
        <f t="shared" si="5"/>
        <v>24</v>
      </c>
    </row>
    <row r="16" spans="1:18" x14ac:dyDescent="0.2">
      <c r="A16">
        <v>6</v>
      </c>
      <c r="B16">
        <f>B15+B11</f>
        <v>2304</v>
      </c>
      <c r="C16">
        <f>B16*$B$8</f>
        <v>806.4</v>
      </c>
      <c r="D16">
        <f>(1-$B$8)*B16</f>
        <v>1497.6000000000001</v>
      </c>
      <c r="E16">
        <f>C16*12+$F$3</f>
        <v>33676.800000000003</v>
      </c>
      <c r="F16">
        <f>($F$3-(D16*12))*-1</f>
        <v>-6028.7999999999993</v>
      </c>
      <c r="G16">
        <f>F16*2</f>
        <v>-12057.599999999999</v>
      </c>
      <c r="H16">
        <f>$F$5*B16</f>
        <v>368.64</v>
      </c>
      <c r="I16">
        <f>F16-H16</f>
        <v>-6397.44</v>
      </c>
      <c r="J16">
        <f>G16-(H16*2)</f>
        <v>-12794.88</v>
      </c>
      <c r="K16">
        <f>B16/$B$7</f>
        <v>192</v>
      </c>
      <c r="L16">
        <f>K16*2</f>
        <v>384</v>
      </c>
      <c r="M16">
        <f t="shared" si="0"/>
        <v>9600</v>
      </c>
      <c r="N16">
        <f t="shared" si="1"/>
        <v>19200</v>
      </c>
      <c r="O16">
        <f t="shared" si="2"/>
        <v>150000000</v>
      </c>
      <c r="P16">
        <f t="shared" si="3"/>
        <v>300000000</v>
      </c>
      <c r="Q16">
        <f t="shared" si="4"/>
        <v>14.4</v>
      </c>
      <c r="R16">
        <f t="shared" si="5"/>
        <v>28.8</v>
      </c>
    </row>
    <row r="17" spans="1:18" x14ac:dyDescent="0.2">
      <c r="A17">
        <v>7</v>
      </c>
      <c r="B17">
        <f>B16+B11</f>
        <v>2688</v>
      </c>
      <c r="C17">
        <f>B17*$B$8</f>
        <v>940.8</v>
      </c>
      <c r="D17">
        <f>(1-$B$8)*B17</f>
        <v>1747.2</v>
      </c>
      <c r="E17">
        <f>C17*12+$F$3</f>
        <v>35289.599999999999</v>
      </c>
      <c r="F17">
        <f>($F$3-(D17*12))*-1</f>
        <v>-3033.5999999999985</v>
      </c>
      <c r="G17">
        <f>F17*2</f>
        <v>-6067.1999999999971</v>
      </c>
      <c r="H17">
        <f>$F$5*B17</f>
        <v>430.08</v>
      </c>
      <c r="I17">
        <f>F17-H17</f>
        <v>-3463.6799999999985</v>
      </c>
      <c r="J17">
        <f>G17-(H17*2)</f>
        <v>-6927.3599999999969</v>
      </c>
      <c r="K17">
        <f>B17/$B$7</f>
        <v>224</v>
      </c>
      <c r="L17">
        <f>K17*2</f>
        <v>448</v>
      </c>
      <c r="M17">
        <f t="shared" si="0"/>
        <v>11200</v>
      </c>
      <c r="N17">
        <f t="shared" si="1"/>
        <v>22400</v>
      </c>
      <c r="O17">
        <f t="shared" si="2"/>
        <v>175000000</v>
      </c>
      <c r="P17">
        <f t="shared" si="3"/>
        <v>350000000</v>
      </c>
      <c r="Q17">
        <f t="shared" si="4"/>
        <v>16.8</v>
      </c>
      <c r="R17">
        <f t="shared" si="5"/>
        <v>33.6</v>
      </c>
    </row>
    <row r="18" spans="1:18" x14ac:dyDescent="0.2">
      <c r="A18">
        <v>8</v>
      </c>
      <c r="B18">
        <f>B17+B11</f>
        <v>3072</v>
      </c>
      <c r="C18">
        <f>B18*$B$8</f>
        <v>1075.1999999999998</v>
      </c>
      <c r="D18">
        <f>(1-$B$8)*B18</f>
        <v>1996.8000000000002</v>
      </c>
      <c r="E18">
        <f>C18*12+$F$3</f>
        <v>36902.399999999994</v>
      </c>
      <c r="F18">
        <f>($F$3-(D18*12))*-1</f>
        <v>-38.399999999997817</v>
      </c>
      <c r="G18">
        <f>F18*2</f>
        <v>-76.799999999995634</v>
      </c>
      <c r="H18">
        <f>$F$5*B18</f>
        <v>491.52</v>
      </c>
      <c r="I18">
        <f>F18-H18</f>
        <v>-529.9199999999978</v>
      </c>
      <c r="J18">
        <f>G18-(H18*2)</f>
        <v>-1059.8399999999956</v>
      </c>
      <c r="K18">
        <f>B18/$B$7</f>
        <v>256</v>
      </c>
      <c r="L18">
        <f>K18*2</f>
        <v>512</v>
      </c>
      <c r="M18">
        <f t="shared" si="0"/>
        <v>12800</v>
      </c>
      <c r="N18">
        <f t="shared" si="1"/>
        <v>25600</v>
      </c>
      <c r="O18">
        <f t="shared" si="2"/>
        <v>200000000</v>
      </c>
      <c r="P18">
        <f t="shared" si="3"/>
        <v>400000000</v>
      </c>
      <c r="Q18">
        <f t="shared" si="4"/>
        <v>19.2</v>
      </c>
      <c r="R18">
        <f t="shared" si="5"/>
        <v>38.4</v>
      </c>
    </row>
    <row r="19" spans="1:18" x14ac:dyDescent="0.2">
      <c r="A19">
        <v>9</v>
      </c>
      <c r="B19">
        <f>B18+B11</f>
        <v>3456</v>
      </c>
      <c r="C19">
        <f>B19*$B$8</f>
        <v>1209.5999999999999</v>
      </c>
      <c r="D19">
        <f>(1-$B$8)*B19</f>
        <v>2246.4</v>
      </c>
      <c r="E19">
        <f>C19*12+$F$3</f>
        <v>38515.199999999997</v>
      </c>
      <c r="F19">
        <f>($F$3-(D19*12))*-1</f>
        <v>2956.8000000000029</v>
      </c>
      <c r="G19">
        <f>F19*2</f>
        <v>5913.6000000000058</v>
      </c>
      <c r="H19">
        <f>$F$5*B19</f>
        <v>552.96</v>
      </c>
      <c r="I19">
        <f>F19-H19</f>
        <v>2403.8400000000029</v>
      </c>
      <c r="J19">
        <f>G19-(H19*2)</f>
        <v>4807.6800000000057</v>
      </c>
      <c r="K19">
        <f>B19/$B$7</f>
        <v>288</v>
      </c>
      <c r="L19">
        <f>K19*2</f>
        <v>576</v>
      </c>
      <c r="M19">
        <f t="shared" si="0"/>
        <v>14400</v>
      </c>
      <c r="N19">
        <f t="shared" si="1"/>
        <v>28800</v>
      </c>
      <c r="O19">
        <f t="shared" si="2"/>
        <v>225000000</v>
      </c>
      <c r="P19">
        <f t="shared" si="3"/>
        <v>450000000</v>
      </c>
      <c r="Q19">
        <f t="shared" si="4"/>
        <v>21.6</v>
      </c>
      <c r="R19">
        <f t="shared" si="5"/>
        <v>43.2</v>
      </c>
    </row>
    <row r="20" spans="1:18" x14ac:dyDescent="0.2">
      <c r="A20">
        <v>10</v>
      </c>
      <c r="B20">
        <f>B19+B11</f>
        <v>3840</v>
      </c>
      <c r="C20">
        <f>B20*$B$8</f>
        <v>1344</v>
      </c>
      <c r="D20">
        <f>(1-$B$8)*B20</f>
        <v>2496</v>
      </c>
      <c r="E20">
        <f>C20*12+$F$3</f>
        <v>40128</v>
      </c>
      <c r="F20">
        <f>($F$3-(D20*12))*-1</f>
        <v>5952</v>
      </c>
      <c r="G20">
        <f>F20*2</f>
        <v>11904</v>
      </c>
      <c r="H20">
        <f>$F$5*B20</f>
        <v>614.4</v>
      </c>
      <c r="I20">
        <f>F20-H20</f>
        <v>5337.6</v>
      </c>
      <c r="J20">
        <f>G20-(H20*2)</f>
        <v>10675.2</v>
      </c>
      <c r="K20">
        <f>B20/$B$7</f>
        <v>320</v>
      </c>
      <c r="L20">
        <f>K20*2</f>
        <v>640</v>
      </c>
      <c r="M20">
        <f t="shared" si="0"/>
        <v>16000</v>
      </c>
      <c r="N20">
        <f t="shared" si="1"/>
        <v>32000</v>
      </c>
      <c r="O20">
        <f t="shared" si="2"/>
        <v>250000000</v>
      </c>
      <c r="P20">
        <f t="shared" si="3"/>
        <v>500000000</v>
      </c>
      <c r="Q20">
        <f t="shared" si="4"/>
        <v>24</v>
      </c>
      <c r="R20">
        <f t="shared" si="5"/>
        <v>48</v>
      </c>
    </row>
    <row r="21" spans="1:18" x14ac:dyDescent="0.2">
      <c r="A21">
        <v>11</v>
      </c>
      <c r="B21">
        <f>B20+B11</f>
        <v>4224</v>
      </c>
      <c r="C21">
        <f>B21*$B$8</f>
        <v>1478.3999999999999</v>
      </c>
      <c r="D21">
        <f>(1-$B$8)*B21</f>
        <v>2745.6</v>
      </c>
      <c r="E21">
        <f>C21*12+$F$3</f>
        <v>41740.800000000003</v>
      </c>
      <c r="F21">
        <f>($F$3-(D21*12))*-1</f>
        <v>8947.1999999999971</v>
      </c>
      <c r="G21">
        <f>F21*2</f>
        <v>17894.399999999994</v>
      </c>
      <c r="H21">
        <f>$F$5*B21</f>
        <v>675.84</v>
      </c>
      <c r="I21">
        <f>F21-H21</f>
        <v>8271.3599999999969</v>
      </c>
      <c r="J21">
        <f>G21-(H21*2)</f>
        <v>16542.719999999994</v>
      </c>
      <c r="K21">
        <f>B21/$B$7</f>
        <v>352</v>
      </c>
      <c r="L21">
        <f>K21*2</f>
        <v>704</v>
      </c>
      <c r="M21">
        <f t="shared" si="0"/>
        <v>17600</v>
      </c>
      <c r="N21">
        <f t="shared" si="1"/>
        <v>35200</v>
      </c>
      <c r="O21">
        <f t="shared" si="2"/>
        <v>275000000</v>
      </c>
      <c r="P21">
        <f t="shared" si="3"/>
        <v>550000000</v>
      </c>
      <c r="Q21">
        <f t="shared" si="4"/>
        <v>26.400000000000002</v>
      </c>
      <c r="R21">
        <f t="shared" si="5"/>
        <v>52.800000000000004</v>
      </c>
    </row>
    <row r="22" spans="1:18" x14ac:dyDescent="0.2">
      <c r="A22">
        <v>12</v>
      </c>
      <c r="B22">
        <f>B21+B11</f>
        <v>4608</v>
      </c>
      <c r="C22">
        <f>B22*$B$8</f>
        <v>1612.8</v>
      </c>
      <c r="D22">
        <f>(1-$B$8)*B22</f>
        <v>2995.2000000000003</v>
      </c>
      <c r="E22">
        <f>C22*12+$F$3</f>
        <v>43353.599999999999</v>
      </c>
      <c r="F22">
        <f>($F$3-(D22*12))*-1</f>
        <v>11942.400000000001</v>
      </c>
      <c r="G22">
        <f>F22*2</f>
        <v>23884.800000000003</v>
      </c>
      <c r="H22">
        <f>$F$5*B22</f>
        <v>737.28</v>
      </c>
      <c r="I22">
        <f>F22-H22</f>
        <v>11205.12</v>
      </c>
      <c r="J22">
        <f>G22-(H22*2)</f>
        <v>22410.240000000002</v>
      </c>
      <c r="K22">
        <f>B22/$B$7</f>
        <v>384</v>
      </c>
      <c r="L22">
        <f>K22*2</f>
        <v>768</v>
      </c>
      <c r="M22">
        <f t="shared" si="0"/>
        <v>19200</v>
      </c>
      <c r="N22">
        <f t="shared" si="1"/>
        <v>38400</v>
      </c>
      <c r="O22">
        <f t="shared" si="2"/>
        <v>300000000</v>
      </c>
      <c r="P22">
        <f t="shared" si="3"/>
        <v>600000000</v>
      </c>
      <c r="Q22">
        <f t="shared" si="4"/>
        <v>28.8</v>
      </c>
      <c r="R22">
        <f t="shared" si="5"/>
        <v>57.6</v>
      </c>
    </row>
    <row r="23" spans="1:18" x14ac:dyDescent="0.2">
      <c r="A23">
        <v>13</v>
      </c>
      <c r="B23">
        <f>B22+B11</f>
        <v>4992</v>
      </c>
      <c r="C23">
        <f>B23*$B$8</f>
        <v>1747.1999999999998</v>
      </c>
      <c r="D23">
        <f>(1-$B$8)*B23</f>
        <v>3244.8</v>
      </c>
      <c r="E23">
        <f>C23*12+$F$3</f>
        <v>44966.399999999994</v>
      </c>
      <c r="F23">
        <f>($F$3-(D23*12))*-1</f>
        <v>14937.600000000006</v>
      </c>
      <c r="G23">
        <f>F23*2</f>
        <v>29875.200000000012</v>
      </c>
      <c r="H23">
        <f>$F$5*B23</f>
        <v>798.72</v>
      </c>
      <c r="I23">
        <f>F23-H23</f>
        <v>14138.880000000006</v>
      </c>
      <c r="J23">
        <f>G23-(H23*2)</f>
        <v>28277.760000000013</v>
      </c>
      <c r="K23">
        <f>B23/$B$7</f>
        <v>416</v>
      </c>
      <c r="L23">
        <f>K23*2</f>
        <v>832</v>
      </c>
      <c r="M23">
        <f t="shared" si="0"/>
        <v>20800</v>
      </c>
      <c r="N23">
        <f t="shared" si="1"/>
        <v>41600</v>
      </c>
      <c r="O23">
        <f t="shared" si="2"/>
        <v>325000000</v>
      </c>
      <c r="P23">
        <f t="shared" si="3"/>
        <v>650000000</v>
      </c>
      <c r="Q23">
        <f t="shared" si="4"/>
        <v>31.2</v>
      </c>
      <c r="R23">
        <f t="shared" si="5"/>
        <v>62.4</v>
      </c>
    </row>
    <row r="24" spans="1:18" x14ac:dyDescent="0.2">
      <c r="A24">
        <v>14</v>
      </c>
      <c r="B24">
        <f>B23+B11</f>
        <v>5376</v>
      </c>
      <c r="C24">
        <f>B24*$B$8</f>
        <v>1881.6</v>
      </c>
      <c r="D24">
        <f>(1-$B$8)*B24</f>
        <v>3494.4</v>
      </c>
      <c r="E24">
        <f>C24*12+$F$3</f>
        <v>46579.199999999997</v>
      </c>
      <c r="F24">
        <f>($F$3-(D24*12))*-1</f>
        <v>17932.800000000003</v>
      </c>
      <c r="G24">
        <f>F24*2</f>
        <v>35865.600000000006</v>
      </c>
      <c r="H24">
        <f>$F$5*B24</f>
        <v>860.16</v>
      </c>
      <c r="I24">
        <f>F24-H24</f>
        <v>17072.640000000003</v>
      </c>
      <c r="J24">
        <f>G24-(H24*2)</f>
        <v>34145.280000000006</v>
      </c>
      <c r="K24">
        <f>B24/$B$7</f>
        <v>448</v>
      </c>
      <c r="L24">
        <f>K24*2</f>
        <v>896</v>
      </c>
      <c r="M24">
        <f t="shared" si="0"/>
        <v>22400</v>
      </c>
      <c r="N24">
        <f t="shared" si="1"/>
        <v>44800</v>
      </c>
      <c r="O24">
        <f t="shared" si="2"/>
        <v>350000000</v>
      </c>
      <c r="P24">
        <f t="shared" si="3"/>
        <v>700000000</v>
      </c>
      <c r="Q24">
        <f t="shared" si="4"/>
        <v>33.6</v>
      </c>
      <c r="R24">
        <f t="shared" si="5"/>
        <v>67.2</v>
      </c>
    </row>
    <row r="25" spans="1:18" x14ac:dyDescent="0.2">
      <c r="A25">
        <v>15</v>
      </c>
      <c r="B25">
        <f>B24+B11</f>
        <v>5760</v>
      </c>
      <c r="C25">
        <f>B25*$B$8</f>
        <v>2015.9999999999998</v>
      </c>
      <c r="D25">
        <f>(1-$B$8)*B25</f>
        <v>3744</v>
      </c>
      <c r="E25">
        <f>C25*12+$F$3</f>
        <v>48192</v>
      </c>
      <c r="F25">
        <f>($F$3-(D25*12))*-1</f>
        <v>20928</v>
      </c>
      <c r="G25">
        <f>F25*2</f>
        <v>41856</v>
      </c>
      <c r="H25">
        <f>$F$5*B25</f>
        <v>921.6</v>
      </c>
      <c r="I25">
        <f>F25-H25</f>
        <v>20006.400000000001</v>
      </c>
      <c r="J25">
        <f>G25-(H25*2)</f>
        <v>40012.800000000003</v>
      </c>
      <c r="K25">
        <f>B25/$B$7</f>
        <v>480</v>
      </c>
      <c r="L25">
        <f>K25*2</f>
        <v>960</v>
      </c>
      <c r="M25">
        <f t="shared" si="0"/>
        <v>24000</v>
      </c>
      <c r="N25">
        <f t="shared" si="1"/>
        <v>48000</v>
      </c>
      <c r="O25">
        <f t="shared" si="2"/>
        <v>375000000</v>
      </c>
      <c r="P25">
        <f t="shared" si="3"/>
        <v>750000000</v>
      </c>
      <c r="Q25">
        <f t="shared" si="4"/>
        <v>36</v>
      </c>
      <c r="R25">
        <f t="shared" si="5"/>
        <v>72</v>
      </c>
    </row>
    <row r="26" spans="1:18" x14ac:dyDescent="0.2">
      <c r="A26">
        <v>16</v>
      </c>
      <c r="B26">
        <f>B25+B11</f>
        <v>6144</v>
      </c>
      <c r="C26">
        <f>B26*$B$8</f>
        <v>2150.3999999999996</v>
      </c>
      <c r="D26">
        <f>(1-$B$8)*B26</f>
        <v>3993.6000000000004</v>
      </c>
      <c r="E26">
        <f>C26*12+$F$3</f>
        <v>49804.799999999996</v>
      </c>
      <c r="F26">
        <f>($F$3-(D26*12))*-1</f>
        <v>23923.200000000004</v>
      </c>
      <c r="G26">
        <f>F26*2</f>
        <v>47846.400000000009</v>
      </c>
      <c r="H26">
        <f>$F$5*B26</f>
        <v>983.04</v>
      </c>
      <c r="I26">
        <f>F26-H26</f>
        <v>22940.160000000003</v>
      </c>
      <c r="J26">
        <f>G26-(H26*2)</f>
        <v>45880.320000000007</v>
      </c>
      <c r="K26">
        <f>B26/$B$7</f>
        <v>512</v>
      </c>
      <c r="L26">
        <f>K26*2</f>
        <v>1024</v>
      </c>
      <c r="M26">
        <f t="shared" si="0"/>
        <v>25600</v>
      </c>
      <c r="N26">
        <f t="shared" si="1"/>
        <v>51200</v>
      </c>
      <c r="O26">
        <f t="shared" si="2"/>
        <v>400000000</v>
      </c>
      <c r="P26">
        <f t="shared" si="3"/>
        <v>800000000</v>
      </c>
      <c r="Q26">
        <f t="shared" si="4"/>
        <v>38.4</v>
      </c>
      <c r="R26">
        <f t="shared" si="5"/>
        <v>76.8</v>
      </c>
    </row>
    <row r="27" spans="1:18" x14ac:dyDescent="0.2">
      <c r="A27">
        <v>17</v>
      </c>
      <c r="B27">
        <f>B26+B11</f>
        <v>6528</v>
      </c>
      <c r="C27">
        <f>B27*$B$8</f>
        <v>2284.7999999999997</v>
      </c>
      <c r="D27">
        <f>(1-$B$8)*B27</f>
        <v>4243.2</v>
      </c>
      <c r="E27">
        <f>C27*12+$F$3</f>
        <v>51417.599999999999</v>
      </c>
      <c r="F27">
        <f>($F$3-(D27*12))*-1</f>
        <v>26918.399999999994</v>
      </c>
      <c r="G27">
        <f>F27*2</f>
        <v>53836.799999999988</v>
      </c>
      <c r="H27">
        <f>$F$5*B27</f>
        <v>1044.48</v>
      </c>
      <c r="I27">
        <f>F27-H27</f>
        <v>25873.919999999995</v>
      </c>
      <c r="J27">
        <f>G27-(H27*2)</f>
        <v>51747.839999999989</v>
      </c>
      <c r="K27">
        <f>B27/$B$7</f>
        <v>544</v>
      </c>
      <c r="L27">
        <f>K27*2</f>
        <v>1088</v>
      </c>
      <c r="M27">
        <f t="shared" si="0"/>
        <v>27200</v>
      </c>
      <c r="N27">
        <f t="shared" si="1"/>
        <v>54400</v>
      </c>
      <c r="O27">
        <f t="shared" si="2"/>
        <v>425000000</v>
      </c>
      <c r="P27">
        <f t="shared" si="3"/>
        <v>850000000</v>
      </c>
      <c r="Q27">
        <f t="shared" si="4"/>
        <v>40.800000000000004</v>
      </c>
      <c r="R27">
        <f t="shared" si="5"/>
        <v>81.600000000000009</v>
      </c>
    </row>
    <row r="28" spans="1:18" x14ac:dyDescent="0.2">
      <c r="A28">
        <v>18</v>
      </c>
      <c r="B28">
        <f>B27+B11</f>
        <v>6912</v>
      </c>
      <c r="C28">
        <f>B28*$B$8</f>
        <v>2419.1999999999998</v>
      </c>
      <c r="D28">
        <f>(1-$B$8)*B28</f>
        <v>4492.8</v>
      </c>
      <c r="E28">
        <f>C28*12+$F$3</f>
        <v>53030.399999999994</v>
      </c>
      <c r="F28">
        <f>($F$3-(D28*12))*-1</f>
        <v>29913.600000000006</v>
      </c>
      <c r="G28">
        <f>F28*2</f>
        <v>59827.200000000012</v>
      </c>
      <c r="H28">
        <f>$F$5*B28</f>
        <v>1105.92</v>
      </c>
      <c r="I28">
        <f>F28-H28</f>
        <v>28807.680000000008</v>
      </c>
      <c r="J28">
        <f>G28-(H28*2)</f>
        <v>57615.360000000015</v>
      </c>
      <c r="K28">
        <f>B28/$B$7</f>
        <v>576</v>
      </c>
      <c r="L28">
        <f>K28*2</f>
        <v>1152</v>
      </c>
      <c r="M28">
        <f t="shared" si="0"/>
        <v>28800</v>
      </c>
      <c r="N28">
        <f t="shared" si="1"/>
        <v>57600</v>
      </c>
      <c r="O28">
        <f t="shared" si="2"/>
        <v>450000000</v>
      </c>
      <c r="P28">
        <f t="shared" si="3"/>
        <v>900000000</v>
      </c>
      <c r="Q28">
        <f t="shared" si="4"/>
        <v>43.2</v>
      </c>
      <c r="R28">
        <f t="shared" si="5"/>
        <v>86.4</v>
      </c>
    </row>
    <row r="29" spans="1:18" x14ac:dyDescent="0.2">
      <c r="A29">
        <v>19</v>
      </c>
      <c r="B29">
        <f>B28+B11</f>
        <v>7296</v>
      </c>
      <c r="C29">
        <f>B29*$B$8</f>
        <v>2553.6</v>
      </c>
      <c r="D29">
        <f>(1-$B$8)*B29</f>
        <v>4742.4000000000005</v>
      </c>
      <c r="E29">
        <f>C29*12+$F$3</f>
        <v>54643.199999999997</v>
      </c>
      <c r="F29">
        <f>($F$3-(D29*12))*-1</f>
        <v>32908.800000000003</v>
      </c>
      <c r="G29">
        <f>F29*2</f>
        <v>65817.600000000006</v>
      </c>
      <c r="H29">
        <f>$F$5*B29</f>
        <v>1167.3600000000001</v>
      </c>
      <c r="I29">
        <f>F29-H29</f>
        <v>31741.440000000002</v>
      </c>
      <c r="J29">
        <f>G29-(H29*2)</f>
        <v>63482.880000000005</v>
      </c>
      <c r="K29">
        <f>B29/$B$7</f>
        <v>608</v>
      </c>
      <c r="L29">
        <f>K29*2</f>
        <v>1216</v>
      </c>
      <c r="M29">
        <f t="shared" si="0"/>
        <v>30400</v>
      </c>
      <c r="N29">
        <f t="shared" si="1"/>
        <v>60800</v>
      </c>
      <c r="O29">
        <f t="shared" si="2"/>
        <v>475000000</v>
      </c>
      <c r="P29">
        <f t="shared" si="3"/>
        <v>950000000</v>
      </c>
      <c r="Q29">
        <f t="shared" si="4"/>
        <v>45.6</v>
      </c>
      <c r="R29">
        <f t="shared" si="5"/>
        <v>91.2</v>
      </c>
    </row>
    <row r="30" spans="1:18" x14ac:dyDescent="0.2">
      <c r="A30">
        <v>20</v>
      </c>
      <c r="B30">
        <f>B29+B11</f>
        <v>7680</v>
      </c>
      <c r="C30">
        <f>B30*$B$8</f>
        <v>2688</v>
      </c>
      <c r="D30">
        <f>(1-$B$8)*B30</f>
        <v>4992</v>
      </c>
      <c r="E30">
        <f>C30*12+$F$3</f>
        <v>56256</v>
      </c>
      <c r="F30">
        <f>($F$3-(D30*12))*-1</f>
        <v>35904</v>
      </c>
      <c r="G30">
        <f>F30*2</f>
        <v>71808</v>
      </c>
      <c r="H30">
        <f>$F$5*B30</f>
        <v>1228.8</v>
      </c>
      <c r="I30">
        <f>F30-H30</f>
        <v>34675.199999999997</v>
      </c>
      <c r="J30">
        <f>G30-(H30*2)</f>
        <v>69350.399999999994</v>
      </c>
      <c r="K30">
        <f>B30/$B$7</f>
        <v>640</v>
      </c>
      <c r="L30">
        <f>K30*2</f>
        <v>1280</v>
      </c>
      <c r="M30">
        <f t="shared" si="0"/>
        <v>32000</v>
      </c>
      <c r="N30">
        <f t="shared" si="1"/>
        <v>64000</v>
      </c>
      <c r="O30">
        <f t="shared" si="2"/>
        <v>500000000</v>
      </c>
      <c r="P30">
        <f t="shared" si="3"/>
        <v>1000000000</v>
      </c>
      <c r="Q30">
        <f t="shared" si="4"/>
        <v>48</v>
      </c>
      <c r="R30">
        <f t="shared" si="5"/>
        <v>96</v>
      </c>
    </row>
    <row r="31" spans="1:18" x14ac:dyDescent="0.2">
      <c r="A31">
        <v>21</v>
      </c>
      <c r="B31">
        <f>B30+B11</f>
        <v>8064</v>
      </c>
      <c r="C31">
        <f>B31*$B$8</f>
        <v>2822.3999999999996</v>
      </c>
      <c r="D31">
        <f>(1-$B$8)*B31</f>
        <v>5241.6000000000004</v>
      </c>
      <c r="E31">
        <f>C31*12+$F$3</f>
        <v>57868.799999999996</v>
      </c>
      <c r="F31">
        <f>($F$3-(D31*12))*-1</f>
        <v>38899.200000000004</v>
      </c>
      <c r="G31">
        <f>F31*2</f>
        <v>77798.400000000009</v>
      </c>
      <c r="H31">
        <f>$F$5*B31</f>
        <v>1290.24</v>
      </c>
      <c r="I31">
        <f>F31-H31</f>
        <v>37608.960000000006</v>
      </c>
      <c r="J31">
        <f>G31-(H31*2)</f>
        <v>75217.920000000013</v>
      </c>
      <c r="K31">
        <f>B31/$B$7</f>
        <v>672</v>
      </c>
      <c r="L31">
        <f>K31*2</f>
        <v>1344</v>
      </c>
      <c r="M31">
        <f t="shared" si="0"/>
        <v>33600</v>
      </c>
      <c r="N31">
        <f t="shared" si="1"/>
        <v>67200</v>
      </c>
      <c r="O31">
        <f t="shared" si="2"/>
        <v>525000000</v>
      </c>
      <c r="P31">
        <f t="shared" si="3"/>
        <v>1050000000</v>
      </c>
      <c r="Q31">
        <f t="shared" si="4"/>
        <v>50.4</v>
      </c>
      <c r="R31">
        <f t="shared" si="5"/>
        <v>100.8</v>
      </c>
    </row>
    <row r="32" spans="1:18" x14ac:dyDescent="0.2">
      <c r="A32">
        <v>22</v>
      </c>
      <c r="B32">
        <f>B31+B11</f>
        <v>8448</v>
      </c>
      <c r="C32">
        <f>B32*$B$8</f>
        <v>2956.7999999999997</v>
      </c>
      <c r="D32">
        <f>(1-$B$8)*B32</f>
        <v>5491.2</v>
      </c>
      <c r="E32">
        <f>C32*12+$F$3</f>
        <v>59481.599999999999</v>
      </c>
      <c r="F32">
        <f>($F$3-(D32*12))*-1</f>
        <v>41894.399999999994</v>
      </c>
      <c r="G32">
        <f>F32*2</f>
        <v>83788.799999999988</v>
      </c>
      <c r="H32">
        <f>$F$5*B32</f>
        <v>1351.68</v>
      </c>
      <c r="I32">
        <f>F32-H32</f>
        <v>40542.719999999994</v>
      </c>
      <c r="J32">
        <f>G32-(H32*2)</f>
        <v>81085.439999999988</v>
      </c>
      <c r="K32">
        <f>B32/$B$7</f>
        <v>704</v>
      </c>
      <c r="L32">
        <f>K32*2</f>
        <v>1408</v>
      </c>
      <c r="M32">
        <f t="shared" si="0"/>
        <v>35200</v>
      </c>
      <c r="N32">
        <f t="shared" si="1"/>
        <v>70400</v>
      </c>
      <c r="O32">
        <f t="shared" si="2"/>
        <v>550000000</v>
      </c>
      <c r="P32">
        <f t="shared" si="3"/>
        <v>1100000000</v>
      </c>
      <c r="Q32">
        <f t="shared" si="4"/>
        <v>52.800000000000004</v>
      </c>
      <c r="R32">
        <f t="shared" si="5"/>
        <v>105.60000000000001</v>
      </c>
    </row>
    <row r="33" spans="1:18" x14ac:dyDescent="0.2">
      <c r="A33">
        <v>23</v>
      </c>
      <c r="B33">
        <f>B32+B11</f>
        <v>8832</v>
      </c>
      <c r="C33">
        <f>B33*$B$8</f>
        <v>3091.2</v>
      </c>
      <c r="D33">
        <f>(1-$B$8)*B33</f>
        <v>5740.8</v>
      </c>
      <c r="E33">
        <f>C33*12+$F$3</f>
        <v>61094.399999999994</v>
      </c>
      <c r="F33">
        <f>($F$3-(D33*12))*-1</f>
        <v>44889.600000000006</v>
      </c>
      <c r="G33">
        <f>F33*2</f>
        <v>89779.200000000012</v>
      </c>
      <c r="H33">
        <f>$F$5*B33</f>
        <v>1413.1200000000001</v>
      </c>
      <c r="I33">
        <f>F33-H33</f>
        <v>43476.480000000003</v>
      </c>
      <c r="J33">
        <f>G33-(H33*2)</f>
        <v>86952.960000000006</v>
      </c>
      <c r="K33">
        <f>B33/$B$7</f>
        <v>736</v>
      </c>
      <c r="L33">
        <f>K33*2</f>
        <v>1472</v>
      </c>
      <c r="M33">
        <f t="shared" si="0"/>
        <v>36800</v>
      </c>
      <c r="N33">
        <f t="shared" si="1"/>
        <v>73600</v>
      </c>
      <c r="O33">
        <f t="shared" si="2"/>
        <v>575000000</v>
      </c>
      <c r="P33">
        <f t="shared" si="3"/>
        <v>1150000000</v>
      </c>
      <c r="Q33">
        <f t="shared" si="4"/>
        <v>55.2</v>
      </c>
      <c r="R33">
        <f t="shared" si="5"/>
        <v>110.4</v>
      </c>
    </row>
    <row r="34" spans="1:18" x14ac:dyDescent="0.2">
      <c r="A34">
        <v>24</v>
      </c>
      <c r="B34">
        <f>B33+B11</f>
        <v>9216</v>
      </c>
      <c r="C34">
        <f>B34*$B$8</f>
        <v>3225.6</v>
      </c>
      <c r="D34">
        <f>(1-$B$8)*B34</f>
        <v>5990.4000000000005</v>
      </c>
      <c r="E34">
        <f>C34*12+$F$3</f>
        <v>62707.199999999997</v>
      </c>
      <c r="F34">
        <f>($F$3-(D34*12))*-1</f>
        <v>47884.800000000003</v>
      </c>
      <c r="G34">
        <f>F34*2</f>
        <v>95769.600000000006</v>
      </c>
      <c r="H34">
        <f>$F$5*B34</f>
        <v>1474.56</v>
      </c>
      <c r="I34">
        <f>F34-H34</f>
        <v>46410.240000000005</v>
      </c>
      <c r="J34">
        <f>G34-(H34*2)</f>
        <v>92820.48000000001</v>
      </c>
      <c r="K34">
        <f>B34/$B$7</f>
        <v>768</v>
      </c>
      <c r="L34">
        <f>K34*2</f>
        <v>1536</v>
      </c>
      <c r="M34">
        <f t="shared" si="0"/>
        <v>38400</v>
      </c>
      <c r="N34">
        <f t="shared" si="1"/>
        <v>76800</v>
      </c>
      <c r="O34">
        <f t="shared" si="2"/>
        <v>600000000</v>
      </c>
      <c r="P34">
        <f t="shared" si="3"/>
        <v>1200000000</v>
      </c>
      <c r="Q34">
        <f t="shared" si="4"/>
        <v>57.6</v>
      </c>
      <c r="R34">
        <f t="shared" si="5"/>
        <v>115.2</v>
      </c>
    </row>
    <row r="35" spans="1:18" x14ac:dyDescent="0.2">
      <c r="A35">
        <v>25</v>
      </c>
      <c r="B35">
        <f>B34+B11</f>
        <v>9600</v>
      </c>
      <c r="C35">
        <f>B35*$B$8</f>
        <v>3360</v>
      </c>
      <c r="D35">
        <f>(1-$B$8)*B35</f>
        <v>6240</v>
      </c>
      <c r="E35">
        <f>C35*12+$F$3</f>
        <v>64320</v>
      </c>
      <c r="F35">
        <f>($F$3-(D35*12))*-1</f>
        <v>50880</v>
      </c>
      <c r="G35">
        <f>F35*2</f>
        <v>101760</v>
      </c>
      <c r="H35">
        <f>$F$5*B35</f>
        <v>1536</v>
      </c>
      <c r="I35">
        <f>F35-H35</f>
        <v>49344</v>
      </c>
      <c r="J35">
        <f>G35-(H35*2)</f>
        <v>98688</v>
      </c>
      <c r="K35">
        <f>B35/$B$7</f>
        <v>800</v>
      </c>
      <c r="L35">
        <f>K35*2</f>
        <v>1600</v>
      </c>
      <c r="M35">
        <f t="shared" si="0"/>
        <v>40000</v>
      </c>
      <c r="N35">
        <f t="shared" si="1"/>
        <v>80000</v>
      </c>
      <c r="O35">
        <f t="shared" si="2"/>
        <v>625000000</v>
      </c>
      <c r="P35">
        <f t="shared" si="3"/>
        <v>1250000000</v>
      </c>
      <c r="Q35">
        <f t="shared" si="4"/>
        <v>60</v>
      </c>
      <c r="R35">
        <f t="shared" si="5"/>
        <v>120</v>
      </c>
    </row>
    <row r="36" spans="1:18" x14ac:dyDescent="0.2">
      <c r="A36">
        <v>26</v>
      </c>
      <c r="B36">
        <f>B35+B11</f>
        <v>9984</v>
      </c>
      <c r="C36">
        <f>B36*$B$8</f>
        <v>3494.3999999999996</v>
      </c>
      <c r="D36">
        <f>(1-$B$8)*B36</f>
        <v>6489.6</v>
      </c>
      <c r="E36">
        <f>C36*12+$F$3</f>
        <v>65932.799999999988</v>
      </c>
      <c r="F36">
        <f>($F$3-(D36*12))*-1</f>
        <v>53875.200000000012</v>
      </c>
      <c r="G36">
        <f>F36*2</f>
        <v>107750.40000000002</v>
      </c>
      <c r="H36">
        <f>$F$5*B36</f>
        <v>1597.44</v>
      </c>
      <c r="I36">
        <f>F36-H36</f>
        <v>52277.760000000009</v>
      </c>
      <c r="J36">
        <f>G36-(H36*2)</f>
        <v>104555.52000000002</v>
      </c>
      <c r="K36">
        <f>B36/$B$7</f>
        <v>832</v>
      </c>
      <c r="L36">
        <f>K36*2</f>
        <v>1664</v>
      </c>
      <c r="M36">
        <f t="shared" si="0"/>
        <v>41600</v>
      </c>
      <c r="N36">
        <f t="shared" si="1"/>
        <v>83200</v>
      </c>
      <c r="O36">
        <f t="shared" si="2"/>
        <v>650000000</v>
      </c>
      <c r="P36">
        <f t="shared" si="3"/>
        <v>1300000000</v>
      </c>
      <c r="Q36">
        <f t="shared" si="4"/>
        <v>62.4</v>
      </c>
      <c r="R36">
        <f t="shared" si="5"/>
        <v>124.8</v>
      </c>
    </row>
    <row r="37" spans="1:18" x14ac:dyDescent="0.2">
      <c r="A37">
        <v>27</v>
      </c>
      <c r="B37">
        <f>B36+B11</f>
        <v>10368</v>
      </c>
      <c r="C37">
        <f>B37*$B$8</f>
        <v>3628.7999999999997</v>
      </c>
      <c r="D37">
        <f>(1-$B$8)*B37</f>
        <v>6739.2</v>
      </c>
      <c r="E37">
        <f>C37*12+$F$3</f>
        <v>67545.600000000006</v>
      </c>
      <c r="F37">
        <f>($F$3-(D37*12))*-1</f>
        <v>56870.399999999994</v>
      </c>
      <c r="G37">
        <f>F37*2</f>
        <v>113740.79999999999</v>
      </c>
      <c r="H37">
        <f>$F$5*B37</f>
        <v>1658.88</v>
      </c>
      <c r="I37">
        <f>F37-H37</f>
        <v>55211.519999999997</v>
      </c>
      <c r="J37">
        <f>G37-(H37*2)</f>
        <v>110423.03999999999</v>
      </c>
      <c r="K37">
        <f>B37/$B$7</f>
        <v>864</v>
      </c>
      <c r="L37">
        <f>K37*2</f>
        <v>1728</v>
      </c>
      <c r="M37">
        <f t="shared" si="0"/>
        <v>43200</v>
      </c>
      <c r="N37">
        <f t="shared" si="1"/>
        <v>86400</v>
      </c>
      <c r="O37">
        <f t="shared" si="2"/>
        <v>675000000</v>
      </c>
      <c r="P37">
        <f t="shared" si="3"/>
        <v>1350000000</v>
      </c>
      <c r="Q37">
        <f t="shared" si="4"/>
        <v>64.8</v>
      </c>
      <c r="R37">
        <f t="shared" si="5"/>
        <v>129.6</v>
      </c>
    </row>
    <row r="38" spans="1:18" x14ac:dyDescent="0.2">
      <c r="A38">
        <v>28</v>
      </c>
      <c r="B38">
        <f>B37+B11</f>
        <v>10752</v>
      </c>
      <c r="C38">
        <f>B38*$B$8</f>
        <v>3763.2</v>
      </c>
      <c r="D38">
        <f>(1-$B$8)*B38</f>
        <v>6988.8</v>
      </c>
      <c r="E38">
        <f>C38*12+$F$3</f>
        <v>69158.399999999994</v>
      </c>
      <c r="F38">
        <f>($F$3-(D38*12))*-1</f>
        <v>59865.600000000006</v>
      </c>
      <c r="G38">
        <f>F38*2</f>
        <v>119731.20000000001</v>
      </c>
      <c r="H38">
        <f>$F$5*B38</f>
        <v>1720.32</v>
      </c>
      <c r="I38">
        <f>F38-H38</f>
        <v>58145.280000000006</v>
      </c>
      <c r="J38">
        <f>G38-(H38*2)</f>
        <v>116290.56000000001</v>
      </c>
      <c r="K38">
        <f>B38/$B$7</f>
        <v>896</v>
      </c>
      <c r="L38">
        <f>K38*2</f>
        <v>1792</v>
      </c>
      <c r="M38">
        <f t="shared" si="0"/>
        <v>44800</v>
      </c>
      <c r="N38">
        <f t="shared" si="1"/>
        <v>89600</v>
      </c>
      <c r="O38">
        <f t="shared" si="2"/>
        <v>700000000</v>
      </c>
      <c r="P38">
        <f t="shared" si="3"/>
        <v>1400000000</v>
      </c>
      <c r="Q38">
        <f t="shared" si="4"/>
        <v>67.2</v>
      </c>
      <c r="R38">
        <f t="shared" si="5"/>
        <v>134.4</v>
      </c>
    </row>
    <row r="39" spans="1:18" x14ac:dyDescent="0.2">
      <c r="A39">
        <v>29</v>
      </c>
      <c r="B39">
        <f>B38+B11</f>
        <v>11136</v>
      </c>
      <c r="C39">
        <f>B39*$B$8</f>
        <v>3897.6</v>
      </c>
      <c r="D39">
        <f>(1-$B$8)*B39</f>
        <v>7238.4000000000005</v>
      </c>
      <c r="E39">
        <f>C39*12+$F$3</f>
        <v>70771.199999999997</v>
      </c>
      <c r="F39">
        <f>($F$3-(D39*12))*-1</f>
        <v>62860.800000000003</v>
      </c>
      <c r="G39">
        <f>F39*2</f>
        <v>125721.60000000001</v>
      </c>
      <c r="H39">
        <f>$F$5*B39</f>
        <v>1781.76</v>
      </c>
      <c r="I39">
        <f>F39-H39</f>
        <v>61079.040000000001</v>
      </c>
      <c r="J39">
        <f>G39-(H39*2)</f>
        <v>122158.08</v>
      </c>
      <c r="K39">
        <f>B39/$B$7</f>
        <v>928</v>
      </c>
      <c r="L39">
        <f>K39*2</f>
        <v>1856</v>
      </c>
      <c r="M39">
        <f t="shared" si="0"/>
        <v>46400</v>
      </c>
      <c r="N39">
        <f t="shared" si="1"/>
        <v>92800</v>
      </c>
      <c r="O39">
        <f t="shared" si="2"/>
        <v>725000000</v>
      </c>
      <c r="P39">
        <f t="shared" si="3"/>
        <v>1450000000</v>
      </c>
      <c r="Q39">
        <f t="shared" si="4"/>
        <v>69.600000000000009</v>
      </c>
      <c r="R39">
        <f t="shared" si="5"/>
        <v>139.20000000000002</v>
      </c>
    </row>
    <row r="40" spans="1:18" x14ac:dyDescent="0.2">
      <c r="A40">
        <v>30</v>
      </c>
      <c r="B40">
        <f>B39+B11</f>
        <v>11520</v>
      </c>
      <c r="C40">
        <f>B40*$B$8</f>
        <v>4031.9999999999995</v>
      </c>
      <c r="D40">
        <f>(1-$B$8)*B40</f>
        <v>7488</v>
      </c>
      <c r="E40">
        <f>C40*12+$F$3</f>
        <v>72384</v>
      </c>
      <c r="F40">
        <f>($F$3-(D40*12))*-1</f>
        <v>65856</v>
      </c>
      <c r="G40">
        <f>F40*2</f>
        <v>131712</v>
      </c>
      <c r="H40">
        <f>$F$5*B40</f>
        <v>1843.2</v>
      </c>
      <c r="I40">
        <f>F40-H40</f>
        <v>64012.800000000003</v>
      </c>
      <c r="J40">
        <f>G40-(H40*2)</f>
        <v>128025.60000000001</v>
      </c>
      <c r="K40">
        <f>B40/$B$7</f>
        <v>960</v>
      </c>
      <c r="L40">
        <f>K40*2</f>
        <v>1920</v>
      </c>
      <c r="M40">
        <f t="shared" si="0"/>
        <v>48000</v>
      </c>
      <c r="N40">
        <f t="shared" si="1"/>
        <v>96000</v>
      </c>
      <c r="O40">
        <f t="shared" si="2"/>
        <v>750000000</v>
      </c>
      <c r="P40">
        <f t="shared" si="3"/>
        <v>1500000000</v>
      </c>
      <c r="Q40">
        <f t="shared" si="4"/>
        <v>72</v>
      </c>
      <c r="R40">
        <f t="shared" si="5"/>
        <v>144</v>
      </c>
    </row>
    <row r="41" spans="1:18" x14ac:dyDescent="0.2">
      <c r="A41">
        <v>31</v>
      </c>
      <c r="B41">
        <f>B40+B11</f>
        <v>11904</v>
      </c>
      <c r="C41">
        <f>B41*$B$8</f>
        <v>4166.3999999999996</v>
      </c>
      <c r="D41">
        <f>(1-$B$8)*B41</f>
        <v>7737.6</v>
      </c>
      <c r="E41">
        <f>C41*12+$F$3</f>
        <v>73996.799999999988</v>
      </c>
      <c r="F41">
        <f>($F$3-(D41*12))*-1</f>
        <v>68851.200000000012</v>
      </c>
      <c r="G41">
        <f>F41*2</f>
        <v>137702.40000000002</v>
      </c>
      <c r="H41">
        <f>$F$5*B41</f>
        <v>1904.64</v>
      </c>
      <c r="I41">
        <f>F41-H41</f>
        <v>66946.560000000012</v>
      </c>
      <c r="J41">
        <f>G41-(H41*2)</f>
        <v>133893.12000000002</v>
      </c>
      <c r="K41">
        <f>B41/$B$7</f>
        <v>992</v>
      </c>
      <c r="L41">
        <f>K41*2</f>
        <v>1984</v>
      </c>
      <c r="M41">
        <f t="shared" si="0"/>
        <v>49600</v>
      </c>
      <c r="N41">
        <f t="shared" si="1"/>
        <v>99200</v>
      </c>
      <c r="O41">
        <f t="shared" si="2"/>
        <v>775000000</v>
      </c>
      <c r="P41">
        <f t="shared" si="3"/>
        <v>1550000000</v>
      </c>
      <c r="Q41">
        <f t="shared" si="4"/>
        <v>74.400000000000006</v>
      </c>
      <c r="R41">
        <f t="shared" si="5"/>
        <v>148.80000000000001</v>
      </c>
    </row>
    <row r="42" spans="1:18" x14ac:dyDescent="0.2">
      <c r="A42">
        <v>32</v>
      </c>
      <c r="B42">
        <f>B41+B11</f>
        <v>12288</v>
      </c>
      <c r="C42">
        <f>B42*$B$8</f>
        <v>4300.7999999999993</v>
      </c>
      <c r="D42">
        <f>(1-$B$8)*B42</f>
        <v>7987.2000000000007</v>
      </c>
      <c r="E42">
        <f>C42*12+$F$3</f>
        <v>75609.599999999991</v>
      </c>
      <c r="F42">
        <f>($F$3-(D42*12))*-1</f>
        <v>71846.400000000009</v>
      </c>
      <c r="G42">
        <f>F42*2</f>
        <v>143692.80000000002</v>
      </c>
      <c r="H42">
        <f>$F$5*B42</f>
        <v>1966.08</v>
      </c>
      <c r="I42">
        <f>F42-H42</f>
        <v>69880.320000000007</v>
      </c>
      <c r="J42">
        <f>G42-(H42*2)</f>
        <v>139760.64000000001</v>
      </c>
      <c r="K42">
        <f>B42/$B$7</f>
        <v>1024</v>
      </c>
      <c r="L42">
        <f>K42*2</f>
        <v>2048</v>
      </c>
      <c r="M42">
        <f t="shared" si="0"/>
        <v>51200</v>
      </c>
      <c r="N42">
        <f t="shared" si="1"/>
        <v>102400</v>
      </c>
      <c r="O42">
        <f t="shared" si="2"/>
        <v>800000000</v>
      </c>
      <c r="P42">
        <f t="shared" si="3"/>
        <v>1600000000</v>
      </c>
      <c r="Q42">
        <f t="shared" si="4"/>
        <v>76.8</v>
      </c>
      <c r="R42">
        <f t="shared" si="5"/>
        <v>153.6</v>
      </c>
    </row>
    <row r="43" spans="1:18" x14ac:dyDescent="0.2">
      <c r="A43">
        <v>33</v>
      </c>
      <c r="B43">
        <f>B42+B11</f>
        <v>12672</v>
      </c>
      <c r="C43">
        <f>B43*$B$8</f>
        <v>4435.2</v>
      </c>
      <c r="D43">
        <f>(1-$B$8)*B43</f>
        <v>8236.8000000000011</v>
      </c>
      <c r="E43">
        <f>C43*12+$F$3</f>
        <v>77222.399999999994</v>
      </c>
      <c r="F43">
        <f>($F$3-(D43*12))*-1</f>
        <v>74841.600000000006</v>
      </c>
      <c r="G43">
        <f>F43*2</f>
        <v>149683.20000000001</v>
      </c>
      <c r="H43">
        <f>$F$5*B43</f>
        <v>2027.52</v>
      </c>
      <c r="I43">
        <f>F43-H43</f>
        <v>72814.080000000002</v>
      </c>
      <c r="J43">
        <f>G43-(H43*2)</f>
        <v>145628.16</v>
      </c>
      <c r="K43">
        <f>B43/$B$7</f>
        <v>1056</v>
      </c>
      <c r="L43">
        <f>K43*2</f>
        <v>2112</v>
      </c>
      <c r="M43">
        <f t="shared" si="0"/>
        <v>52800</v>
      </c>
      <c r="N43">
        <f t="shared" si="1"/>
        <v>105600</v>
      </c>
      <c r="O43">
        <f t="shared" si="2"/>
        <v>825000000</v>
      </c>
      <c r="P43">
        <f t="shared" si="3"/>
        <v>1650000000</v>
      </c>
      <c r="Q43">
        <f t="shared" si="4"/>
        <v>79.2</v>
      </c>
      <c r="R43">
        <f t="shared" si="5"/>
        <v>158.4</v>
      </c>
    </row>
    <row r="44" spans="1:18" x14ac:dyDescent="0.2">
      <c r="A44">
        <v>34</v>
      </c>
      <c r="B44">
        <f>B43+B11</f>
        <v>13056</v>
      </c>
      <c r="C44">
        <f>B44*$B$8</f>
        <v>4569.5999999999995</v>
      </c>
      <c r="D44">
        <f>(1-$B$8)*B44</f>
        <v>8486.4</v>
      </c>
      <c r="E44">
        <f>C44*12+$F$3</f>
        <v>78835.199999999997</v>
      </c>
      <c r="F44">
        <f>($F$3-(D44*12))*-1</f>
        <v>77836.799999999988</v>
      </c>
      <c r="G44">
        <f>F44*2</f>
        <v>155673.59999999998</v>
      </c>
      <c r="H44">
        <f>$F$5*B44</f>
        <v>2088.96</v>
      </c>
      <c r="I44">
        <f>F44-H44</f>
        <v>75747.839999999982</v>
      </c>
      <c r="J44">
        <f>G44-(H44*2)</f>
        <v>151495.67999999996</v>
      </c>
      <c r="K44">
        <f>B44/$B$7</f>
        <v>1088</v>
      </c>
      <c r="L44">
        <f>K44*2</f>
        <v>2176</v>
      </c>
      <c r="M44">
        <f t="shared" si="0"/>
        <v>54400</v>
      </c>
      <c r="N44">
        <f t="shared" si="1"/>
        <v>108800</v>
      </c>
      <c r="O44">
        <f t="shared" si="2"/>
        <v>850000000</v>
      </c>
      <c r="P44">
        <f t="shared" si="3"/>
        <v>1700000000</v>
      </c>
      <c r="Q44">
        <f t="shared" si="4"/>
        <v>81.600000000000009</v>
      </c>
      <c r="R44">
        <f t="shared" si="5"/>
        <v>163.20000000000002</v>
      </c>
    </row>
    <row r="45" spans="1:18" x14ac:dyDescent="0.2">
      <c r="A45">
        <v>35</v>
      </c>
      <c r="B45">
        <f>B44+B11</f>
        <v>13440</v>
      </c>
      <c r="C45">
        <f>B45*$B$8</f>
        <v>4704</v>
      </c>
      <c r="D45">
        <f>(1-$B$8)*B45</f>
        <v>8736</v>
      </c>
      <c r="E45">
        <f>C45*12+$F$3</f>
        <v>80448</v>
      </c>
      <c r="F45">
        <f>($F$3-(D45*12))*-1</f>
        <v>80832</v>
      </c>
      <c r="G45">
        <f>F45*2</f>
        <v>161664</v>
      </c>
      <c r="H45">
        <f>$F$5*B45</f>
        <v>2150.4</v>
      </c>
      <c r="I45">
        <f>F45-H45</f>
        <v>78681.600000000006</v>
      </c>
      <c r="J45">
        <f>G45-(H45*2)</f>
        <v>157363.20000000001</v>
      </c>
      <c r="K45">
        <f>B45/$B$7</f>
        <v>1120</v>
      </c>
      <c r="L45">
        <f>K45*2</f>
        <v>2240</v>
      </c>
      <c r="M45">
        <f t="shared" si="0"/>
        <v>56000</v>
      </c>
      <c r="N45">
        <f t="shared" si="1"/>
        <v>112000</v>
      </c>
      <c r="O45">
        <f t="shared" si="2"/>
        <v>875000000</v>
      </c>
      <c r="P45">
        <f t="shared" si="3"/>
        <v>1750000000</v>
      </c>
      <c r="Q45">
        <f t="shared" si="4"/>
        <v>84</v>
      </c>
      <c r="R45">
        <f t="shared" si="5"/>
        <v>168</v>
      </c>
    </row>
    <row r="46" spans="1:18" x14ac:dyDescent="0.2">
      <c r="A46">
        <v>36</v>
      </c>
      <c r="B46">
        <f>B45+B11</f>
        <v>13824</v>
      </c>
      <c r="C46">
        <f>B46*$B$8</f>
        <v>4838.3999999999996</v>
      </c>
      <c r="D46">
        <f>(1-$B$8)*B46</f>
        <v>8985.6</v>
      </c>
      <c r="E46">
        <f>C46*12+$F$3</f>
        <v>82060.799999999988</v>
      </c>
      <c r="F46">
        <f>($F$3-(D46*12))*-1</f>
        <v>83827.200000000012</v>
      </c>
      <c r="G46">
        <f>F46*2</f>
        <v>167654.40000000002</v>
      </c>
      <c r="H46">
        <f>$F$5*B46</f>
        <v>2211.84</v>
      </c>
      <c r="I46">
        <f>F46-H46</f>
        <v>81615.360000000015</v>
      </c>
      <c r="J46">
        <f>G46-(H46*2)</f>
        <v>163230.72000000003</v>
      </c>
      <c r="K46">
        <f>B46/$B$7</f>
        <v>1152</v>
      </c>
      <c r="L46">
        <f>K46*2</f>
        <v>2304</v>
      </c>
      <c r="M46">
        <f t="shared" si="0"/>
        <v>57600</v>
      </c>
      <c r="N46">
        <f t="shared" si="1"/>
        <v>115200</v>
      </c>
      <c r="O46">
        <f t="shared" si="2"/>
        <v>900000000</v>
      </c>
      <c r="P46">
        <f t="shared" si="3"/>
        <v>1800000000</v>
      </c>
      <c r="Q46">
        <f t="shared" si="4"/>
        <v>86.4</v>
      </c>
      <c r="R46">
        <f t="shared" si="5"/>
        <v>172.8</v>
      </c>
    </row>
    <row r="47" spans="1:18" x14ac:dyDescent="0.2">
      <c r="A47">
        <v>37</v>
      </c>
      <c r="B47">
        <f>B46+B11</f>
        <v>14208</v>
      </c>
      <c r="C47">
        <f>B47*$B$8</f>
        <v>4972.7999999999993</v>
      </c>
      <c r="D47">
        <f>(1-$B$8)*B47</f>
        <v>9235.2000000000007</v>
      </c>
      <c r="E47">
        <f>C47*12+$F$3</f>
        <v>83673.599999999991</v>
      </c>
      <c r="F47">
        <f>($F$3-(D47*12))*-1</f>
        <v>86822.400000000009</v>
      </c>
      <c r="G47">
        <f>F47*2</f>
        <v>173644.80000000002</v>
      </c>
      <c r="H47">
        <f>$F$5*B47</f>
        <v>2273.2800000000002</v>
      </c>
      <c r="I47">
        <f>F47-H47</f>
        <v>84549.12000000001</v>
      </c>
      <c r="J47">
        <f>G47-(H47*2)</f>
        <v>169098.24000000002</v>
      </c>
      <c r="K47">
        <f>B47/$B$7</f>
        <v>1184</v>
      </c>
      <c r="L47">
        <f>K47*2</f>
        <v>2368</v>
      </c>
      <c r="M47">
        <f t="shared" si="0"/>
        <v>59200</v>
      </c>
      <c r="N47">
        <f t="shared" si="1"/>
        <v>118400</v>
      </c>
      <c r="O47">
        <f t="shared" si="2"/>
        <v>925000000</v>
      </c>
      <c r="P47">
        <f t="shared" si="3"/>
        <v>1850000000</v>
      </c>
      <c r="Q47">
        <f t="shared" si="4"/>
        <v>88.8</v>
      </c>
      <c r="R47">
        <f t="shared" si="5"/>
        <v>177.6</v>
      </c>
    </row>
    <row r="48" spans="1:18" x14ac:dyDescent="0.2">
      <c r="A48">
        <v>38</v>
      </c>
      <c r="B48">
        <f>B47+B11</f>
        <v>14592</v>
      </c>
      <c r="C48">
        <f>B48*$B$8</f>
        <v>5107.2</v>
      </c>
      <c r="D48">
        <f>(1-$B$8)*B48</f>
        <v>9484.8000000000011</v>
      </c>
      <c r="E48">
        <f>C48*12+$F$3</f>
        <v>85286.399999999994</v>
      </c>
      <c r="F48">
        <f>($F$3-(D48*12))*-1</f>
        <v>89817.600000000006</v>
      </c>
      <c r="G48">
        <f>F48*2</f>
        <v>179635.20000000001</v>
      </c>
      <c r="H48">
        <f>$F$5*B48</f>
        <v>2334.7200000000003</v>
      </c>
      <c r="I48">
        <f>F48-H48</f>
        <v>87482.880000000005</v>
      </c>
      <c r="J48">
        <f>G48-(H48*2)</f>
        <v>174965.76000000001</v>
      </c>
      <c r="K48">
        <f>B48/$B$7</f>
        <v>1216</v>
      </c>
      <c r="L48">
        <f>K48*2</f>
        <v>2432</v>
      </c>
      <c r="M48">
        <f t="shared" si="0"/>
        <v>60800</v>
      </c>
      <c r="N48">
        <f t="shared" si="1"/>
        <v>121600</v>
      </c>
      <c r="O48">
        <f t="shared" si="2"/>
        <v>950000000</v>
      </c>
      <c r="P48">
        <f t="shared" si="3"/>
        <v>1900000000</v>
      </c>
      <c r="Q48">
        <f t="shared" si="4"/>
        <v>91.2</v>
      </c>
      <c r="R48">
        <f t="shared" si="5"/>
        <v>182.4</v>
      </c>
    </row>
    <row r="49" spans="1:18" x14ac:dyDescent="0.2">
      <c r="A49">
        <v>39</v>
      </c>
      <c r="B49">
        <f>B48+B11</f>
        <v>14976</v>
      </c>
      <c r="C49">
        <f>B49*$B$8</f>
        <v>5241.5999999999995</v>
      </c>
      <c r="D49">
        <f>(1-$B$8)*B49</f>
        <v>9734.4</v>
      </c>
      <c r="E49">
        <f>C49*12+$F$3</f>
        <v>86899.199999999997</v>
      </c>
      <c r="F49">
        <f>($F$3-(D49*12))*-1</f>
        <v>92812.799999999988</v>
      </c>
      <c r="G49">
        <f>F49*2</f>
        <v>185625.59999999998</v>
      </c>
      <c r="H49">
        <f>$F$5*B49</f>
        <v>2396.16</v>
      </c>
      <c r="I49">
        <f>F49-H49</f>
        <v>90416.639999999985</v>
      </c>
      <c r="J49">
        <f>G49-(H49*2)</f>
        <v>180833.27999999997</v>
      </c>
      <c r="K49">
        <f>B49/$B$7</f>
        <v>1248</v>
      </c>
      <c r="L49">
        <f>K49*2</f>
        <v>2496</v>
      </c>
      <c r="M49">
        <f t="shared" si="0"/>
        <v>62400</v>
      </c>
      <c r="N49">
        <f t="shared" si="1"/>
        <v>124800</v>
      </c>
      <c r="O49">
        <f t="shared" si="2"/>
        <v>975000000</v>
      </c>
      <c r="P49">
        <f t="shared" si="3"/>
        <v>1950000000</v>
      </c>
      <c r="Q49">
        <f t="shared" si="4"/>
        <v>93.600000000000009</v>
      </c>
      <c r="R49">
        <f t="shared" si="5"/>
        <v>187.20000000000002</v>
      </c>
    </row>
    <row r="50" spans="1:18" x14ac:dyDescent="0.2">
      <c r="A50">
        <v>40</v>
      </c>
      <c r="B50">
        <f>B49+B11</f>
        <v>15360</v>
      </c>
      <c r="C50">
        <f>B50*$B$8</f>
        <v>5376</v>
      </c>
      <c r="D50">
        <f>(1-$B$8)*B50</f>
        <v>9984</v>
      </c>
      <c r="E50">
        <f>C50*12+$F$3</f>
        <v>88512</v>
      </c>
      <c r="F50">
        <f>($F$3-(D50*12))*-1</f>
        <v>95808</v>
      </c>
      <c r="G50">
        <f>F50*2</f>
        <v>191616</v>
      </c>
      <c r="H50">
        <f>$F$5*B50</f>
        <v>2457.6</v>
      </c>
      <c r="I50">
        <f>F50-H50</f>
        <v>93350.399999999994</v>
      </c>
      <c r="J50">
        <f>G50-(H50*2)</f>
        <v>186700.79999999999</v>
      </c>
      <c r="K50">
        <f>B50/$B$7</f>
        <v>1280</v>
      </c>
      <c r="L50">
        <f>K50*2</f>
        <v>2560</v>
      </c>
      <c r="M50">
        <f t="shared" si="0"/>
        <v>64000</v>
      </c>
      <c r="N50">
        <f t="shared" si="1"/>
        <v>128000</v>
      </c>
      <c r="O50">
        <f t="shared" si="2"/>
        <v>1000000000</v>
      </c>
      <c r="P50">
        <f t="shared" si="3"/>
        <v>2000000000</v>
      </c>
      <c r="Q50">
        <f t="shared" si="4"/>
        <v>96</v>
      </c>
      <c r="R50">
        <f t="shared" si="5"/>
        <v>192</v>
      </c>
    </row>
    <row r="51" spans="1:18" x14ac:dyDescent="0.2">
      <c r="A51">
        <v>41</v>
      </c>
      <c r="B51">
        <f>B50+B11</f>
        <v>15744</v>
      </c>
      <c r="C51">
        <f>B51*$B$8</f>
        <v>5510.4</v>
      </c>
      <c r="D51">
        <f>(1-$B$8)*B51</f>
        <v>10233.6</v>
      </c>
      <c r="E51">
        <f>C51*12+$F$3</f>
        <v>90124.799999999988</v>
      </c>
      <c r="F51">
        <f>($F$3-(D51*12))*-1</f>
        <v>98803.200000000012</v>
      </c>
      <c r="G51">
        <f>F51*2</f>
        <v>197606.40000000002</v>
      </c>
      <c r="H51">
        <f>$F$5*B51</f>
        <v>2519.04</v>
      </c>
      <c r="I51">
        <f>F51-H51</f>
        <v>96284.160000000018</v>
      </c>
      <c r="J51">
        <f>G51-(H51*2)</f>
        <v>192568.32000000004</v>
      </c>
      <c r="K51">
        <f>B51/$B$7</f>
        <v>1312</v>
      </c>
      <c r="L51">
        <f>K51*2</f>
        <v>2624</v>
      </c>
      <c r="M51">
        <f t="shared" si="0"/>
        <v>65600</v>
      </c>
      <c r="N51">
        <f t="shared" si="1"/>
        <v>131200</v>
      </c>
      <c r="O51">
        <f t="shared" si="2"/>
        <v>1025000000</v>
      </c>
      <c r="P51">
        <f t="shared" si="3"/>
        <v>2050000000</v>
      </c>
      <c r="Q51">
        <f t="shared" si="4"/>
        <v>98.4</v>
      </c>
      <c r="R51">
        <f t="shared" si="5"/>
        <v>196.8</v>
      </c>
    </row>
    <row r="52" spans="1:18" x14ac:dyDescent="0.2">
      <c r="A52">
        <v>42</v>
      </c>
      <c r="B52">
        <f>B51+B11</f>
        <v>16128</v>
      </c>
      <c r="C52">
        <f>B52*$B$8</f>
        <v>5644.7999999999993</v>
      </c>
      <c r="D52">
        <f>(1-$B$8)*B52</f>
        <v>10483.200000000001</v>
      </c>
      <c r="E52">
        <f>C52*12+$F$3</f>
        <v>91737.599999999991</v>
      </c>
      <c r="F52">
        <f>($F$3-(D52*12))*-1</f>
        <v>101798.40000000001</v>
      </c>
      <c r="G52">
        <f>F52*2</f>
        <v>203596.80000000002</v>
      </c>
      <c r="H52">
        <f>$F$5*B52</f>
        <v>2580.48</v>
      </c>
      <c r="I52">
        <f>F52-H52</f>
        <v>99217.920000000013</v>
      </c>
      <c r="J52">
        <f>G52-(H52*2)</f>
        <v>198435.84000000003</v>
      </c>
      <c r="K52">
        <f>B52/$B$7</f>
        <v>1344</v>
      </c>
      <c r="L52">
        <f>K52*2</f>
        <v>2688</v>
      </c>
      <c r="M52">
        <f t="shared" si="0"/>
        <v>67200</v>
      </c>
      <c r="N52">
        <f t="shared" si="1"/>
        <v>134400</v>
      </c>
      <c r="O52">
        <f t="shared" si="2"/>
        <v>1050000000</v>
      </c>
      <c r="P52">
        <f t="shared" si="3"/>
        <v>2100000000</v>
      </c>
      <c r="Q52">
        <f t="shared" si="4"/>
        <v>100.8</v>
      </c>
      <c r="R52">
        <f t="shared" si="5"/>
        <v>201.6</v>
      </c>
    </row>
    <row r="53" spans="1:18" x14ac:dyDescent="0.2">
      <c r="A53">
        <v>43</v>
      </c>
      <c r="B53">
        <f>B52+B11</f>
        <v>16512</v>
      </c>
      <c r="C53">
        <f>B53*$B$8</f>
        <v>5779.2</v>
      </c>
      <c r="D53">
        <f>(1-$B$8)*B53</f>
        <v>10732.800000000001</v>
      </c>
      <c r="E53">
        <f>C53*12+$F$3</f>
        <v>93350.399999999994</v>
      </c>
      <c r="F53">
        <f>($F$3-(D53*12))*-1</f>
        <v>104793.60000000001</v>
      </c>
      <c r="G53">
        <f>F53*2</f>
        <v>209587.20000000001</v>
      </c>
      <c r="H53">
        <f>$F$5*B53</f>
        <v>2641.92</v>
      </c>
      <c r="I53">
        <f>F53-H53</f>
        <v>102151.68000000001</v>
      </c>
      <c r="J53">
        <f>G53-(H53*2)</f>
        <v>204303.36000000002</v>
      </c>
      <c r="K53">
        <f>B53/$B$7</f>
        <v>1376</v>
      </c>
      <c r="L53">
        <f>K53*2</f>
        <v>2752</v>
      </c>
      <c r="M53">
        <f t="shared" si="0"/>
        <v>68800</v>
      </c>
      <c r="N53">
        <f t="shared" si="1"/>
        <v>137600</v>
      </c>
      <c r="O53">
        <f t="shared" si="2"/>
        <v>1075000000</v>
      </c>
      <c r="P53">
        <f t="shared" si="3"/>
        <v>2150000000</v>
      </c>
      <c r="Q53">
        <f t="shared" si="4"/>
        <v>103.2</v>
      </c>
      <c r="R53">
        <f t="shared" si="5"/>
        <v>206.4</v>
      </c>
    </row>
    <row r="54" spans="1:18" x14ac:dyDescent="0.2">
      <c r="A54">
        <v>44</v>
      </c>
      <c r="B54">
        <f>B53+B11</f>
        <v>16896</v>
      </c>
      <c r="C54">
        <f>B54*$B$8</f>
        <v>5913.5999999999995</v>
      </c>
      <c r="D54">
        <f>(1-$B$8)*B54</f>
        <v>10982.4</v>
      </c>
      <c r="E54">
        <f>C54*12+$F$3</f>
        <v>94963.199999999997</v>
      </c>
      <c r="F54">
        <f>($F$3-(D54*12))*-1</f>
        <v>107788.79999999999</v>
      </c>
      <c r="G54">
        <f>F54*2</f>
        <v>215577.59999999998</v>
      </c>
      <c r="H54">
        <f>$F$5*B54</f>
        <v>2703.36</v>
      </c>
      <c r="I54">
        <f>F54-H54</f>
        <v>105085.43999999999</v>
      </c>
      <c r="J54">
        <f>G54-(H54*2)</f>
        <v>210170.87999999998</v>
      </c>
      <c r="K54">
        <f>B54/$B$7</f>
        <v>1408</v>
      </c>
      <c r="L54">
        <f>K54*2</f>
        <v>2816</v>
      </c>
      <c r="M54">
        <f t="shared" si="0"/>
        <v>70400</v>
      </c>
      <c r="N54">
        <f t="shared" si="1"/>
        <v>140800</v>
      </c>
      <c r="O54">
        <f t="shared" si="2"/>
        <v>1100000000</v>
      </c>
      <c r="P54">
        <f t="shared" si="3"/>
        <v>2200000000</v>
      </c>
      <c r="Q54">
        <f t="shared" si="4"/>
        <v>105.60000000000001</v>
      </c>
      <c r="R54">
        <f t="shared" si="5"/>
        <v>211.20000000000002</v>
      </c>
    </row>
    <row r="55" spans="1:18" x14ac:dyDescent="0.2">
      <c r="A55">
        <v>45</v>
      </c>
      <c r="B55">
        <f>B54+B11</f>
        <v>17280</v>
      </c>
      <c r="C55">
        <f>B55*$B$8</f>
        <v>6048</v>
      </c>
      <c r="D55">
        <f>(1-$B$8)*B55</f>
        <v>11232</v>
      </c>
      <c r="E55">
        <f>C55*12+$F$3</f>
        <v>96576</v>
      </c>
      <c r="F55">
        <f>($F$3-(D55*12))*-1</f>
        <v>110784</v>
      </c>
      <c r="G55">
        <f>F55*2</f>
        <v>221568</v>
      </c>
      <c r="H55">
        <f>$F$5*B55</f>
        <v>2764.8</v>
      </c>
      <c r="I55">
        <f>F55-H55</f>
        <v>108019.2</v>
      </c>
      <c r="J55">
        <f>G55-(H55*2)</f>
        <v>216038.39999999999</v>
      </c>
      <c r="K55">
        <f>B55/$B$7</f>
        <v>1440</v>
      </c>
      <c r="L55">
        <f>K55*2</f>
        <v>2880</v>
      </c>
      <c r="M55">
        <f t="shared" si="0"/>
        <v>72000</v>
      </c>
      <c r="N55">
        <f t="shared" si="1"/>
        <v>144000</v>
      </c>
      <c r="O55">
        <f t="shared" si="2"/>
        <v>1125000000</v>
      </c>
      <c r="P55">
        <f t="shared" si="3"/>
        <v>2250000000</v>
      </c>
      <c r="Q55">
        <f t="shared" si="4"/>
        <v>108</v>
      </c>
      <c r="R55">
        <f t="shared" si="5"/>
        <v>216</v>
      </c>
    </row>
    <row r="56" spans="1:18" x14ac:dyDescent="0.2">
      <c r="A56">
        <v>46</v>
      </c>
      <c r="B56">
        <f>B55+B11</f>
        <v>17664</v>
      </c>
      <c r="C56">
        <f>B56*$B$8</f>
        <v>6182.4</v>
      </c>
      <c r="D56">
        <f>(1-$B$8)*B56</f>
        <v>11481.6</v>
      </c>
      <c r="E56">
        <f>C56*12+$F$3</f>
        <v>98188.799999999988</v>
      </c>
      <c r="F56">
        <f>($F$3-(D56*12))*-1</f>
        <v>113779.20000000001</v>
      </c>
      <c r="G56">
        <f>F56*2</f>
        <v>227558.40000000002</v>
      </c>
      <c r="H56">
        <f>$F$5*B56</f>
        <v>2826.2400000000002</v>
      </c>
      <c r="I56">
        <f>F56-H56</f>
        <v>110952.96000000001</v>
      </c>
      <c r="J56">
        <f>G56-(H56*2)</f>
        <v>221905.92000000001</v>
      </c>
      <c r="K56">
        <f>B56/$B$7</f>
        <v>1472</v>
      </c>
      <c r="L56">
        <f>K56*2</f>
        <v>2944</v>
      </c>
      <c r="M56">
        <f t="shared" si="0"/>
        <v>73600</v>
      </c>
      <c r="N56">
        <f t="shared" si="1"/>
        <v>147200</v>
      </c>
      <c r="O56">
        <f t="shared" si="2"/>
        <v>1150000000</v>
      </c>
      <c r="P56">
        <f t="shared" si="3"/>
        <v>2300000000</v>
      </c>
      <c r="Q56">
        <f t="shared" si="4"/>
        <v>110.4</v>
      </c>
      <c r="R56">
        <f t="shared" si="5"/>
        <v>220.8</v>
      </c>
    </row>
    <row r="57" spans="1:18" x14ac:dyDescent="0.2">
      <c r="A57">
        <v>47</v>
      </c>
      <c r="B57">
        <f>B56+B11</f>
        <v>18048</v>
      </c>
      <c r="C57">
        <f>B57*$B$8</f>
        <v>6316.7999999999993</v>
      </c>
      <c r="D57">
        <f>(1-$B$8)*B57</f>
        <v>11731.2</v>
      </c>
      <c r="E57">
        <f>C57*12+$F$3</f>
        <v>99801.599999999991</v>
      </c>
      <c r="F57">
        <f>($F$3-(D57*12))*-1</f>
        <v>116774.40000000002</v>
      </c>
      <c r="G57">
        <f>F57*2</f>
        <v>233548.80000000005</v>
      </c>
      <c r="H57">
        <f>$F$5*B57</f>
        <v>2887.68</v>
      </c>
      <c r="I57">
        <f>F57-H57</f>
        <v>113886.72000000003</v>
      </c>
      <c r="J57">
        <f>G57-(H57*2)</f>
        <v>227773.44000000006</v>
      </c>
      <c r="K57">
        <f>B57/$B$7</f>
        <v>1504</v>
      </c>
      <c r="L57">
        <f>K57*2</f>
        <v>3008</v>
      </c>
      <c r="M57">
        <f t="shared" si="0"/>
        <v>75200</v>
      </c>
      <c r="N57">
        <f t="shared" si="1"/>
        <v>150400</v>
      </c>
      <c r="O57">
        <f t="shared" si="2"/>
        <v>1175000000</v>
      </c>
      <c r="P57">
        <f t="shared" si="3"/>
        <v>2350000000</v>
      </c>
      <c r="Q57">
        <f t="shared" si="4"/>
        <v>112.8</v>
      </c>
      <c r="R57">
        <f t="shared" si="5"/>
        <v>225.6</v>
      </c>
    </row>
    <row r="58" spans="1:18" x14ac:dyDescent="0.2">
      <c r="A58">
        <v>48</v>
      </c>
      <c r="B58">
        <f>B57+B11</f>
        <v>18432</v>
      </c>
      <c r="C58">
        <f>B58*$B$8</f>
        <v>6451.2</v>
      </c>
      <c r="D58">
        <f>(1-$B$8)*B58</f>
        <v>11980.800000000001</v>
      </c>
      <c r="E58">
        <f>C58*12+$F$3</f>
        <v>101414.39999999999</v>
      </c>
      <c r="F58">
        <f>($F$3-(D58*12))*-1</f>
        <v>119769.60000000001</v>
      </c>
      <c r="G58">
        <f>F58*2</f>
        <v>239539.20000000001</v>
      </c>
      <c r="H58">
        <f>$F$5*B58</f>
        <v>2949.12</v>
      </c>
      <c r="I58">
        <f>F58-H58</f>
        <v>116820.48000000001</v>
      </c>
      <c r="J58">
        <f>G58-(H58*2)</f>
        <v>233640.96000000002</v>
      </c>
      <c r="K58">
        <f>B58/$B$7</f>
        <v>1536</v>
      </c>
      <c r="L58">
        <f>K58*2</f>
        <v>3072</v>
      </c>
      <c r="M58">
        <f t="shared" si="0"/>
        <v>76800</v>
      </c>
      <c r="N58">
        <f t="shared" si="1"/>
        <v>153600</v>
      </c>
      <c r="O58">
        <f t="shared" si="2"/>
        <v>1200000000</v>
      </c>
      <c r="P58">
        <f t="shared" si="3"/>
        <v>2400000000</v>
      </c>
      <c r="Q58">
        <f t="shared" si="4"/>
        <v>115.2</v>
      </c>
      <c r="R58">
        <f t="shared" si="5"/>
        <v>230.4</v>
      </c>
    </row>
    <row r="59" spans="1:18" x14ac:dyDescent="0.2">
      <c r="A59">
        <v>49</v>
      </c>
      <c r="B59">
        <f>B58+B11</f>
        <v>18816</v>
      </c>
      <c r="C59">
        <f>B59*$B$8</f>
        <v>6585.5999999999995</v>
      </c>
      <c r="D59">
        <f>(1-$B$8)*B59</f>
        <v>12230.4</v>
      </c>
      <c r="E59">
        <f>C59*12+$F$3</f>
        <v>103027.2</v>
      </c>
      <c r="F59">
        <f>($F$3-(D59*12))*-1</f>
        <v>122764.79999999999</v>
      </c>
      <c r="G59">
        <f>F59*2</f>
        <v>245529.59999999998</v>
      </c>
      <c r="H59">
        <f>$F$5*B59</f>
        <v>3010.56</v>
      </c>
      <c r="I59">
        <f>F59-H59</f>
        <v>119754.23999999999</v>
      </c>
      <c r="J59">
        <f>G59-(H59*2)</f>
        <v>239508.47999999998</v>
      </c>
      <c r="K59">
        <f>B59/$B$7</f>
        <v>1568</v>
      </c>
      <c r="L59">
        <f>K59*2</f>
        <v>3136</v>
      </c>
      <c r="M59">
        <f t="shared" si="0"/>
        <v>78400</v>
      </c>
      <c r="N59">
        <f t="shared" si="1"/>
        <v>156800</v>
      </c>
      <c r="O59">
        <f t="shared" si="2"/>
        <v>1225000000</v>
      </c>
      <c r="P59">
        <f t="shared" si="3"/>
        <v>2450000000</v>
      </c>
      <c r="Q59">
        <f t="shared" si="4"/>
        <v>117.60000000000001</v>
      </c>
      <c r="R59">
        <f t="shared" si="5"/>
        <v>235.20000000000002</v>
      </c>
    </row>
    <row r="60" spans="1:18" x14ac:dyDescent="0.2">
      <c r="A60">
        <v>50</v>
      </c>
      <c r="B60">
        <f>B59+B11</f>
        <v>19200</v>
      </c>
      <c r="C60">
        <f>B60*$B$8</f>
        <v>6720</v>
      </c>
      <c r="D60">
        <f>(1-$B$8)*B60</f>
        <v>12480</v>
      </c>
      <c r="E60">
        <f>C60*12+$F$3</f>
        <v>104640</v>
      </c>
      <c r="F60">
        <f>($F$3-(D60*12))*-1</f>
        <v>125760</v>
      </c>
      <c r="G60">
        <f>F60*2</f>
        <v>251520</v>
      </c>
      <c r="H60">
        <f>$F$5*B60</f>
        <v>3072</v>
      </c>
      <c r="I60">
        <f>F60-H60</f>
        <v>122688</v>
      </c>
      <c r="J60">
        <f>G60-(H60*2)</f>
        <v>245376</v>
      </c>
      <c r="K60">
        <f>B60/$B$7</f>
        <v>1600</v>
      </c>
      <c r="L60">
        <f>K60*2</f>
        <v>3200</v>
      </c>
      <c r="M60">
        <f t="shared" si="0"/>
        <v>80000</v>
      </c>
      <c r="N60">
        <f t="shared" si="1"/>
        <v>160000</v>
      </c>
      <c r="O60">
        <f t="shared" si="2"/>
        <v>1250000000</v>
      </c>
      <c r="P60">
        <f t="shared" si="3"/>
        <v>2500000000</v>
      </c>
      <c r="Q60">
        <f t="shared" si="4"/>
        <v>120</v>
      </c>
      <c r="R60">
        <f t="shared" si="5"/>
        <v>240</v>
      </c>
    </row>
    <row r="61" spans="1:18" x14ac:dyDescent="0.2">
      <c r="A61">
        <v>51</v>
      </c>
      <c r="B61">
        <f>B60+B11</f>
        <v>19584</v>
      </c>
      <c r="C61">
        <f>B61*$B$8</f>
        <v>6854.4</v>
      </c>
      <c r="D61">
        <f>(1-$B$8)*B61</f>
        <v>12729.6</v>
      </c>
      <c r="E61">
        <f>C61*12+$F$3</f>
        <v>106252.79999999999</v>
      </c>
      <c r="F61">
        <f>($F$3-(D61*12))*-1</f>
        <v>128755.20000000001</v>
      </c>
      <c r="G61">
        <f>F61*2</f>
        <v>257510.40000000002</v>
      </c>
      <c r="H61">
        <f>$F$5*B61</f>
        <v>3133.44</v>
      </c>
      <c r="I61">
        <f>F61-H61</f>
        <v>125621.76000000001</v>
      </c>
      <c r="J61">
        <f>G61-(H61*2)</f>
        <v>251243.52000000002</v>
      </c>
      <c r="K61">
        <f>B61/$B$7</f>
        <v>1632</v>
      </c>
      <c r="L61">
        <f>K61*2</f>
        <v>3264</v>
      </c>
      <c r="M61">
        <f t="shared" si="0"/>
        <v>81600</v>
      </c>
      <c r="N61">
        <f t="shared" si="1"/>
        <v>163200</v>
      </c>
      <c r="O61">
        <f t="shared" si="2"/>
        <v>1275000000</v>
      </c>
      <c r="P61">
        <f t="shared" si="3"/>
        <v>2550000000</v>
      </c>
      <c r="Q61">
        <f t="shared" si="4"/>
        <v>122.4</v>
      </c>
      <c r="R61">
        <f t="shared" si="5"/>
        <v>244.8</v>
      </c>
    </row>
    <row r="62" spans="1:18" x14ac:dyDescent="0.2">
      <c r="A62">
        <v>52</v>
      </c>
      <c r="B62">
        <f>B61+B11</f>
        <v>19968</v>
      </c>
      <c r="C62">
        <f>B62*$B$8</f>
        <v>6988.7999999999993</v>
      </c>
      <c r="D62">
        <f>(1-$B$8)*B62</f>
        <v>12979.2</v>
      </c>
      <c r="E62">
        <f>C62*12+$F$3</f>
        <v>107865.59999999999</v>
      </c>
      <c r="F62">
        <f>($F$3-(D62*12))*-1</f>
        <v>131750.40000000002</v>
      </c>
      <c r="G62">
        <f>F62*2</f>
        <v>263500.80000000005</v>
      </c>
      <c r="H62">
        <f>$F$5*B62</f>
        <v>3194.88</v>
      </c>
      <c r="I62">
        <f>F62-H62</f>
        <v>128555.52000000002</v>
      </c>
      <c r="J62">
        <f>G62-(H62*2)</f>
        <v>257111.04000000004</v>
      </c>
      <c r="K62">
        <f>B62/$B$7</f>
        <v>1664</v>
      </c>
      <c r="L62">
        <f>K62*2</f>
        <v>3328</v>
      </c>
      <c r="M62">
        <f t="shared" si="0"/>
        <v>83200</v>
      </c>
      <c r="N62">
        <f t="shared" si="1"/>
        <v>166400</v>
      </c>
      <c r="O62">
        <f t="shared" si="2"/>
        <v>1300000000</v>
      </c>
      <c r="P62">
        <f t="shared" si="3"/>
        <v>2600000000</v>
      </c>
      <c r="Q62">
        <f t="shared" si="4"/>
        <v>124.8</v>
      </c>
      <c r="R62">
        <f t="shared" si="5"/>
        <v>249.6</v>
      </c>
    </row>
    <row r="63" spans="1:18" x14ac:dyDescent="0.2">
      <c r="A63">
        <v>53</v>
      </c>
      <c r="B63">
        <f>B62+B11</f>
        <v>20352</v>
      </c>
      <c r="C63">
        <f>B63*$B$8</f>
        <v>7123.2</v>
      </c>
      <c r="D63">
        <f>(1-$B$8)*B63</f>
        <v>13228.800000000001</v>
      </c>
      <c r="E63">
        <f>C63*12+$F$3</f>
        <v>109478.39999999999</v>
      </c>
      <c r="F63">
        <f>($F$3-(D63*12))*-1</f>
        <v>134745.60000000001</v>
      </c>
      <c r="G63">
        <f>F63*2</f>
        <v>269491.20000000001</v>
      </c>
      <c r="H63">
        <f>$F$5*B63</f>
        <v>3256.32</v>
      </c>
      <c r="I63">
        <f>F63-H63</f>
        <v>131489.28</v>
      </c>
      <c r="J63">
        <f>G63-(H63*2)</f>
        <v>262978.56</v>
      </c>
      <c r="K63">
        <f>B63/$B$7</f>
        <v>1696</v>
      </c>
      <c r="L63">
        <f>K63*2</f>
        <v>3392</v>
      </c>
      <c r="M63">
        <f t="shared" si="0"/>
        <v>84800</v>
      </c>
      <c r="N63">
        <f t="shared" si="1"/>
        <v>169600</v>
      </c>
      <c r="O63">
        <f t="shared" si="2"/>
        <v>1325000000</v>
      </c>
      <c r="P63">
        <f t="shared" si="3"/>
        <v>2650000000</v>
      </c>
      <c r="Q63">
        <f t="shared" si="4"/>
        <v>127.2</v>
      </c>
      <c r="R63">
        <f t="shared" si="5"/>
        <v>254.4</v>
      </c>
    </row>
    <row r="64" spans="1:18" x14ac:dyDescent="0.2">
      <c r="A64">
        <v>54</v>
      </c>
      <c r="B64">
        <f>B63+B11</f>
        <v>20736</v>
      </c>
      <c r="C64">
        <f>B64*$B$8</f>
        <v>7257.5999999999995</v>
      </c>
      <c r="D64">
        <f>(1-$B$8)*B64</f>
        <v>13478.4</v>
      </c>
      <c r="E64">
        <f>C64*12+$F$3</f>
        <v>111091.2</v>
      </c>
      <c r="F64">
        <f>($F$3-(D64*12))*-1</f>
        <v>137740.79999999999</v>
      </c>
      <c r="G64">
        <f>F64*2</f>
        <v>275481.59999999998</v>
      </c>
      <c r="H64">
        <f>$F$5*B64</f>
        <v>3317.76</v>
      </c>
      <c r="I64">
        <f>F64-H64</f>
        <v>134423.03999999998</v>
      </c>
      <c r="J64">
        <f>G64-(H64*2)</f>
        <v>268846.07999999996</v>
      </c>
      <c r="K64">
        <f>B64/$B$7</f>
        <v>1728</v>
      </c>
      <c r="L64">
        <f>K64*2</f>
        <v>3456</v>
      </c>
      <c r="M64">
        <f t="shared" si="0"/>
        <v>86400</v>
      </c>
      <c r="N64">
        <f t="shared" si="1"/>
        <v>172800</v>
      </c>
      <c r="O64">
        <f t="shared" si="2"/>
        <v>1350000000</v>
      </c>
      <c r="P64">
        <f t="shared" si="3"/>
        <v>2700000000</v>
      </c>
      <c r="Q64">
        <f t="shared" si="4"/>
        <v>129.6</v>
      </c>
      <c r="R64">
        <f t="shared" si="5"/>
        <v>259.2</v>
      </c>
    </row>
    <row r="65" spans="1:18" x14ac:dyDescent="0.2">
      <c r="A65">
        <v>55</v>
      </c>
      <c r="B65">
        <f>B64+B11</f>
        <v>21120</v>
      </c>
      <c r="C65">
        <f>B65*$B$8</f>
        <v>7391.9999999999991</v>
      </c>
      <c r="D65">
        <f>(1-$B$8)*B65</f>
        <v>13728</v>
      </c>
      <c r="E65">
        <f>C65*12+$F$3</f>
        <v>112703.99999999999</v>
      </c>
      <c r="F65">
        <f>($F$3-(D65*12))*-1</f>
        <v>140736</v>
      </c>
      <c r="G65">
        <f>F65*2</f>
        <v>281472</v>
      </c>
      <c r="H65">
        <f>$F$5*B65</f>
        <v>3379.2000000000003</v>
      </c>
      <c r="I65">
        <f>F65-H65</f>
        <v>137356.79999999999</v>
      </c>
      <c r="J65">
        <f>G65-(H65*2)</f>
        <v>274713.59999999998</v>
      </c>
      <c r="K65">
        <f>B65/$B$7</f>
        <v>1760</v>
      </c>
      <c r="L65">
        <f>K65*2</f>
        <v>3520</v>
      </c>
      <c r="M65">
        <f t="shared" si="0"/>
        <v>88000</v>
      </c>
      <c r="N65">
        <f t="shared" si="1"/>
        <v>176000</v>
      </c>
      <c r="O65">
        <f t="shared" si="2"/>
        <v>1375000000</v>
      </c>
      <c r="P65">
        <f t="shared" si="3"/>
        <v>2750000000</v>
      </c>
      <c r="Q65">
        <f t="shared" si="4"/>
        <v>132</v>
      </c>
      <c r="R65">
        <f t="shared" si="5"/>
        <v>264</v>
      </c>
    </row>
    <row r="66" spans="1:18" x14ac:dyDescent="0.2">
      <c r="A66">
        <v>56</v>
      </c>
      <c r="B66">
        <f>B65+B11</f>
        <v>21504</v>
      </c>
      <c r="C66">
        <f>B66*$B$8</f>
        <v>7526.4</v>
      </c>
      <c r="D66">
        <f>(1-$B$8)*B66</f>
        <v>13977.6</v>
      </c>
      <c r="E66">
        <f>C66*12+$F$3</f>
        <v>114316.79999999999</v>
      </c>
      <c r="F66">
        <f>($F$3-(D66*12))*-1</f>
        <v>143731.20000000001</v>
      </c>
      <c r="G66">
        <f>F66*2</f>
        <v>287462.40000000002</v>
      </c>
      <c r="H66">
        <f>$F$5*B66</f>
        <v>3440.64</v>
      </c>
      <c r="I66">
        <f>F66-H66</f>
        <v>140290.56</v>
      </c>
      <c r="J66">
        <f>G66-(H66*2)</f>
        <v>280581.12</v>
      </c>
      <c r="K66">
        <f>B66/$B$7</f>
        <v>1792</v>
      </c>
      <c r="L66">
        <f>K66*2</f>
        <v>3584</v>
      </c>
      <c r="M66">
        <f t="shared" si="0"/>
        <v>89600</v>
      </c>
      <c r="N66">
        <f t="shared" si="1"/>
        <v>179200</v>
      </c>
      <c r="O66">
        <f t="shared" si="2"/>
        <v>1400000000</v>
      </c>
      <c r="P66">
        <f t="shared" si="3"/>
        <v>2800000000</v>
      </c>
      <c r="Q66">
        <f t="shared" si="4"/>
        <v>134.4</v>
      </c>
      <c r="R66">
        <f t="shared" si="5"/>
        <v>268.8</v>
      </c>
    </row>
    <row r="67" spans="1:18" x14ac:dyDescent="0.2">
      <c r="A67">
        <v>57</v>
      </c>
      <c r="B67">
        <f>B66+B11</f>
        <v>21888</v>
      </c>
      <c r="C67">
        <f>B67*$B$8</f>
        <v>7660.7999999999993</v>
      </c>
      <c r="D67">
        <f>(1-$B$8)*B67</f>
        <v>14227.2</v>
      </c>
      <c r="E67">
        <f>C67*12+$F$3</f>
        <v>115929.59999999999</v>
      </c>
      <c r="F67">
        <f>($F$3-(D67*12))*-1</f>
        <v>146726.40000000002</v>
      </c>
      <c r="G67">
        <f>F67*2</f>
        <v>293452.80000000005</v>
      </c>
      <c r="H67">
        <f>$F$5*B67</f>
        <v>3502.08</v>
      </c>
      <c r="I67">
        <f>F67-H67</f>
        <v>143224.32000000004</v>
      </c>
      <c r="J67">
        <f>G67-(H67*2)</f>
        <v>286448.64000000007</v>
      </c>
      <c r="K67">
        <f>B67/$B$7</f>
        <v>1824</v>
      </c>
      <c r="L67">
        <f>K67*2</f>
        <v>3648</v>
      </c>
      <c r="M67">
        <f t="shared" si="0"/>
        <v>91200</v>
      </c>
      <c r="N67">
        <f t="shared" si="1"/>
        <v>182400</v>
      </c>
      <c r="O67">
        <f t="shared" si="2"/>
        <v>1425000000</v>
      </c>
      <c r="P67">
        <f t="shared" si="3"/>
        <v>2850000000</v>
      </c>
      <c r="Q67">
        <f t="shared" si="4"/>
        <v>136.80000000000001</v>
      </c>
      <c r="R67">
        <f t="shared" si="5"/>
        <v>273.60000000000002</v>
      </c>
    </row>
    <row r="68" spans="1:18" x14ac:dyDescent="0.2">
      <c r="A68">
        <v>58</v>
      </c>
      <c r="B68">
        <f>B67+B11</f>
        <v>22272</v>
      </c>
      <c r="C68">
        <f>B68*$B$8</f>
        <v>7795.2</v>
      </c>
      <c r="D68">
        <f>(1-$B$8)*B68</f>
        <v>14476.800000000001</v>
      </c>
      <c r="E68">
        <f>C68*12+$F$3</f>
        <v>117542.39999999999</v>
      </c>
      <c r="F68">
        <f>($F$3-(D68*12))*-1</f>
        <v>149721.60000000001</v>
      </c>
      <c r="G68">
        <f>F68*2</f>
        <v>299443.20000000001</v>
      </c>
      <c r="H68">
        <f>$F$5*B68</f>
        <v>3563.52</v>
      </c>
      <c r="I68">
        <f>F68-H68</f>
        <v>146158.08000000002</v>
      </c>
      <c r="J68">
        <f>G68-(H68*2)</f>
        <v>292316.16000000003</v>
      </c>
      <c r="K68">
        <f>B68/$B$7</f>
        <v>1856</v>
      </c>
      <c r="L68">
        <f>K68*2</f>
        <v>3712</v>
      </c>
      <c r="M68">
        <f t="shared" si="0"/>
        <v>92800</v>
      </c>
      <c r="N68">
        <f t="shared" si="1"/>
        <v>185600</v>
      </c>
      <c r="O68">
        <f t="shared" si="2"/>
        <v>1450000000</v>
      </c>
      <c r="P68">
        <f t="shared" si="3"/>
        <v>2900000000</v>
      </c>
      <c r="Q68">
        <f t="shared" si="4"/>
        <v>139.20000000000002</v>
      </c>
      <c r="R68">
        <f t="shared" si="5"/>
        <v>278.40000000000003</v>
      </c>
    </row>
    <row r="69" spans="1:18" x14ac:dyDescent="0.2">
      <c r="A69">
        <v>59</v>
      </c>
      <c r="B69">
        <f>B68+B11</f>
        <v>22656</v>
      </c>
      <c r="C69">
        <f>B69*$B$8</f>
        <v>7929.5999999999995</v>
      </c>
      <c r="D69">
        <f>(1-$B$8)*B69</f>
        <v>14726.4</v>
      </c>
      <c r="E69">
        <f>C69*12+$F$3</f>
        <v>119155.2</v>
      </c>
      <c r="F69">
        <f>($F$3-(D69*12))*-1</f>
        <v>152716.79999999999</v>
      </c>
      <c r="G69">
        <f>F69*2</f>
        <v>305433.59999999998</v>
      </c>
      <c r="H69">
        <f>$F$5*B69</f>
        <v>3624.96</v>
      </c>
      <c r="I69">
        <f>F69-H69</f>
        <v>149091.84</v>
      </c>
      <c r="J69">
        <f>G69-(H69*2)</f>
        <v>298183.67999999999</v>
      </c>
      <c r="K69">
        <f>B69/$B$7</f>
        <v>1888</v>
      </c>
      <c r="L69">
        <f>K69*2</f>
        <v>3776</v>
      </c>
      <c r="M69">
        <f t="shared" si="0"/>
        <v>94400</v>
      </c>
      <c r="N69">
        <f t="shared" si="1"/>
        <v>188800</v>
      </c>
      <c r="O69">
        <f t="shared" si="2"/>
        <v>1475000000</v>
      </c>
      <c r="P69">
        <f t="shared" si="3"/>
        <v>2950000000</v>
      </c>
      <c r="Q69">
        <f t="shared" si="4"/>
        <v>141.6</v>
      </c>
      <c r="R69">
        <f t="shared" si="5"/>
        <v>283.2</v>
      </c>
    </row>
    <row r="70" spans="1:18" x14ac:dyDescent="0.2">
      <c r="A70">
        <v>60</v>
      </c>
      <c r="B70">
        <f>B69+B11</f>
        <v>23040</v>
      </c>
      <c r="C70">
        <f>B70*$B$8</f>
        <v>8063.9999999999991</v>
      </c>
      <c r="D70">
        <f>(1-$B$8)*B70</f>
        <v>14976</v>
      </c>
      <c r="E70">
        <f>C70*12+$F$3</f>
        <v>120767.99999999999</v>
      </c>
      <c r="F70">
        <f>($F$3-(D70*12))*-1</f>
        <v>155712</v>
      </c>
      <c r="G70">
        <f>F70*2</f>
        <v>311424</v>
      </c>
      <c r="H70">
        <f>$F$5*B70</f>
        <v>3686.4</v>
      </c>
      <c r="I70">
        <f>F70-H70</f>
        <v>152025.60000000001</v>
      </c>
      <c r="J70">
        <f>G70-(H70*2)</f>
        <v>304051.20000000001</v>
      </c>
      <c r="K70">
        <f>B70/$B$7</f>
        <v>1920</v>
      </c>
      <c r="L70">
        <f>K70*2</f>
        <v>3840</v>
      </c>
      <c r="M70">
        <f t="shared" si="0"/>
        <v>96000</v>
      </c>
      <c r="N70">
        <f t="shared" si="1"/>
        <v>192000</v>
      </c>
      <c r="O70">
        <f t="shared" si="2"/>
        <v>1500000000</v>
      </c>
      <c r="P70">
        <f t="shared" si="3"/>
        <v>3000000000</v>
      </c>
      <c r="Q70">
        <f t="shared" si="4"/>
        <v>144</v>
      </c>
      <c r="R70">
        <f t="shared" si="5"/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2016</vt:lpstr>
      <vt:lpstr>Sales Estimates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2016-05-21T17:52:33Z</dcterms:created>
  <dcterms:modified xsi:type="dcterms:W3CDTF">2016-05-21T21:36:50Z</dcterms:modified>
</cp:coreProperties>
</file>