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 Bao cao thang\2025\Thang 1\Tong hop\"/>
    </mc:Choice>
  </mc:AlternateContent>
  <xr:revisionPtr revIDLastSave="0" documentId="13_ncr:1_{B40A1D89-F85A-4A40-AEEA-824F3D001782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 Nong nghiep" sheetId="1" r:id="rId1"/>
    <sheet name="2. IIP" sheetId="10" r:id="rId2"/>
    <sheet name="3. SP CN" sheetId="11" r:id="rId3"/>
    <sheet name="4. LĐ CN" sheetId="12" r:id="rId4"/>
    <sheet name="5. LĐCN_DP" sheetId="13" r:id="rId5"/>
    <sheet name="6. Chi tieu DN" sheetId="15" r:id="rId6"/>
    <sheet name="7. DN DK thanh lap" sheetId="16" r:id="rId7"/>
    <sheet name="8. DN quay lai hoat dong" sheetId="17" r:id="rId8"/>
    <sheet name="9. DN Ngừng có thời hạn" sheetId="18" r:id="rId9"/>
    <sheet name="10. DN giải thể" sheetId="19" r:id="rId10"/>
    <sheet name="11.vdt" sheetId="2" r:id="rId11"/>
    <sheet name="12.FDI" sheetId="21" r:id="rId12"/>
    <sheet name="13. Tongmuc" sheetId="3" r:id="rId13"/>
    <sheet name="14. XK tháng" sheetId="25" r:id="rId14"/>
    <sheet name="15. NK tháng" sheetId="26" r:id="rId15"/>
    <sheet name="16. CPI" sheetId="20" r:id="rId16"/>
    <sheet name="17. Van tai HK" sheetId="4" r:id="rId17"/>
    <sheet name="18. Van tai HH" sheetId="5" r:id="rId18"/>
    <sheet name="19. Du lich" sheetId="2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9">'[1]PNT-QUOT-#3'!#REF!</definedName>
    <definedName name="\0" localSheetId="12">'[2]PNT-QUOT-#3'!#REF!</definedName>
    <definedName name="\0" localSheetId="15">'[2]PNT-QUOT-#3'!#REF!</definedName>
    <definedName name="\0" localSheetId="16">'[1]PNT-QUOT-#3'!#REF!</definedName>
    <definedName name="\0" localSheetId="18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'[2]COAT&amp;WRAP-QIOT-#3'!#REF!</definedName>
    <definedName name="\z" localSheetId="15">'[2]COAT&amp;WRAP-QIOT-#3'!#REF!</definedName>
    <definedName name="\z" localSheetId="16">'[1]COAT&amp;WRAP-QIOT-#3'!#REF!</definedName>
    <definedName name="\z" localSheetId="18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9" hidden="1">#REF!</definedName>
    <definedName name="_Fill" localSheetId="15" hidden="1">#REF!</definedName>
    <definedName name="_Fill" localSheetId="16" hidden="1">#REF!</definedName>
    <definedName name="_Fill" localSheetId="18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9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9">#REF!</definedName>
    <definedName name="adsf" localSheetId="15">#REF!</definedName>
    <definedName name="adsf" localSheetId="16">#REF!</definedName>
    <definedName name="adsf" localSheetId="18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5">#REF!</definedName>
    <definedName name="anpha" localSheetId="16">#REF!</definedName>
    <definedName name="anpha" localSheetId="18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5">'[2]PNT-QUOT-#3'!#REF!</definedName>
    <definedName name="B" localSheetId="16">'[1]PNT-QUOT-#3'!#REF!</definedName>
    <definedName name="B" localSheetId="18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9">#REF!</definedName>
    <definedName name="beta" localSheetId="15">#REF!</definedName>
    <definedName name="beta" localSheetId="16">#REF!</definedName>
    <definedName name="beta" localSheetId="18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9">#REF!</definedName>
    <definedName name="BT" localSheetId="15">#REF!</definedName>
    <definedName name="BT" localSheetId="16">#REF!</definedName>
    <definedName name="BT" localSheetId="18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5">#REF!</definedName>
    <definedName name="bv" localSheetId="16">#REF!</definedName>
    <definedName name="bv" localSheetId="18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5">'[2]PNT-QUOT-#3'!#REF!</definedName>
    <definedName name="COAT" localSheetId="16">'[1]PNT-QUOT-#3'!#REF!</definedName>
    <definedName name="COAT" localSheetId="18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9">#REF!</definedName>
    <definedName name="CS_10" localSheetId="15">#REF!</definedName>
    <definedName name="CS_10" localSheetId="16">#REF!</definedName>
    <definedName name="CS_10" localSheetId="18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9">#REF!</definedName>
    <definedName name="CS_100" localSheetId="15">#REF!</definedName>
    <definedName name="CS_100" localSheetId="16">#REF!</definedName>
    <definedName name="CS_100" localSheetId="18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9">#REF!</definedName>
    <definedName name="CS_10S" localSheetId="15">#REF!</definedName>
    <definedName name="CS_10S" localSheetId="16">#REF!</definedName>
    <definedName name="CS_10S" localSheetId="18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9">#REF!</definedName>
    <definedName name="CS_120" localSheetId="15">#REF!</definedName>
    <definedName name="CS_120" localSheetId="16">#REF!</definedName>
    <definedName name="CS_120" localSheetId="18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9">#REF!</definedName>
    <definedName name="CS_140" localSheetId="15">#REF!</definedName>
    <definedName name="CS_140" localSheetId="16">#REF!</definedName>
    <definedName name="CS_140" localSheetId="18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9">#REF!</definedName>
    <definedName name="CS_160" localSheetId="15">#REF!</definedName>
    <definedName name="CS_160" localSheetId="16">#REF!</definedName>
    <definedName name="CS_160" localSheetId="18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9">#REF!</definedName>
    <definedName name="CS_20" localSheetId="15">#REF!</definedName>
    <definedName name="CS_20" localSheetId="16">#REF!</definedName>
    <definedName name="CS_20" localSheetId="18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9">#REF!</definedName>
    <definedName name="CS_30" localSheetId="15">#REF!</definedName>
    <definedName name="CS_30" localSheetId="16">#REF!</definedName>
    <definedName name="CS_30" localSheetId="18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9">#REF!</definedName>
    <definedName name="CS_40" localSheetId="15">#REF!</definedName>
    <definedName name="CS_40" localSheetId="16">#REF!</definedName>
    <definedName name="CS_40" localSheetId="18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9">#REF!</definedName>
    <definedName name="CS_40S" localSheetId="15">#REF!</definedName>
    <definedName name="CS_40S" localSheetId="16">#REF!</definedName>
    <definedName name="CS_40S" localSheetId="18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9">#REF!</definedName>
    <definedName name="CS_5S" localSheetId="15">#REF!</definedName>
    <definedName name="CS_5S" localSheetId="16">#REF!</definedName>
    <definedName name="CS_5S" localSheetId="18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9">#REF!</definedName>
    <definedName name="CS_60" localSheetId="15">#REF!</definedName>
    <definedName name="CS_60" localSheetId="16">#REF!</definedName>
    <definedName name="CS_60" localSheetId="18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9">#REF!</definedName>
    <definedName name="CS_80" localSheetId="15">#REF!</definedName>
    <definedName name="CS_80" localSheetId="16">#REF!</definedName>
    <definedName name="CS_80" localSheetId="18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9">#REF!</definedName>
    <definedName name="CS_80S" localSheetId="15">#REF!</definedName>
    <definedName name="CS_80S" localSheetId="16">#REF!</definedName>
    <definedName name="CS_80S" localSheetId="18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9">#REF!</definedName>
    <definedName name="CS_STD" localSheetId="15">#REF!</definedName>
    <definedName name="CS_STD" localSheetId="16">#REF!</definedName>
    <definedName name="CS_STD" localSheetId="18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9">#REF!</definedName>
    <definedName name="CS_XS" localSheetId="15">#REF!</definedName>
    <definedName name="CS_XS" localSheetId="16">#REF!</definedName>
    <definedName name="CS_XS" localSheetId="18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9">#REF!</definedName>
    <definedName name="CS_XXS" localSheetId="15">#REF!</definedName>
    <definedName name="CS_XXS" localSheetId="16">#REF!</definedName>
    <definedName name="CS_XXS" localSheetId="18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9">#REF!</definedName>
    <definedName name="cx" localSheetId="15">#REF!</definedName>
    <definedName name="cx" localSheetId="16">#REF!</definedName>
    <definedName name="cx" localSheetId="18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5" hidden="1">#REF!</definedName>
    <definedName name="d" localSheetId="16" hidden="1">#REF!</definedName>
    <definedName name="d" localSheetId="18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5">#REF!</definedName>
    <definedName name="dd" localSheetId="16">#REF!</definedName>
    <definedName name="dd" localSheetId="18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5" hidden="1">#REF!</definedName>
    <definedName name="df" localSheetId="16" hidden="1">#REF!</definedName>
    <definedName name="df" localSheetId="18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5">#REF!</definedName>
    <definedName name="dg" localSheetId="16">#REF!</definedName>
    <definedName name="dg" localSheetId="18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5">#REF!</definedName>
    <definedName name="dien" localSheetId="16">#REF!</definedName>
    <definedName name="dien" localSheetId="18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9">#REF!</definedName>
    <definedName name="ffddg" localSheetId="15">#REF!</definedName>
    <definedName name="ffddg" localSheetId="16">#REF!</definedName>
    <definedName name="ffddg" localSheetId="18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5">'[2]COAT&amp;WRAP-QIOT-#3'!#REF!</definedName>
    <definedName name="FP" localSheetId="16">'[1]COAT&amp;WRAP-QIOT-#3'!#REF!</definedName>
    <definedName name="FP" localSheetId="18">'[2]COAT&amp;WRAP-QIOT-#3'!#REF!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9">#REF!</definedName>
    <definedName name="hab" localSheetId="15">#REF!</definedName>
    <definedName name="hab" localSheetId="16">#REF!</definedName>
    <definedName name="hab" localSheetId="18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9">#REF!</definedName>
    <definedName name="habac" localSheetId="15">#REF!</definedName>
    <definedName name="habac" localSheetId="16">#REF!</definedName>
    <definedName name="habac" localSheetId="18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9">#REF!</definedName>
    <definedName name="hhg" localSheetId="15">#REF!</definedName>
    <definedName name="hhg" localSheetId="16">#REF!</definedName>
    <definedName name="hhg" localSheetId="18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9">#REF!</definedName>
    <definedName name="kjhjfhdjkfndfndf" localSheetId="15">#REF!</definedName>
    <definedName name="kjhjfhdjkfndfndf" localSheetId="16">#REF!</definedName>
    <definedName name="kjhjfhdjkfndfndf" localSheetId="18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9">#REF!</definedName>
    <definedName name="mc" localSheetId="15">#REF!</definedName>
    <definedName name="mc" localSheetId="16">#REF!</definedName>
    <definedName name="mc" localSheetId="18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5">'[2]COAT&amp;WRAP-QIOT-#3'!#REF!</definedName>
    <definedName name="MF" localSheetId="16">'[1]COAT&amp;WRAP-QIOT-#3'!#REF!</definedName>
    <definedName name="MF" localSheetId="18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'[8]2.74'!#REF!</definedName>
    <definedName name="mnh" localSheetId="12">'[9]2.74'!#REF!</definedName>
    <definedName name="mnh" localSheetId="15">'[10]2.74'!#REF!</definedName>
    <definedName name="mnh" localSheetId="16">'[10]2.74'!#REF!</definedName>
    <definedName name="mnh" localSheetId="4">'[10]2.74'!#REF!</definedName>
    <definedName name="mnh" localSheetId="6">'[8]2.74'!#REF!</definedName>
    <definedName name="mnh" localSheetId="7">'[8]2.74'!#REF!</definedName>
    <definedName name="mnh" localSheetId="8">'[8]2.74'!#REF!</definedName>
    <definedName name="mnh">'[10]2.74'!#REF!</definedName>
    <definedName name="n" localSheetId="9">'[8]2.74'!#REF!</definedName>
    <definedName name="n" localSheetId="12">'[9]2.74'!#REF!</definedName>
    <definedName name="n" localSheetId="15">'[10]2.74'!#REF!</definedName>
    <definedName name="n" localSheetId="16">'[10]2.74'!#REF!</definedName>
    <definedName name="n" localSheetId="4">'[10]2.74'!#REF!</definedName>
    <definedName name="n" localSheetId="7">'[8]2.74'!#REF!</definedName>
    <definedName name="n" localSheetId="8">'[8]2.74'!#REF!</definedName>
    <definedName name="n">'[10]2.74'!#REF!</definedName>
    <definedName name="nhan" localSheetId="9">#REF!</definedName>
    <definedName name="nhan" localSheetId="15">#REF!</definedName>
    <definedName name="nhan" localSheetId="16">#REF!</definedName>
    <definedName name="nhan" localSheetId="18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5">#REF!</definedName>
    <definedName name="nuoc" localSheetId="16">#REF!</definedName>
    <definedName name="nuoc" localSheetId="18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[11]IBASE!$AH$16:$AV$110</definedName>
    <definedName name="PM" localSheetId="4">[12]IBASE!$AH$16:$AV$110</definedName>
    <definedName name="PM" localSheetId="6">[11]IBASE!$AH$16:$AV$110</definedName>
    <definedName name="PM">[13]IBASE!$AH$16:$AV$110</definedName>
    <definedName name="Print_Area_MI" localSheetId="9">[14]ESTI.!$A$1:$U$52</definedName>
    <definedName name="Print_Area_MI" localSheetId="15">[15]ESTI.!$A$1:$U$52</definedName>
    <definedName name="Print_Area_MI" localSheetId="6">[14]ESTI.!$A$1:$U$52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18">'[17]TiÕn ®é thùc hiÖn KC'!#REF!</definedName>
    <definedName name="_xlnm.Print_Titles" localSheetId="4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9">#REF!</definedName>
    <definedName name="pt" localSheetId="15">#REF!</definedName>
    <definedName name="pt" localSheetId="16">#REF!</definedName>
    <definedName name="pt" localSheetId="18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5">#REF!</definedName>
    <definedName name="ptr" localSheetId="16">#REF!</definedName>
    <definedName name="ptr" localSheetId="18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[11]IBASE!$AH$7:$AL$14</definedName>
    <definedName name="SB" localSheetId="4">[12]IBASE!$AH$7:$AL$14</definedName>
    <definedName name="SB" localSheetId="6">[11]IBASE!$AH$7:$AL$14</definedName>
    <definedName name="SB">[13]IBASE!$AH$7:$AL$14</definedName>
    <definedName name="SORT" localSheetId="9">#REF!</definedName>
    <definedName name="SORT" localSheetId="15">#REF!</definedName>
    <definedName name="SORT" localSheetId="16">#REF!</definedName>
    <definedName name="SORT" localSheetId="18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'[14]DI-ESTI'!$A$8:$R$489</definedName>
    <definedName name="SORT_AREA" localSheetId="15">'[15]DI-ESTI'!$A$8:$R$489</definedName>
    <definedName name="SORT_AREA" localSheetId="6">'[14]DI-ESTI'!$A$8:$R$489</definedName>
    <definedName name="SORT_AREA">'[16]DI-ESTI'!$A$8:$R$489</definedName>
    <definedName name="SP" localSheetId="9">'[1]PNT-QUOT-#3'!#REF!</definedName>
    <definedName name="SP" localSheetId="15">'[2]PNT-QUOT-#3'!#REF!</definedName>
    <definedName name="SP" localSheetId="16">'[1]PNT-QUOT-#3'!#REF!</definedName>
    <definedName name="SP" localSheetId="18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9">#REF!</definedName>
    <definedName name="sss" localSheetId="15">#REF!</definedName>
    <definedName name="sss" localSheetId="16">#REF!</definedName>
    <definedName name="sss" localSheetId="18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9">#REF!</definedName>
    <definedName name="TBA" localSheetId="15">#REF!</definedName>
    <definedName name="TBA" localSheetId="16">#REF!</definedName>
    <definedName name="TBA" localSheetId="18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5">#REF!</definedName>
    <definedName name="td" localSheetId="16">#REF!</definedName>
    <definedName name="td" localSheetId="18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9">#REF!</definedName>
    <definedName name="th_bl" localSheetId="15">#REF!</definedName>
    <definedName name="th_bl" localSheetId="16">#REF!</definedName>
    <definedName name="th_bl" localSheetId="18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8">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9">#REF!</definedName>
    <definedName name="ttt" localSheetId="15">#REF!</definedName>
    <definedName name="ttt" localSheetId="16">#REF!</definedName>
    <definedName name="ttt" localSheetId="18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5">#REF!</definedName>
    <definedName name="vfff" localSheetId="16">#REF!</definedName>
    <definedName name="vfff" localSheetId="18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8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4">'[20]7 THAI NGUYEN'!$A$11</definedName>
    <definedName name="xd">'[19]7 THAI NGUYEN'!$A$11</definedName>
    <definedName name="ZYX" localSheetId="9">#REF!</definedName>
    <definedName name="ZYX" localSheetId="15">#REF!</definedName>
    <definedName name="ZYX" localSheetId="16">#REF!</definedName>
    <definedName name="ZYX" localSheetId="18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9">#REF!</definedName>
    <definedName name="ZZZ" localSheetId="15">#REF!</definedName>
    <definedName name="ZZZ" localSheetId="16">#REF!</definedName>
    <definedName name="ZZZ" localSheetId="18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26" l="1"/>
  <c r="G59" i="26"/>
  <c r="D59" i="26"/>
  <c r="J58" i="26"/>
  <c r="I58" i="26"/>
  <c r="G58" i="26"/>
  <c r="F58" i="26"/>
  <c r="D58" i="26"/>
  <c r="C58" i="26"/>
  <c r="J57" i="26"/>
  <c r="G57" i="26"/>
  <c r="D57" i="26"/>
  <c r="J56" i="26"/>
  <c r="G56" i="26"/>
  <c r="D56" i="26"/>
  <c r="J55" i="26"/>
  <c r="G55" i="26"/>
  <c r="D55" i="26"/>
  <c r="J54" i="26"/>
  <c r="G54" i="26"/>
  <c r="D54" i="26"/>
  <c r="J53" i="26"/>
  <c r="G53" i="26"/>
  <c r="D53" i="26"/>
  <c r="J52" i="26"/>
  <c r="G52" i="26"/>
  <c r="D52" i="26"/>
  <c r="J51" i="26"/>
  <c r="G51" i="26"/>
  <c r="D51" i="26"/>
  <c r="J50" i="26"/>
  <c r="G50" i="26"/>
  <c r="D50" i="26"/>
  <c r="J49" i="26"/>
  <c r="I49" i="26"/>
  <c r="G49" i="26"/>
  <c r="F49" i="26"/>
  <c r="D49" i="26"/>
  <c r="C49" i="26"/>
  <c r="J48" i="26"/>
  <c r="G48" i="26"/>
  <c r="D48" i="26"/>
  <c r="J47" i="26"/>
  <c r="I47" i="26"/>
  <c r="G47" i="26"/>
  <c r="F47" i="26"/>
  <c r="D47" i="26"/>
  <c r="C47" i="26"/>
  <c r="J46" i="26"/>
  <c r="I46" i="26"/>
  <c r="G46" i="26"/>
  <c r="F46" i="26"/>
  <c r="D46" i="26"/>
  <c r="C46" i="26"/>
  <c r="J45" i="26"/>
  <c r="G45" i="26"/>
  <c r="D45" i="26"/>
  <c r="J44" i="26"/>
  <c r="G44" i="26"/>
  <c r="D44" i="26"/>
  <c r="J43" i="26"/>
  <c r="G43" i="26"/>
  <c r="D43" i="26"/>
  <c r="J42" i="26"/>
  <c r="I42" i="26"/>
  <c r="G42" i="26"/>
  <c r="F42" i="26"/>
  <c r="D42" i="26"/>
  <c r="C42" i="26"/>
  <c r="J41" i="26"/>
  <c r="I41" i="26"/>
  <c r="G41" i="26"/>
  <c r="F41" i="26"/>
  <c r="D41" i="26"/>
  <c r="C41" i="26"/>
  <c r="J40" i="26"/>
  <c r="G40" i="26"/>
  <c r="D40" i="26"/>
  <c r="J39" i="26"/>
  <c r="I39" i="26"/>
  <c r="G39" i="26"/>
  <c r="F39" i="26"/>
  <c r="D39" i="26"/>
  <c r="C39" i="26"/>
  <c r="J38" i="26"/>
  <c r="G38" i="26"/>
  <c r="D38" i="26"/>
  <c r="J37" i="26"/>
  <c r="G37" i="26"/>
  <c r="D37" i="26"/>
  <c r="J36" i="26"/>
  <c r="I36" i="26"/>
  <c r="G36" i="26"/>
  <c r="F36" i="26"/>
  <c r="D36" i="26"/>
  <c r="C36" i="26"/>
  <c r="J35" i="26"/>
  <c r="G35" i="26"/>
  <c r="D35" i="26"/>
  <c r="J34" i="26"/>
  <c r="I34" i="26"/>
  <c r="G34" i="26"/>
  <c r="F34" i="26"/>
  <c r="D34" i="26"/>
  <c r="C34" i="26"/>
  <c r="J33" i="26"/>
  <c r="G33" i="26"/>
  <c r="D33" i="26"/>
  <c r="J32" i="26"/>
  <c r="I32" i="26"/>
  <c r="G32" i="26"/>
  <c r="F32" i="26"/>
  <c r="D32" i="26"/>
  <c r="C32" i="26"/>
  <c r="J31" i="26"/>
  <c r="G31" i="26"/>
  <c r="D31" i="26"/>
  <c r="J30" i="26"/>
  <c r="G30" i="26"/>
  <c r="D30" i="26"/>
  <c r="J29" i="26"/>
  <c r="G29" i="26"/>
  <c r="D29" i="26"/>
  <c r="J28" i="26"/>
  <c r="G28" i="26"/>
  <c r="D28" i="26"/>
  <c r="J27" i="26"/>
  <c r="I27" i="26"/>
  <c r="G27" i="26"/>
  <c r="F27" i="26"/>
  <c r="D27" i="26"/>
  <c r="C27" i="26"/>
  <c r="J26" i="26"/>
  <c r="I26" i="26"/>
  <c r="G26" i="26"/>
  <c r="F26" i="26"/>
  <c r="D26" i="26"/>
  <c r="C26" i="26"/>
  <c r="J25" i="26"/>
  <c r="I25" i="26"/>
  <c r="G25" i="26"/>
  <c r="F25" i="26"/>
  <c r="D25" i="26"/>
  <c r="C25" i="26"/>
  <c r="J24" i="26"/>
  <c r="I24" i="26"/>
  <c r="G24" i="26"/>
  <c r="F24" i="26"/>
  <c r="D24" i="26"/>
  <c r="C24" i="26"/>
  <c r="J23" i="26"/>
  <c r="I23" i="26"/>
  <c r="G23" i="26"/>
  <c r="F23" i="26"/>
  <c r="D23" i="26"/>
  <c r="C23" i="26"/>
  <c r="J22" i="26"/>
  <c r="G22" i="26"/>
  <c r="D22" i="26"/>
  <c r="J21" i="26"/>
  <c r="G21" i="26"/>
  <c r="D21" i="26"/>
  <c r="J20" i="26"/>
  <c r="G20" i="26"/>
  <c r="D20" i="26"/>
  <c r="J19" i="26"/>
  <c r="I19" i="26"/>
  <c r="G19" i="26"/>
  <c r="F19" i="26"/>
  <c r="D19" i="26"/>
  <c r="C19" i="26"/>
  <c r="J18" i="26"/>
  <c r="I18" i="26"/>
  <c r="G18" i="26"/>
  <c r="F18" i="26"/>
  <c r="D18" i="26"/>
  <c r="C18" i="26"/>
  <c r="J17" i="26"/>
  <c r="I17" i="26"/>
  <c r="G17" i="26"/>
  <c r="F17" i="26"/>
  <c r="D17" i="26"/>
  <c r="C17" i="26"/>
  <c r="J16" i="26"/>
  <c r="I16" i="26"/>
  <c r="G16" i="26"/>
  <c r="F16" i="26"/>
  <c r="D16" i="26"/>
  <c r="C16" i="26"/>
  <c r="J15" i="26"/>
  <c r="G15" i="26"/>
  <c r="D15" i="26"/>
  <c r="J14" i="26"/>
  <c r="G14" i="26"/>
  <c r="D14" i="26"/>
  <c r="J13" i="26"/>
  <c r="G13" i="26"/>
  <c r="D13" i="26"/>
  <c r="J11" i="26"/>
  <c r="G11" i="26"/>
  <c r="D11" i="26"/>
  <c r="J10" i="26"/>
  <c r="G10" i="26"/>
  <c r="D10" i="26"/>
  <c r="J9" i="26"/>
  <c r="G9" i="26"/>
  <c r="D9" i="26"/>
  <c r="J52" i="25"/>
  <c r="G52" i="25"/>
  <c r="D52" i="25"/>
  <c r="J51" i="25"/>
  <c r="G51" i="25"/>
  <c r="D51" i="25"/>
  <c r="J50" i="25"/>
  <c r="G50" i="25"/>
  <c r="D50" i="25"/>
  <c r="J49" i="25"/>
  <c r="G49" i="25"/>
  <c r="D49" i="25"/>
  <c r="J48" i="25"/>
  <c r="G48" i="25"/>
  <c r="D48" i="25"/>
  <c r="J47" i="25"/>
  <c r="G47" i="25"/>
  <c r="D47" i="25"/>
  <c r="J46" i="25"/>
  <c r="G46" i="25"/>
  <c r="D46" i="25"/>
  <c r="J45" i="25"/>
  <c r="G45" i="25"/>
  <c r="D45" i="25"/>
  <c r="J44" i="25"/>
  <c r="G44" i="25"/>
  <c r="D44" i="25"/>
  <c r="J43" i="25"/>
  <c r="G43" i="25"/>
  <c r="D43" i="25"/>
  <c r="J42" i="25"/>
  <c r="I42" i="25"/>
  <c r="G42" i="25"/>
  <c r="F42" i="25"/>
  <c r="D42" i="25"/>
  <c r="C42" i="25"/>
  <c r="J41" i="25"/>
  <c r="G41" i="25"/>
  <c r="D41" i="25"/>
  <c r="J40" i="25"/>
  <c r="G40" i="25"/>
  <c r="D40" i="25"/>
  <c r="J39" i="25"/>
  <c r="G39" i="25"/>
  <c r="D39" i="25"/>
  <c r="J38" i="25"/>
  <c r="G38" i="25"/>
  <c r="D38" i="25"/>
  <c r="J37" i="25"/>
  <c r="I37" i="25"/>
  <c r="G37" i="25"/>
  <c r="F37" i="25"/>
  <c r="D37" i="25"/>
  <c r="C37" i="25"/>
  <c r="J36" i="25"/>
  <c r="G36" i="25"/>
  <c r="D36" i="25"/>
  <c r="J35" i="25"/>
  <c r="G35" i="25"/>
  <c r="D35" i="25"/>
  <c r="J34" i="25"/>
  <c r="G34" i="25"/>
  <c r="D34" i="25"/>
  <c r="J33" i="25"/>
  <c r="G33" i="25"/>
  <c r="D33" i="25"/>
  <c r="J32" i="25"/>
  <c r="I32" i="25"/>
  <c r="G32" i="25"/>
  <c r="F32" i="25"/>
  <c r="D32" i="25"/>
  <c r="C32" i="25"/>
  <c r="J31" i="25"/>
  <c r="G31" i="25"/>
  <c r="D31" i="25"/>
  <c r="J30" i="25"/>
  <c r="I30" i="25"/>
  <c r="G30" i="25"/>
  <c r="F30" i="25"/>
  <c r="D30" i="25"/>
  <c r="C30" i="25"/>
  <c r="J29" i="25"/>
  <c r="G29" i="25"/>
  <c r="D29" i="25"/>
  <c r="J28" i="25"/>
  <c r="G28" i="25"/>
  <c r="D28" i="25"/>
  <c r="J27" i="25"/>
  <c r="I27" i="25"/>
  <c r="G27" i="25"/>
  <c r="F27" i="25"/>
  <c r="D27" i="25"/>
  <c r="C27" i="25"/>
  <c r="J26" i="25"/>
  <c r="I26" i="25"/>
  <c r="G26" i="25"/>
  <c r="F26" i="25"/>
  <c r="D26" i="25"/>
  <c r="C26" i="25"/>
  <c r="J25" i="25"/>
  <c r="I25" i="25"/>
  <c r="G25" i="25"/>
  <c r="F25" i="25"/>
  <c r="D25" i="25"/>
  <c r="C25" i="25"/>
  <c r="J24" i="25"/>
  <c r="G24" i="25"/>
  <c r="D24" i="25"/>
  <c r="J23" i="25"/>
  <c r="G23" i="25"/>
  <c r="D23" i="25"/>
  <c r="J22" i="25"/>
  <c r="I22" i="25"/>
  <c r="G22" i="25"/>
  <c r="F22" i="25"/>
  <c r="D22" i="25"/>
  <c r="C22" i="25"/>
  <c r="J21" i="25"/>
  <c r="I21" i="25"/>
  <c r="G21" i="25"/>
  <c r="F21" i="25"/>
  <c r="D21" i="25"/>
  <c r="C21" i="25"/>
  <c r="J20" i="25"/>
  <c r="I20" i="25"/>
  <c r="G20" i="25"/>
  <c r="F20" i="25"/>
  <c r="D20" i="25"/>
  <c r="C20" i="25"/>
  <c r="J19" i="25"/>
  <c r="I19" i="25"/>
  <c r="G19" i="25"/>
  <c r="F19" i="25"/>
  <c r="D19" i="25"/>
  <c r="C19" i="25"/>
  <c r="J18" i="25"/>
  <c r="I18" i="25"/>
  <c r="G18" i="25"/>
  <c r="F18" i="25"/>
  <c r="D18" i="25"/>
  <c r="C18" i="25"/>
  <c r="J17" i="25"/>
  <c r="I17" i="25"/>
  <c r="G17" i="25"/>
  <c r="F17" i="25"/>
  <c r="D17" i="25"/>
  <c r="C17" i="25"/>
  <c r="J16" i="25"/>
  <c r="G16" i="25"/>
  <c r="D16" i="25"/>
  <c r="J15" i="25"/>
  <c r="G15" i="25"/>
  <c r="D15" i="25"/>
  <c r="J13" i="25"/>
  <c r="G13" i="25"/>
  <c r="D13" i="25"/>
  <c r="J12" i="25"/>
  <c r="G12" i="25"/>
  <c r="D12" i="25"/>
  <c r="J11" i="25"/>
  <c r="G11" i="25"/>
  <c r="D11" i="25"/>
  <c r="J10" i="25"/>
  <c r="G10" i="25"/>
  <c r="D10" i="25"/>
  <c r="J9" i="25"/>
  <c r="G9" i="25"/>
  <c r="D9" i="25"/>
  <c r="F11" i="15" l="1"/>
  <c r="F12" i="15"/>
  <c r="F14" i="15"/>
  <c r="F15" i="15"/>
  <c r="F16" i="15"/>
  <c r="L16" i="15" s="1"/>
  <c r="F17" i="15"/>
  <c r="F10" i="15"/>
  <c r="E11" i="15"/>
  <c r="E12" i="15"/>
  <c r="K12" i="15" s="1"/>
  <c r="E14" i="15"/>
  <c r="E15" i="15"/>
  <c r="K15" i="15" s="1"/>
  <c r="E16" i="15"/>
  <c r="K16" i="15" s="1"/>
  <c r="E17" i="15"/>
  <c r="E10" i="15"/>
  <c r="D26" i="19"/>
  <c r="D25" i="19"/>
  <c r="D24" i="19"/>
  <c r="D23" i="19"/>
  <c r="D22" i="19"/>
  <c r="D21" i="19"/>
  <c r="D20" i="19"/>
  <c r="D19" i="19"/>
  <c r="D18" i="19"/>
  <c r="D17" i="19"/>
  <c r="D16" i="19"/>
  <c r="D15" i="19"/>
  <c r="C14" i="19"/>
  <c r="D14" i="19" s="1"/>
  <c r="D13" i="19"/>
  <c r="D12" i="19"/>
  <c r="D11" i="19"/>
  <c r="D10" i="19"/>
  <c r="C9" i="19"/>
  <c r="D9" i="19" s="1"/>
  <c r="D8" i="19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C14" i="18"/>
  <c r="D13" i="18"/>
  <c r="D12" i="18"/>
  <c r="D11" i="18"/>
  <c r="D10" i="18"/>
  <c r="D9" i="18"/>
  <c r="C9" i="18"/>
  <c r="C7" i="18" s="1"/>
  <c r="D7" i="18" s="1"/>
  <c r="D8" i="18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D9" i="17" s="1"/>
  <c r="D8" i="17"/>
  <c r="I30" i="16"/>
  <c r="H30" i="16"/>
  <c r="G30" i="16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N18" i="16"/>
  <c r="M18" i="16"/>
  <c r="L18" i="16"/>
  <c r="L10" i="16" s="1"/>
  <c r="E18" i="16"/>
  <c r="I18" i="16" s="1"/>
  <c r="D18" i="16"/>
  <c r="H18" i="16" s="1"/>
  <c r="C18" i="16"/>
  <c r="G18" i="16" s="1"/>
  <c r="I17" i="16"/>
  <c r="H17" i="16"/>
  <c r="G17" i="16"/>
  <c r="I16" i="16"/>
  <c r="H16" i="16"/>
  <c r="G16" i="16"/>
  <c r="I15" i="16"/>
  <c r="H15" i="16"/>
  <c r="G15" i="16"/>
  <c r="I14" i="16"/>
  <c r="H14" i="16"/>
  <c r="G14" i="16"/>
  <c r="N13" i="16"/>
  <c r="I13" i="16" s="1"/>
  <c r="M13" i="16"/>
  <c r="L13" i="16"/>
  <c r="E13" i="16"/>
  <c r="D13" i="16"/>
  <c r="D10" i="16" s="1"/>
  <c r="C13" i="16"/>
  <c r="I12" i="16"/>
  <c r="H12" i="16"/>
  <c r="G12" i="16"/>
  <c r="M10" i="16"/>
  <c r="L17" i="15"/>
  <c r="K17" i="15"/>
  <c r="L15" i="15"/>
  <c r="L14" i="15"/>
  <c r="K14" i="15"/>
  <c r="I13" i="15"/>
  <c r="H13" i="15"/>
  <c r="D13" i="15"/>
  <c r="C13" i="15"/>
  <c r="B13" i="15"/>
  <c r="L12" i="15"/>
  <c r="L11" i="15"/>
  <c r="K11" i="15"/>
  <c r="K10" i="15"/>
  <c r="L10" i="15"/>
  <c r="K8" i="15"/>
  <c r="K7" i="15"/>
  <c r="M7" i="15" s="1"/>
  <c r="K5" i="15"/>
  <c r="K4" i="15"/>
  <c r="M4" i="15" s="1"/>
  <c r="D6" i="1"/>
  <c r="C6" i="1"/>
  <c r="L4" i="15" l="1"/>
  <c r="H10" i="16"/>
  <c r="E10" i="16"/>
  <c r="E13" i="15"/>
  <c r="K13" i="15" s="1"/>
  <c r="F13" i="15"/>
  <c r="C10" i="16"/>
  <c r="G10" i="16"/>
  <c r="L13" i="15"/>
  <c r="C7" i="19"/>
  <c r="D7" i="19" s="1"/>
  <c r="C7" i="17"/>
  <c r="D7" i="17" s="1"/>
  <c r="G13" i="16"/>
  <c r="L7" i="15"/>
  <c r="N10" i="16"/>
  <c r="I10" i="16" s="1"/>
  <c r="H13" i="16"/>
  <c r="E6" i="1"/>
</calcChain>
</file>

<file path=xl/sharedStrings.xml><?xml version="1.0" encoding="utf-8"?>
<sst xmlns="http://schemas.openxmlformats.org/spreadsheetml/2006/main" count="832" uniqueCount="483">
  <si>
    <t>Nghìn ha</t>
  </si>
  <si>
    <t>Thực hiện
cùng kỳ
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</si>
  <si>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</si>
  <si>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</si>
  <si>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</si>
  <si>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</si>
  <si>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</si>
  <si>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</si>
  <si>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>Khoai lang</t>
  </si>
  <si>
    <t>Đậu tương</t>
  </si>
  <si>
    <t>Lạc</t>
  </si>
  <si>
    <t>1. Tiến độ gieo trồng cây nông nghiệp đến ngày 20 tháng 01 năm 2025</t>
  </si>
  <si>
    <t>Ngô</t>
  </si>
  <si>
    <t>Rau các loại</t>
  </si>
  <si>
    <t>Đậu các loại</t>
  </si>
  <si>
    <t>An Giang</t>
  </si>
  <si>
    <t>Đồng Tháp</t>
  </si>
  <si>
    <t>Bắc Ninh</t>
  </si>
  <si>
    <t>Quảng Nam</t>
  </si>
  <si>
    <t>Hòa Bình</t>
  </si>
  <si>
    <t>Cần Thơ</t>
  </si>
  <si>
    <t>Hà Nam</t>
  </si>
  <si>
    <t>Thái Bình</t>
  </si>
  <si>
    <t>Nghệ An</t>
  </si>
  <si>
    <t>Đà Nẵng</t>
  </si>
  <si>
    <t>Ninh Bình</t>
  </si>
  <si>
    <t>Nam Định</t>
  </si>
  <si>
    <t>Đắk Lắk</t>
  </si>
  <si>
    <t>Quảng Ninh</t>
  </si>
  <si>
    <t>Thanh Hóa</t>
  </si>
  <si>
    <t>Đồng Nai</t>
  </si>
  <si>
    <t>Bình Dương</t>
  </si>
  <si>
    <t>Hải Phòng</t>
  </si>
  <si>
    <t>Bà Rịa - Vũng Tàu</t>
  </si>
  <si>
    <t>Hưng Yên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</si>
  <si>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</si>
  <si>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</si>
  <si>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</si>
  <si>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</si>
  <si>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</si>
  <si>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</si>
  <si>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</si>
  <si>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Khoa học và Công nghệ</t>
  </si>
  <si>
    <t>Bộ Xây dựng</t>
  </si>
  <si>
    <t>Bộ Công thương</t>
  </si>
  <si>
    <t>Bộ Thông tin và Truyền thông</t>
  </si>
  <si>
    <t>Bộ Tài nguyên và Môi trường</t>
  </si>
  <si>
    <t>Bộ Văn hóa, Thể thao và Du lịch</t>
  </si>
  <si>
    <t>Bộ Giáo dục -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</si>
  <si>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</si>
  <si>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</si>
  <si>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</si>
  <si>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</si>
  <si>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</si>
  <si>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</si>
  <si>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trước (%)</t>
  </si>
  <si>
    <t>năm 2025 (%)</t>
  </si>
  <si>
    <t>năm 2025</t>
  </si>
  <si>
    <t xml:space="preserve">so với cùng kỳ         </t>
  </si>
  <si>
    <t xml:space="preserve">so với kế hoạch                 </t>
  </si>
  <si>
    <t>tháng 01</t>
  </si>
  <si>
    <t>Tháng 01/2025</t>
  </si>
  <si>
    <t xml:space="preserve">Ước tính </t>
  </si>
  <si>
    <t xml:space="preserve">Kế hoạch                        </t>
  </si>
  <si>
    <t>Tỷ đồng</t>
  </si>
  <si>
    <t>11. Vốn đầu tư thực hiện từ nguồn ngân sách Nhà nước</t>
  </si>
  <si>
    <t>13. Tổng mức bán lẻ hàng hóa và doanh thu dịch vụ tiêu dùng</t>
  </si>
  <si>
    <t>Sơ bộ
tháng 12
năm 2024</t>
  </si>
  <si>
    <t>Ước tính
tháng 01 năm 2025</t>
  </si>
  <si>
    <t>Tháng 01 năm 2025
so với cùng kỳ
năm trước (%)</t>
  </si>
  <si>
    <t>Tổng mức</t>
  </si>
  <si>
    <t>Cơ cấu (%)</t>
  </si>
  <si>
    <t>Bán lẻ hàng hóa</t>
  </si>
  <si>
    <t>Dịch vụ lưu trú, ăn uống</t>
  </si>
  <si>
    <t>Du lịch lữ hành</t>
  </si>
  <si>
    <t>Dịch vụ khác</t>
  </si>
  <si>
    <t xml:space="preserve"> </t>
  </si>
  <si>
    <t>17. Vận tải hành khách tháng 01 năm 2025</t>
  </si>
  <si>
    <t xml:space="preserve">     </t>
  </si>
  <si>
    <t>Ước tính</t>
  </si>
  <si>
    <t>Tháng 01 năm</t>
  </si>
  <si>
    <t>2025 so với</t>
  </si>
  <si>
    <t>năm</t>
  </si>
  <si>
    <t>tháng 12 năm</t>
  </si>
  <si>
    <t>cùng kỳ năm</t>
  </si>
  <si>
    <t>2024 (%)</t>
  </si>
  <si>
    <t>trước 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</si>
  <si>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</si>
  <si>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</si>
  <si>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</si>
  <si>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</si>
  <si>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</si>
  <si>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</si>
  <si>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</si>
  <si>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</si>
  <si>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</si>
  <si>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</si>
  <si>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</si>
  <si>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 tháng 01 năm 2025</t>
  </si>
  <si>
    <t>I. Vận chuyển (Nghìn tấn)</t>
  </si>
  <si>
    <t>II. Luân chuyển (Triệu tấn.km)</t>
  </si>
  <si>
    <t>19. Khách quốc tế đến Việt Nam tháng 01 năm 2025</t>
  </si>
  <si>
    <t>Lượt người</t>
  </si>
  <si>
    <t>Tháng 12</t>
  </si>
  <si>
    <t>Tháng 01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</si>
  <si>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</si>
  <si>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</si>
  <si>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</si>
  <si>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</si>
  <si>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</si>
  <si>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</si>
  <si>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</si>
  <si>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</si>
  <si>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</si>
  <si>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</si>
  <si>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</si>
  <si>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</si>
  <si>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</si>
  <si>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</si>
  <si>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</si>
  <si>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</si>
  <si>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</si>
  <si>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</si>
  <si>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</si>
  <si>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</si>
  <si>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</si>
  <si>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</si>
  <si>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</si>
  <si>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</si>
  <si>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</si>
  <si>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</si>
  <si>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</si>
  <si>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</si>
  <si>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</si>
  <si>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</si>
  <si>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</si>
  <si>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</si>
  <si>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</si>
  <si>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</si>
  <si>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</si>
  <si>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</si>
  <si>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</si>
  <si>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</si>
  <si>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</si>
  <si>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</si>
  <si>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</si>
  <si>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Sơ bộ</t>
  </si>
  <si>
    <t>Tháng 01 năm 2025</t>
  </si>
  <si>
    <t>so với cùng kỳ</t>
  </si>
  <si>
    <t>năm trước (%)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</si>
  <si>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</si>
  <si>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</si>
  <si>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</si>
  <si>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</si>
  <si>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</si>
  <si>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</si>
  <si>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</si>
  <si>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</si>
  <si>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</si>
  <si>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</si>
  <si>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</si>
  <si>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</si>
  <si>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</si>
  <si>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</si>
  <si>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</si>
  <si>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</si>
  <si>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Bánh kẹo và các sản phẩm từ ngũ cốc</t>
  </si>
  <si>
    <t>Thức ăn gia súc và nguyên liệu</t>
  </si>
  <si>
    <t xml:space="preserve"> Clanhke và xi măng</t>
  </si>
  <si>
    <t xml:space="preserve">Dầu thô  </t>
  </si>
  <si>
    <t>Xăng dầu</t>
  </si>
  <si>
    <t>Hóa chất</t>
  </si>
  <si>
    <t>SP hóa chất</t>
  </si>
  <si>
    <t>Chất dẻo nguyên liệu</t>
  </si>
  <si>
    <t>Sản phẩm chất dẻo</t>
  </si>
  <si>
    <t>Cao su</t>
  </si>
  <si>
    <t>Sản phẩm từ cao su</t>
  </si>
  <si>
    <t>Túi xách, ví, va li, mũ, ô dù</t>
  </si>
  <si>
    <t>Gỗ và sản phẩm gỗ</t>
  </si>
  <si>
    <t>Giấy và các sản phẩm từ giấy</t>
  </si>
  <si>
    <t>Xơ, sợi dệt các loại</t>
  </si>
  <si>
    <t>Hàng dệt, may</t>
  </si>
  <si>
    <t>Giày dép</t>
  </si>
  <si>
    <t>Nguyên phụ liệu dệt, may, da, giày</t>
  </si>
  <si>
    <t>Thủy tinh và các sản phẩm từ thủy tinh</t>
  </si>
  <si>
    <t>Sắt thép</t>
  </si>
  <si>
    <t>Sản phẩm từ sắt thép</t>
  </si>
  <si>
    <t>Kim loại thường khác và sản phẩm</t>
  </si>
  <si>
    <t>Điện tử, máy tính và linh kiện</t>
  </si>
  <si>
    <t>Điện thoại các loại và linh kiện</t>
  </si>
  <si>
    <t>Máy ảnh, máy quay phim và linh kiện</t>
  </si>
  <si>
    <t>Máy móc, thiết bị, dụng cụ, phụ tùng khác</t>
  </si>
  <si>
    <t>Dây điện và cáp điện</t>
  </si>
  <si>
    <t>Phương tiện vận tải và phụ tùng</t>
  </si>
  <si>
    <t>Sản phẩm nội thất từ chất liệu khác gỗ</t>
  </si>
  <si>
    <t>Đồ chơi, dụng cụ thể thao và bộ phận</t>
  </si>
  <si>
    <t>Thủy sản</t>
  </si>
  <si>
    <t>Sữa và sản phẩm sữa</t>
  </si>
  <si>
    <t>Lúa mỳ</t>
  </si>
  <si>
    <t>Dầu mỡ động thực vật</t>
  </si>
  <si>
    <t>Chế phẩm thực phẩm khác</t>
  </si>
  <si>
    <t>Thức ăn gia súc và NPL</t>
  </si>
  <si>
    <t>Quặng và khoáng sản khác</t>
  </si>
  <si>
    <t>Than đá</t>
  </si>
  <si>
    <t xml:space="preserve">Xăng dầu </t>
  </si>
  <si>
    <t>Khí đốt hóa lỏng</t>
  </si>
  <si>
    <t>Sản phẩm khác từ dầu mỏ</t>
  </si>
  <si>
    <t xml:space="preserve">Hóa chất </t>
  </si>
  <si>
    <t>Sản phẩm hoá chất</t>
  </si>
  <si>
    <t>Tân dược</t>
  </si>
  <si>
    <t xml:space="preserve">Phân bón </t>
  </si>
  <si>
    <t>Chất thơm, mỹ phẩm và chế phẩm vệ sinh</t>
  </si>
  <si>
    <t xml:space="preserve">Chất dẻo </t>
  </si>
  <si>
    <t>Giấy các loại</t>
  </si>
  <si>
    <t>Sản phẩm từ giấy</t>
  </si>
  <si>
    <t xml:space="preserve">Bông </t>
  </si>
  <si>
    <t xml:space="preserve">Sợi dệt </t>
  </si>
  <si>
    <t>Vải</t>
  </si>
  <si>
    <t>Nguyên PL dệt, may, giày dép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</si>
  <si>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</si>
  <si>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</si>
  <si>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</si>
  <si>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</si>
  <si>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</si>
  <si>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>Ô tô</t>
  </si>
  <si>
    <t xml:space="preserve"> Trong đó: Nguyên chiếc(*)</t>
  </si>
  <si>
    <t>Phương tiện vận tải khác và phụ tùng</t>
  </si>
  <si>
    <t>(*)Chiếc, triệu USD</t>
  </si>
  <si>
    <t xml:space="preserve">16. Chỉ số giá tiêu dùng, chỉ số giá vàng, chỉ số giá đô la Mỹ </t>
  </si>
  <si>
    <t xml:space="preserve">      và lạm phát cơ bản tháng 01 năm 2025</t>
  </si>
  <si>
    <t>%</t>
  </si>
  <si>
    <t>Tháng 01 năm 2025 so với:</t>
  </si>
  <si>
    <t>Kỳ gốc</t>
  </si>
  <si>
    <t>(2019)</t>
  </si>
  <si>
    <t>năm 2024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</si>
  <si>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</si>
  <si>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</si>
  <si>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</si>
  <si>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</si>
  <si>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</si>
  <si>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</si>
  <si>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</si>
  <si>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</si>
  <si>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</si>
  <si>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</si>
  <si>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</si>
  <si>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</si>
  <si>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</si>
  <si>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</si>
  <si>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</si>
  <si>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</si>
  <si>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</si>
  <si>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</si>
  <si>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</si>
  <si>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</si>
  <si>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</si>
  <si>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2. Chỉ số sản xuất công nghiệp tháng 01 năm 2025</t>
  </si>
  <si>
    <t>so với tháng trước</t>
  </si>
  <si>
    <t>so với cùng kỳ năm 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</si>
  <si>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</si>
  <si>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</si>
  <si>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</si>
  <si>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</si>
  <si>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</si>
  <si>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</si>
  <si>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</si>
  <si>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</si>
  <si>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</si>
  <si>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</si>
  <si>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</si>
  <si>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</si>
  <si>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</si>
  <si>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</si>
  <si>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</si>
  <si>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</si>
  <si>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</si>
  <si>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</si>
  <si>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</si>
  <si>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</si>
  <si>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</si>
  <si>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</si>
  <si>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</si>
  <si>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</si>
  <si>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</si>
  <si>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</si>
  <si>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</si>
  <si>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</si>
  <si>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</si>
  <si>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</si>
  <si>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</si>
  <si>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</si>
  <si>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</si>
  <si>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</si>
  <si>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</si>
  <si>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</si>
  <si>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</si>
  <si>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</si>
  <si>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</si>
  <si>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</si>
  <si>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tính</t>
  </si>
  <si>
    <t>tháng 12</t>
  </si>
  <si>
    <t xml:space="preserve">so với </t>
  </si>
  <si>
    <t>tháng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</si>
  <si>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</si>
  <si>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</si>
  <si>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</si>
  <si>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</si>
  <si>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</si>
  <si>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</si>
  <si>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</si>
  <si>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</si>
  <si>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</si>
  <si>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</si>
  <si>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</si>
  <si>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</si>
  <si>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</si>
  <si>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</si>
  <si>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</si>
  <si>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</si>
  <si>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</si>
  <si>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</si>
  <si>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</si>
  <si>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</si>
  <si>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</si>
  <si>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</si>
  <si>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</si>
  <si>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</si>
  <si>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</si>
  <si>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</si>
  <si>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</si>
  <si>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</si>
  <si>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</si>
  <si>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</si>
  <si>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</si>
  <si>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</si>
  <si>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</si>
  <si>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</si>
  <si>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</si>
  <si>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</si>
  <si>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</si>
  <si>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</si>
  <si>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</si>
  <si>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</si>
  <si>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</si>
  <si>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</si>
  <si>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</si>
  <si>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</si>
  <si>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</si>
  <si>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</si>
  <si>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</si>
  <si>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</si>
  <si>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01/01/2025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</si>
  <si>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</si>
  <si>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</si>
  <si>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</si>
  <si>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</si>
  <si>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</si>
  <si>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</si>
  <si>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</si>
  <si>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</si>
  <si>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01/01/2025 so với</t>
  </si>
  <si>
    <t>cùng thời điểm tháng trước</t>
  </si>
  <si>
    <t>cùng thời điểm năm trước</t>
  </si>
  <si>
    <t xml:space="preserve">CẢ NƯỚC </t>
  </si>
  <si>
    <t>Vĩnh Phúc</t>
  </si>
  <si>
    <t>Hải Dương</t>
  </si>
  <si>
    <t xml:space="preserve">Thái Bình 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</si>
  <si>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</si>
  <si>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</si>
  <si>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</si>
  <si>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</si>
  <si>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</si>
  <si>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</si>
  <si>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</si>
  <si>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</si>
  <si>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</si>
  <si>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</si>
  <si>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</si>
  <si>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</si>
  <si>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</si>
  <si>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Hà Tĩnh</t>
  </si>
  <si>
    <t>Quảng Bình</t>
  </si>
  <si>
    <t>Quảng Trị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</si>
  <si>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</si>
  <si>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</si>
  <si>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</si>
  <si>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</si>
  <si>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</si>
  <si>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</si>
  <si>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</si>
  <si>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</si>
  <si>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</si>
  <si>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</si>
  <si>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</si>
  <si>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Nông</t>
  </si>
  <si>
    <t>Lâm Đồng</t>
  </si>
  <si>
    <t>Bình Phước</t>
  </si>
  <si>
    <t>Tây Ninh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</si>
  <si>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</si>
  <si>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</si>
  <si>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</si>
  <si>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</si>
  <si>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</si>
  <si>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</si>
  <si>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</si>
  <si>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</si>
  <si>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</si>
  <si>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Hậu Giang</t>
  </si>
  <si>
    <t>Sóc Trăng</t>
  </si>
  <si>
    <t>Bạc Liêu</t>
  </si>
  <si>
    <t>Cà Mau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</si>
  <si>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</si>
  <si>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</si>
  <si>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</si>
  <si>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</si>
  <si>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</si>
  <si>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</si>
  <si>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</si>
  <si>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</si>
  <si>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hành chính Hồng Kông (TQ)</t>
  </si>
  <si>
    <t>Xa-moa</t>
  </si>
  <si>
    <t>Quần đảo Cây-men</t>
  </si>
  <si>
    <t>Quần đảo Vigin thuộc Anh</t>
  </si>
  <si>
    <t>Xây-xen</t>
  </si>
  <si>
    <t>Bru-nây</t>
  </si>
  <si>
    <t xml:space="preserve">6. Một số chỉ tiêu về doanh nghiệp </t>
  </si>
  <si>
    <t>Tổng</t>
  </si>
  <si>
    <t>+/-</t>
  </si>
  <si>
    <t>BQ</t>
  </si>
  <si>
    <t>Năm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</si>
  <si>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</si>
  <si>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</si>
  <si>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</si>
  <si>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</si>
  <si>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</si>
  <si>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</si>
  <si>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</si>
  <si>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</si>
  <si>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</si>
  <si>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</si>
  <si>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Tháng 01/2025 so với </t>
  </si>
  <si>
    <t>Tháng 01/2024</t>
  </si>
  <si>
    <t>tháng 01/2024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</si>
  <si>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</si>
  <si>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</si>
  <si>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</si>
  <si>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</si>
  <si>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</si>
  <si>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</si>
  <si>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</si>
  <si>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</si>
  <si>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</si>
  <si>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</si>
  <si>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</si>
  <si>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</si>
  <si>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</si>
  <si>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</si>
  <si>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</si>
  <si>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</si>
  <si>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</si>
  <si>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</si>
  <si>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</si>
  <si>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</si>
  <si>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</si>
  <si>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</si>
  <si>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</si>
  <si>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</si>
  <si>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</si>
  <si>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</si>
  <si>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</si>
  <si>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</si>
  <si>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</si>
  <si>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</si>
  <si>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</si>
  <si>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</si>
  <si>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</si>
  <si>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</si>
  <si>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</si>
  <si>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Huế</t>
  </si>
  <si>
    <t>12. Đầu tư nước ngoài vào Việt Nam được cấp phép từ 01/01- 31/1/2025</t>
  </si>
  <si>
    <t>Ấn độ</t>
  </si>
  <si>
    <t>14. Hàng hóa xuất khẩu</t>
  </si>
  <si>
    <t>15. Hàng hóa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</si>
</sst>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\ "/>
    <numFmt numFmtId="168" formatCode="_-* #,##0_-;\-* #,##0_-;_-* &quot;-&quot;_-;_-@_-"/>
    <numFmt numFmtId="169" formatCode="_-* #,##0.00_-;\-* #,##0.00_-;_-* &quot;-&quot;??_-;_-@_-"/>
    <numFmt numFmtId="170" formatCode="_-* #,##0.00\ &quot;F&quot;_-;\-* #,##0.00\ &quot;F&quot;_-;_-* &quot;-&quot;??\ &quot;F&quot;_-;_-@_-"/>
    <numFmt numFmtId="171" formatCode="#,##0.0;\-#,##0.0"/>
    <numFmt numFmtId="172" formatCode="_(* #,##0_);_(* \(#,##0\);_(* &quot;-&quot;??_);_(@_)"/>
  </numFmts>
  <fonts count="8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MS Sans Serif"/>
      <family val="2"/>
    </font>
    <font>
      <sz val="9.5"/>
      <name val="Arial"/>
      <family val="2"/>
    </font>
    <font>
      <b/>
      <sz val="10"/>
      <name val="Calibri"/>
      <family val="2"/>
      <charset val="163"/>
      <scheme val="minor"/>
    </font>
    <font>
      <b/>
      <sz val="9"/>
      <name val="Arial"/>
      <family val="2"/>
    </font>
    <font>
      <b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name val="Calibri"/>
      <family val="2"/>
      <charset val="163"/>
      <scheme val="minor"/>
    </font>
    <font>
      <sz val="9"/>
      <name val="Arial"/>
      <family val="2"/>
      <charset val="163"/>
    </font>
    <font>
      <b/>
      <sz val="12"/>
      <name val="Arial"/>
      <family val="2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b/>
      <sz val="13"/>
      <name val=".VnArial"/>
      <family val="2"/>
    </font>
    <font>
      <sz val="13"/>
      <name val=".Vn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0"/>
      <name val="Arial "/>
    </font>
    <font>
      <sz val="11"/>
      <name val="Times New Roman"/>
      <family val="1"/>
    </font>
    <font>
      <sz val="11.5"/>
      <name val="Times New Roman"/>
      <family val="1"/>
    </font>
    <font>
      <sz val="14"/>
      <color theme="1"/>
      <name val="Times New Roman"/>
      <family val="2"/>
    </font>
    <font>
      <sz val="11.5"/>
      <name val=".VnTime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.5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sz val="10"/>
      <name val=".VnArial"/>
      <family val="2"/>
    </font>
    <font>
      <i/>
      <sz val="9.5"/>
      <name val="Arial"/>
      <family val="2"/>
    </font>
    <font>
      <sz val="10"/>
      <color theme="1"/>
      <name val="Arial"/>
      <family val="2"/>
    </font>
    <font>
      <b/>
      <i/>
      <sz val="9.5"/>
      <name val="Arial"/>
      <family val="2"/>
    </font>
    <font>
      <sz val="10"/>
      <color indexed="8"/>
      <name val="Arial"/>
      <family val="2"/>
      <charset val="163"/>
    </font>
    <font>
      <b/>
      <sz val="10"/>
      <color indexed="8"/>
      <name val="Arial"/>
      <family val="2"/>
    </font>
    <font>
      <vertAlign val="superscript"/>
      <sz val="10"/>
      <name val="Arial"/>
      <family val="2"/>
    </font>
    <font>
      <sz val="14"/>
      <color indexed="8"/>
      <name val="Times New Roman"/>
      <family val="2"/>
    </font>
    <font>
      <b/>
      <sz val="10"/>
      <color theme="1"/>
      <name val="Arial"/>
      <family val="2"/>
    </font>
    <font>
      <sz val="9.5"/>
      <name val=".VnArial"/>
      <family val="2"/>
    </font>
    <font>
      <i/>
      <sz val="12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3">
    <xf numFmtId="0" fontId="0" fillId="0" borderId="0"/>
    <xf numFmtId="0" fontId="7" fillId="0" borderId="0"/>
    <xf numFmtId="0" fontId="7" fillId="0" borderId="0"/>
    <xf numFmtId="0" fontId="15" fillId="0" borderId="0"/>
    <xf numFmtId="43" fontId="19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21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33" fillId="0" borderId="0"/>
    <xf numFmtId="0" fontId="34" fillId="0" borderId="0"/>
    <xf numFmtId="0" fontId="6" fillId="0" borderId="0"/>
    <xf numFmtId="0" fontId="6" fillId="0" borderId="0"/>
    <xf numFmtId="0" fontId="7" fillId="0" borderId="0"/>
    <xf numFmtId="0" fontId="14" fillId="0" borderId="0"/>
    <xf numFmtId="0" fontId="23" fillId="0" borderId="0"/>
    <xf numFmtId="0" fontId="6" fillId="0" borderId="0"/>
    <xf numFmtId="43" fontId="14" fillId="0" borderId="0" applyFont="0" applyFill="0" applyBorder="0" applyAlignment="0" applyProtection="0"/>
    <xf numFmtId="0" fontId="42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33" fillId="0" borderId="0"/>
    <xf numFmtId="0" fontId="6" fillId="0" borderId="0"/>
    <xf numFmtId="0" fontId="7" fillId="0" borderId="0"/>
    <xf numFmtId="0" fontId="14" fillId="0" borderId="0"/>
    <xf numFmtId="0" fontId="50" fillId="0" borderId="0"/>
    <xf numFmtId="168" fontId="7" fillId="0" borderId="0" applyFont="0" applyFill="0" applyBorder="0" applyAlignment="0" applyProtection="0"/>
    <xf numFmtId="0" fontId="14" fillId="0" borderId="0"/>
    <xf numFmtId="169" fontId="7" fillId="0" borderId="0" applyFont="0" applyFill="0" applyBorder="0" applyAlignment="0" applyProtection="0"/>
    <xf numFmtId="0" fontId="14" fillId="0" borderId="0"/>
    <xf numFmtId="0" fontId="56" fillId="0" borderId="0"/>
    <xf numFmtId="0" fontId="7" fillId="0" borderId="0"/>
    <xf numFmtId="0" fontId="33" fillId="0" borderId="0"/>
    <xf numFmtId="0" fontId="33" fillId="0" borderId="0"/>
    <xf numFmtId="0" fontId="19" fillId="0" borderId="0"/>
    <xf numFmtId="0" fontId="15" fillId="0" borderId="0"/>
    <xf numFmtId="0" fontId="61" fillId="0" borderId="0"/>
    <xf numFmtId="0" fontId="23" fillId="0" borderId="0"/>
    <xf numFmtId="0" fontId="23" fillId="0" borderId="0"/>
    <xf numFmtId="0" fontId="29" fillId="0" borderId="0"/>
    <xf numFmtId="170" fontId="7" fillId="0" borderId="0" applyFont="0" applyFill="0" applyBorder="0" applyAlignment="0" applyProtection="0"/>
    <xf numFmtId="0" fontId="57" fillId="0" borderId="0" applyAlignment="0">
      <alignment vertical="top" wrapText="1"/>
      <protection locked="0"/>
    </xf>
    <xf numFmtId="0" fontId="64" fillId="0" borderId="0"/>
    <xf numFmtId="0" fontId="5" fillId="0" borderId="0"/>
    <xf numFmtId="0" fontId="42" fillId="0" borderId="0"/>
    <xf numFmtId="0" fontId="5" fillId="0" borderId="0"/>
    <xf numFmtId="0" fontId="7" fillId="0" borderId="0"/>
    <xf numFmtId="0" fontId="14" fillId="0" borderId="0"/>
    <xf numFmtId="0" fontId="4" fillId="0" borderId="0"/>
    <xf numFmtId="0" fontId="7" fillId="0" borderId="0" applyFont="0" applyFill="0" applyBorder="0" applyAlignment="0" applyProtection="0"/>
    <xf numFmtId="0" fontId="14" fillId="0" borderId="0"/>
    <xf numFmtId="0" fontId="4" fillId="0" borderId="0"/>
    <xf numFmtId="0" fontId="3" fillId="0" borderId="0"/>
    <xf numFmtId="0" fontId="3" fillId="0" borderId="0"/>
    <xf numFmtId="0" fontId="34" fillId="0" borderId="0"/>
    <xf numFmtId="9" fontId="5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</cellStyleXfs>
  <cellXfs count="485">
    <xf numFmtId="0" fontId="0" fillId="0" borderId="0" xfId="0"/>
    <xf numFmtId="0" fontId="8" fillId="0" borderId="0" xfId="1" applyFont="1"/>
    <xf numFmtId="0" fontId="9" fillId="0" borderId="0" xfId="1" applyFont="1"/>
    <xf numFmtId="0" fontId="9" fillId="0" borderId="0" xfId="0" applyFont="1"/>
    <xf numFmtId="0" fontId="10" fillId="0" borderId="0" xfId="1" applyFont="1"/>
    <xf numFmtId="0" fontId="11" fillId="0" borderId="0" xfId="1" applyFont="1" applyAlignment="1">
      <alignment horizontal="right"/>
    </xf>
    <xf numFmtId="0" fontId="12" fillId="0" borderId="0" xfId="2" applyFont="1"/>
    <xf numFmtId="0" fontId="12" fillId="0" borderId="1" xfId="2" applyFont="1" applyBorder="1"/>
    <xf numFmtId="0" fontId="13" fillId="0" borderId="0" xfId="2" applyFont="1" applyAlignment="1">
      <alignment horizontal="right"/>
    </xf>
    <xf numFmtId="0" fontId="12" fillId="0" borderId="2" xfId="2" applyFont="1" applyBorder="1"/>
    <xf numFmtId="0" fontId="14" fillId="0" borderId="3" xfId="2" applyFont="1" applyBorder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/>
    </xf>
    <xf numFmtId="164" fontId="16" fillId="0" borderId="0" xfId="3" applyNumberFormat="1" applyFont="1"/>
    <xf numFmtId="165" fontId="14" fillId="0" borderId="0" xfId="3" applyNumberFormat="1" applyFont="1"/>
    <xf numFmtId="166" fontId="16" fillId="0" borderId="0" xfId="3" applyNumberFormat="1" applyFont="1" applyAlignment="1">
      <alignment horizontal="right" indent="3"/>
    </xf>
    <xf numFmtId="166" fontId="0" fillId="0" borderId="0" xfId="0" applyNumberFormat="1"/>
    <xf numFmtId="164" fontId="17" fillId="0" borderId="0" xfId="3" applyNumberFormat="1" applyFont="1"/>
    <xf numFmtId="49" fontId="14" fillId="0" borderId="0" xfId="3" applyNumberFormat="1" applyFont="1"/>
    <xf numFmtId="166" fontId="14" fillId="0" borderId="0" xfId="3" applyNumberFormat="1" applyFont="1" applyAlignment="1">
      <alignment horizontal="right" indent="3"/>
    </xf>
    <xf numFmtId="164" fontId="14" fillId="0" borderId="0" xfId="3" applyNumberFormat="1" applyFont="1"/>
    <xf numFmtId="167" fontId="16" fillId="0" borderId="0" xfId="0" applyNumberFormat="1" applyFont="1" applyAlignment="1">
      <alignment horizontal="right" indent="3"/>
    </xf>
    <xf numFmtId="0" fontId="16" fillId="0" borderId="0" xfId="0" applyFont="1" applyAlignment="1">
      <alignment horizontal="right" indent="3"/>
    </xf>
    <xf numFmtId="2" fontId="14" fillId="0" borderId="0" xfId="3" applyNumberFormat="1" applyFont="1" applyAlignment="1">
      <alignment horizontal="right" indent="3"/>
    </xf>
    <xf numFmtId="164" fontId="18" fillId="0" borderId="0" xfId="3" applyNumberFormat="1" applyFont="1"/>
    <xf numFmtId="0" fontId="16" fillId="0" borderId="0" xfId="0" applyFont="1"/>
    <xf numFmtId="0" fontId="14" fillId="0" borderId="0" xfId="1" applyFont="1"/>
    <xf numFmtId="0" fontId="7" fillId="0" borderId="0" xfId="5"/>
    <xf numFmtId="166" fontId="14" fillId="0" borderId="0" xfId="5" applyNumberFormat="1" applyFont="1" applyAlignment="1">
      <alignment horizontal="right" indent="2"/>
    </xf>
    <xf numFmtId="1" fontId="14" fillId="0" borderId="0" xfId="5" applyNumberFormat="1" applyFont="1" applyAlignment="1">
      <alignment horizontal="right" indent="1"/>
    </xf>
    <xf numFmtId="0" fontId="14" fillId="0" borderId="0" xfId="6" applyFont="1"/>
    <xf numFmtId="0" fontId="14" fillId="0" borderId="0" xfId="6" applyFont="1" applyAlignment="1">
      <alignment horizontal="left" indent="1"/>
    </xf>
    <xf numFmtId="166" fontId="20" fillId="0" borderId="0" xfId="7" applyNumberFormat="1" applyFont="1" applyAlignment="1">
      <alignment horizontal="right" indent="2"/>
    </xf>
    <xf numFmtId="1" fontId="20" fillId="0" borderId="0" xfId="7" applyNumberFormat="1" applyFont="1" applyAlignment="1">
      <alignment horizontal="right" indent="1"/>
    </xf>
    <xf numFmtId="0" fontId="0" fillId="0" borderId="0" xfId="6" applyFont="1" applyAlignment="1">
      <alignment horizontal="left" indent="1"/>
    </xf>
    <xf numFmtId="0" fontId="17" fillId="0" borderId="0" xfId="8" applyFont="1"/>
    <xf numFmtId="0" fontId="14" fillId="0" borderId="0" xfId="7" applyFont="1" applyAlignment="1">
      <alignment horizontal="left" indent="1"/>
    </xf>
    <xf numFmtId="0" fontId="14" fillId="0" borderId="0" xfId="8" applyFont="1"/>
    <xf numFmtId="166" fontId="14" fillId="0" borderId="0" xfId="7" applyNumberFormat="1" applyFont="1" applyAlignment="1">
      <alignment horizontal="right" indent="2"/>
    </xf>
    <xf numFmtId="1" fontId="14" fillId="0" borderId="0" xfId="7" applyNumberFormat="1" applyFont="1" applyAlignment="1">
      <alignment horizontal="right" indent="1"/>
    </xf>
    <xf numFmtId="166" fontId="17" fillId="0" borderId="0" xfId="7" applyNumberFormat="1" applyFont="1" applyAlignment="1">
      <alignment horizontal="right" indent="2"/>
    </xf>
    <xf numFmtId="1" fontId="17" fillId="0" borderId="0" xfId="7" applyNumberFormat="1" applyFont="1" applyAlignment="1">
      <alignment horizontal="right" indent="1"/>
    </xf>
    <xf numFmtId="0" fontId="17" fillId="0" borderId="0" xfId="8" applyFont="1" applyAlignment="1">
      <alignment horizontal="left"/>
    </xf>
    <xf numFmtId="0" fontId="14" fillId="0" borderId="0" xfId="8" applyFont="1" applyAlignment="1">
      <alignment horizontal="left" indent="1"/>
    </xf>
    <xf numFmtId="0" fontId="18" fillId="0" borderId="0" xfId="8" applyFont="1"/>
    <xf numFmtId="166" fontId="22" fillId="0" borderId="0" xfId="7" applyNumberFormat="1" applyFont="1" applyAlignment="1">
      <alignment horizontal="right" indent="2"/>
    </xf>
    <xf numFmtId="1" fontId="22" fillId="0" borderId="0" xfId="7" applyNumberFormat="1" applyFont="1" applyAlignment="1">
      <alignment horizontal="right" indent="1"/>
    </xf>
    <xf numFmtId="166" fontId="16" fillId="0" borderId="0" xfId="7" applyNumberFormat="1" applyFont="1" applyAlignment="1">
      <alignment horizontal="right" indent="2"/>
    </xf>
    <xf numFmtId="1" fontId="16" fillId="0" borderId="0" xfId="7" applyNumberFormat="1" applyFont="1" applyAlignment="1">
      <alignment horizontal="right" indent="1"/>
    </xf>
    <xf numFmtId="0" fontId="16" fillId="0" borderId="0" xfId="8" applyFont="1"/>
    <xf numFmtId="0" fontId="16" fillId="0" borderId="0" xfId="8" applyFont="1" applyAlignment="1">
      <alignment horizontal="left"/>
    </xf>
    <xf numFmtId="0" fontId="14" fillId="0" borderId="0" xfId="5" applyFont="1"/>
    <xf numFmtId="0" fontId="12" fillId="0" borderId="1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0" fontId="14" fillId="0" borderId="2" xfId="5" applyFont="1" applyBorder="1"/>
    <xf numFmtId="0" fontId="13" fillId="0" borderId="1" xfId="5" applyFont="1" applyBorder="1" applyAlignment="1">
      <alignment horizontal="right"/>
    </xf>
    <xf numFmtId="0" fontId="12" fillId="0" borderId="0" xfId="5" applyFont="1"/>
    <xf numFmtId="0" fontId="8" fillId="0" borderId="0" xfId="9" applyFont="1"/>
    <xf numFmtId="0" fontId="15" fillId="0" borderId="0" xfId="5" applyFont="1"/>
    <xf numFmtId="0" fontId="8" fillId="0" borderId="0" xfId="10" applyFont="1" applyAlignment="1">
      <alignment horizontal="left"/>
    </xf>
    <xf numFmtId="0" fontId="8" fillId="0" borderId="0" xfId="11" applyFont="1"/>
    <xf numFmtId="0" fontId="9" fillId="0" borderId="0" xfId="11" applyFont="1"/>
    <xf numFmtId="0" fontId="16" fillId="0" borderId="0" xfId="11" applyFont="1" applyAlignment="1">
      <alignment horizontal="center"/>
    </xf>
    <xf numFmtId="0" fontId="14" fillId="0" borderId="0" xfId="11" applyFont="1"/>
    <xf numFmtId="0" fontId="17" fillId="0" borderId="0" xfId="11" applyFont="1" applyAlignment="1">
      <alignment horizontal="right"/>
    </xf>
    <xf numFmtId="0" fontId="24" fillId="0" borderId="2" xfId="11" applyFont="1" applyBorder="1" applyAlignment="1">
      <alignment horizontal="center" wrapText="1"/>
    </xf>
    <xf numFmtId="0" fontId="14" fillId="0" borderId="0" xfId="11" applyFont="1" applyAlignment="1">
      <alignment horizontal="center" vertical="top" wrapText="1"/>
    </xf>
    <xf numFmtId="0" fontId="24" fillId="0" borderId="0" xfId="11" applyFont="1" applyAlignment="1">
      <alignment wrapText="1"/>
    </xf>
    <xf numFmtId="0" fontId="24" fillId="0" borderId="0" xfId="11" applyFont="1" applyAlignment="1">
      <alignment horizontal="center" wrapText="1"/>
    </xf>
    <xf numFmtId="1" fontId="24" fillId="0" borderId="1" xfId="12" applyNumberFormat="1" applyFont="1" applyBorder="1" applyAlignment="1">
      <alignment horizontal="center" vertical="center" wrapText="1"/>
    </xf>
    <xf numFmtId="0" fontId="24" fillId="0" borderId="1" xfId="12" applyFont="1" applyBorder="1" applyAlignment="1">
      <alignment horizontal="center" vertical="center" wrapText="1"/>
    </xf>
    <xf numFmtId="0" fontId="14" fillId="0" borderId="0" xfId="11" applyFont="1" applyAlignment="1">
      <alignment horizontal="center" vertical="center" wrapText="1"/>
    </xf>
    <xf numFmtId="0" fontId="16" fillId="0" borderId="0" xfId="11" applyFont="1" applyAlignment="1">
      <alignment horizontal="left"/>
    </xf>
    <xf numFmtId="1" fontId="25" fillId="0" borderId="0" xfId="4" applyNumberFormat="1" applyFont="1" applyFill="1" applyBorder="1" applyAlignment="1">
      <alignment horizontal="right" vertical="center" indent="2"/>
    </xf>
    <xf numFmtId="1" fontId="25" fillId="0" borderId="0" xfId="4" applyNumberFormat="1" applyFont="1" applyFill="1" applyBorder="1" applyAlignment="1">
      <alignment horizontal="right" vertical="center" indent="1"/>
    </xf>
    <xf numFmtId="166" fontId="25" fillId="0" borderId="0" xfId="4" applyNumberFormat="1" applyFont="1" applyFill="1" applyBorder="1" applyAlignment="1">
      <alignment horizontal="right" vertical="center" indent="2"/>
    </xf>
    <xf numFmtId="166" fontId="14" fillId="0" borderId="0" xfId="11" applyNumberFormat="1" applyFont="1"/>
    <xf numFmtId="166" fontId="26" fillId="0" borderId="0" xfId="11" applyNumberFormat="1" applyFont="1" applyAlignment="1">
      <alignment horizontal="right" indent="1"/>
    </xf>
    <xf numFmtId="166" fontId="26" fillId="0" borderId="0" xfId="11" applyNumberFormat="1" applyFont="1" applyAlignment="1">
      <alignment horizontal="right" indent="2"/>
    </xf>
    <xf numFmtId="166" fontId="27" fillId="0" borderId="0" xfId="11" applyNumberFormat="1" applyFont="1" applyAlignment="1">
      <alignment horizontal="right" indent="2"/>
    </xf>
    <xf numFmtId="0" fontId="28" fillId="0" borderId="0" xfId="11" applyFont="1"/>
    <xf numFmtId="0" fontId="29" fillId="0" borderId="0" xfId="11" applyFont="1"/>
    <xf numFmtId="1" fontId="30" fillId="0" borderId="0" xfId="4" applyNumberFormat="1" applyFont="1" applyFill="1" applyBorder="1" applyAlignment="1">
      <alignment horizontal="right" vertical="center" indent="2"/>
    </xf>
    <xf numFmtId="1" fontId="30" fillId="0" borderId="0" xfId="4" applyNumberFormat="1" applyFont="1" applyFill="1" applyBorder="1" applyAlignment="1">
      <alignment horizontal="right" vertical="center" indent="1"/>
    </xf>
    <xf numFmtId="166" fontId="30" fillId="0" borderId="0" xfId="4" applyNumberFormat="1" applyFont="1" applyFill="1" applyBorder="1" applyAlignment="1">
      <alignment horizontal="right" vertical="center" indent="2"/>
    </xf>
    <xf numFmtId="0" fontId="31" fillId="0" borderId="0" xfId="11" applyFont="1" applyAlignment="1">
      <alignment horizontal="right" indent="1"/>
    </xf>
    <xf numFmtId="0" fontId="31" fillId="0" borderId="0" xfId="11" applyFont="1" applyAlignment="1">
      <alignment horizontal="right" indent="2"/>
    </xf>
    <xf numFmtId="0" fontId="29" fillId="0" borderId="0" xfId="11" applyFont="1" applyAlignment="1">
      <alignment horizontal="right" indent="2"/>
    </xf>
    <xf numFmtId="0" fontId="28" fillId="0" borderId="0" xfId="11" quotePrefix="1" applyFont="1" applyAlignment="1">
      <alignment horizontal="left"/>
    </xf>
    <xf numFmtId="0" fontId="29" fillId="0" borderId="0" xfId="11" applyFont="1" applyAlignment="1">
      <alignment horizontal="left"/>
    </xf>
    <xf numFmtId="0" fontId="17" fillId="0" borderId="0" xfId="11" applyFont="1"/>
    <xf numFmtId="0" fontId="16" fillId="0" borderId="0" xfId="11" applyFont="1"/>
    <xf numFmtId="166" fontId="16" fillId="0" borderId="0" xfId="11" applyNumberFormat="1" applyFont="1"/>
    <xf numFmtId="1" fontId="14" fillId="0" borderId="0" xfId="11" applyNumberFormat="1" applyFont="1"/>
    <xf numFmtId="166" fontId="14" fillId="0" borderId="0" xfId="11" applyNumberFormat="1" applyFont="1" applyAlignment="1">
      <alignment horizontal="right" indent="1"/>
    </xf>
    <xf numFmtId="166" fontId="16" fillId="0" borderId="0" xfId="11" applyNumberFormat="1" applyFont="1" applyAlignment="1">
      <alignment horizontal="right" indent="1"/>
    </xf>
    <xf numFmtId="166" fontId="16" fillId="0" borderId="0" xfId="11" applyNumberFormat="1" applyFont="1" applyAlignment="1">
      <alignment horizontal="right" indent="3"/>
    </xf>
    <xf numFmtId="166" fontId="14" fillId="0" borderId="0" xfId="11" applyNumberFormat="1" applyFont="1" applyAlignment="1">
      <alignment horizontal="right" indent="3"/>
    </xf>
    <xf numFmtId="0" fontId="17" fillId="0" borderId="0" xfId="11" quotePrefix="1" applyFont="1" applyAlignment="1">
      <alignment horizontal="left"/>
    </xf>
    <xf numFmtId="0" fontId="14" fillId="0" borderId="0" xfId="11" applyFont="1" applyAlignment="1">
      <alignment horizontal="left"/>
    </xf>
    <xf numFmtId="3" fontId="14" fillId="0" borderId="0" xfId="11" applyNumberFormat="1" applyFont="1"/>
    <xf numFmtId="0" fontId="32" fillId="0" borderId="0" xfId="13" applyFont="1"/>
    <xf numFmtId="0" fontId="9" fillId="0" borderId="0" xfId="14" applyFont="1"/>
    <xf numFmtId="0" fontId="34" fillId="0" borderId="0" xfId="15"/>
    <xf numFmtId="0" fontId="6" fillId="0" borderId="0" xfId="16"/>
    <xf numFmtId="0" fontId="35" fillId="0" borderId="0" xfId="14" applyFont="1" applyAlignment="1">
      <alignment horizontal="left"/>
    </xf>
    <xf numFmtId="0" fontId="36" fillId="0" borderId="0" xfId="14" applyFont="1" applyAlignment="1">
      <alignment horizontal="left"/>
    </xf>
    <xf numFmtId="0" fontId="14" fillId="0" borderId="0" xfId="14" applyFont="1"/>
    <xf numFmtId="0" fontId="14" fillId="0" borderId="0" xfId="14" applyFont="1" applyAlignment="1">
      <alignment horizontal="center"/>
    </xf>
    <xf numFmtId="0" fontId="14" fillId="0" borderId="2" xfId="14" applyFont="1" applyBorder="1" applyAlignment="1">
      <alignment vertical="center" wrapText="1"/>
    </xf>
    <xf numFmtId="0" fontId="37" fillId="0" borderId="2" xfId="17" applyFont="1" applyBorder="1" applyAlignment="1">
      <alignment horizontal="center" vertical="center" wrapText="1"/>
    </xf>
    <xf numFmtId="0" fontId="14" fillId="0" borderId="0" xfId="14" applyFont="1" applyAlignment="1">
      <alignment vertical="center" wrapText="1"/>
    </xf>
    <xf numFmtId="0" fontId="37" fillId="0" borderId="0" xfId="17" applyFont="1" applyAlignment="1">
      <alignment horizontal="center" vertical="center" wrapText="1"/>
    </xf>
    <xf numFmtId="0" fontId="12" fillId="0" borderId="0" xfId="18" applyFont="1" applyAlignment="1">
      <alignment horizontal="center" vertical="center" wrapText="1"/>
    </xf>
    <xf numFmtId="0" fontId="12" fillId="0" borderId="1" xfId="18" applyFont="1" applyBorder="1" applyAlignment="1">
      <alignment horizontal="center" vertical="center" wrapText="1"/>
    </xf>
    <xf numFmtId="0" fontId="12" fillId="0" borderId="0" xfId="14" applyFont="1" applyAlignment="1">
      <alignment horizontal="center" vertical="top" wrapText="1"/>
    </xf>
    <xf numFmtId="1" fontId="12" fillId="0" borderId="0" xfId="19" applyNumberFormat="1" applyFont="1" applyAlignment="1">
      <alignment horizontal="center" vertical="top" wrapText="1"/>
    </xf>
    <xf numFmtId="0" fontId="38" fillId="0" borderId="0" xfId="20" applyFont="1" applyAlignment="1">
      <alignment horizontal="left"/>
    </xf>
    <xf numFmtId="0" fontId="16" fillId="0" borderId="0" xfId="20" applyFont="1" applyAlignment="1">
      <alignment horizontal="left" wrapText="1"/>
    </xf>
    <xf numFmtId="166" fontId="16" fillId="0" borderId="0" xfId="21" applyNumberFormat="1" applyFont="1" applyAlignment="1">
      <alignment horizontal="right" indent="1"/>
    </xf>
    <xf numFmtId="166" fontId="16" fillId="0" borderId="0" xfId="21" applyNumberFormat="1" applyFont="1" applyAlignment="1">
      <alignment horizontal="right" indent="2"/>
    </xf>
    <xf numFmtId="0" fontId="27" fillId="0" borderId="0" xfId="20" applyFont="1"/>
    <xf numFmtId="0" fontId="14" fillId="0" borderId="0" xfId="20" applyFont="1"/>
    <xf numFmtId="166" fontId="14" fillId="0" borderId="0" xfId="21" applyNumberFormat="1" applyFont="1" applyAlignment="1">
      <alignment horizontal="right" indent="1"/>
    </xf>
    <xf numFmtId="166" fontId="14" fillId="0" borderId="0" xfId="21" applyNumberFormat="1" applyFont="1" applyAlignment="1">
      <alignment horizontal="right" indent="2"/>
    </xf>
    <xf numFmtId="166" fontId="16" fillId="0" borderId="0" xfId="22" applyNumberFormat="1" applyFont="1" applyFill="1" applyBorder="1" applyAlignment="1">
      <alignment horizontal="right" indent="1"/>
    </xf>
    <xf numFmtId="0" fontId="14" fillId="0" borderId="0" xfId="20" applyFont="1" applyAlignment="1">
      <alignment horizontal="left"/>
    </xf>
    <xf numFmtId="166" fontId="14" fillId="0" borderId="0" xfId="22" applyNumberFormat="1" applyFont="1" applyFill="1" applyBorder="1" applyAlignment="1">
      <alignment horizontal="right" indent="1"/>
    </xf>
    <xf numFmtId="166" fontId="39" fillId="0" borderId="0" xfId="14" applyNumberFormat="1" applyFont="1" applyAlignment="1">
      <alignment horizontal="right" indent="1"/>
    </xf>
    <xf numFmtId="166" fontId="39" fillId="0" borderId="0" xfId="14" applyNumberFormat="1" applyFont="1" applyAlignment="1">
      <alignment horizontal="right" indent="2"/>
    </xf>
    <xf numFmtId="0" fontId="40" fillId="0" borderId="0" xfId="14" applyFont="1"/>
    <xf numFmtId="0" fontId="41" fillId="0" borderId="0" xfId="14" applyFont="1"/>
    <xf numFmtId="166" fontId="40" fillId="0" borderId="0" xfId="14" applyNumberFormat="1" applyFont="1"/>
    <xf numFmtId="0" fontId="42" fillId="0" borderId="0" xfId="23"/>
    <xf numFmtId="0" fontId="43" fillId="0" borderId="0" xfId="14" applyFont="1"/>
    <xf numFmtId="0" fontId="14" fillId="0" borderId="0" xfId="24"/>
    <xf numFmtId="166" fontId="27" fillId="2" borderId="0" xfId="17" applyNumberFormat="1" applyFont="1" applyFill="1"/>
    <xf numFmtId="0" fontId="16" fillId="0" borderId="0" xfId="20" applyFont="1"/>
    <xf numFmtId="166" fontId="29" fillId="2" borderId="0" xfId="17" applyNumberFormat="1" applyFont="1" applyFill="1"/>
    <xf numFmtId="166" fontId="29" fillId="0" borderId="0" xfId="17" applyNumberFormat="1" applyFont="1"/>
    <xf numFmtId="166" fontId="29" fillId="0" borderId="0" xfId="14" applyNumberFormat="1" applyFont="1" applyAlignment="1">
      <alignment horizontal="right" indent="1"/>
    </xf>
    <xf numFmtId="166" fontId="29" fillId="0" borderId="0" xfId="14" applyNumberFormat="1" applyFont="1" applyAlignment="1">
      <alignment horizontal="right" indent="2"/>
    </xf>
    <xf numFmtId="0" fontId="44" fillId="0" borderId="0" xfId="14" applyFont="1"/>
    <xf numFmtId="0" fontId="45" fillId="0" borderId="0" xfId="16" applyFont="1"/>
    <xf numFmtId="0" fontId="45" fillId="0" borderId="0" xfId="16" applyFont="1" applyAlignment="1">
      <alignment horizontal="right" indent="2"/>
    </xf>
    <xf numFmtId="0" fontId="44" fillId="0" borderId="0" xfId="14" applyFont="1" applyAlignment="1">
      <alignment horizontal="right" indent="2"/>
    </xf>
    <xf numFmtId="0" fontId="32" fillId="0" borderId="0" xfId="14" applyFont="1"/>
    <xf numFmtId="0" fontId="17" fillId="0" borderId="0" xfId="14" applyFont="1" applyAlignment="1">
      <alignment horizontal="right"/>
    </xf>
    <xf numFmtId="1" fontId="47" fillId="0" borderId="0" xfId="14" applyNumberFormat="1" applyFont="1" applyAlignment="1">
      <alignment horizontal="right" indent="1"/>
    </xf>
    <xf numFmtId="1" fontId="40" fillId="0" borderId="0" xfId="14" applyNumberFormat="1" applyFont="1"/>
    <xf numFmtId="1" fontId="24" fillId="0" borderId="0" xfId="14" applyNumberFormat="1" applyFont="1" applyAlignment="1">
      <alignment horizontal="right" indent="1"/>
    </xf>
    <xf numFmtId="1" fontId="8" fillId="0" borderId="0" xfId="30" applyNumberFormat="1" applyFont="1"/>
    <xf numFmtId="0" fontId="48" fillId="0" borderId="0" xfId="31" applyFont="1"/>
    <xf numFmtId="0" fontId="48" fillId="0" borderId="0" xfId="30" applyFont="1"/>
    <xf numFmtId="1" fontId="49" fillId="0" borderId="0" xfId="30" applyNumberFormat="1" applyFont="1" applyAlignment="1">
      <alignment horizontal="center"/>
    </xf>
    <xf numFmtId="0" fontId="12" fillId="0" borderId="0" xfId="31" applyFont="1"/>
    <xf numFmtId="0" fontId="12" fillId="0" borderId="0" xfId="30" applyFont="1"/>
    <xf numFmtId="0" fontId="13" fillId="0" borderId="1" xfId="30" applyFont="1" applyBorder="1"/>
    <xf numFmtId="0" fontId="13" fillId="0" borderId="1" xfId="30" applyFont="1" applyBorder="1" applyAlignment="1">
      <alignment horizontal="right"/>
    </xf>
    <xf numFmtId="0" fontId="48" fillId="0" borderId="2" xfId="30" applyFont="1" applyBorder="1"/>
    <xf numFmtId="0" fontId="12" fillId="0" borderId="2" xfId="31" applyFont="1" applyBorder="1" applyAlignment="1">
      <alignment horizontal="center"/>
    </xf>
    <xf numFmtId="0" fontId="12" fillId="0" borderId="0" xfId="31" applyFont="1" applyAlignment="1">
      <alignment horizontal="center"/>
    </xf>
    <xf numFmtId="1" fontId="12" fillId="0" borderId="1" xfId="31" applyNumberFormat="1" applyFont="1" applyBorder="1" applyAlignment="1">
      <alignment horizontal="center"/>
    </xf>
    <xf numFmtId="166" fontId="12" fillId="0" borderId="1" xfId="31" applyNumberFormat="1" applyFont="1" applyBorder="1" applyAlignment="1">
      <alignment horizontal="center"/>
    </xf>
    <xf numFmtId="0" fontId="51" fillId="0" borderId="0" xfId="31" applyFont="1" applyAlignment="1">
      <alignment horizontal="center" wrapText="1"/>
    </xf>
    <xf numFmtId="166" fontId="12" fillId="0" borderId="0" xfId="30" applyNumberFormat="1" applyFont="1"/>
    <xf numFmtId="49" fontId="26" fillId="0" borderId="0" xfId="33" applyNumberFormat="1" applyFont="1" applyFill="1" applyBorder="1" applyAlignment="1"/>
    <xf numFmtId="0" fontId="26" fillId="0" borderId="0" xfId="30" applyFont="1"/>
    <xf numFmtId="0" fontId="49" fillId="0" borderId="0" xfId="30" applyFont="1"/>
    <xf numFmtId="1" fontId="49" fillId="0" borderId="0" xfId="30" applyNumberFormat="1" applyFont="1"/>
    <xf numFmtId="49" fontId="26" fillId="0" borderId="0" xfId="31" applyNumberFormat="1" applyFont="1" applyAlignment="1">
      <alignment horizontal="left"/>
    </xf>
    <xf numFmtId="49" fontId="12" fillId="0" borderId="0" xfId="31" applyNumberFormat="1" applyFont="1" applyAlignment="1">
      <alignment horizontal="left"/>
    </xf>
    <xf numFmtId="0" fontId="12" fillId="0" borderId="0" xfId="31" applyFont="1" applyAlignment="1">
      <alignment horizontal="left"/>
    </xf>
    <xf numFmtId="0" fontId="26" fillId="0" borderId="0" xfId="31" applyFont="1"/>
    <xf numFmtId="0" fontId="14" fillId="0" borderId="0" xfId="31" applyAlignment="1">
      <alignment horizontal="left"/>
    </xf>
    <xf numFmtId="0" fontId="12" fillId="0" borderId="0" xfId="31" applyFont="1" applyAlignment="1">
      <alignment horizontal="left" wrapText="1"/>
    </xf>
    <xf numFmtId="0" fontId="14" fillId="0" borderId="0" xfId="31" applyAlignment="1">
      <alignment horizontal="left" wrapText="1"/>
    </xf>
    <xf numFmtId="0" fontId="12" fillId="0" borderId="0" xfId="34" applyFont="1"/>
    <xf numFmtId="0" fontId="14" fillId="0" borderId="0" xfId="34"/>
    <xf numFmtId="0" fontId="12" fillId="0" borderId="1" xfId="30" applyFont="1" applyBorder="1"/>
    <xf numFmtId="0" fontId="12" fillId="0" borderId="2" xfId="30" applyFont="1" applyBorder="1"/>
    <xf numFmtId="1" fontId="12" fillId="0" borderId="1" xfId="31" applyNumberFormat="1" applyFont="1" applyBorder="1" applyAlignment="1">
      <alignment horizontal="center" vertical="center"/>
    </xf>
    <xf numFmtId="1" fontId="12" fillId="0" borderId="1" xfId="30" applyNumberFormat="1" applyFont="1" applyBorder="1" applyAlignment="1">
      <alignment horizontal="center"/>
    </xf>
    <xf numFmtId="49" fontId="26" fillId="0" borderId="0" xfId="35" applyNumberFormat="1" applyFont="1" applyFill="1" applyBorder="1" applyAlignment="1"/>
    <xf numFmtId="1" fontId="26" fillId="0" borderId="0" xfId="19" applyNumberFormat="1" applyFont="1"/>
    <xf numFmtId="1" fontId="12" fillId="0" borderId="0" xfId="19" applyNumberFormat="1" applyFont="1"/>
    <xf numFmtId="1" fontId="37" fillId="0" borderId="0" xfId="19" applyNumberFormat="1" applyFont="1"/>
    <xf numFmtId="0" fontId="52" fillId="0" borderId="2" xfId="31" applyFont="1" applyBorder="1"/>
    <xf numFmtId="0" fontId="53" fillId="0" borderId="0" xfId="30" applyFont="1"/>
    <xf numFmtId="0" fontId="54" fillId="0" borderId="0" xfId="30" applyFont="1"/>
    <xf numFmtId="0" fontId="55" fillId="0" borderId="0" xfId="31" applyFont="1"/>
    <xf numFmtId="0" fontId="24" fillId="0" borderId="0" xfId="30" applyFont="1"/>
    <xf numFmtId="0" fontId="24" fillId="0" borderId="0" xfId="31" applyFont="1"/>
    <xf numFmtId="0" fontId="54" fillId="0" borderId="0" xfId="31" applyFont="1"/>
    <xf numFmtId="0" fontId="8" fillId="0" borderId="0" xfId="36" applyFont="1"/>
    <xf numFmtId="0" fontId="8" fillId="0" borderId="0" xfId="37" applyFont="1" applyAlignment="1">
      <alignment horizontal="left"/>
    </xf>
    <xf numFmtId="0" fontId="15" fillId="0" borderId="0" xfId="37" applyFont="1"/>
    <xf numFmtId="0" fontId="9" fillId="0" borderId="0" xfId="24" applyFont="1"/>
    <xf numFmtId="0" fontId="32" fillId="0" borderId="0" xfId="37" applyFont="1" applyAlignment="1">
      <alignment horizontal="left"/>
    </xf>
    <xf numFmtId="0" fontId="7" fillId="0" borderId="0" xfId="37" applyFont="1"/>
    <xf numFmtId="0" fontId="54" fillId="0" borderId="0" xfId="37" applyFont="1"/>
    <xf numFmtId="0" fontId="14" fillId="0" borderId="0" xfId="37" applyFont="1"/>
    <xf numFmtId="0" fontId="17" fillId="0" borderId="0" xfId="37" applyFont="1" applyAlignment="1">
      <alignment horizontal="right"/>
    </xf>
    <xf numFmtId="0" fontId="54" fillId="0" borderId="2" xfId="37" applyFont="1" applyBorder="1"/>
    <xf numFmtId="0" fontId="14" fillId="0" borderId="2" xfId="37" applyFont="1" applyBorder="1"/>
    <xf numFmtId="0" fontId="14" fillId="0" borderId="0" xfId="37" applyFont="1" applyAlignment="1">
      <alignment horizontal="center" vertical="center"/>
    </xf>
    <xf numFmtId="0" fontId="14" fillId="0" borderId="1" xfId="37" quotePrefix="1" applyFont="1" applyBorder="1" applyAlignment="1">
      <alignment horizontal="center" vertical="center"/>
    </xf>
    <xf numFmtId="0" fontId="14" fillId="0" borderId="1" xfId="37" applyFont="1" applyBorder="1" applyAlignment="1">
      <alignment horizontal="center" vertical="center"/>
    </xf>
    <xf numFmtId="0" fontId="57" fillId="0" borderId="0" xfId="37" applyFont="1"/>
    <xf numFmtId="0" fontId="57" fillId="0" borderId="0" xfId="37" applyFont="1" applyAlignment="1">
      <alignment horizontal="center"/>
    </xf>
    <xf numFmtId="0" fontId="47" fillId="0" borderId="0" xfId="37" applyFont="1" applyAlignment="1">
      <alignment horizontal="left"/>
    </xf>
    <xf numFmtId="2" fontId="16" fillId="0" borderId="0" xfId="24" applyNumberFormat="1" applyFont="1" applyAlignment="1">
      <alignment horizontal="right" indent="3"/>
    </xf>
    <xf numFmtId="0" fontId="24" fillId="0" borderId="0" xfId="37" applyFont="1"/>
    <xf numFmtId="2" fontId="14" fillId="0" borderId="0" xfId="24" applyNumberFormat="1" applyAlignment="1">
      <alignment horizontal="right" indent="3"/>
    </xf>
    <xf numFmtId="0" fontId="58" fillId="0" borderId="0" xfId="37" applyFont="1"/>
    <xf numFmtId="2" fontId="14" fillId="0" borderId="0" xfId="24" applyNumberFormat="1"/>
    <xf numFmtId="166" fontId="47" fillId="0" borderId="0" xfId="37" applyNumberFormat="1" applyFont="1" applyAlignment="1">
      <alignment horizontal="center"/>
    </xf>
    <xf numFmtId="2" fontId="26" fillId="0" borderId="0" xfId="38" applyNumberFormat="1" applyFont="1" applyAlignment="1">
      <alignment horizontal="right" indent="3"/>
    </xf>
    <xf numFmtId="0" fontId="14" fillId="0" borderId="0" xfId="36"/>
    <xf numFmtId="0" fontId="8" fillId="0" borderId="0" xfId="39" applyFont="1"/>
    <xf numFmtId="0" fontId="8" fillId="0" borderId="0" xfId="39" applyFont="1" applyAlignment="1">
      <alignment wrapText="1"/>
    </xf>
    <xf numFmtId="0" fontId="9" fillId="0" borderId="0" xfId="39" applyFont="1"/>
    <xf numFmtId="0" fontId="26" fillId="0" borderId="0" xfId="39" applyFont="1" applyAlignment="1">
      <alignment wrapText="1"/>
    </xf>
    <xf numFmtId="0" fontId="12" fillId="0" borderId="0" xfId="39" applyFont="1"/>
    <xf numFmtId="0" fontId="26" fillId="0" borderId="0" xfId="39" applyFont="1" applyAlignment="1">
      <alignment horizontal="left"/>
    </xf>
    <xf numFmtId="0" fontId="12" fillId="0" borderId="1" xfId="39" applyFont="1" applyBorder="1"/>
    <xf numFmtId="0" fontId="13" fillId="0" borderId="1" xfId="39" applyFont="1" applyBorder="1" applyAlignment="1">
      <alignment horizontal="right"/>
    </xf>
    <xf numFmtId="0" fontId="14" fillId="0" borderId="0" xfId="24" applyAlignment="1">
      <alignment horizontal="center" vertical="center" wrapText="1"/>
    </xf>
    <xf numFmtId="0" fontId="14" fillId="0" borderId="1" xfId="24" applyBorder="1" applyAlignment="1">
      <alignment horizontal="center" vertical="center" wrapText="1"/>
    </xf>
    <xf numFmtId="0" fontId="26" fillId="0" borderId="0" xfId="39" applyFont="1" applyAlignment="1">
      <alignment horizontal="center" vertical="center" wrapText="1"/>
    </xf>
    <xf numFmtId="0" fontId="12" fillId="0" borderId="0" xfId="39" applyFont="1" applyAlignment="1">
      <alignment horizontal="center" vertical="center" wrapText="1"/>
    </xf>
    <xf numFmtId="0" fontId="16" fillId="0" borderId="0" xfId="40" applyFont="1" applyAlignment="1">
      <alignment wrapText="1"/>
    </xf>
    <xf numFmtId="166" fontId="16" fillId="0" borderId="0" xfId="41" applyNumberFormat="1" applyFont="1" applyAlignment="1">
      <alignment horizontal="center" wrapText="1"/>
    </xf>
    <xf numFmtId="166" fontId="14" fillId="0" borderId="0" xfId="39" applyNumberFormat="1" applyFont="1" applyAlignment="1">
      <alignment horizontal="center" vertical="center" wrapText="1"/>
    </xf>
    <xf numFmtId="0" fontId="14" fillId="0" borderId="0" xfId="39" applyFont="1" applyAlignment="1">
      <alignment horizontal="center" vertical="center" wrapText="1"/>
    </xf>
    <xf numFmtId="0" fontId="16" fillId="0" borderId="0" xfId="42" applyFont="1" applyAlignment="1">
      <alignment horizontal="left"/>
    </xf>
    <xf numFmtId="0" fontId="47" fillId="0" borderId="0" xfId="39" applyFont="1" applyAlignment="1">
      <alignment horizontal="center" vertical="center" wrapText="1"/>
    </xf>
    <xf numFmtId="0" fontId="60" fillId="0" borderId="0" xfId="39" applyFont="1" applyAlignment="1">
      <alignment horizontal="center" vertical="center" wrapText="1"/>
    </xf>
    <xf numFmtId="0" fontId="20" fillId="0" borderId="0" xfId="43" applyFont="1" applyAlignment="1">
      <alignment horizontal="left" wrapText="1"/>
    </xf>
    <xf numFmtId="166" fontId="14" fillId="0" borderId="0" xfId="41" applyNumberFormat="1" applyFont="1" applyAlignment="1">
      <alignment horizontal="center" wrapText="1"/>
    </xf>
    <xf numFmtId="0" fontId="47" fillId="0" borderId="0" xfId="39" applyFont="1"/>
    <xf numFmtId="0" fontId="16" fillId="0" borderId="0" xfId="40" applyFont="1" applyAlignment="1">
      <alignment horizontal="left" wrapText="1"/>
    </xf>
    <xf numFmtId="166" fontId="14" fillId="0" borderId="0" xfId="41" applyNumberFormat="1" applyFont="1" applyAlignment="1">
      <alignment horizontal="center" vertical="center" wrapText="1"/>
    </xf>
    <xf numFmtId="0" fontId="52" fillId="0" borderId="0" xfId="39" applyFont="1"/>
    <xf numFmtId="166" fontId="14" fillId="0" borderId="0" xfId="41" applyNumberFormat="1" applyFont="1" applyAlignment="1">
      <alignment horizontal="center"/>
    </xf>
    <xf numFmtId="0" fontId="62" fillId="0" borderId="0" xfId="43" applyFont="1" applyAlignment="1">
      <alignment horizontal="left" wrapText="1"/>
    </xf>
    <xf numFmtId="166" fontId="16" fillId="0" borderId="0" xfId="41" applyNumberFormat="1" applyFont="1" applyAlignment="1">
      <alignment horizontal="center"/>
    </xf>
    <xf numFmtId="166" fontId="16" fillId="0" borderId="0" xfId="41" applyNumberFormat="1" applyFont="1" applyAlignment="1">
      <alignment horizontal="center" vertical="center"/>
    </xf>
    <xf numFmtId="166" fontId="14" fillId="0" borderId="0" xfId="41" applyNumberFormat="1" applyFont="1" applyAlignment="1">
      <alignment horizontal="center" vertical="center"/>
    </xf>
    <xf numFmtId="166" fontId="40" fillId="0" borderId="0" xfId="41" applyNumberFormat="1" applyFont="1" applyAlignment="1">
      <alignment horizontal="center" vertical="center"/>
    </xf>
    <xf numFmtId="0" fontId="8" fillId="0" borderId="0" xfId="44" applyFont="1" applyAlignment="1">
      <alignment horizontal="left"/>
    </xf>
    <xf numFmtId="0" fontId="9" fillId="0" borderId="0" xfId="44" applyFont="1"/>
    <xf numFmtId="0" fontId="9" fillId="0" borderId="0" xfId="42" applyFont="1"/>
    <xf numFmtId="0" fontId="32" fillId="0" borderId="0" xfId="6" applyFont="1" applyAlignment="1">
      <alignment horizontal="left"/>
    </xf>
    <xf numFmtId="0" fontId="54" fillId="0" borderId="0" xfId="44" applyFont="1" applyAlignment="1">
      <alignment horizontal="center"/>
    </xf>
    <xf numFmtId="0" fontId="54" fillId="0" borderId="0" xfId="42" applyFont="1"/>
    <xf numFmtId="0" fontId="12" fillId="0" borderId="0" xfId="44" applyFont="1" applyAlignment="1">
      <alignment horizontal="centerContinuous"/>
    </xf>
    <xf numFmtId="0" fontId="54" fillId="0" borderId="1" xfId="42" applyFont="1" applyBorder="1"/>
    <xf numFmtId="0" fontId="14" fillId="0" borderId="2" xfId="44" applyFont="1" applyBorder="1" applyAlignment="1">
      <alignment horizontal="centerContinuous"/>
    </xf>
    <xf numFmtId="0" fontId="24" fillId="0" borderId="2" xfId="44" applyFont="1" applyBorder="1" applyAlignment="1">
      <alignment horizontal="center" vertical="center"/>
    </xf>
    <xf numFmtId="0" fontId="24" fillId="0" borderId="2" xfId="44" quotePrefix="1" applyFont="1" applyBorder="1" applyAlignment="1">
      <alignment horizontal="center" vertical="center"/>
    </xf>
    <xf numFmtId="0" fontId="24" fillId="0" borderId="2" xfId="45" quotePrefix="1" applyFont="1" applyBorder="1" applyAlignment="1">
      <alignment horizontal="center" vertical="center"/>
    </xf>
    <xf numFmtId="0" fontId="14" fillId="0" borderId="0" xfId="44" applyFont="1" applyAlignment="1">
      <alignment horizontal="centerContinuous"/>
    </xf>
    <xf numFmtId="0" fontId="24" fillId="0" borderId="0" xfId="44" applyFont="1" applyAlignment="1">
      <alignment horizontal="center" vertical="center"/>
    </xf>
    <xf numFmtId="0" fontId="24" fillId="0" borderId="0" xfId="44" quotePrefix="1" applyFont="1" applyAlignment="1">
      <alignment horizontal="center" vertical="center"/>
    </xf>
    <xf numFmtId="0" fontId="24" fillId="0" borderId="0" xfId="45" applyFont="1" applyAlignment="1">
      <alignment horizontal="center" vertical="center"/>
    </xf>
    <xf numFmtId="0" fontId="14" fillId="0" borderId="1" xfId="44" applyFont="1" applyBorder="1" applyAlignment="1">
      <alignment horizontal="centerContinuous"/>
    </xf>
    <xf numFmtId="0" fontId="24" fillId="0" borderId="1" xfId="44" applyFont="1" applyBorder="1" applyAlignment="1">
      <alignment horizontal="center" vertical="center"/>
    </xf>
    <xf numFmtId="0" fontId="24" fillId="0" borderId="1" xfId="45" applyFont="1" applyBorder="1" applyAlignment="1">
      <alignment horizontal="center" vertical="center"/>
    </xf>
    <xf numFmtId="0" fontId="14" fillId="0" borderId="0" xfId="44" applyFont="1" applyAlignment="1">
      <alignment horizontal="center" vertical="center"/>
    </xf>
    <xf numFmtId="0" fontId="14" fillId="0" borderId="0" xfId="40" applyFont="1" applyAlignment="1">
      <alignment horizontal="left"/>
    </xf>
    <xf numFmtId="0" fontId="14" fillId="0" borderId="0" xfId="42" applyFont="1" applyAlignment="1">
      <alignment horizontal="center"/>
    </xf>
    <xf numFmtId="166" fontId="14" fillId="0" borderId="0" xfId="46" applyNumberFormat="1" applyFont="1" applyAlignment="1">
      <alignment horizontal="right" wrapText="1" indent="2"/>
    </xf>
    <xf numFmtId="166" fontId="14" fillId="0" borderId="0" xfId="46" applyNumberFormat="1" applyFont="1" applyAlignment="1">
      <alignment horizontal="right" wrapText="1" indent="1"/>
    </xf>
    <xf numFmtId="0" fontId="14" fillId="0" borderId="0" xfId="40" applyFont="1"/>
    <xf numFmtId="0" fontId="14" fillId="0" borderId="0" xfId="40" applyFont="1" applyAlignment="1">
      <alignment horizontal="left" wrapText="1"/>
    </xf>
    <xf numFmtId="0" fontId="14" fillId="0" borderId="0" xfId="42" applyFont="1" applyAlignment="1">
      <alignment horizontal="center" vertical="center"/>
    </xf>
    <xf numFmtId="0" fontId="20" fillId="0" borderId="0" xfId="40" applyFont="1" applyAlignment="1">
      <alignment horizontal="left" wrapText="1"/>
    </xf>
    <xf numFmtId="0" fontId="14" fillId="0" borderId="0" xfId="40" applyFont="1" applyAlignment="1">
      <alignment horizontal="left" vertical="center"/>
    </xf>
    <xf numFmtId="0" fontId="14" fillId="0" borderId="0" xfId="42" applyFont="1" applyAlignment="1">
      <alignment horizontal="center" vertical="center" wrapText="1"/>
    </xf>
    <xf numFmtId="166" fontId="14" fillId="0" borderId="0" xfId="46" applyNumberFormat="1" applyFont="1" applyAlignment="1">
      <alignment horizontal="right" vertical="center" wrapText="1" indent="2"/>
    </xf>
    <xf numFmtId="166" fontId="14" fillId="0" borderId="0" xfId="46" applyNumberFormat="1" applyFont="1" applyAlignment="1">
      <alignment horizontal="right" vertical="center" wrapText="1" indent="1"/>
    </xf>
    <xf numFmtId="166" fontId="14" fillId="0" borderId="0" xfId="47" applyNumberFormat="1" applyFont="1" applyFill="1" applyBorder="1" applyAlignment="1">
      <alignment horizontal="right" wrapText="1" indent="2"/>
    </xf>
    <xf numFmtId="166" fontId="14" fillId="0" borderId="0" xfId="47" applyNumberFormat="1" applyFont="1" applyFill="1" applyBorder="1" applyAlignment="1">
      <alignment horizontal="right" wrapText="1" indent="1"/>
    </xf>
    <xf numFmtId="0" fontId="14" fillId="0" borderId="0" xfId="42" applyFont="1"/>
    <xf numFmtId="0" fontId="13" fillId="0" borderId="0" xfId="39" applyFont="1" applyAlignment="1">
      <alignment horizontal="right"/>
    </xf>
    <xf numFmtId="0" fontId="26" fillId="0" borderId="2" xfId="48" applyFont="1" applyBorder="1" applyAlignment="1">
      <alignment horizontal="center" vertical="center" wrapText="1"/>
      <protection locked="0"/>
    </xf>
    <xf numFmtId="0" fontId="24" fillId="0" borderId="2" xfId="48" applyFont="1" applyBorder="1" applyAlignment="1">
      <alignment horizontal="center" vertical="center" wrapText="1"/>
      <protection locked="0"/>
    </xf>
    <xf numFmtId="0" fontId="26" fillId="0" borderId="0" xfId="48" applyFont="1" applyAlignment="1">
      <alignment horizontal="center" vertical="center" wrapText="1"/>
      <protection locked="0"/>
    </xf>
    <xf numFmtId="0" fontId="24" fillId="0" borderId="0" xfId="48" applyFont="1" applyAlignment="1">
      <alignment horizontal="center" vertical="center" wrapText="1"/>
      <protection locked="0"/>
    </xf>
    <xf numFmtId="0" fontId="64" fillId="0" borderId="0" xfId="49"/>
    <xf numFmtId="14" fontId="24" fillId="0" borderId="0" xfId="48" quotePrefix="1" applyNumberFormat="1" applyFont="1" applyAlignment="1">
      <alignment horizontal="center" vertical="center" wrapText="1"/>
      <protection locked="0"/>
    </xf>
    <xf numFmtId="0" fontId="24" fillId="0" borderId="1" xfId="48" applyFont="1" applyBorder="1" applyAlignment="1">
      <alignment horizontal="center" vertical="center" wrapText="1"/>
      <protection locked="0"/>
    </xf>
    <xf numFmtId="0" fontId="32" fillId="0" borderId="0" xfId="40" applyFont="1" applyAlignment="1">
      <alignment wrapText="1"/>
    </xf>
    <xf numFmtId="171" fontId="65" fillId="0" borderId="0" xfId="50" applyNumberFormat="1" applyFont="1" applyAlignment="1" applyProtection="1">
      <alignment horizontal="right" indent="4"/>
      <protection locked="0"/>
    </xf>
    <xf numFmtId="171" fontId="16" fillId="0" borderId="0" xfId="50" applyNumberFormat="1" applyFont="1" applyAlignment="1" applyProtection="1">
      <alignment horizontal="right" indent="4"/>
      <protection locked="0"/>
    </xf>
    <xf numFmtId="0" fontId="14" fillId="0" borderId="0" xfId="39" applyFont="1"/>
    <xf numFmtId="0" fontId="24" fillId="0" borderId="0" xfId="39" applyFont="1" applyAlignment="1">
      <alignment horizontal="center" vertical="center" wrapText="1"/>
    </xf>
    <xf numFmtId="0" fontId="20" fillId="0" borderId="0" xfId="43" applyFont="1" applyAlignment="1">
      <alignment horizontal="left" wrapText="1" indent="1"/>
    </xf>
    <xf numFmtId="171" fontId="59" fillId="0" borderId="0" xfId="50" applyNumberFormat="1" applyFont="1" applyAlignment="1" applyProtection="1">
      <alignment horizontal="right" indent="4"/>
      <protection locked="0"/>
    </xf>
    <xf numFmtId="0" fontId="57" fillId="0" borderId="0" xfId="39" applyFont="1" applyAlignment="1">
      <alignment vertical="center" wrapText="1"/>
    </xf>
    <xf numFmtId="0" fontId="13" fillId="0" borderId="0" xfId="39" applyFont="1" applyAlignment="1">
      <alignment horizontal="center" vertical="center" wrapText="1"/>
    </xf>
    <xf numFmtId="0" fontId="24" fillId="0" borderId="0" xfId="39" applyFont="1" applyAlignment="1">
      <alignment vertical="center" wrapText="1"/>
    </xf>
    <xf numFmtId="0" fontId="24" fillId="0" borderId="0" xfId="39" applyFont="1"/>
    <xf numFmtId="0" fontId="26" fillId="0" borderId="0" xfId="39" applyFont="1"/>
    <xf numFmtId="171" fontId="14" fillId="0" borderId="0" xfId="50" applyNumberFormat="1" applyFont="1" applyAlignment="1" applyProtection="1">
      <alignment horizontal="right" indent="4"/>
      <protection locked="0"/>
    </xf>
    <xf numFmtId="0" fontId="66" fillId="0" borderId="0" xfId="39" applyFont="1" applyAlignment="1">
      <alignment vertical="center" wrapText="1"/>
    </xf>
    <xf numFmtId="0" fontId="32" fillId="0" borderId="0" xfId="39" applyFont="1"/>
    <xf numFmtId="0" fontId="32" fillId="0" borderId="0" xfId="39" applyFont="1" applyAlignment="1">
      <alignment wrapText="1"/>
    </xf>
    <xf numFmtId="0" fontId="32" fillId="0" borderId="0" xfId="39" applyFont="1" applyAlignment="1">
      <alignment horizontal="left" wrapText="1"/>
    </xf>
    <xf numFmtId="0" fontId="42" fillId="0" borderId="0" xfId="51"/>
    <xf numFmtId="14" fontId="24" fillId="0" borderId="0" xfId="48" applyNumberFormat="1" applyFont="1" applyAlignment="1">
      <alignment horizontal="center" vertical="center" wrapText="1"/>
      <protection locked="0"/>
    </xf>
    <xf numFmtId="0" fontId="12" fillId="0" borderId="0" xfId="48" applyFont="1" applyAlignment="1">
      <alignment horizontal="center" vertical="center" wrapText="1"/>
      <protection locked="0"/>
    </xf>
    <xf numFmtId="0" fontId="65" fillId="0" borderId="0" xfId="52" applyFont="1"/>
    <xf numFmtId="166" fontId="65" fillId="0" borderId="0" xfId="52" applyNumberFormat="1" applyFont="1" applyAlignment="1">
      <alignment horizontal="right" indent="5"/>
    </xf>
    <xf numFmtId="0" fontId="59" fillId="0" borderId="0" xfId="52" applyFont="1" applyAlignment="1">
      <alignment horizontal="left" indent="2"/>
    </xf>
    <xf numFmtId="166" fontId="59" fillId="0" borderId="0" xfId="52" applyNumberFormat="1" applyFont="1" applyAlignment="1">
      <alignment horizontal="right" indent="5"/>
    </xf>
    <xf numFmtId="0" fontId="5" fillId="0" borderId="0" xfId="52"/>
    <xf numFmtId="0" fontId="32" fillId="0" borderId="0" xfId="39" applyFont="1" applyAlignment="1">
      <alignment horizontal="left"/>
    </xf>
    <xf numFmtId="0" fontId="59" fillId="0" borderId="0" xfId="52" applyFont="1" applyAlignment="1">
      <alignment horizontal="left" indent="1"/>
    </xf>
    <xf numFmtId="171" fontId="59" fillId="0" borderId="0" xfId="52" applyNumberFormat="1" applyFont="1" applyAlignment="1" applyProtection="1">
      <alignment horizontal="right" indent="4"/>
      <protection locked="0"/>
    </xf>
    <xf numFmtId="0" fontId="32" fillId="0" borderId="0" xfId="53" applyFont="1" applyAlignment="1">
      <alignment horizontal="left"/>
    </xf>
    <xf numFmtId="0" fontId="54" fillId="0" borderId="0" xfId="53" applyFont="1" applyAlignment="1">
      <alignment horizontal="left"/>
    </xf>
    <xf numFmtId="0" fontId="54" fillId="0" borderId="0" xfId="53" applyFont="1" applyAlignment="1">
      <alignment horizontal="center"/>
    </xf>
    <xf numFmtId="0" fontId="7" fillId="0" borderId="0" xfId="53"/>
    <xf numFmtId="0" fontId="54" fillId="0" borderId="0" xfId="53" applyFont="1"/>
    <xf numFmtId="0" fontId="57" fillId="0" borderId="0" xfId="53" applyFont="1"/>
    <xf numFmtId="0" fontId="57" fillId="0" borderId="0" xfId="53" applyFont="1" applyAlignment="1">
      <alignment horizontal="center"/>
    </xf>
    <xf numFmtId="0" fontId="17" fillId="0" borderId="0" xfId="53" applyFont="1" applyAlignment="1">
      <alignment horizontal="right"/>
    </xf>
    <xf numFmtId="0" fontId="57" fillId="0" borderId="2" xfId="53" applyFont="1" applyBorder="1"/>
    <xf numFmtId="0" fontId="57" fillId="0" borderId="2" xfId="53" applyFont="1" applyBorder="1" applyAlignment="1">
      <alignment vertical="center"/>
    </xf>
    <xf numFmtId="0" fontId="14" fillId="0" borderId="2" xfId="53" applyFont="1" applyBorder="1" applyAlignment="1">
      <alignment horizontal="center" vertical="center"/>
    </xf>
    <xf numFmtId="0" fontId="57" fillId="0" borderId="0" xfId="53" applyFont="1" applyAlignment="1">
      <alignment vertical="center"/>
    </xf>
    <xf numFmtId="0" fontId="14" fillId="0" borderId="1" xfId="53" applyFont="1" applyBorder="1" applyAlignment="1">
      <alignment horizontal="center" vertical="center"/>
    </xf>
    <xf numFmtId="0" fontId="16" fillId="0" borderId="0" xfId="53" applyFont="1"/>
    <xf numFmtId="0" fontId="14" fillId="0" borderId="0" xfId="54"/>
    <xf numFmtId="1" fontId="16" fillId="0" borderId="0" xfId="53" applyNumberFormat="1" applyFont="1" applyAlignment="1">
      <alignment horizontal="right" indent="3"/>
    </xf>
    <xf numFmtId="166" fontId="16" fillId="0" borderId="0" xfId="53" applyNumberFormat="1" applyFont="1" applyAlignment="1">
      <alignment horizontal="right" indent="2"/>
    </xf>
    <xf numFmtId="1" fontId="14" fillId="0" borderId="0" xfId="53" applyNumberFormat="1" applyFont="1" applyAlignment="1">
      <alignment horizontal="right" indent="3"/>
    </xf>
    <xf numFmtId="166" fontId="14" fillId="0" borderId="0" xfId="53" applyNumberFormat="1" applyFont="1" applyAlignment="1">
      <alignment horizontal="right" indent="2"/>
    </xf>
    <xf numFmtId="0" fontId="42" fillId="0" borderId="0" xfId="51" applyAlignment="1">
      <alignment vertical="center" wrapText="1"/>
    </xf>
    <xf numFmtId="0" fontId="14" fillId="0" borderId="0" xfId="56" applyFont="1" applyAlignment="1">
      <alignment horizontal="right" indent="3"/>
    </xf>
    <xf numFmtId="172" fontId="68" fillId="0" borderId="0" xfId="56" applyNumberFormat="1" applyFont="1" applyAlignment="1">
      <alignment horizontal="center"/>
    </xf>
    <xf numFmtId="172" fontId="17" fillId="0" borderId="0" xfId="56" applyNumberFormat="1" applyFont="1" applyAlignment="1">
      <alignment horizontal="right" indent="3"/>
    </xf>
    <xf numFmtId="166" fontId="17" fillId="0" borderId="0" xfId="56" applyNumberFormat="1" applyFont="1" applyAlignment="1">
      <alignment horizontal="right" indent="2"/>
    </xf>
    <xf numFmtId="0" fontId="14" fillId="0" borderId="0" xfId="57"/>
    <xf numFmtId="0" fontId="69" fillId="0" borderId="0" xfId="59" applyFont="1"/>
    <xf numFmtId="0" fontId="70" fillId="0" borderId="0" xfId="60" applyFont="1"/>
    <xf numFmtId="0" fontId="71" fillId="0" borderId="0" xfId="59" applyFont="1"/>
    <xf numFmtId="0" fontId="59" fillId="0" borderId="0" xfId="60" applyFont="1"/>
    <xf numFmtId="0" fontId="37" fillId="0" borderId="0" xfId="59" applyFont="1"/>
    <xf numFmtId="0" fontId="37" fillId="0" borderId="0" xfId="60" applyFont="1"/>
    <xf numFmtId="0" fontId="72" fillId="0" borderId="0" xfId="60" applyFont="1"/>
    <xf numFmtId="0" fontId="72" fillId="0" borderId="0" xfId="60" applyFont="1" applyAlignment="1">
      <alignment horizontal="right"/>
    </xf>
    <xf numFmtId="0" fontId="73" fillId="0" borderId="0" xfId="60" applyFont="1" applyAlignment="1">
      <alignment horizontal="center" vertical="center"/>
    </xf>
    <xf numFmtId="0" fontId="73" fillId="0" borderId="0" xfId="60" quotePrefix="1" applyFont="1" applyAlignment="1">
      <alignment horizontal="center" vertical="center"/>
    </xf>
    <xf numFmtId="0" fontId="59" fillId="0" borderId="2" xfId="59" applyFont="1" applyBorder="1"/>
    <xf numFmtId="0" fontId="74" fillId="0" borderId="2" xfId="61" applyFont="1" applyBorder="1" applyAlignment="1">
      <alignment horizontal="center" vertical="center" wrapText="1"/>
    </xf>
    <xf numFmtId="0" fontId="59" fillId="0" borderId="0" xfId="59" applyFont="1"/>
    <xf numFmtId="2" fontId="59" fillId="0" borderId="0" xfId="59" applyNumberFormat="1" applyFont="1"/>
    <xf numFmtId="166" fontId="59" fillId="0" borderId="0" xfId="62" applyNumberFormat="1" applyFont="1"/>
    <xf numFmtId="2" fontId="59" fillId="0" borderId="0" xfId="62" applyNumberFormat="1" applyFont="1"/>
    <xf numFmtId="0" fontId="74" fillId="0" borderId="0" xfId="61" applyFont="1" applyAlignment="1">
      <alignment horizontal="center" vertical="center" wrapText="1"/>
    </xf>
    <xf numFmtId="166" fontId="59" fillId="0" borderId="0" xfId="59" applyNumberFormat="1" applyFont="1"/>
    <xf numFmtId="0" fontId="59" fillId="0" borderId="0" xfId="59" applyFont="1" applyAlignment="1">
      <alignment horizontal="center" vertical="center"/>
    </xf>
    <xf numFmtId="0" fontId="74" fillId="0" borderId="1" xfId="61" applyFont="1" applyBorder="1" applyAlignment="1">
      <alignment horizontal="center" vertical="center" wrapText="1"/>
    </xf>
    <xf numFmtId="0" fontId="59" fillId="0" borderId="0" xfId="60" applyFont="1" applyAlignment="1">
      <alignment horizontal="center" vertical="center" wrapText="1"/>
    </xf>
    <xf numFmtId="0" fontId="75" fillId="0" borderId="0" xfId="59" applyFont="1" applyAlignment="1">
      <alignment vertical="center"/>
    </xf>
    <xf numFmtId="1" fontId="59" fillId="0" borderId="0" xfId="63" applyNumberFormat="1" applyFont="1" applyAlignment="1">
      <alignment horizontal="right" vertical="center"/>
    </xf>
    <xf numFmtId="166" fontId="59" fillId="0" borderId="0" xfId="59" applyNumberFormat="1" applyFont="1" applyAlignment="1">
      <alignment vertical="center"/>
    </xf>
    <xf numFmtId="0" fontId="75" fillId="0" borderId="0" xfId="59" applyFont="1" applyAlignment="1">
      <alignment vertical="center" wrapText="1"/>
    </xf>
    <xf numFmtId="166" fontId="59" fillId="0" borderId="0" xfId="63" applyNumberFormat="1" applyFont="1" applyAlignment="1">
      <alignment horizontal="right" vertical="center"/>
    </xf>
    <xf numFmtId="0" fontId="65" fillId="0" borderId="0" xfId="59" applyFont="1"/>
    <xf numFmtId="0" fontId="76" fillId="0" borderId="0" xfId="59" applyFont="1"/>
    <xf numFmtId="1" fontId="76" fillId="0" borderId="0" xfId="59" applyNumberFormat="1" applyFont="1"/>
    <xf numFmtId="2" fontId="37" fillId="0" borderId="0" xfId="59" applyNumberFormat="1" applyFont="1"/>
    <xf numFmtId="0" fontId="3" fillId="0" borderId="0" xfId="59"/>
    <xf numFmtId="0" fontId="70" fillId="0" borderId="0" xfId="59" applyFont="1"/>
    <xf numFmtId="0" fontId="22" fillId="0" borderId="0" xfId="59" applyFont="1" applyAlignment="1">
      <alignment horizontal="right"/>
    </xf>
    <xf numFmtId="0" fontId="77" fillId="0" borderId="2" xfId="59" applyFont="1" applyBorder="1" applyAlignment="1">
      <alignment horizontal="center" wrapText="1"/>
    </xf>
    <xf numFmtId="0" fontId="12" fillId="0" borderId="2" xfId="44" applyFont="1" applyBorder="1" applyAlignment="1">
      <alignment horizontal="center" vertical="center"/>
    </xf>
    <xf numFmtId="0" fontId="12" fillId="0" borderId="2" xfId="44" applyFont="1" applyBorder="1" applyAlignment="1">
      <alignment horizontal="center" vertical="center" wrapText="1"/>
    </xf>
    <xf numFmtId="15" fontId="12" fillId="0" borderId="2" xfId="44" quotePrefix="1" applyNumberFormat="1" applyFont="1" applyBorder="1" applyAlignment="1">
      <alignment vertical="center"/>
    </xf>
    <xf numFmtId="0" fontId="77" fillId="0" borderId="0" xfId="59" applyFont="1" applyAlignment="1">
      <alignment horizontal="center" wrapText="1"/>
    </xf>
    <xf numFmtId="0" fontId="12" fillId="0" borderId="1" xfId="44" applyFont="1" applyBorder="1" applyAlignment="1">
      <alignment horizontal="center" vertical="center"/>
    </xf>
    <xf numFmtId="0" fontId="12" fillId="0" borderId="0" xfId="44" applyFont="1" applyAlignment="1">
      <alignment horizontal="center" vertical="center"/>
    </xf>
    <xf numFmtId="0" fontId="12" fillId="0" borderId="1" xfId="44" applyFont="1" applyBorder="1" applyAlignment="1">
      <alignment horizontal="center" vertical="center" wrapText="1"/>
    </xf>
    <xf numFmtId="15" fontId="12" fillId="0" borderId="1" xfId="44" quotePrefix="1" applyNumberFormat="1" applyFont="1" applyBorder="1" applyAlignment="1">
      <alignment vertical="center"/>
    </xf>
    <xf numFmtId="0" fontId="12" fillId="0" borderId="0" xfId="44" applyFont="1" applyAlignment="1">
      <alignment horizontal="center" vertical="center" wrapText="1"/>
    </xf>
    <xf numFmtId="0" fontId="47" fillId="0" borderId="0" xfId="18" applyFont="1"/>
    <xf numFmtId="1" fontId="65" fillId="0" borderId="0" xfId="59" applyNumberFormat="1" applyFont="1"/>
    <xf numFmtId="166" fontId="65" fillId="0" borderId="0" xfId="59" applyNumberFormat="1" applyFont="1" applyAlignment="1">
      <alignment horizontal="right" wrapText="1"/>
    </xf>
    <xf numFmtId="0" fontId="73" fillId="0" borderId="0" xfId="60" applyFont="1"/>
    <xf numFmtId="0" fontId="78" fillId="0" borderId="0" xfId="64" applyFont="1"/>
    <xf numFmtId="0" fontId="78" fillId="0" borderId="0" xfId="65" applyFont="1"/>
    <xf numFmtId="1" fontId="79" fillId="0" borderId="0" xfId="59" applyNumberFormat="1" applyFont="1" applyAlignment="1">
      <alignment horizontal="right"/>
    </xf>
    <xf numFmtId="1" fontId="79" fillId="0" borderId="0" xfId="59" applyNumberFormat="1" applyFont="1"/>
    <xf numFmtId="166" fontId="79" fillId="0" borderId="0" xfId="59" applyNumberFormat="1" applyFont="1" applyAlignment="1">
      <alignment horizontal="right" wrapText="1"/>
    </xf>
    <xf numFmtId="0" fontId="80" fillId="0" borderId="0" xfId="60" applyFont="1"/>
    <xf numFmtId="1" fontId="59" fillId="0" borderId="0" xfId="59" applyNumberFormat="1" applyFont="1"/>
    <xf numFmtId="166" fontId="80" fillId="0" borderId="0" xfId="60" applyNumberFormat="1" applyFont="1"/>
    <xf numFmtId="0" fontId="75" fillId="0" borderId="0" xfId="65" applyFont="1"/>
    <xf numFmtId="0" fontId="74" fillId="0" borderId="0" xfId="65" applyFont="1" applyAlignment="1">
      <alignment horizontal="left" wrapText="1" indent="1"/>
    </xf>
    <xf numFmtId="0" fontId="81" fillId="0" borderId="0" xfId="64" applyFont="1"/>
    <xf numFmtId="166" fontId="59" fillId="0" borderId="0" xfId="59" applyNumberFormat="1" applyFont="1" applyAlignment="1">
      <alignment horizontal="right" wrapText="1"/>
    </xf>
    <xf numFmtId="166" fontId="59" fillId="0" borderId="0" xfId="60" applyNumberFormat="1" applyFont="1" applyAlignment="1">
      <alignment horizontal="right"/>
    </xf>
    <xf numFmtId="0" fontId="80" fillId="0" borderId="0" xfId="60" applyFont="1" applyAlignment="1">
      <alignment horizontal="right"/>
    </xf>
    <xf numFmtId="0" fontId="16" fillId="0" borderId="0" xfId="18" applyFont="1"/>
    <xf numFmtId="0" fontId="65" fillId="0" borderId="0" xfId="59" applyFont="1" applyAlignment="1">
      <alignment horizontal="right" indent="1"/>
    </xf>
    <xf numFmtId="166" fontId="65" fillId="0" borderId="0" xfId="59" applyNumberFormat="1" applyFont="1" applyAlignment="1">
      <alignment horizontal="right" indent="4"/>
    </xf>
    <xf numFmtId="0" fontId="79" fillId="0" borderId="0" xfId="59" applyFont="1" applyAlignment="1">
      <alignment horizontal="right" indent="1"/>
    </xf>
    <xf numFmtId="166" fontId="79" fillId="0" borderId="0" xfId="59" applyNumberFormat="1" applyFont="1" applyAlignment="1">
      <alignment horizontal="right" indent="4"/>
    </xf>
    <xf numFmtId="0" fontId="82" fillId="0" borderId="0" xfId="63" applyFont="1" applyAlignment="1">
      <alignment horizontal="left" wrapText="1" indent="1"/>
    </xf>
    <xf numFmtId="0" fontId="59" fillId="0" borderId="0" xfId="59" applyFont="1" applyAlignment="1">
      <alignment horizontal="right" indent="1"/>
    </xf>
    <xf numFmtId="166" fontId="59" fillId="0" borderId="0" xfId="59" applyNumberFormat="1" applyFont="1" applyAlignment="1">
      <alignment horizontal="right" indent="4"/>
    </xf>
    <xf numFmtId="0" fontId="79" fillId="0" borderId="0" xfId="63" applyFont="1"/>
    <xf numFmtId="166" fontId="65" fillId="0" borderId="0" xfId="59" applyNumberFormat="1" applyFont="1" applyAlignment="1">
      <alignment horizontal="center"/>
    </xf>
    <xf numFmtId="166" fontId="79" fillId="0" borderId="0" xfId="59" applyNumberFormat="1" applyFont="1" applyAlignment="1">
      <alignment horizontal="center"/>
    </xf>
    <xf numFmtId="166" fontId="59" fillId="0" borderId="0" xfId="59" applyNumberFormat="1" applyFont="1" applyAlignment="1">
      <alignment horizontal="center"/>
    </xf>
    <xf numFmtId="0" fontId="82" fillId="0" borderId="0" xfId="59" applyFont="1" applyAlignment="1">
      <alignment horizontal="left" wrapText="1" indent="1"/>
    </xf>
    <xf numFmtId="166" fontId="65" fillId="0" borderId="0" xfId="59" applyNumberFormat="1" applyFont="1" applyAlignment="1">
      <alignment horizontal="right" indent="1"/>
    </xf>
    <xf numFmtId="0" fontId="2" fillId="0" borderId="0" xfId="66" applyAlignment="1">
      <alignment horizontal="right" indent="2"/>
    </xf>
    <xf numFmtId="0" fontId="2" fillId="0" borderId="0" xfId="67"/>
    <xf numFmtId="166" fontId="12" fillId="0" borderId="0" xfId="30" applyNumberFormat="1" applyFont="1" applyAlignment="1">
      <alignment horizontal="right" indent="1"/>
    </xf>
    <xf numFmtId="1" fontId="12" fillId="0" borderId="0" xfId="30" applyNumberFormat="1" applyFont="1" applyAlignment="1">
      <alignment horizontal="right" indent="1"/>
    </xf>
    <xf numFmtId="0" fontId="12" fillId="0" borderId="0" xfId="30" applyFont="1" applyAlignment="1">
      <alignment horizontal="right" indent="1"/>
    </xf>
    <xf numFmtId="166" fontId="26" fillId="0" borderId="0" xfId="30" applyNumberFormat="1" applyFont="1" applyAlignment="1">
      <alignment horizontal="right" indent="1"/>
    </xf>
    <xf numFmtId="1" fontId="26" fillId="0" borderId="0" xfId="30" applyNumberFormat="1" applyFont="1" applyAlignment="1">
      <alignment horizontal="right" indent="1"/>
    </xf>
    <xf numFmtId="0" fontId="26" fillId="0" borderId="0" xfId="30" applyFont="1" applyAlignment="1">
      <alignment horizontal="right" indent="1"/>
    </xf>
    <xf numFmtId="166" fontId="12" fillId="0" borderId="0" xfId="34" applyNumberFormat="1" applyFont="1" applyAlignment="1">
      <alignment horizontal="right" indent="1"/>
    </xf>
    <xf numFmtId="1" fontId="12" fillId="0" borderId="0" xfId="34" applyNumberFormat="1" applyFont="1" applyAlignment="1">
      <alignment horizontal="right" indent="1"/>
    </xf>
    <xf numFmtId="166" fontId="26" fillId="0" borderId="0" xfId="34" applyNumberFormat="1" applyFont="1" applyAlignment="1">
      <alignment horizontal="right" indent="1"/>
    </xf>
    <xf numFmtId="1" fontId="26" fillId="0" borderId="0" xfId="34" applyNumberFormat="1" applyFont="1" applyAlignment="1">
      <alignment horizontal="right" indent="1"/>
    </xf>
    <xf numFmtId="0" fontId="46" fillId="0" borderId="0" xfId="68" applyFont="1"/>
    <xf numFmtId="0" fontId="1" fillId="0" borderId="0" xfId="68"/>
    <xf numFmtId="0" fontId="1" fillId="0" borderId="1" xfId="68" applyBorder="1"/>
    <xf numFmtId="0" fontId="37" fillId="0" borderId="2" xfId="69" applyFont="1" applyBorder="1" applyAlignment="1">
      <alignment horizontal="center" vertical="center" wrapText="1"/>
    </xf>
    <xf numFmtId="0" fontId="37" fillId="0" borderId="2" xfId="70" applyFont="1" applyBorder="1" applyAlignment="1">
      <alignment horizontal="center" vertical="center" wrapText="1"/>
    </xf>
    <xf numFmtId="0" fontId="37" fillId="0" borderId="0" xfId="70" applyFont="1" applyAlignment="1">
      <alignment horizontal="center" vertical="center" wrapText="1"/>
    </xf>
    <xf numFmtId="0" fontId="65" fillId="0" borderId="0" xfId="27" applyFont="1"/>
    <xf numFmtId="0" fontId="59" fillId="0" borderId="0" xfId="14" applyFont="1"/>
    <xf numFmtId="1" fontId="16" fillId="0" borderId="0" xfId="71" applyNumberFormat="1" applyFont="1" applyAlignment="1">
      <alignment horizontal="right" vertical="center" wrapText="1"/>
    </xf>
    <xf numFmtId="1" fontId="47" fillId="0" borderId="0" xfId="14" applyNumberFormat="1" applyFont="1"/>
    <xf numFmtId="166" fontId="83" fillId="0" borderId="0" xfId="68" applyNumberFormat="1" applyFont="1" applyAlignment="1">
      <alignment horizontal="right" indent="2"/>
    </xf>
    <xf numFmtId="166" fontId="1" fillId="0" borderId="0" xfId="68" applyNumberFormat="1"/>
    <xf numFmtId="0" fontId="65" fillId="0" borderId="0" xfId="28" applyFont="1"/>
    <xf numFmtId="1" fontId="14" fillId="0" borderId="0" xfId="71" applyNumberFormat="1" applyFont="1" applyAlignment="1">
      <alignment horizontal="right" vertical="center" wrapText="1"/>
    </xf>
    <xf numFmtId="1" fontId="24" fillId="0" borderId="0" xfId="14" applyNumberFormat="1" applyFont="1"/>
    <xf numFmtId="166" fontId="1" fillId="0" borderId="0" xfId="68" applyNumberFormat="1" applyAlignment="1">
      <alignment horizontal="right" indent="2"/>
    </xf>
    <xf numFmtId="0" fontId="59" fillId="0" borderId="0" xfId="27" applyFont="1"/>
    <xf numFmtId="0" fontId="65" fillId="0" borderId="0" xfId="14" applyFont="1"/>
    <xf numFmtId="0" fontId="65" fillId="0" borderId="0" xfId="27" applyFont="1" applyAlignment="1">
      <alignment horizontal="left" indent="1"/>
    </xf>
    <xf numFmtId="1" fontId="16" fillId="0" borderId="0" xfId="0" applyNumberFormat="1" applyFont="1" applyAlignment="1">
      <alignment horizontal="right" vertical="center" wrapText="1"/>
    </xf>
    <xf numFmtId="1" fontId="1" fillId="0" borderId="0" xfId="68" applyNumberFormat="1"/>
    <xf numFmtId="0" fontId="59" fillId="0" borderId="0" xfId="27" applyFont="1" applyAlignment="1">
      <alignment horizontal="left" indent="2"/>
    </xf>
    <xf numFmtId="1" fontId="59" fillId="0" borderId="0" xfId="0" applyNumberFormat="1" applyFont="1" applyAlignment="1">
      <alignment horizontal="right" vertical="center" wrapText="1"/>
    </xf>
    <xf numFmtId="1" fontId="14" fillId="0" borderId="0" xfId="0" applyNumberFormat="1" applyFont="1" applyAlignment="1">
      <alignment horizontal="right" vertical="center" wrapText="1"/>
    </xf>
    <xf numFmtId="1" fontId="14" fillId="0" borderId="0" xfId="71" applyNumberFormat="1" applyFont="1" applyAlignment="1">
      <alignment horizontal="right"/>
    </xf>
    <xf numFmtId="1" fontId="65" fillId="0" borderId="0" xfId="0" applyNumberFormat="1" applyFont="1" applyAlignment="1">
      <alignment horizontal="right" vertical="center" wrapText="1"/>
    </xf>
    <xf numFmtId="1" fontId="16" fillId="0" borderId="0" xfId="71" applyNumberFormat="1" applyFont="1" applyAlignment="1">
      <alignment horizontal="right"/>
    </xf>
    <xf numFmtId="0" fontId="1" fillId="0" borderId="0" xfId="72"/>
    <xf numFmtId="0" fontId="37" fillId="0" borderId="1" xfId="32" applyFont="1" applyBorder="1" applyAlignment="1">
      <alignment horizontal="center" wrapText="1"/>
    </xf>
    <xf numFmtId="0" fontId="37" fillId="0" borderId="2" xfId="32" applyFont="1" applyBorder="1" applyAlignment="1">
      <alignment horizontal="center" wrapText="1"/>
    </xf>
    <xf numFmtId="0" fontId="37" fillId="0" borderId="0" xfId="32" applyFont="1" applyAlignment="1">
      <alignment horizontal="center" wrapText="1"/>
    </xf>
    <xf numFmtId="0" fontId="16" fillId="0" borderId="2" xfId="39" applyFont="1" applyBorder="1" applyAlignment="1">
      <alignment horizontal="center" vertical="center" wrapText="1"/>
    </xf>
    <xf numFmtId="0" fontId="16" fillId="0" borderId="0" xfId="39" applyFont="1" applyAlignment="1">
      <alignment horizontal="center" vertical="center" wrapText="1"/>
    </xf>
    <xf numFmtId="0" fontId="8" fillId="0" borderId="0" xfId="39" applyFont="1" applyAlignment="1">
      <alignment horizontal="left" wrapText="1"/>
    </xf>
    <xf numFmtId="0" fontId="24" fillId="0" borderId="2" xfId="44" quotePrefix="1" applyFont="1" applyBorder="1" applyAlignment="1">
      <alignment horizontal="center" vertical="center"/>
    </xf>
    <xf numFmtId="0" fontId="24" fillId="0" borderId="1" xfId="44" quotePrefix="1" applyFont="1" applyBorder="1" applyAlignment="1">
      <alignment horizontal="center" vertical="center"/>
    </xf>
    <xf numFmtId="0" fontId="12" fillId="0" borderId="2" xfId="44" quotePrefix="1" applyFont="1" applyBorder="1" applyAlignment="1">
      <alignment horizontal="center" vertical="center"/>
    </xf>
    <xf numFmtId="0" fontId="12" fillId="0" borderId="2" xfId="44" applyFont="1" applyBorder="1" applyAlignment="1">
      <alignment horizontal="center" vertical="center"/>
    </xf>
    <xf numFmtId="0" fontId="12" fillId="0" borderId="1" xfId="44" applyFont="1" applyBorder="1" applyAlignment="1">
      <alignment horizontal="center" vertical="center"/>
    </xf>
    <xf numFmtId="0" fontId="12" fillId="0" borderId="2" xfId="44" applyFont="1" applyBorder="1" applyAlignment="1">
      <alignment horizontal="center" vertical="center" wrapText="1"/>
    </xf>
    <xf numFmtId="0" fontId="12" fillId="0" borderId="1" xfId="44" applyFont="1" applyBorder="1" applyAlignment="1">
      <alignment horizontal="center" vertical="center" wrapText="1"/>
    </xf>
    <xf numFmtId="0" fontId="24" fillId="0" borderId="2" xfId="11" applyFont="1" applyBorder="1" applyAlignment="1">
      <alignment horizontal="center" vertical="center" wrapText="1"/>
    </xf>
    <xf numFmtId="0" fontId="24" fillId="0" borderId="1" xfId="11" applyFont="1" applyBorder="1" applyAlignment="1">
      <alignment horizontal="center" vertical="center" wrapText="1"/>
    </xf>
    <xf numFmtId="1" fontId="24" fillId="0" borderId="3" xfId="12" applyNumberFormat="1" applyFont="1" applyBorder="1" applyAlignment="1">
      <alignment horizontal="center" vertical="center" wrapText="1"/>
    </xf>
    <xf numFmtId="0" fontId="24" fillId="0" borderId="2" xfId="12" applyFont="1" applyBorder="1" applyAlignment="1">
      <alignment horizontal="center" vertical="center" wrapText="1"/>
    </xf>
    <xf numFmtId="0" fontId="24" fillId="0" borderId="1" xfId="12" applyFont="1" applyBorder="1" applyAlignment="1">
      <alignment horizontal="center" vertical="center" wrapText="1"/>
    </xf>
    <xf numFmtId="0" fontId="16" fillId="0" borderId="0" xfId="11" applyFont="1" applyAlignment="1">
      <alignment horizontal="left"/>
    </xf>
    <xf numFmtId="0" fontId="37" fillId="0" borderId="1" xfId="32" applyFont="1" applyBorder="1" applyAlignment="1">
      <alignment horizontal="center" wrapText="1"/>
    </xf>
    <xf numFmtId="0" fontId="37" fillId="0" borderId="2" xfId="32" applyFont="1" applyBorder="1" applyAlignment="1">
      <alignment horizontal="center" wrapText="1"/>
    </xf>
    <xf numFmtId="0" fontId="37" fillId="0" borderId="0" xfId="32" applyFont="1" applyAlignment="1">
      <alignment horizontal="center" wrapText="1"/>
    </xf>
    <xf numFmtId="0" fontId="14" fillId="0" borderId="3" xfId="37" applyFont="1" applyBorder="1" applyAlignment="1">
      <alignment horizontal="center" vertical="center"/>
    </xf>
  </cellXfs>
  <cellStyles count="73">
    <cellStyle name="Comma" xfId="4" builtinId="3"/>
    <cellStyle name="Comma 11 2" xfId="47" xr:uid="{00000000-0005-0000-0000-000001000000}"/>
    <cellStyle name="Comma 17" xfId="22" xr:uid="{00000000-0005-0000-0000-000002000000}"/>
    <cellStyle name="Comma 3 2 5 4 2" xfId="56" xr:uid="{00000000-0005-0000-0000-000003000000}"/>
    <cellStyle name="Comma_Bieu 012011" xfId="33" xr:uid="{00000000-0005-0000-0000-000004000000}"/>
    <cellStyle name="Comma_Bieu 012011 2 3" xfId="35" xr:uid="{00000000-0005-0000-0000-000005000000}"/>
    <cellStyle name="Normal" xfId="0" builtinId="0"/>
    <cellStyle name="Normal - Style1 3 2" xfId="24" xr:uid="{00000000-0005-0000-0000-000007000000}"/>
    <cellStyle name="Normal 10 2 2 2 2" xfId="52" xr:uid="{00000000-0005-0000-0000-000008000000}"/>
    <cellStyle name="Normal 10 2 2 2 2 3" xfId="25" xr:uid="{00000000-0005-0000-0000-000009000000}"/>
    <cellStyle name="Normal 10 2 2 2 2 3 2" xfId="69" xr:uid="{00000000-0005-0000-0000-00000A000000}"/>
    <cellStyle name="Normal 10 2 2 2 3" xfId="17" xr:uid="{00000000-0005-0000-0000-00000B000000}"/>
    <cellStyle name="Normal 10 2 2 2 3 2" xfId="26" xr:uid="{00000000-0005-0000-0000-00000C000000}"/>
    <cellStyle name="Normal 10 2 2 2 3 2 2" xfId="70" xr:uid="{00000000-0005-0000-0000-00000D000000}"/>
    <cellStyle name="Normal 10 2 2 2 4" xfId="21" xr:uid="{00000000-0005-0000-0000-00000E000000}"/>
    <cellStyle name="Normal 10 2 2 2 4 2" xfId="50" xr:uid="{00000000-0005-0000-0000-00000F000000}"/>
    <cellStyle name="Normal 10 2 2 2 4 2 2" xfId="65" xr:uid="{00000000-0005-0000-0000-000010000000}"/>
    <cellStyle name="Normal 10 2 2 2 5" xfId="59" xr:uid="{00000000-0005-0000-0000-000011000000}"/>
    <cellStyle name="Normal 10 2 2 2 5 2" xfId="63" xr:uid="{00000000-0005-0000-0000-000012000000}"/>
    <cellStyle name="Normal 10 4 2 2 2" xfId="64" xr:uid="{00000000-0005-0000-0000-000013000000}"/>
    <cellStyle name="Normal 10 4 2 3" xfId="60" xr:uid="{00000000-0005-0000-0000-000014000000}"/>
    <cellStyle name="Normal 11 4" xfId="51" xr:uid="{00000000-0005-0000-0000-000015000000}"/>
    <cellStyle name="Normal 15" xfId="46" xr:uid="{00000000-0005-0000-0000-000016000000}"/>
    <cellStyle name="Normal 153 2 2" xfId="55" xr:uid="{00000000-0005-0000-0000-000017000000}"/>
    <cellStyle name="Normal 153 2 2 2" xfId="66" xr:uid="{00000000-0005-0000-0000-000018000000}"/>
    <cellStyle name="Normal 156" xfId="15" xr:uid="{00000000-0005-0000-0000-000019000000}"/>
    <cellStyle name="Normal 157 2" xfId="32" xr:uid="{00000000-0005-0000-0000-00001A000000}"/>
    <cellStyle name="Normal 161" xfId="58" xr:uid="{00000000-0005-0000-0000-00001B000000}"/>
    <cellStyle name="Normal 161 2" xfId="67" xr:uid="{00000000-0005-0000-0000-00001C000000}"/>
    <cellStyle name="Normal 2" xfId="7" xr:uid="{00000000-0005-0000-0000-00001D000000}"/>
    <cellStyle name="Normal 2 13 2" xfId="54" xr:uid="{00000000-0005-0000-0000-00001E000000}"/>
    <cellStyle name="Normal 2 16 2" xfId="61" xr:uid="{00000000-0005-0000-0000-00001F000000}"/>
    <cellStyle name="Normal 2 2" xfId="41" xr:uid="{00000000-0005-0000-0000-000020000000}"/>
    <cellStyle name="Normal 2 7 2" xfId="23" xr:uid="{00000000-0005-0000-0000-000021000000}"/>
    <cellStyle name="Normal 3" xfId="71" xr:uid="{00000000-0005-0000-0000-000022000000}"/>
    <cellStyle name="Normal 3 2 2 2 2 2" xfId="16" xr:uid="{00000000-0005-0000-0000-000023000000}"/>
    <cellStyle name="Normal 3 2 2 2 2 2 2" xfId="29" xr:uid="{00000000-0005-0000-0000-000024000000}"/>
    <cellStyle name="Normal 3 2 2 2 2 2 2 2" xfId="72" xr:uid="{00000000-0005-0000-0000-000025000000}"/>
    <cellStyle name="Normal 3 2 2 2 2 2 3" xfId="68" xr:uid="{00000000-0005-0000-0000-000026000000}"/>
    <cellStyle name="Normal_02NN" xfId="1" xr:uid="{00000000-0005-0000-0000-000027000000}"/>
    <cellStyle name="Normal_02NN_bieu nongnghiep" xfId="2" xr:uid="{00000000-0005-0000-0000-000028000000}"/>
    <cellStyle name="Normal_03&amp;04CN 2" xfId="42" xr:uid="{00000000-0005-0000-0000-000029000000}"/>
    <cellStyle name="Normal_05XD" xfId="5" xr:uid="{00000000-0005-0000-0000-00002A000000}"/>
    <cellStyle name="Normal_05XD_Dautu(6-2011) 2" xfId="6" xr:uid="{00000000-0005-0000-0000-00002B000000}"/>
    <cellStyle name="Normal_06DTNN 2" xfId="53" xr:uid="{00000000-0005-0000-0000-00002C000000}"/>
    <cellStyle name="Normal_07Dulich11 2" xfId="27" xr:uid="{00000000-0005-0000-0000-00002D000000}"/>
    <cellStyle name="Normal_07gia" xfId="37" xr:uid="{00000000-0005-0000-0000-00002E000000}"/>
    <cellStyle name="Normal_07VT 2" xfId="13" xr:uid="{00000000-0005-0000-0000-00002F000000}"/>
    <cellStyle name="Normal_08-12TM" xfId="30" xr:uid="{00000000-0005-0000-0000-000030000000}"/>
    <cellStyle name="Normal_08tmt3 2" xfId="11" xr:uid="{00000000-0005-0000-0000-000031000000}"/>
    <cellStyle name="Normal_08tmt3_VT- TM Diep" xfId="12" xr:uid="{00000000-0005-0000-0000-000032000000}"/>
    <cellStyle name="Normal_Bctiendo2000" xfId="3" xr:uid="{00000000-0005-0000-0000-000033000000}"/>
    <cellStyle name="Normal_Bieu04.072" xfId="57" xr:uid="{00000000-0005-0000-0000-000034000000}"/>
    <cellStyle name="Normal_Book2 2" xfId="38" xr:uid="{00000000-0005-0000-0000-000035000000}"/>
    <cellStyle name="Normal_Gui Vu TH-Bao cao nhanh VDT 2006" xfId="8" xr:uid="{00000000-0005-0000-0000-000036000000}"/>
    <cellStyle name="Normal_nhanh sap xep lai 2 2" xfId="19" xr:uid="{00000000-0005-0000-0000-000037000000}"/>
    <cellStyle name="Normal_nhanh sap xep lai 3" xfId="31" xr:uid="{00000000-0005-0000-0000-000038000000}"/>
    <cellStyle name="Normal_Sheet1" xfId="43" xr:uid="{00000000-0005-0000-0000-000039000000}"/>
    <cellStyle name="Normal_solieu gdp 2 2" xfId="18" xr:uid="{00000000-0005-0000-0000-00003A000000}"/>
    <cellStyle name="Normal_SPT3-96" xfId="44" xr:uid="{00000000-0005-0000-0000-00003B000000}"/>
    <cellStyle name="Normal_SPT3-96_BC CN thang  01-2012" xfId="45" xr:uid="{00000000-0005-0000-0000-00003C000000}"/>
    <cellStyle name="Normal_SPT3-96_Bieu 012011" xfId="9" xr:uid="{00000000-0005-0000-0000-00003D000000}"/>
    <cellStyle name="Normal_SPT3-96_Bieudautu_Dautu(6-2011)" xfId="10" xr:uid="{00000000-0005-0000-0000-00003E000000}"/>
    <cellStyle name="Normal_SPT3-96_Van tai12.2010" xfId="20" xr:uid="{00000000-0005-0000-0000-00003F000000}"/>
    <cellStyle name="Normal_Tieu thu-Ton kho thang 7.2012 (dieu chinh)" xfId="48" xr:uid="{00000000-0005-0000-0000-000040000000}"/>
    <cellStyle name="Normal_Xl0000008" xfId="28" xr:uid="{00000000-0005-0000-0000-000041000000}"/>
    <cellStyle name="Normal_Xl0000107" xfId="39" xr:uid="{00000000-0005-0000-0000-000042000000}"/>
    <cellStyle name="Normal_Xl0000141" xfId="40" xr:uid="{00000000-0005-0000-0000-000043000000}"/>
    <cellStyle name="Normal_Xl0000143" xfId="49" xr:uid="{00000000-0005-0000-0000-000044000000}"/>
    <cellStyle name="Normal_Xl0000156" xfId="14" xr:uid="{00000000-0005-0000-0000-000045000000}"/>
    <cellStyle name="Normal_Xl0000163 2" xfId="36" xr:uid="{00000000-0005-0000-0000-000046000000}"/>
    <cellStyle name="Normal_Xl0000203" xfId="34" xr:uid="{00000000-0005-0000-0000-000047000000}"/>
    <cellStyle name="Percent 2" xfId="62" xr:uid="{00000000-0005-0000-0000-00004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E0658B6-A3A9-495F-8E74-B953EEE2793B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C85AF26-DC49-4E2D-9CE6-1C919337E944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6F11F8B-4342-4204-BD6F-FB257E3A0774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B759178-9893-46DA-82AF-D77C2CDFB141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2406392-DAC7-44FD-846F-900588C242FE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C62FF2F4-4152-452E-8468-84C81C8351BF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250471B-23D4-4916-AED1-1561FB133B85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B9895811-5CF6-4A8F-A577-ABAC827B35F8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B10F419-A333-4D8D-8630-690D0B651120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81A27392-F271-458B-8249-970426333552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71DE1308-42B1-4645-B75E-8730C57FF6FD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DF7531C4-1D3E-44FD-AA1D-5E5782ED6446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6048819F-68DD-4F11-902E-8C19604EAF5A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2A59F324-F948-43EB-939B-BABAD7BC9623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E07E8798-523D-4F19-8FCB-116BBAB54C29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69B82C2-D9F8-4924-8334-2A7F06006627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C0B274C5-C945-422E-9551-DEF7899FD160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843B8101-13D6-4D20-96C4-1E373523BA3C}"/>
            </a:ext>
          </a:extLst>
        </xdr:cNvPr>
        <xdr:cNvSpPr txBox="1">
          <a:spLocks noChangeArrowheads="1"/>
        </xdr:cNvSpPr>
      </xdr:nvSpPr>
      <xdr:spPr bwMode="auto">
        <a:xfrm>
          <a:off x="3120390" y="4389120"/>
          <a:ext cx="38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5\Bieu%20mau\Bieu%20mau%20XNK%20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  <sheetName val="_x0005_"/>
      <sheetName val="tien uong"/>
      <sheetName val="Y_BA"/>
      <sheetName val="T6-99 _x0012_[IBASE2.XLS]T"/>
      <sheetName val="T4-99_x0005_T5-99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T8-9@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Thang1"/>
      <sheetName val="Thang2"/>
      <sheetName val="Thang3"/>
      <sheetName val="Thang 4"/>
      <sheetName val="23+32þ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Bia¬"/>
      <sheetName val="THQþ"/>
      <sheetName val="Tonf hop"/>
      <sheetName val="CoquyTM"/>
      <sheetName val="_x0000_"/>
      <sheetName val="TH_B¸"/>
      <sheetName val="T8-9_x0008_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È"/>
      <sheetName val="PNT-QUOT-#3"/>
      <sheetName val="COAT&amp;WRAP-QIOT-#3"/>
      <sheetName val="Nhap_lie"/>
      <sheetName val="Nhap_lie("/>
      <sheetName val="Chart䀀"/>
      <sheetName val="T8-9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_IBASE2.XLSѝTNHNoi"/>
      <sheetName val="Bang can doi "/>
      <sheetName val="Tinh hinh cat lang"/>
      <sheetName val="Tinh hinh SX phu"/>
      <sheetName val="Tinh hinh do xop"/>
      <sheetName val="chi phi cap tien"/>
      <sheetName val="Bia_x0000_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Km282-Km_x0003_"/>
      <sheetName val="°:nh"/>
      <sheetName val="QDcua TGD (2)_x0000__x0000__x0000__x0000__x0000__x0000__x0000__x0000__x0000__x0000__x0000__x0000_䚼˰_x0000__x0004__x0000__x0000_"/>
      <sheetName val="tien "/>
      <sheetName val="T6-99_x0000__x0000__x0000__x0000__x0000__x0000__x0000__x0000__x0000__x0000_ _x0000__x0012_[IBASE2.XLS]T"/>
      <sheetName val="Soqu_x0005_"/>
      <sheetName val="thong ke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Tong_ke"/>
      <sheetName val="XXXXXX?X"/>
      <sheetName val="T4-99_x0005__x0000__x0000_T5-99"/>
      <sheetName val="[IBASE2.XLS뭝êm283-Km284"/>
      <sheetName val="CHITIET VL-NCHT1 (2)"/>
      <sheetName val="NEW-PANEL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L]gngT2"/>
      <sheetName val=" Njinh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DMT"/>
      <sheetName val="Soqu 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  <sheetName val="_IBASE2.XLS}BHXH"/>
      <sheetName val="_IBASE2.XLS_Tong hop Matduong"/>
      <sheetName val="_IBASE2.XLS䁝BC6tT17"/>
      <sheetName val="Km282-Km_x0003__3"/>
      <sheetName val="Cong tron D7_"/>
      <sheetName val="°_nh"/>
      <sheetName val="XXXXXX_X"/>
      <sheetName val="_IBASE2.XLS뭝êm283-Km284"/>
      <sheetName val="_IBASE2_XLSѝTNHNoi"/>
      <sheetName val="_IBASE2_XLS}BHXH"/>
      <sheetName val="L_gngT2"/>
      <sheetName val="QD_x0000_cua HDQD"/>
      <sheetName val="CTOBT"/>
      <sheetName val="trong"/>
      <sheetName val="Qheet10"/>
      <sheetName val="ThieuHD "/>
      <sheetName val="Trich Ngalg"/>
      <sheetName val="THANG7 "/>
      <sheetName val="THANG8"/>
      <sheetName val="THANG9"/>
      <sheetName val="THANG10"/>
      <sheetName val="THANG 11"/>
      <sheetName val="THANG 12"/>
      <sheetName val="De Tai Vhuc Tap"/>
      <sheetName val="DT1"/>
      <sheetName val="HDong ԰_x0000_"/>
      <sheetName val="c¨"/>
      <sheetName val="cØ"/>
      <sheetName val="BK-C 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/>
      <sheetData sheetId="1742" refreshError="1"/>
      <sheetData sheetId="1743"/>
      <sheetData sheetId="1744" refreshError="1"/>
      <sheetData sheetId="1745" refreshError="1"/>
      <sheetData sheetId="1746" refreshError="1"/>
      <sheetData sheetId="1747"/>
      <sheetData sheetId="1748"/>
      <sheetData sheetId="1749"/>
      <sheetData sheetId="1750"/>
      <sheetData sheetId="1751"/>
      <sheetData sheetId="1752" refreshError="1"/>
      <sheetData sheetId="1753" refreshError="1"/>
      <sheetData sheetId="1754" refreshError="1"/>
      <sheetData sheetId="1755" refreshError="1"/>
      <sheetData sheetId="1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km342+520-km342+690 (2_x0009_"/>
      <sheetName val="_x0000_"/>
      <sheetName val="K261_x0000_Base"/>
      <sheetName val="K_x0000_5_x0001_ @9_x0008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</v>
          </cell>
          <cell r="B7">
            <v>0.75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</v>
          </cell>
          <cell r="B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4</v>
          </cell>
          <cell r="B9">
            <v>1.5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5</v>
          </cell>
          <cell r="B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6</v>
          </cell>
          <cell r="B11">
            <v>2.5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7</v>
          </cell>
          <cell r="B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8</v>
          </cell>
          <cell r="B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9</v>
          </cell>
          <cell r="B14">
            <v>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10</v>
          </cell>
          <cell r="B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11</v>
          </cell>
          <cell r="B16">
            <v>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12</v>
          </cell>
          <cell r="B17">
            <v>10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13</v>
          </cell>
          <cell r="B18">
            <v>12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14</v>
          </cell>
          <cell r="B19">
            <v>14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15</v>
          </cell>
          <cell r="B20">
            <v>16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16</v>
          </cell>
          <cell r="B21">
            <v>18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17</v>
          </cell>
          <cell r="B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18</v>
          </cell>
          <cell r="B23">
            <v>22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19</v>
          </cell>
          <cell r="B24">
            <v>24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20</v>
          </cell>
          <cell r="B25">
            <v>26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21</v>
          </cell>
          <cell r="B26">
            <v>28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22</v>
          </cell>
          <cell r="B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23</v>
          </cell>
          <cell r="B28">
            <v>32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24</v>
          </cell>
          <cell r="B29">
            <v>34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25</v>
          </cell>
          <cell r="B30">
            <v>36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AVE.</v>
          </cell>
          <cell r="B45">
            <v>0</v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2.74"/>
      <sheetName val="DTXL"/>
      <sheetName val="IBASE"/>
      <sheetName val="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I"/>
      <sheetName val="I_x0005__x0000__x0000_"/>
      <sheetName val="TDT-TB?"/>
      <sheetName val="DG "/>
      <sheetName val="CV di ngoai to~g"/>
      <sheetName val="tt chu don"/>
      <sheetName val="S2_x0000__x0000_1"/>
      <sheetName val="t01.06"/>
      <sheetName val="DŃ02"/>
      <sheetName val="GS08)B.hµng"/>
      <sheetName val="PNT-P3"/>
      <sheetName val="Cong baj 2x1,5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tuong"/>
      <sheetName val="chie԰_x0000__x0000__x0000_Ȁ_x0000_"/>
      <sheetName val="nghi dinhmCP"/>
      <sheetName val="nam2004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Km280 ? Km281"/>
      <sheetName val="Kluo-_x0008_ phu"/>
      <sheetName val="QD cua HDQ²_x0000__x0000_€)"/>
      <sheetName val="QD cua "/>
      <sheetName val="T[ 131"/>
      <sheetName val="XL4Toppy"/>
      <sheetName val="GS11- tÝnh KH_x0014_SC§"/>
      <sheetName val="CVpden trong tong"/>
      <sheetName val="5 nam (tach) x2)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Tong hopQ48­1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TH  goi _x0014_-x"/>
      <sheetName val="_x0000__x0000_di trong  tong"/>
      <sheetName val="_PNT-P3.xlsUTong hop (2)"/>
      <sheetName val="_PNT-P3.xlsUKm279 - Km280"/>
      <sheetName val="Op"/>
      <sheetName val="_PNT-P3.xlsѝKQKDKT'04-1"/>
      <sheetName val="chieud_x0005_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Cong ban _x0000_ _x0000__x0004__x0000__x0003_"/>
      <sheetName val="Èoasen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Cong ban_x0009__x0000__x0009__x0000__x0004__x0000__x0003_"/>
      <sheetName val="⁋㌱Ա_x0000_䭔㌱س_x0000_䭔ㄠㄴ_x0006_牴湯⁧琠湯౧_x0000_杮楨搠湩_x0005__x0000__x0000__x0000_타_x0012_"/>
      <sheetName val="Cong ban "/>
      <sheetName val="t"/>
      <sheetName val="CV den"/>
      <sheetName val="TK42ı"/>
      <sheetName val="tÿ-01"/>
      <sheetName val="SoCaiT_x0000_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  <sheetName val="Data"/>
      <sheetName val="Nov19 Plan"/>
      <sheetName val="xnt 1ãµP"/>
      <sheetName val="bÑi_x0003__x0000_²r_x0013_¸"/>
      <sheetName val="bÑi_x0003__x0000_²r_x0013__x0005_"/>
      <sheetName val="bÑi_x0003__x0000_²r_x0013_X"/>
      <sheetName val="20_x0000__x0000__x0000__x0000__x0000__x0000__x0000__x0000__x0000__x0000__x0000_瀐ϔ_x0000__x0004__x0000__x0000__x0000__x0000__x0000__x0000_좔ϑ_x0000__x0000__x0000__x0000__x0000__x0000_"/>
      <sheetName val="QHC Ha Noi11.3.2010_Thang"/>
      <sheetName val="Cm276 - Ke277"/>
      <sheetName val="bÑi_x0003__²r_x0013__"/>
      <sheetName val="_PNT-P3.xls_KQKDKT'04-1"/>
      <sheetName val="_PNT-P3.xlsMMatduong"/>
      <sheetName val="___"/>
      <sheetName val="_PNT-P3.xls_XXXXX_XX"/>
      <sheetName val="_PNT-P3.xls_C_c t)eu"/>
      <sheetName val="_PNT-P3.xls_C4ulu_ngq.1.05"/>
      <sheetName val="_PNT-P3.xlsѝKQKDKTﴀ셅u淪洂"/>
      <sheetName val="KHTS__x000d_2"/>
      <sheetName val="chie԰___Ȁ_"/>
      <sheetName val="_x000c_________x000d____"/>
      <sheetName val="__x000f____‚ž½"/>
      <sheetName val="__x000d____âOŽ"/>
      <sheetName val="I_x0005___"/>
      <sheetName val="S2__1"/>
      <sheetName val="_PNT-P3.xls__PNT-P3.xls_XXXXX_X"/>
      <sheetName val="_NT1MC"/>
      <sheetName val="CV den ng_ai TCT (3)"/>
      <sheetName val="_PNT-P3.xls__PNT-P3.xls__PNT-P3"/>
      <sheetName val="_x000f__½"/>
      <sheetName val="M pc_x0006__CamPh_"/>
      <sheetName val="Km2_4"/>
      <sheetName val="luongt_ang12"/>
      <sheetName val="_____âO"/>
      <sheetName val="_x000c____________"/>
      <sheetName val="QD cua HDQ²__)"/>
      <sheetName val="_____âOŽ"/>
      <sheetName val="QD cua HDQ²__€)"/>
      <sheetName val="_x000f__‚ž½"/>
      <sheetName val="_x000c___x000d_"/>
      <sheetName val="_x000c__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/>
      <sheetData sheetId="442"/>
      <sheetData sheetId="443"/>
      <sheetData sheetId="444" refreshError="1"/>
      <sheetData sheetId="445"/>
      <sheetData sheetId="446" refreshError="1"/>
      <sheetData sheetId="447" refreshError="1"/>
      <sheetData sheetId="448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 refreshError="1"/>
      <sheetData sheetId="543"/>
      <sheetData sheetId="544"/>
      <sheetData sheetId="545"/>
      <sheetData sheetId="546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 refreshError="1"/>
      <sheetData sheetId="572"/>
      <sheetData sheetId="573"/>
      <sheetData sheetId="574"/>
      <sheetData sheetId="575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/>
      <sheetData sheetId="697" refreshError="1"/>
      <sheetData sheetId="698"/>
      <sheetData sheetId="699" refreshError="1"/>
      <sheetData sheetId="700"/>
      <sheetData sheetId="701" refreshError="1"/>
      <sheetData sheetId="702"/>
      <sheetData sheetId="703" refreshError="1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/>
      <sheetData sheetId="1063"/>
      <sheetData sheetId="1064" refreshError="1"/>
      <sheetData sheetId="1065" refreshError="1"/>
      <sheetData sheetId="1066" refreshError="1"/>
      <sheetData sheetId="1067"/>
      <sheetData sheetId="1068"/>
      <sheetData sheetId="1069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 refreshError="1"/>
      <sheetData sheetId="1133"/>
      <sheetData sheetId="1134"/>
      <sheetData sheetId="1135"/>
      <sheetData sheetId="1136"/>
      <sheetData sheetId="1137"/>
      <sheetData sheetId="1138" refreshError="1"/>
      <sheetData sheetId="1139" refreshError="1"/>
      <sheetData sheetId="1140" refreshError="1"/>
      <sheetData sheetId="1141" refreshError="1"/>
      <sheetData sheetId="1142"/>
      <sheetData sheetId="1143" refreshError="1"/>
      <sheetData sheetId="1144" refreshError="1"/>
      <sheetData sheetId="1145" refreshError="1"/>
      <sheetData sheetId="1146" refreshError="1"/>
      <sheetData sheetId="1147"/>
      <sheetData sheetId="1148" refreshError="1"/>
      <sheetData sheetId="1149"/>
      <sheetData sheetId="1150" refreshError="1"/>
      <sheetData sheetId="1151"/>
      <sheetData sheetId="1152"/>
      <sheetData sheetId="1153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/>
      <sheetData sheetId="1192"/>
      <sheetData sheetId="1193" refreshError="1"/>
      <sheetData sheetId="1194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/>
      <sheetData sheetId="1238"/>
      <sheetData sheetId="1239" refreshError="1"/>
      <sheetData sheetId="1240" refreshError="1"/>
      <sheetData sheetId="1241"/>
      <sheetData sheetId="1242" refreshError="1"/>
      <sheetData sheetId="1243"/>
      <sheetData sheetId="1244" refreshError="1"/>
      <sheetData sheetId="1245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/>
      <sheetData sheetId="1345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Biểu XK"/>
      <sheetName val="Biểu NK"/>
      <sheetName val="XK tháng"/>
      <sheetName val="NK tháng"/>
    </sheetNames>
    <sheetDataSet>
      <sheetData sheetId="0">
        <row r="7">
          <cell r="F7">
            <v>405531.74060900003</v>
          </cell>
          <cell r="J7">
            <v>33085.291800999999</v>
          </cell>
          <cell r="L7">
            <v>-4.2632331057983635</v>
          </cell>
        </row>
        <row r="8">
          <cell r="F8">
            <v>114593.08478000009</v>
          </cell>
          <cell r="J8">
            <v>9489.8803030000017</v>
          </cell>
          <cell r="L8">
            <v>-0.92345044112774133</v>
          </cell>
        </row>
        <row r="10">
          <cell r="F10">
            <v>290938.65582899994</v>
          </cell>
          <cell r="J10">
            <v>23595.411497999998</v>
          </cell>
          <cell r="L10">
            <v>-5.5438253431884732</v>
          </cell>
        </row>
        <row r="11">
          <cell r="F11">
            <v>289205.03551099997</v>
          </cell>
          <cell r="J11">
            <v>23470.300039999998</v>
          </cell>
          <cell r="L11">
            <v>-5.59592894710417</v>
          </cell>
        </row>
        <row r="13">
          <cell r="F13">
            <v>10040.016232999998</v>
          </cell>
          <cell r="J13">
            <v>773.94963399999995</v>
          </cell>
          <cell r="L13">
            <v>3.520194267456759</v>
          </cell>
        </row>
        <row r="14">
          <cell r="F14">
            <v>7148.390754</v>
          </cell>
          <cell r="J14">
            <v>374.49853400000001</v>
          </cell>
          <cell r="L14">
            <v>-23.339530703199017</v>
          </cell>
        </row>
        <row r="15">
          <cell r="E15">
            <v>723.80799999999999</v>
          </cell>
          <cell r="F15">
            <v>4343.4772160000002</v>
          </cell>
          <cell r="I15">
            <v>38.106118224190993</v>
          </cell>
          <cell r="J15">
            <v>254.27024499999999</v>
          </cell>
          <cell r="K15">
            <v>-41.409455665624719</v>
          </cell>
          <cell r="L15">
            <v>-27.521645843276758</v>
          </cell>
        </row>
        <row r="16">
          <cell r="E16">
            <v>1345.202</v>
          </cell>
          <cell r="F16">
            <v>5620.1735880000006</v>
          </cell>
          <cell r="I16">
            <v>133.74815447591533</v>
          </cell>
          <cell r="J16">
            <v>728.96581800000001</v>
          </cell>
          <cell r="K16">
            <v>-43.774711312929959</v>
          </cell>
          <cell r="L16">
            <v>0.33857805788227324</v>
          </cell>
        </row>
        <row r="17">
          <cell r="E17">
            <v>146.107</v>
          </cell>
          <cell r="F17">
            <v>256.411294</v>
          </cell>
          <cell r="I17">
            <v>9.9934194494897035</v>
          </cell>
          <cell r="J17">
            <v>16.427202999999999</v>
          </cell>
          <cell r="K17">
            <v>-19.199389962081952</v>
          </cell>
          <cell r="L17">
            <v>-21.456655745386357</v>
          </cell>
        </row>
        <row r="18">
          <cell r="E18">
            <v>249.38399999999999</v>
          </cell>
          <cell r="F18">
            <v>1314.6019670000001</v>
          </cell>
          <cell r="I18">
            <v>13.138952131244427</v>
          </cell>
          <cell r="J18">
            <v>87.543616</v>
          </cell>
          <cell r="K18">
            <v>-24.847268024684396</v>
          </cell>
          <cell r="L18">
            <v>25.086750522480656</v>
          </cell>
        </row>
        <row r="19">
          <cell r="E19">
            <v>9034.1640000000007</v>
          </cell>
          <cell r="F19">
            <v>5666.120868</v>
          </cell>
          <cell r="I19">
            <v>526.9239349708688</v>
          </cell>
          <cell r="J19">
            <v>324.88779499999998</v>
          </cell>
          <cell r="K19">
            <v>6.4759525559673108</v>
          </cell>
          <cell r="L19">
            <v>-5.5784828336933145</v>
          </cell>
        </row>
        <row r="20">
          <cell r="E20">
            <v>2623.9679999999998</v>
          </cell>
          <cell r="F20">
            <v>1155.7094790000001</v>
          </cell>
          <cell r="I20">
            <v>270.69588653431487</v>
          </cell>
          <cell r="J20">
            <v>99.336045999999996</v>
          </cell>
          <cell r="K20">
            <v>-35.59904585828842</v>
          </cell>
          <cell r="L20">
            <v>-48.876631452462469</v>
          </cell>
        </row>
        <row r="21">
          <cell r="F21">
            <v>1231.5520020000001</v>
          </cell>
          <cell r="J21">
            <v>97.827143000000007</v>
          </cell>
          <cell r="L21">
            <v>-0.60410854242665835</v>
          </cell>
        </row>
        <row r="22">
          <cell r="F22">
            <v>1038.3582819999999</v>
          </cell>
          <cell r="J22">
            <v>72.935199999999995</v>
          </cell>
          <cell r="L22">
            <v>-13.68872173436165</v>
          </cell>
        </row>
        <row r="24">
          <cell r="E24">
            <v>29682.138999999999</v>
          </cell>
          <cell r="F24">
            <v>1136.504876</v>
          </cell>
          <cell r="I24">
            <v>2012.584656092685</v>
          </cell>
          <cell r="J24">
            <v>76.416137000000006</v>
          </cell>
          <cell r="K24">
            <v>-36.699628986019938</v>
          </cell>
          <cell r="L24">
            <v>-35.966848658384038</v>
          </cell>
        </row>
        <row r="26">
          <cell r="E26">
            <v>2596.319</v>
          </cell>
          <cell r="F26">
            <v>1733.620318</v>
          </cell>
          <cell r="I26">
            <v>190.35076983468502</v>
          </cell>
          <cell r="J26">
            <v>125.111458</v>
          </cell>
          <cell r="K26">
            <v>6.4619483742372807</v>
          </cell>
          <cell r="L26">
            <v>5.3654757817315897</v>
          </cell>
        </row>
        <row r="27">
          <cell r="E27">
            <v>2406.0810000000001</v>
          </cell>
          <cell r="F27">
            <v>1926.6268729999999</v>
          </cell>
          <cell r="I27">
            <v>112.1850789683885</v>
          </cell>
          <cell r="J27">
            <v>74.419856999999993</v>
          </cell>
          <cell r="K27">
            <v>-50.22358927295987</v>
          </cell>
          <cell r="L27">
            <v>-61.06845227601422</v>
          </cell>
        </row>
        <row r="28">
          <cell r="F28">
            <v>2767.097839</v>
          </cell>
          <cell r="J28">
            <v>219.949375</v>
          </cell>
          <cell r="L28">
            <v>-9.3530322275799023</v>
          </cell>
        </row>
        <row r="29">
          <cell r="F29">
            <v>2708.776053</v>
          </cell>
          <cell r="J29">
            <v>228.431286</v>
          </cell>
          <cell r="L29">
            <v>-5.5860719545478901</v>
          </cell>
        </row>
        <row r="31">
          <cell r="E31">
            <v>2397.116</v>
          </cell>
          <cell r="F31">
            <v>2630.8109330000002</v>
          </cell>
          <cell r="I31">
            <v>141.07165928445508</v>
          </cell>
          <cell r="J31">
            <v>157.811263</v>
          </cell>
          <cell r="K31">
            <v>-44.646739432522907</v>
          </cell>
          <cell r="L31">
            <v>-41.457300101066494</v>
          </cell>
        </row>
        <row r="32">
          <cell r="F32">
            <v>6725.3001100000001</v>
          </cell>
          <cell r="J32">
            <v>579.84424300000001</v>
          </cell>
          <cell r="L32">
            <v>4.2949029687228517</v>
          </cell>
        </row>
        <row r="33">
          <cell r="E33">
            <v>2010.1780000000001</v>
          </cell>
          <cell r="F33">
            <v>3419.5024449999996</v>
          </cell>
          <cell r="I33">
            <v>157.87976332051872</v>
          </cell>
          <cell r="J33">
            <v>298.67589400000003</v>
          </cell>
          <cell r="K33">
            <v>-24.984195094354931</v>
          </cell>
          <cell r="L33">
            <v>0.55388079786959565</v>
          </cell>
        </row>
        <row r="34">
          <cell r="F34">
            <v>1225.8618019999999</v>
          </cell>
          <cell r="J34">
            <v>106.192019</v>
          </cell>
          <cell r="L34">
            <v>0.89328910011394669</v>
          </cell>
        </row>
        <row r="35">
          <cell r="F35">
            <v>4250.0741980000003</v>
          </cell>
          <cell r="J35">
            <v>362.19301000000002</v>
          </cell>
          <cell r="L35">
            <v>-3.4517252788602804</v>
          </cell>
        </row>
        <row r="37">
          <cell r="F37">
            <v>16282.136053</v>
          </cell>
          <cell r="J37">
            <v>1418.8476109999999</v>
          </cell>
          <cell r="L37">
            <v>-3.7369412191921469</v>
          </cell>
        </row>
        <row r="38">
          <cell r="F38">
            <v>2097.9975729999996</v>
          </cell>
          <cell r="J38">
            <v>148.809776</v>
          </cell>
          <cell r="L38">
            <v>-13.835661087403921</v>
          </cell>
        </row>
        <row r="39">
          <cell r="E39">
            <v>1873.1980000000001</v>
          </cell>
          <cell r="F39">
            <v>4407.3698679999998</v>
          </cell>
          <cell r="I39">
            <v>134.61631999717105</v>
          </cell>
          <cell r="J39">
            <v>301.31333000000001</v>
          </cell>
          <cell r="K39">
            <v>-14.66639620345029</v>
          </cell>
          <cell r="L39">
            <v>63.275076875950333</v>
          </cell>
        </row>
        <row r="40">
          <cell r="F40">
            <v>37036.851950999997</v>
          </cell>
          <cell r="J40">
            <v>3189.4105519999998</v>
          </cell>
          <cell r="L40">
            <v>1.7522571121991461</v>
          </cell>
        </row>
        <row r="42">
          <cell r="F42">
            <v>22871.532026999997</v>
          </cell>
          <cell r="J42">
            <v>1898.318884</v>
          </cell>
          <cell r="L42">
            <v>-3.674660175809592</v>
          </cell>
        </row>
        <row r="43">
          <cell r="F43">
            <v>2229.3493309999999</v>
          </cell>
          <cell r="J43">
            <v>189.229814</v>
          </cell>
          <cell r="L43">
            <v>-1.8609699926460621</v>
          </cell>
        </row>
        <row r="45">
          <cell r="F45">
            <v>1185.7850740000001</v>
          </cell>
          <cell r="J45">
            <v>102.294089</v>
          </cell>
          <cell r="L45">
            <v>17.684323483637016</v>
          </cell>
        </row>
        <row r="47">
          <cell r="E47">
            <v>12620.200999999999</v>
          </cell>
          <cell r="F47">
            <v>9080.0155189999987</v>
          </cell>
          <cell r="I47">
            <v>777.68485952544586</v>
          </cell>
          <cell r="J47">
            <v>611.05008499999997</v>
          </cell>
          <cell r="K47">
            <v>-32.049836956150386</v>
          </cell>
          <cell r="L47">
            <v>-24.557958931684595</v>
          </cell>
        </row>
        <row r="48">
          <cell r="F48">
            <v>4594.3934760000002</v>
          </cell>
          <cell r="J48">
            <v>438.98964999999998</v>
          </cell>
          <cell r="L48">
            <v>14.113731665204938</v>
          </cell>
        </row>
        <row r="49">
          <cell r="F49">
            <v>4194.8251360000004</v>
          </cell>
          <cell r="J49">
            <v>350.97764999999998</v>
          </cell>
          <cell r="L49">
            <v>-5.6304511799673946</v>
          </cell>
        </row>
        <row r="50">
          <cell r="F50">
            <v>72584.230572</v>
          </cell>
          <cell r="J50">
            <v>6053.5502699999997</v>
          </cell>
          <cell r="L50">
            <v>13.30750039361746</v>
          </cell>
        </row>
        <row r="51">
          <cell r="F51">
            <v>53891.636402999997</v>
          </cell>
          <cell r="J51">
            <v>4832.5392810000003</v>
          </cell>
          <cell r="L51">
            <v>-13.245891013846389</v>
          </cell>
        </row>
        <row r="52">
          <cell r="F52">
            <v>8022.9563410000001</v>
          </cell>
          <cell r="J52">
            <v>575.28502900000001</v>
          </cell>
          <cell r="L52">
            <v>-30.25175570435124</v>
          </cell>
        </row>
        <row r="53">
          <cell r="F53">
            <v>52191.541773999998</v>
          </cell>
          <cell r="J53">
            <v>3862.6740840000002</v>
          </cell>
          <cell r="L53">
            <v>-3.98691441263</v>
          </cell>
        </row>
        <row r="54">
          <cell r="F54">
            <v>3500.4722489999999</v>
          </cell>
          <cell r="J54">
            <v>301.90642000000003</v>
          </cell>
          <cell r="L54">
            <v>3.4937346640175662</v>
          </cell>
        </row>
        <row r="55">
          <cell r="F55">
            <v>15066.721183</v>
          </cell>
          <cell r="J55">
            <v>1194.6445900000001</v>
          </cell>
          <cell r="L55">
            <v>-10.186317634383627</v>
          </cell>
        </row>
        <row r="56">
          <cell r="F56">
            <v>3408.4479019999999</v>
          </cell>
          <cell r="J56">
            <v>333.600458</v>
          </cell>
          <cell r="L56">
            <v>6.0989710770626573</v>
          </cell>
        </row>
        <row r="57">
          <cell r="F57">
            <v>3756.0589130000003</v>
          </cell>
          <cell r="J57">
            <v>401.80766299999999</v>
          </cell>
          <cell r="L57">
            <v>38.53723618361272</v>
          </cell>
        </row>
      </sheetData>
      <sheetData sheetId="1">
        <row r="7">
          <cell r="F7">
            <v>380763.672762</v>
          </cell>
          <cell r="J7">
            <v>30060.507367999999</v>
          </cell>
          <cell r="N7">
            <v>-2.5744744796524088</v>
          </cell>
        </row>
        <row r="8">
          <cell r="F8">
            <v>140113.58913799998</v>
          </cell>
          <cell r="J8">
            <v>10891.665402999999</v>
          </cell>
          <cell r="N8">
            <v>-3.2955376534351473</v>
          </cell>
        </row>
        <row r="9">
          <cell r="F9">
            <v>240650.08362400002</v>
          </cell>
          <cell r="J9">
            <v>19168.841965</v>
          </cell>
          <cell r="N9">
            <v>-2.1599579572529279</v>
          </cell>
        </row>
        <row r="12">
          <cell r="F12">
            <v>2637.0460580000004</v>
          </cell>
          <cell r="J12">
            <v>234.091362</v>
          </cell>
          <cell r="N12">
            <v>-4.3495971849877151</v>
          </cell>
        </row>
        <row r="13">
          <cell r="F13">
            <v>1128.503279</v>
          </cell>
          <cell r="J13">
            <v>103.95294199999999</v>
          </cell>
          <cell r="N13">
            <v>27.33657783549279</v>
          </cell>
        </row>
        <row r="14">
          <cell r="F14">
            <v>2426.9763889999999</v>
          </cell>
          <cell r="J14">
            <v>239.91235599999999</v>
          </cell>
          <cell r="N14">
            <v>10.957424878049423</v>
          </cell>
        </row>
        <row r="15">
          <cell r="E15">
            <v>2499.0929999999998</v>
          </cell>
          <cell r="F15">
            <v>3223.959468</v>
          </cell>
          <cell r="I15">
            <v>100.6248602841994</v>
          </cell>
          <cell r="J15">
            <v>172.660156</v>
          </cell>
          <cell r="M15">
            <v>9.4497974528203059</v>
          </cell>
          <cell r="N15">
            <v>65.67036428717438</v>
          </cell>
        </row>
        <row r="16">
          <cell r="E16">
            <v>5738.5290000000005</v>
          </cell>
          <cell r="F16">
            <v>1577.557648</v>
          </cell>
          <cell r="I16">
            <v>389.74955540419728</v>
          </cell>
          <cell r="J16">
            <v>107.423892</v>
          </cell>
          <cell r="M16">
            <v>-27.212879384423388</v>
          </cell>
          <cell r="N16">
            <v>-31.307565676991118</v>
          </cell>
        </row>
        <row r="17">
          <cell r="E17">
            <v>12518.288</v>
          </cell>
          <cell r="F17">
            <v>3041.2350410000004</v>
          </cell>
          <cell r="I17">
            <v>1034.3965310912406</v>
          </cell>
          <cell r="J17">
            <v>249.77407600000001</v>
          </cell>
          <cell r="M17">
            <v>5.910979914447779</v>
          </cell>
          <cell r="N17">
            <v>0.18761215092530392</v>
          </cell>
        </row>
        <row r="18">
          <cell r="E18">
            <v>2218.2240000000002</v>
          </cell>
          <cell r="F18">
            <v>1127.1378430000002</v>
          </cell>
          <cell r="I18">
            <v>182.95499030455457</v>
          </cell>
          <cell r="J18">
            <v>85.932128000000006</v>
          </cell>
          <cell r="M18">
            <v>-13.793189256575673</v>
          </cell>
          <cell r="N18">
            <v>-29.612156532232703</v>
          </cell>
        </row>
        <row r="19">
          <cell r="F19">
            <v>1391.3705210000001</v>
          </cell>
          <cell r="J19">
            <v>98.433131000000003</v>
          </cell>
          <cell r="N19">
            <v>23.608466042865814</v>
          </cell>
        </row>
        <row r="21">
          <cell r="F21">
            <v>1346.517049</v>
          </cell>
          <cell r="J21">
            <v>96.021621999999994</v>
          </cell>
          <cell r="N21">
            <v>5.7860289731383148</v>
          </cell>
        </row>
        <row r="22">
          <cell r="F22">
            <v>4900.0140489999994</v>
          </cell>
          <cell r="J22">
            <v>304.27273500000001</v>
          </cell>
          <cell r="N22">
            <v>-23.537925120898478</v>
          </cell>
        </row>
        <row r="24">
          <cell r="E24">
            <v>26142.300999999999</v>
          </cell>
          <cell r="F24">
            <v>2851.5516710000002</v>
          </cell>
          <cell r="I24">
            <v>1876.0392667836877</v>
          </cell>
          <cell r="J24">
            <v>200.89236199999999</v>
          </cell>
          <cell r="M24">
            <v>4.3274560529060295</v>
          </cell>
          <cell r="N24">
            <v>-12.046154749199403</v>
          </cell>
        </row>
        <row r="25">
          <cell r="E25">
            <v>63824.152000000002</v>
          </cell>
          <cell r="F25">
            <v>7632.5935460000001</v>
          </cell>
          <cell r="I25">
            <v>5237.9914435967712</v>
          </cell>
          <cell r="J25">
            <v>562.93393600000002</v>
          </cell>
          <cell r="M25">
            <v>2.9221335922196232</v>
          </cell>
          <cell r="N25">
            <v>-15.934377603162091</v>
          </cell>
        </row>
        <row r="26">
          <cell r="E26">
            <v>13440.822</v>
          </cell>
          <cell r="F26">
            <v>8114.7285010000005</v>
          </cell>
          <cell r="I26">
            <v>1093.5394946729468</v>
          </cell>
          <cell r="J26">
            <v>615.58187899999996</v>
          </cell>
          <cell r="M26">
            <v>-18.845827136133195</v>
          </cell>
          <cell r="N26">
            <v>-25.719994655495242</v>
          </cell>
        </row>
        <row r="27">
          <cell r="E27">
            <v>10419.554</v>
          </cell>
          <cell r="F27">
            <v>7984.1431979999998</v>
          </cell>
          <cell r="I27">
            <v>841.56687013801229</v>
          </cell>
          <cell r="J27">
            <v>589.58476099999996</v>
          </cell>
          <cell r="M27">
            <v>14.178262693336308</v>
          </cell>
          <cell r="N27">
            <v>0.73079191063405347</v>
          </cell>
        </row>
        <row r="28">
          <cell r="E28">
            <v>3113.5369999999998</v>
          </cell>
          <cell r="F28">
            <v>2044.353801</v>
          </cell>
          <cell r="I28">
            <v>218.21780960824097</v>
          </cell>
          <cell r="J28">
            <v>155.969527</v>
          </cell>
          <cell r="M28">
            <v>-24.496810022821762</v>
          </cell>
          <cell r="N28">
            <v>-22.345867605660672</v>
          </cell>
        </row>
        <row r="29">
          <cell r="F29">
            <v>1698.05241</v>
          </cell>
          <cell r="J29">
            <v>118.697934</v>
          </cell>
          <cell r="N29">
            <v>-39.264427738147447</v>
          </cell>
        </row>
        <row r="30">
          <cell r="F30">
            <v>8286.2754829999994</v>
          </cell>
          <cell r="J30">
            <v>540.40517599999998</v>
          </cell>
          <cell r="N30">
            <v>-20.341133147081962</v>
          </cell>
        </row>
        <row r="31">
          <cell r="F31">
            <v>7735.1317529999997</v>
          </cell>
          <cell r="J31">
            <v>541.67401800000005</v>
          </cell>
          <cell r="N31">
            <v>-18.967415480213262</v>
          </cell>
        </row>
        <row r="33">
          <cell r="F33">
            <v>4399.432452</v>
          </cell>
          <cell r="J33">
            <v>252.633183</v>
          </cell>
          <cell r="N33">
            <v>-25.791454872816885</v>
          </cell>
        </row>
        <row r="34">
          <cell r="E34">
            <v>5253.18</v>
          </cell>
          <cell r="F34">
            <v>1713.849391</v>
          </cell>
          <cell r="I34">
            <v>478.35969948266285</v>
          </cell>
          <cell r="J34">
            <v>143.82885300000001</v>
          </cell>
          <cell r="M34">
            <v>16.213063770164155</v>
          </cell>
          <cell r="N34">
            <v>4.5364622025067263</v>
          </cell>
        </row>
        <row r="35">
          <cell r="F35">
            <v>1433.1023289999998</v>
          </cell>
          <cell r="J35">
            <v>93.315560000000005</v>
          </cell>
          <cell r="N35">
            <v>-11.004121929772694</v>
          </cell>
        </row>
        <row r="37">
          <cell r="E37">
            <v>8426.77</v>
          </cell>
          <cell r="F37">
            <v>11780.250718000001</v>
          </cell>
          <cell r="I37">
            <v>630.74225100379124</v>
          </cell>
          <cell r="J37">
            <v>871.70304799999997</v>
          </cell>
          <cell r="M37">
            <v>-6.4719047486326531</v>
          </cell>
          <cell r="N37">
            <v>-4.9807980239074965</v>
          </cell>
        </row>
        <row r="38">
          <cell r="F38">
            <v>8853.9088249999986</v>
          </cell>
          <cell r="J38">
            <v>679.67593399999998</v>
          </cell>
          <cell r="N38">
            <v>-7.9626091258730867</v>
          </cell>
        </row>
        <row r="39">
          <cell r="E39">
            <v>1898.0550000000001</v>
          </cell>
          <cell r="F39">
            <v>3002.289957</v>
          </cell>
          <cell r="I39">
            <v>169.65794103154485</v>
          </cell>
          <cell r="J39">
            <v>282.93980900000003</v>
          </cell>
          <cell r="M39">
            <v>-10.152127316105208</v>
          </cell>
          <cell r="N39">
            <v>13.769771773437611</v>
          </cell>
        </row>
        <row r="40">
          <cell r="F40">
            <v>1089.3602290000001</v>
          </cell>
          <cell r="J40">
            <v>80.371320999999995</v>
          </cell>
          <cell r="N40">
            <v>-8.7293123742848451</v>
          </cell>
        </row>
        <row r="41">
          <cell r="F41">
            <v>2754.224592</v>
          </cell>
          <cell r="J41">
            <v>197.54368099999999</v>
          </cell>
          <cell r="N41">
            <v>-10.143989186112037</v>
          </cell>
        </row>
        <row r="42">
          <cell r="E42">
            <v>2546.6120000000001</v>
          </cell>
          <cell r="F42">
            <v>2242.8662220000001</v>
          </cell>
          <cell r="I42">
            <v>172.21817100534565</v>
          </cell>
          <cell r="J42">
            <v>154.468785</v>
          </cell>
          <cell r="M42">
            <v>-17.459550817722928</v>
          </cell>
          <cell r="N42">
            <v>-17.011385255005081</v>
          </cell>
        </row>
        <row r="43">
          <cell r="F43">
            <v>1102.0222279999998</v>
          </cell>
          <cell r="J43">
            <v>75.049701999999996</v>
          </cell>
          <cell r="N43">
            <v>-9.2847066486632599</v>
          </cell>
        </row>
        <row r="44">
          <cell r="E44">
            <v>1503.1420000000001</v>
          </cell>
          <cell r="F44">
            <v>2884.3588549999999</v>
          </cell>
          <cell r="I44">
            <v>128.44919368662107</v>
          </cell>
          <cell r="J44">
            <v>225.83322100000001</v>
          </cell>
          <cell r="M44">
            <v>-12.174494077726521</v>
          </cell>
          <cell r="N44">
            <v>-22.010923405296595</v>
          </cell>
        </row>
        <row r="45">
          <cell r="E45">
            <v>1243.0409999999999</v>
          </cell>
          <cell r="F45">
            <v>2713.1846600000003</v>
          </cell>
          <cell r="I45">
            <v>96.550324317515731</v>
          </cell>
          <cell r="J45">
            <v>193.458618</v>
          </cell>
          <cell r="M45">
            <v>-9.2128443247491987</v>
          </cell>
          <cell r="N45">
            <v>-12.900746377862333</v>
          </cell>
        </row>
        <row r="46">
          <cell r="F46">
            <v>14905.285657</v>
          </cell>
          <cell r="J46">
            <v>1080.7325490000001</v>
          </cell>
          <cell r="N46">
            <v>-7.9344101624674011</v>
          </cell>
        </row>
        <row r="47">
          <cell r="F47">
            <v>7149.3634769999999</v>
          </cell>
          <cell r="J47">
            <v>490.888891</v>
          </cell>
          <cell r="N47">
            <v>-13.110068013805915</v>
          </cell>
        </row>
        <row r="48">
          <cell r="F48">
            <v>1498.5822539999999</v>
          </cell>
          <cell r="J48">
            <v>82.392793999999995</v>
          </cell>
          <cell r="N48">
            <v>-52.794946568745274</v>
          </cell>
        </row>
        <row r="50">
          <cell r="E50">
            <v>4918.5039999999999</v>
          </cell>
          <cell r="F50">
            <v>1812.1212420000002</v>
          </cell>
          <cell r="I50">
            <v>292.1865240385095</v>
          </cell>
          <cell r="J50">
            <v>103.077127</v>
          </cell>
          <cell r="M50">
            <v>-17.943112453308117</v>
          </cell>
          <cell r="N50">
            <v>-26.864777541434492</v>
          </cell>
        </row>
        <row r="51">
          <cell r="E51">
            <v>17713.93</v>
          </cell>
          <cell r="F51">
            <v>12583.390915</v>
          </cell>
          <cell r="I51">
            <v>967.90751719508648</v>
          </cell>
          <cell r="J51">
            <v>691.28868599999998</v>
          </cell>
          <cell r="M51">
            <v>-34.886901114489817</v>
          </cell>
          <cell r="N51">
            <v>-34.698876638685917</v>
          </cell>
        </row>
        <row r="52">
          <cell r="F52">
            <v>6489.8916200000003</v>
          </cell>
          <cell r="J52">
            <v>519.12423799999999</v>
          </cell>
          <cell r="N52">
            <v>-0.21336580998590193</v>
          </cell>
        </row>
        <row r="53">
          <cell r="E53">
            <v>2154.6529999999998</v>
          </cell>
          <cell r="F53">
            <v>9554.45219</v>
          </cell>
          <cell r="I53">
            <v>163.52672075823395</v>
          </cell>
          <cell r="J53">
            <v>749.93531700000005</v>
          </cell>
          <cell r="M53">
            <v>-4.7391264471846171</v>
          </cell>
          <cell r="N53">
            <v>4.0884383721741386</v>
          </cell>
        </row>
        <row r="54">
          <cell r="F54">
            <v>3203.8332500000001</v>
          </cell>
          <cell r="J54">
            <v>278.17654700000003</v>
          </cell>
          <cell r="N54">
            <v>4.7370160680241469</v>
          </cell>
        </row>
        <row r="55">
          <cell r="F55">
            <v>107053.346813</v>
          </cell>
          <cell r="J55">
            <v>9733.6040529999991</v>
          </cell>
          <cell r="N55">
            <v>13.818115791209436</v>
          </cell>
        </row>
        <row r="56">
          <cell r="F56">
            <v>2237.301301</v>
          </cell>
          <cell r="J56">
            <v>198.943163</v>
          </cell>
          <cell r="N56">
            <v>5.8569623912910771</v>
          </cell>
        </row>
        <row r="57">
          <cell r="F57">
            <v>10403.85122</v>
          </cell>
          <cell r="J57">
            <v>856.15471200000002</v>
          </cell>
          <cell r="N57">
            <v>-3.7956889361185659</v>
          </cell>
        </row>
        <row r="58">
          <cell r="F58">
            <v>2207.5339900000004</v>
          </cell>
          <cell r="J58">
            <v>177.08247299999999</v>
          </cell>
          <cell r="N58">
            <v>-18.213891997622824</v>
          </cell>
        </row>
        <row r="59">
          <cell r="F59">
            <v>48887.832424</v>
          </cell>
          <cell r="J59">
            <v>3993.3691469999999</v>
          </cell>
          <cell r="N59">
            <v>0.13889407525830677</v>
          </cell>
        </row>
        <row r="60">
          <cell r="F60">
            <v>3404.3289829999999</v>
          </cell>
          <cell r="J60">
            <v>307.72167899999999</v>
          </cell>
          <cell r="N60">
            <v>13.773271973596636</v>
          </cell>
        </row>
        <row r="61">
          <cell r="F61">
            <v>8482.2602390000011</v>
          </cell>
          <cell r="J61">
            <v>536.35057400000005</v>
          </cell>
          <cell r="N61">
            <v>11.278830512217269</v>
          </cell>
        </row>
        <row r="62">
          <cell r="E62">
            <v>173561</v>
          </cell>
          <cell r="F62">
            <v>3618.1838750000002</v>
          </cell>
          <cell r="I62">
            <v>6187.7846944956682</v>
          </cell>
          <cell r="J62">
            <v>163.18934400000001</v>
          </cell>
          <cell r="M62">
            <v>-7.8101207613875374</v>
          </cell>
          <cell r="N62">
            <v>16.950129316088237</v>
          </cell>
        </row>
        <row r="66">
          <cell r="F66">
            <v>1675.679421</v>
          </cell>
          <cell r="J66">
            <v>64.300156999999999</v>
          </cell>
          <cell r="N66">
            <v>-46.846536720571251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KH-Q1,Q2,01"/>
      <sheetName val="gia_vt,nc,may"/>
      <sheetName val="2.7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80" zoomScaleNormal="80" workbookViewId="0">
      <selection activeCell="A2" sqref="A2"/>
    </sheetView>
  </sheetViews>
  <sheetFormatPr defaultRowHeight="13.2"/>
  <cols>
    <col min="1" max="1" width="7" customWidth="1"/>
    <col min="2" max="2" width="27.33203125" customWidth="1"/>
    <col min="3" max="3" width="16.6640625" customWidth="1"/>
    <col min="4" max="4" width="16.5546875" customWidth="1"/>
    <col min="5" max="5" width="19.33203125" customWidth="1"/>
    <col min="6" max="6" width="9.6640625" customWidth="1"/>
    <col min="7" max="7" width="10.6640625" bestFit="1" customWidth="1"/>
    <col min="8" max="8" width="9.6640625" bestFit="1" customWidth="1"/>
  </cols>
  <sheetData>
    <row r="1" spans="1:10" s="3" customFormat="1" ht="20.100000000000001" customHeight="1">
      <c r="A1" s="1" t="s">
        <v>11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8" t="s">
        <v>0</v>
      </c>
    </row>
    <row r="4" spans="1:10" ht="43.5" customHeight="1">
      <c r="A4" s="9"/>
      <c r="B4" s="9"/>
      <c r="C4" s="10" t="s">
        <v>1</v>
      </c>
      <c r="D4" s="10" t="s">
        <v>2</v>
      </c>
      <c r="E4" s="10" t="s">
        <v>3</v>
      </c>
    </row>
    <row r="5" spans="1:10" ht="20.100000000000001" customHeight="1">
      <c r="A5" s="11"/>
      <c r="B5" s="11"/>
      <c r="C5" s="11"/>
      <c r="D5" s="11"/>
      <c r="E5" s="12"/>
    </row>
    <row r="6" spans="1:10" ht="20.100000000000001" customHeight="1">
      <c r="A6" s="13" t="s">
        <v>4</v>
      </c>
      <c r="B6" s="14"/>
      <c r="C6" s="15">
        <f>C7+C8</f>
        <v>1943.9559300000001</v>
      </c>
      <c r="D6" s="15">
        <f>D7+D8</f>
        <v>2020.2349512679998</v>
      </c>
      <c r="E6" s="15">
        <f>D6/C6*100</f>
        <v>103.92390692046192</v>
      </c>
      <c r="F6" s="16"/>
    </row>
    <row r="7" spans="1:10" ht="20.100000000000001" customHeight="1">
      <c r="A7" s="17"/>
      <c r="B7" s="18" t="s">
        <v>5</v>
      </c>
      <c r="C7" s="19">
        <v>153.95593000000002</v>
      </c>
      <c r="D7" s="19">
        <v>217.72522000000001</v>
      </c>
      <c r="E7" s="19">
        <v>141.42048312137115</v>
      </c>
      <c r="F7" s="16"/>
    </row>
    <row r="8" spans="1:10" ht="20.100000000000001" customHeight="1">
      <c r="A8" s="20"/>
      <c r="B8" s="18" t="s">
        <v>6</v>
      </c>
      <c r="C8" s="19">
        <v>1790</v>
      </c>
      <c r="D8" s="19">
        <v>1802.5097312679998</v>
      </c>
      <c r="E8" s="19">
        <v>100.69501327444843</v>
      </c>
      <c r="F8" s="16"/>
    </row>
    <row r="9" spans="1:10" ht="20.100000000000001" customHeight="1">
      <c r="A9" s="13" t="s">
        <v>7</v>
      </c>
      <c r="B9" s="14"/>
      <c r="C9" s="21"/>
      <c r="D9" s="22"/>
      <c r="E9" s="19"/>
      <c r="F9" s="16"/>
    </row>
    <row r="10" spans="1:10" ht="20.100000000000001" customHeight="1">
      <c r="A10" s="13"/>
      <c r="B10" s="18" t="s">
        <v>12</v>
      </c>
      <c r="C10" s="19">
        <v>140.71691045218915</v>
      </c>
      <c r="D10" s="19">
        <v>143.56504012000002</v>
      </c>
      <c r="E10" s="19">
        <v>102.0240137867286</v>
      </c>
      <c r="F10" s="16"/>
    </row>
    <row r="11" spans="1:10" ht="20.100000000000001" customHeight="1">
      <c r="A11" s="13"/>
      <c r="B11" s="18" t="s">
        <v>8</v>
      </c>
      <c r="C11" s="19">
        <v>29.619909</v>
      </c>
      <c r="D11" s="19">
        <v>27.253926163999999</v>
      </c>
      <c r="E11" s="19">
        <v>92.012187356821386</v>
      </c>
      <c r="F11" s="16"/>
      <c r="G11" s="23"/>
      <c r="H11" s="19"/>
      <c r="I11" s="16"/>
      <c r="J11" s="16"/>
    </row>
    <row r="12" spans="1:10" ht="20.100000000000001" customHeight="1">
      <c r="A12" s="24"/>
      <c r="B12" s="18" t="s">
        <v>9</v>
      </c>
      <c r="C12" s="19">
        <v>2.9682399999999998</v>
      </c>
      <c r="D12" s="19">
        <v>2.6594873900000002</v>
      </c>
      <c r="E12" s="19">
        <v>89.598125151605004</v>
      </c>
      <c r="F12" s="16"/>
      <c r="G12" s="19"/>
      <c r="H12" s="19"/>
      <c r="I12" s="16"/>
      <c r="J12" s="16"/>
    </row>
    <row r="13" spans="1:10" ht="20.100000000000001" customHeight="1">
      <c r="A13" s="24"/>
      <c r="B13" s="18" t="s">
        <v>10</v>
      </c>
      <c r="C13" s="19">
        <v>30.250019999999999</v>
      </c>
      <c r="D13" s="19">
        <v>31.615126480000001</v>
      </c>
      <c r="E13" s="19">
        <v>104.51274571058136</v>
      </c>
      <c r="F13" s="16"/>
      <c r="G13" s="19"/>
      <c r="H13" s="19"/>
      <c r="I13" s="16"/>
      <c r="J13" s="16"/>
    </row>
    <row r="14" spans="1:10" s="25" customFormat="1" ht="20.100000000000001" customHeight="1">
      <c r="A14" s="13"/>
      <c r="B14" s="18" t="s">
        <v>13</v>
      </c>
      <c r="C14" s="19">
        <v>347.93869403833992</v>
      </c>
      <c r="D14" s="19">
        <v>351.52950836405603</v>
      </c>
      <c r="E14" s="19">
        <v>101.03202500533625</v>
      </c>
      <c r="F14" s="16"/>
    </row>
    <row r="15" spans="1:10" ht="20.100000000000001" customHeight="1">
      <c r="A15" s="13"/>
      <c r="B15" s="26" t="s">
        <v>14</v>
      </c>
      <c r="C15" s="19">
        <v>15.791930823533656</v>
      </c>
      <c r="D15" s="19">
        <v>15.121053000000003</v>
      </c>
      <c r="E15" s="19">
        <v>95.75176822245264</v>
      </c>
      <c r="F15" s="16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25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5"/>
  <sheetViews>
    <sheetView workbookViewId="0"/>
  </sheetViews>
  <sheetFormatPr defaultColWidth="8.6640625" defaultRowHeight="13.2"/>
  <cols>
    <col min="1" max="1" width="45" style="350" customWidth="1"/>
    <col min="2" max="3" width="10.6640625" style="350" customWidth="1"/>
    <col min="4" max="4" width="20.6640625" style="350" customWidth="1"/>
    <col min="5" max="5" width="10" style="350" customWidth="1"/>
    <col min="6" max="6" width="10.33203125" style="350" customWidth="1"/>
    <col min="7" max="9" width="5.5546875" style="350" customWidth="1"/>
    <col min="10" max="16384" width="8.6640625" style="350"/>
  </cols>
  <sheetData>
    <row r="1" spans="1:6" s="348" customFormat="1" ht="20.100000000000001" customHeight="1">
      <c r="A1" s="347" t="s">
        <v>477</v>
      </c>
      <c r="B1" s="378"/>
      <c r="C1" s="378"/>
    </row>
    <row r="2" spans="1:6" ht="20.100000000000001" customHeight="1">
      <c r="A2" s="359"/>
      <c r="B2" s="359"/>
      <c r="C2" s="359"/>
    </row>
    <row r="3" spans="1:6" s="352" customFormat="1" ht="15.9" customHeight="1">
      <c r="A3" s="351"/>
      <c r="B3" s="379"/>
      <c r="C3" s="379"/>
      <c r="D3" s="407" t="s">
        <v>473</v>
      </c>
    </row>
    <row r="4" spans="1:6" s="352" customFormat="1" ht="15.9" customHeight="1">
      <c r="A4" s="380"/>
      <c r="B4" s="382" t="s">
        <v>104</v>
      </c>
      <c r="C4" s="382" t="s">
        <v>104</v>
      </c>
      <c r="D4" s="382" t="s">
        <v>440</v>
      </c>
    </row>
    <row r="5" spans="1:6" s="352" customFormat="1" ht="15.9" customHeight="1">
      <c r="A5" s="384"/>
      <c r="B5" s="387" t="s">
        <v>234</v>
      </c>
      <c r="C5" s="387" t="s">
        <v>57</v>
      </c>
      <c r="D5" s="387" t="s">
        <v>442</v>
      </c>
    </row>
    <row r="6" spans="1:6" s="352" customFormat="1" ht="20.100000000000001" customHeight="1">
      <c r="A6" s="351"/>
      <c r="B6" s="386"/>
      <c r="C6" s="386"/>
      <c r="D6" s="386"/>
    </row>
    <row r="7" spans="1:6" s="393" customFormat="1" ht="20.100000000000001" customHeight="1">
      <c r="A7" s="408" t="s">
        <v>54</v>
      </c>
      <c r="B7" s="409">
        <v>2165</v>
      </c>
      <c r="C7" s="409">
        <f>C8+C9+C14</f>
        <v>2021</v>
      </c>
      <c r="D7" s="410">
        <f>C7/B7*100</f>
        <v>93.348729792147807</v>
      </c>
    </row>
    <row r="8" spans="1:6" s="393" customFormat="1" ht="20.100000000000001" customHeight="1">
      <c r="A8" s="395" t="s">
        <v>455</v>
      </c>
      <c r="B8" s="411">
        <v>54</v>
      </c>
      <c r="C8" s="411">
        <v>50</v>
      </c>
      <c r="D8" s="412">
        <f t="shared" ref="D8:D26" si="0">C8/B8*100</f>
        <v>92.592592592592595</v>
      </c>
      <c r="E8" s="417"/>
      <c r="F8" s="417"/>
    </row>
    <row r="9" spans="1:6" s="393" customFormat="1" ht="20.100000000000001" customHeight="1">
      <c r="A9" s="395" t="s">
        <v>456</v>
      </c>
      <c r="B9" s="411">
        <v>435</v>
      </c>
      <c r="C9" s="411">
        <f>SUM(C10:C13)</f>
        <v>433</v>
      </c>
      <c r="D9" s="412">
        <f t="shared" si="0"/>
        <v>99.540229885057471</v>
      </c>
      <c r="E9" s="409"/>
      <c r="F9" s="421"/>
    </row>
    <row r="10" spans="1:6" s="352" customFormat="1" ht="20.100000000000001" customHeight="1">
      <c r="A10" s="413" t="s">
        <v>260</v>
      </c>
      <c r="B10" s="414">
        <v>10</v>
      </c>
      <c r="C10" s="414">
        <v>14</v>
      </c>
      <c r="D10" s="415">
        <f t="shared" si="0"/>
        <v>140</v>
      </c>
      <c r="F10" s="421"/>
    </row>
    <row r="11" spans="1:6" s="352" customFormat="1" ht="19.5" customHeight="1">
      <c r="A11" s="413" t="s">
        <v>266</v>
      </c>
      <c r="B11" s="414">
        <v>237</v>
      </c>
      <c r="C11" s="414">
        <v>257</v>
      </c>
      <c r="D11" s="415">
        <f t="shared" si="0"/>
        <v>108.43881856540085</v>
      </c>
      <c r="F11" s="421"/>
    </row>
    <row r="12" spans="1:6" s="352" customFormat="1" ht="19.5" customHeight="1">
      <c r="A12" s="413" t="s">
        <v>457</v>
      </c>
      <c r="B12" s="414">
        <v>23</v>
      </c>
      <c r="C12" s="414">
        <v>20</v>
      </c>
      <c r="D12" s="415">
        <f t="shared" si="0"/>
        <v>86.956521739130437</v>
      </c>
      <c r="F12" s="421"/>
    </row>
    <row r="13" spans="1:6" s="352" customFormat="1" ht="20.100000000000001" customHeight="1">
      <c r="A13" s="413" t="s">
        <v>458</v>
      </c>
      <c r="B13" s="414">
        <v>165</v>
      </c>
      <c r="C13" s="414">
        <v>142</v>
      </c>
      <c r="D13" s="415">
        <f t="shared" si="0"/>
        <v>86.060606060606062</v>
      </c>
      <c r="F13" s="421"/>
    </row>
    <row r="14" spans="1:6" s="393" customFormat="1" ht="20.100000000000001" customHeight="1">
      <c r="A14" s="416" t="s">
        <v>459</v>
      </c>
      <c r="B14" s="411">
        <v>1676</v>
      </c>
      <c r="C14" s="411">
        <f>SUM(C15:C26)</f>
        <v>1538</v>
      </c>
      <c r="D14" s="412">
        <f t="shared" si="0"/>
        <v>91.766109785202872</v>
      </c>
      <c r="F14" s="421"/>
    </row>
    <row r="15" spans="1:6" s="352" customFormat="1" ht="20.100000000000001" customHeight="1">
      <c r="A15" s="413" t="s">
        <v>460</v>
      </c>
      <c r="B15" s="414">
        <v>812</v>
      </c>
      <c r="C15" s="414">
        <v>748</v>
      </c>
      <c r="D15" s="415">
        <f t="shared" si="0"/>
        <v>92.118226600985224</v>
      </c>
      <c r="F15" s="421"/>
    </row>
    <row r="16" spans="1:6" s="352" customFormat="1" ht="20.100000000000001" customHeight="1">
      <c r="A16" s="413" t="s">
        <v>461</v>
      </c>
      <c r="B16" s="414">
        <v>89</v>
      </c>
      <c r="C16" s="414">
        <v>81</v>
      </c>
      <c r="D16" s="415">
        <f t="shared" si="0"/>
        <v>91.011235955056179</v>
      </c>
      <c r="F16" s="421"/>
    </row>
    <row r="17" spans="1:7" s="352" customFormat="1" ht="20.100000000000001" customHeight="1">
      <c r="A17" s="413" t="s">
        <v>462</v>
      </c>
      <c r="B17" s="414">
        <v>87</v>
      </c>
      <c r="C17" s="414">
        <v>91</v>
      </c>
      <c r="D17" s="415">
        <f t="shared" si="0"/>
        <v>104.59770114942528</v>
      </c>
      <c r="F17" s="421"/>
    </row>
    <row r="18" spans="1:7" s="352" customFormat="1" ht="20.100000000000001" customHeight="1">
      <c r="A18" s="413" t="s">
        <v>463</v>
      </c>
      <c r="B18" s="414">
        <v>76</v>
      </c>
      <c r="C18" s="414">
        <v>76</v>
      </c>
      <c r="D18" s="415">
        <f t="shared" si="0"/>
        <v>100</v>
      </c>
      <c r="F18" s="421"/>
    </row>
    <row r="19" spans="1:7" s="352" customFormat="1" ht="21.75" customHeight="1">
      <c r="A19" s="413" t="s">
        <v>464</v>
      </c>
      <c r="B19" s="414">
        <v>32</v>
      </c>
      <c r="C19" s="414">
        <v>24</v>
      </c>
      <c r="D19" s="415">
        <f t="shared" si="0"/>
        <v>75</v>
      </c>
      <c r="F19" s="421"/>
    </row>
    <row r="20" spans="1:7" s="352" customFormat="1" ht="20.100000000000001" customHeight="1">
      <c r="A20" s="413" t="s">
        <v>465</v>
      </c>
      <c r="B20" s="414">
        <v>149</v>
      </c>
      <c r="C20" s="414">
        <v>122</v>
      </c>
      <c r="D20" s="415">
        <f t="shared" si="0"/>
        <v>81.87919463087249</v>
      </c>
      <c r="F20" s="421"/>
    </row>
    <row r="21" spans="1:7" s="352" customFormat="1" ht="30" customHeight="1">
      <c r="A21" s="413" t="s">
        <v>474</v>
      </c>
      <c r="B21" s="414">
        <v>165</v>
      </c>
      <c r="C21" s="414">
        <v>124</v>
      </c>
      <c r="D21" s="415">
        <f t="shared" si="0"/>
        <v>75.151515151515142</v>
      </c>
      <c r="F21" s="421"/>
    </row>
    <row r="22" spans="1:7" s="352" customFormat="1" ht="20.100000000000001" customHeight="1">
      <c r="A22" s="413" t="s">
        <v>467</v>
      </c>
      <c r="B22" s="414">
        <v>88</v>
      </c>
      <c r="C22" s="414">
        <v>86</v>
      </c>
      <c r="D22" s="415">
        <f t="shared" si="0"/>
        <v>97.727272727272734</v>
      </c>
    </row>
    <row r="23" spans="1:7" s="352" customFormat="1" ht="21" customHeight="1">
      <c r="A23" s="413" t="s">
        <v>468</v>
      </c>
      <c r="B23" s="414">
        <v>36</v>
      </c>
      <c r="C23" s="414">
        <v>31</v>
      </c>
      <c r="D23" s="415">
        <f t="shared" si="0"/>
        <v>86.111111111111114</v>
      </c>
    </row>
    <row r="24" spans="1:7" s="352" customFormat="1" ht="20.100000000000001" customHeight="1">
      <c r="A24" s="413" t="s">
        <v>469</v>
      </c>
      <c r="B24" s="414">
        <v>14</v>
      </c>
      <c r="C24" s="414">
        <v>11</v>
      </c>
      <c r="D24" s="415">
        <f t="shared" si="0"/>
        <v>78.571428571428569</v>
      </c>
    </row>
    <row r="25" spans="1:7" ht="29.25" customHeight="1">
      <c r="A25" s="413" t="s">
        <v>475</v>
      </c>
      <c r="B25" s="414">
        <v>104</v>
      </c>
      <c r="C25" s="414">
        <v>111</v>
      </c>
      <c r="D25" s="415">
        <f t="shared" si="0"/>
        <v>106.73076923076923</v>
      </c>
    </row>
    <row r="26" spans="1:7" ht="20.100000000000001" customHeight="1">
      <c r="A26" s="413" t="s">
        <v>471</v>
      </c>
      <c r="B26" s="414">
        <v>24</v>
      </c>
      <c r="C26" s="414">
        <v>33</v>
      </c>
      <c r="D26" s="415">
        <f t="shared" si="0"/>
        <v>137.5</v>
      </c>
    </row>
    <row r="27" spans="1:7" ht="20.100000000000001" customHeight="1">
      <c r="A27" s="420"/>
      <c r="B27" s="414"/>
      <c r="C27" s="359"/>
      <c r="D27" s="359"/>
      <c r="E27" s="359"/>
      <c r="F27" s="359"/>
      <c r="G27" s="359"/>
    </row>
    <row r="28" spans="1:7" ht="20.100000000000001" customHeight="1">
      <c r="A28" s="359"/>
      <c r="B28" s="414"/>
      <c r="C28" s="359"/>
    </row>
    <row r="29" spans="1:7" ht="20.100000000000001" customHeight="1">
      <c r="A29" s="359"/>
      <c r="B29" s="414"/>
      <c r="C29" s="359"/>
    </row>
    <row r="30" spans="1:7" ht="20.100000000000001" customHeight="1">
      <c r="A30" s="359"/>
      <c r="B30" s="414"/>
      <c r="C30" s="359"/>
    </row>
    <row r="31" spans="1:7" ht="20.100000000000001" customHeight="1">
      <c r="A31" s="359"/>
      <c r="B31" s="414"/>
      <c r="C31" s="359"/>
    </row>
    <row r="32" spans="1:7" ht="20.100000000000001" customHeight="1">
      <c r="A32" s="359"/>
      <c r="B32" s="414"/>
      <c r="C32" s="359"/>
    </row>
    <row r="33" spans="1:3" ht="20.100000000000001" customHeight="1">
      <c r="A33" s="359"/>
      <c r="B33" s="414"/>
      <c r="C33" s="359"/>
    </row>
    <row r="34" spans="1:3" ht="20.100000000000001" customHeight="1">
      <c r="A34" s="359"/>
      <c r="B34" s="414"/>
      <c r="C34" s="359"/>
    </row>
    <row r="35" spans="1:3" ht="20.100000000000001" customHeight="1">
      <c r="A35" s="359"/>
      <c r="B35" s="414"/>
      <c r="C35" s="359"/>
    </row>
    <row r="36" spans="1:3" ht="20.100000000000001" customHeight="1">
      <c r="A36" s="359"/>
      <c r="B36" s="414"/>
      <c r="C36" s="359"/>
    </row>
    <row r="37" spans="1:3" ht="20.100000000000001" customHeight="1">
      <c r="A37" s="359"/>
      <c r="B37" s="414"/>
      <c r="C37" s="359"/>
    </row>
    <row r="38" spans="1:3" ht="20.100000000000001" customHeight="1">
      <c r="A38" s="359"/>
      <c r="B38" s="414"/>
      <c r="C38" s="359"/>
    </row>
    <row r="39" spans="1:3" ht="20.100000000000001" customHeight="1">
      <c r="A39" s="359"/>
      <c r="B39" s="414"/>
      <c r="C39" s="359"/>
    </row>
    <row r="40" spans="1:3" ht="20.100000000000001" customHeight="1">
      <c r="A40" s="359"/>
      <c r="B40" s="414"/>
      <c r="C40" s="359"/>
    </row>
    <row r="41" spans="1:3" ht="20.100000000000001" customHeight="1">
      <c r="A41" s="359"/>
      <c r="B41" s="414"/>
      <c r="C41" s="359"/>
    </row>
    <row r="42" spans="1:3" ht="20.100000000000001" customHeight="1">
      <c r="A42" s="359"/>
      <c r="B42" s="414"/>
      <c r="C42" s="359"/>
    </row>
    <row r="43" spans="1:3" ht="20.100000000000001" customHeight="1">
      <c r="A43" s="359"/>
      <c r="B43" s="414"/>
      <c r="C43" s="359"/>
    </row>
    <row r="44" spans="1:3" ht="20.100000000000001" customHeight="1">
      <c r="A44" s="359"/>
      <c r="B44" s="414"/>
      <c r="C44" s="359"/>
    </row>
    <row r="45" spans="1:3" ht="20.100000000000001" customHeight="1">
      <c r="A45" s="359"/>
      <c r="B45" s="414"/>
      <c r="C45" s="359"/>
    </row>
    <row r="46" spans="1:3" ht="20.100000000000001" customHeight="1">
      <c r="A46" s="359"/>
      <c r="B46" s="359"/>
      <c r="C46" s="359"/>
    </row>
    <row r="47" spans="1:3" ht="20.100000000000001" customHeight="1">
      <c r="A47" s="359"/>
      <c r="B47" s="359"/>
      <c r="C47" s="359"/>
    </row>
    <row r="48" spans="1:3" ht="20.100000000000001" customHeight="1">
      <c r="A48" s="359"/>
      <c r="B48" s="359"/>
      <c r="C48" s="359"/>
    </row>
    <row r="49" spans="1:3" ht="20.100000000000001" customHeight="1">
      <c r="A49" s="359"/>
      <c r="B49" s="359"/>
      <c r="C49" s="359"/>
    </row>
    <row r="50" spans="1:3" ht="20.100000000000001" customHeight="1">
      <c r="A50" s="359"/>
      <c r="B50" s="359"/>
      <c r="C50" s="359"/>
    </row>
    <row r="51" spans="1:3" ht="20.100000000000001" customHeight="1">
      <c r="A51" s="359"/>
      <c r="B51" s="359"/>
      <c r="C51" s="359"/>
    </row>
    <row r="52" spans="1:3" ht="20.100000000000001" customHeight="1">
      <c r="A52" s="359"/>
      <c r="B52" s="359"/>
      <c r="C52" s="359"/>
    </row>
    <row r="53" spans="1:3" ht="20.100000000000001" customHeight="1">
      <c r="A53" s="359"/>
      <c r="B53" s="359"/>
      <c r="C53" s="359"/>
    </row>
    <row r="54" spans="1:3" ht="20.100000000000001" customHeight="1">
      <c r="A54" s="359"/>
      <c r="B54" s="359"/>
      <c r="C54" s="359"/>
    </row>
    <row r="55" spans="1:3" ht="20.100000000000001" customHeight="1">
      <c r="A55" s="359"/>
      <c r="B55" s="359"/>
      <c r="C55" s="359"/>
    </row>
    <row r="56" spans="1:3" ht="20.100000000000001" customHeight="1">
      <c r="A56" s="359"/>
      <c r="B56" s="359"/>
      <c r="C56" s="359"/>
    </row>
    <row r="57" spans="1:3" ht="20.100000000000001" customHeight="1">
      <c r="A57" s="359"/>
      <c r="B57" s="359"/>
      <c r="C57" s="359"/>
    </row>
    <row r="58" spans="1:3" ht="20.100000000000001" customHeight="1">
      <c r="A58" s="359"/>
      <c r="B58" s="359"/>
      <c r="C58" s="359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5"/>
  <sheetViews>
    <sheetView workbookViewId="0">
      <selection activeCell="A2" sqref="A2"/>
    </sheetView>
  </sheetViews>
  <sheetFormatPr defaultColWidth="9.109375" defaultRowHeight="15"/>
  <cols>
    <col min="1" max="1" width="3.109375" style="27" customWidth="1"/>
    <col min="2" max="2" width="34.6640625" style="27" customWidth="1"/>
    <col min="3" max="3" width="11.44140625" style="27" customWidth="1"/>
    <col min="4" max="4" width="11.6640625" style="27" customWidth="1"/>
    <col min="5" max="6" width="14.109375" style="27" customWidth="1"/>
    <col min="7" max="16384" width="9.109375" style="27"/>
  </cols>
  <sheetData>
    <row r="1" spans="1:6" s="59" customFormat="1" ht="20.100000000000001" customHeight="1">
      <c r="A1" s="60" t="s">
        <v>65</v>
      </c>
    </row>
    <row r="2" spans="1:6" ht="18" customHeight="1">
      <c r="A2" s="58"/>
      <c r="B2" s="58"/>
      <c r="C2" s="58"/>
      <c r="D2" s="58"/>
      <c r="E2" s="58"/>
    </row>
    <row r="3" spans="1:6" ht="20.100000000000001" customHeight="1">
      <c r="A3" s="57"/>
      <c r="B3" s="57"/>
      <c r="C3" s="57"/>
      <c r="D3" s="57"/>
      <c r="F3" s="56" t="s">
        <v>64</v>
      </c>
    </row>
    <row r="4" spans="1:6" ht="16.2" customHeight="1">
      <c r="A4" s="55"/>
      <c r="B4" s="55"/>
      <c r="C4" s="54" t="s">
        <v>63</v>
      </c>
      <c r="D4" s="54" t="s">
        <v>62</v>
      </c>
      <c r="E4" s="54" t="s">
        <v>61</v>
      </c>
      <c r="F4" s="54" t="s">
        <v>61</v>
      </c>
    </row>
    <row r="5" spans="1:6" ht="16.2" customHeight="1">
      <c r="A5" s="51"/>
      <c r="B5" s="51"/>
      <c r="C5" s="53" t="s">
        <v>57</v>
      </c>
      <c r="D5" s="53" t="s">
        <v>60</v>
      </c>
      <c r="E5" s="53" t="s">
        <v>59</v>
      </c>
      <c r="F5" s="53" t="s">
        <v>58</v>
      </c>
    </row>
    <row r="6" spans="1:6" ht="16.2" customHeight="1">
      <c r="A6" s="51"/>
      <c r="B6" s="51"/>
      <c r="C6" s="52"/>
      <c r="D6" s="52" t="s">
        <v>57</v>
      </c>
      <c r="E6" s="52" t="s">
        <v>56</v>
      </c>
      <c r="F6" s="52" t="s">
        <v>55</v>
      </c>
    </row>
    <row r="7" spans="1:6" ht="7.5" customHeight="1">
      <c r="A7" s="51"/>
      <c r="B7" s="51"/>
      <c r="C7" s="51"/>
      <c r="D7" s="51"/>
      <c r="E7" s="51"/>
    </row>
    <row r="8" spans="1:6" ht="17.100000000000001" customHeight="1">
      <c r="A8" s="50" t="s">
        <v>54</v>
      </c>
      <c r="B8" s="49"/>
      <c r="C8" s="48">
        <v>857525.64370000002</v>
      </c>
      <c r="D8" s="48">
        <v>35417.802000000003</v>
      </c>
      <c r="E8" s="47">
        <v>4.1302324029846389</v>
      </c>
      <c r="F8" s="47">
        <v>109.55257184126832</v>
      </c>
    </row>
    <row r="9" spans="1:6" ht="17.100000000000001" customHeight="1">
      <c r="A9" s="37"/>
      <c r="B9" s="42" t="s">
        <v>53</v>
      </c>
      <c r="C9" s="46">
        <v>130276.28200000001</v>
      </c>
      <c r="D9" s="46">
        <v>4862.6400000000003</v>
      </c>
      <c r="E9" s="45">
        <v>3.7325596995468446</v>
      </c>
      <c r="F9" s="45">
        <v>101.27546132378058</v>
      </c>
    </row>
    <row r="10" spans="1:6" ht="17.100000000000001" customHeight="1">
      <c r="A10" s="37"/>
      <c r="B10" s="44" t="s">
        <v>52</v>
      </c>
      <c r="C10" s="39"/>
      <c r="D10" s="33"/>
      <c r="E10" s="32"/>
      <c r="F10" s="32"/>
    </row>
    <row r="11" spans="1:6" ht="17.100000000000001" customHeight="1">
      <c r="A11" s="37"/>
      <c r="B11" s="43" t="s">
        <v>51</v>
      </c>
      <c r="C11" s="39">
        <v>71135.199999999997</v>
      </c>
      <c r="D11" s="33">
        <v>3024.23</v>
      </c>
      <c r="E11" s="32">
        <v>4.2513832814134211</v>
      </c>
      <c r="F11" s="32">
        <v>97.073258415425272</v>
      </c>
    </row>
    <row r="12" spans="1:6" ht="17.100000000000001" customHeight="1">
      <c r="A12" s="37"/>
      <c r="B12" s="43" t="s">
        <v>50</v>
      </c>
      <c r="C12" s="39">
        <v>22339.200000000001</v>
      </c>
      <c r="D12" s="33">
        <v>591.30999999999995</v>
      </c>
      <c r="E12" s="32">
        <v>2.6469613952155848</v>
      </c>
      <c r="F12" s="32">
        <v>188.60359785659602</v>
      </c>
    </row>
    <row r="13" spans="1:6" ht="17.100000000000001" customHeight="1">
      <c r="A13" s="37"/>
      <c r="B13" s="43" t="s">
        <v>49</v>
      </c>
      <c r="C13" s="39">
        <v>5757.97</v>
      </c>
      <c r="D13" s="33">
        <v>107.64</v>
      </c>
      <c r="E13" s="32">
        <v>1.869408836794912</v>
      </c>
      <c r="F13" s="32">
        <v>286.88699360341155</v>
      </c>
    </row>
    <row r="14" spans="1:6" ht="17.100000000000001" customHeight="1">
      <c r="A14" s="37"/>
      <c r="B14" s="43" t="s">
        <v>48</v>
      </c>
      <c r="C14" s="39">
        <v>2924.2</v>
      </c>
      <c r="D14" s="33">
        <v>60.4</v>
      </c>
      <c r="E14" s="32">
        <v>2.0655221941043704</v>
      </c>
      <c r="F14" s="32">
        <v>139.75011568718185</v>
      </c>
    </row>
    <row r="15" spans="1:6" ht="17.100000000000001" customHeight="1">
      <c r="A15" s="37"/>
      <c r="B15" s="43" t="s">
        <v>47</v>
      </c>
      <c r="C15" s="39">
        <v>1630.1279999999999</v>
      </c>
      <c r="D15" s="33">
        <v>45.12</v>
      </c>
      <c r="E15" s="32">
        <v>2.7678808044521657</v>
      </c>
      <c r="F15" s="32">
        <v>120.25586353944564</v>
      </c>
    </row>
    <row r="16" spans="1:6" ht="17.100000000000001" customHeight="1">
      <c r="A16" s="37"/>
      <c r="B16" s="43" t="s">
        <v>46</v>
      </c>
      <c r="C16" s="39">
        <v>1042.2</v>
      </c>
      <c r="D16" s="33">
        <v>30.12</v>
      </c>
      <c r="E16" s="32">
        <v>2.8900402993667242</v>
      </c>
      <c r="F16" s="32">
        <v>106.35593220338984</v>
      </c>
    </row>
    <row r="17" spans="1:6" ht="17.100000000000001" customHeight="1">
      <c r="A17" s="37"/>
      <c r="B17" s="43" t="s">
        <v>45</v>
      </c>
      <c r="C17" s="39">
        <v>593.34199999999998</v>
      </c>
      <c r="D17" s="33">
        <v>19.309999999999999</v>
      </c>
      <c r="E17" s="32">
        <v>3.2544468451584416</v>
      </c>
      <c r="F17" s="32">
        <v>135.60393258426967</v>
      </c>
    </row>
    <row r="18" spans="1:6" ht="17.100000000000001" customHeight="1">
      <c r="A18" s="37"/>
      <c r="B18" s="43" t="s">
        <v>44</v>
      </c>
      <c r="C18" s="39">
        <v>423.50599999999997</v>
      </c>
      <c r="D18" s="33">
        <v>15.54</v>
      </c>
      <c r="E18" s="32">
        <v>3.6693695012585419</v>
      </c>
      <c r="F18" s="32">
        <v>50.258732212160417</v>
      </c>
    </row>
    <row r="19" spans="1:6" ht="17.100000000000001" customHeight="1">
      <c r="A19" s="37"/>
      <c r="B19" s="43" t="s">
        <v>43</v>
      </c>
      <c r="C19" s="39">
        <v>260.017</v>
      </c>
      <c r="D19" s="33">
        <v>10.72</v>
      </c>
      <c r="E19" s="32">
        <v>4.1228073549037179</v>
      </c>
      <c r="F19" s="32">
        <v>61.467889908256879</v>
      </c>
    </row>
    <row r="20" spans="1:6" ht="17.100000000000001" customHeight="1">
      <c r="A20" s="37"/>
      <c r="B20" s="43" t="s">
        <v>42</v>
      </c>
      <c r="C20" s="39">
        <v>330</v>
      </c>
      <c r="D20" s="33">
        <v>10.119999999999999</v>
      </c>
      <c r="E20" s="32">
        <v>3.0666666666666664</v>
      </c>
      <c r="F20" s="32">
        <v>102.84552845528454</v>
      </c>
    </row>
    <row r="21" spans="1:6" ht="17.100000000000001" customHeight="1">
      <c r="A21" s="37"/>
      <c r="B21" s="42" t="s">
        <v>41</v>
      </c>
      <c r="C21" s="41">
        <v>727249.36170000001</v>
      </c>
      <c r="D21" s="41">
        <v>30555.162000000004</v>
      </c>
      <c r="E21" s="40">
        <v>4.2014697584024026</v>
      </c>
      <c r="F21" s="40">
        <v>110.99624990505157</v>
      </c>
    </row>
    <row r="22" spans="1:6" ht="17.100000000000001" customHeight="1">
      <c r="A22" s="37"/>
      <c r="B22" s="36" t="s">
        <v>40</v>
      </c>
      <c r="C22" s="39">
        <v>524201.58299999998</v>
      </c>
      <c r="D22" s="33">
        <v>20060.379000000001</v>
      </c>
      <c r="E22" s="38">
        <v>3.8268444145465317</v>
      </c>
      <c r="F22" s="32">
        <v>111.78384533286464</v>
      </c>
    </row>
    <row r="23" spans="1:6" ht="17.100000000000001" customHeight="1">
      <c r="A23" s="37"/>
      <c r="B23" s="36" t="s">
        <v>39</v>
      </c>
      <c r="C23" s="39">
        <v>178095.31840000002</v>
      </c>
      <c r="D23" s="33">
        <v>9173.1689999999999</v>
      </c>
      <c r="E23" s="38">
        <v>5.150707543809304</v>
      </c>
      <c r="F23" s="32">
        <v>109.59443161107299</v>
      </c>
    </row>
    <row r="24" spans="1:6" ht="17.100000000000001" customHeight="1">
      <c r="A24" s="37"/>
      <c r="B24" s="36" t="s">
        <v>38</v>
      </c>
      <c r="C24" s="33">
        <v>24952.460300000002</v>
      </c>
      <c r="D24" s="33">
        <v>1321.614</v>
      </c>
      <c r="E24" s="32">
        <v>5.2965278137322587</v>
      </c>
      <c r="F24" s="32">
        <v>109.01608580636488</v>
      </c>
    </row>
    <row r="25" spans="1:6" ht="17.100000000000001" customHeight="1">
      <c r="B25" s="35" t="s">
        <v>37</v>
      </c>
      <c r="C25" s="33"/>
      <c r="D25" s="33"/>
      <c r="E25" s="32"/>
      <c r="F25" s="32"/>
    </row>
    <row r="26" spans="1:6" ht="16.5" customHeight="1">
      <c r="A26" s="30"/>
      <c r="B26" s="31" t="s">
        <v>36</v>
      </c>
      <c r="C26" s="33">
        <v>104570.323</v>
      </c>
      <c r="D26" s="33">
        <v>5126.076</v>
      </c>
      <c r="E26" s="32">
        <v>4.9020370722198114</v>
      </c>
      <c r="F26" s="32">
        <v>129.0873963614313</v>
      </c>
    </row>
    <row r="27" spans="1:6" ht="16.5" customHeight="1">
      <c r="A27" s="30"/>
      <c r="B27" s="31" t="s">
        <v>35</v>
      </c>
      <c r="C27" s="33">
        <v>84312.994000000006</v>
      </c>
      <c r="D27" s="33">
        <v>1700.57</v>
      </c>
      <c r="E27" s="32">
        <v>2.0169726151582279</v>
      </c>
      <c r="F27" s="32">
        <v>99.639776459848662</v>
      </c>
    </row>
    <row r="28" spans="1:6" ht="16.5" customHeight="1">
      <c r="A28" s="30"/>
      <c r="B28" s="31" t="s">
        <v>34</v>
      </c>
      <c r="C28" s="33">
        <v>28796.566999999999</v>
      </c>
      <c r="D28" s="33">
        <v>1593.827</v>
      </c>
      <c r="E28" s="32">
        <v>5.5347812813937161</v>
      </c>
      <c r="F28" s="32">
        <v>170.12035667245183</v>
      </c>
    </row>
    <row r="29" spans="1:6" ht="16.5" customHeight="1">
      <c r="A29" s="30"/>
      <c r="B29" s="31" t="s">
        <v>33</v>
      </c>
      <c r="C29" s="33">
        <v>25637.83</v>
      </c>
      <c r="D29" s="33">
        <v>938.98</v>
      </c>
      <c r="E29" s="32">
        <v>3.6624784546898077</v>
      </c>
      <c r="F29" s="32">
        <v>101.2184197732616</v>
      </c>
    </row>
    <row r="30" spans="1:6" ht="16.5" customHeight="1">
      <c r="A30" s="30"/>
      <c r="B30" s="31" t="s">
        <v>32</v>
      </c>
      <c r="C30" s="33">
        <v>25428.431</v>
      </c>
      <c r="D30" s="33">
        <v>892.08500000000004</v>
      </c>
      <c r="E30" s="32">
        <v>3.5082188122420921</v>
      </c>
      <c r="F30" s="32">
        <v>102.48396542989191</v>
      </c>
    </row>
    <row r="31" spans="1:6" ht="16.5" customHeight="1">
      <c r="A31" s="30"/>
      <c r="B31" s="31" t="s">
        <v>31</v>
      </c>
      <c r="C31" s="33">
        <v>36000</v>
      </c>
      <c r="D31" s="33">
        <v>839.57500000000005</v>
      </c>
      <c r="E31" s="32">
        <v>2.332152777777778</v>
      </c>
      <c r="F31" s="32">
        <v>90.803640473499499</v>
      </c>
    </row>
    <row r="32" spans="1:6" ht="16.5" customHeight="1">
      <c r="A32" s="30"/>
      <c r="B32" s="31" t="s">
        <v>30</v>
      </c>
      <c r="C32" s="33">
        <v>15334.392</v>
      </c>
      <c r="D32" s="33">
        <v>734.63400000000001</v>
      </c>
      <c r="E32" s="32">
        <v>4.7907605335770729</v>
      </c>
      <c r="F32" s="32">
        <v>105.22505747291075</v>
      </c>
    </row>
    <row r="33" spans="1:6" ht="16.5" customHeight="1">
      <c r="A33" s="30"/>
      <c r="B33" s="31" t="s">
        <v>29</v>
      </c>
      <c r="C33" s="29">
        <v>14218.246999999999</v>
      </c>
      <c r="D33" s="29">
        <v>692.16099999999994</v>
      </c>
      <c r="E33" s="28">
        <v>4.8681177081816056</v>
      </c>
      <c r="F33" s="28">
        <v>110.35554280065686</v>
      </c>
    </row>
    <row r="34" spans="1:6" ht="16.5" customHeight="1">
      <c r="A34" s="30"/>
      <c r="B34" s="31" t="s">
        <v>28</v>
      </c>
      <c r="C34" s="33">
        <v>14089.277</v>
      </c>
      <c r="D34" s="33">
        <v>677.34799999999996</v>
      </c>
      <c r="E34" s="32">
        <v>4.8075426439553999</v>
      </c>
      <c r="F34" s="32">
        <v>81.47655414565142</v>
      </c>
    </row>
    <row r="35" spans="1:6" ht="16.5" customHeight="1">
      <c r="A35" s="30"/>
      <c r="B35" s="31" t="s">
        <v>27</v>
      </c>
      <c r="C35" s="33">
        <v>10054.069</v>
      </c>
      <c r="D35" s="33">
        <v>662.35299999999995</v>
      </c>
      <c r="E35" s="32">
        <v>6.5879098303383437</v>
      </c>
      <c r="F35" s="32">
        <v>145.49981767298002</v>
      </c>
    </row>
    <row r="36" spans="1:6" ht="16.5" customHeight="1">
      <c r="A36" s="30"/>
      <c r="B36" s="31" t="s">
        <v>26</v>
      </c>
      <c r="C36" s="33">
        <v>12141.644</v>
      </c>
      <c r="D36" s="33">
        <v>592.20000000000005</v>
      </c>
      <c r="E36" s="32">
        <v>4.8774284602645244</v>
      </c>
      <c r="F36" s="32">
        <v>87.602513579720949</v>
      </c>
    </row>
    <row r="37" spans="1:6" ht="16.5" customHeight="1">
      <c r="A37" s="30"/>
      <c r="B37" s="31" t="s">
        <v>25</v>
      </c>
      <c r="C37" s="33">
        <v>10540.906999999999</v>
      </c>
      <c r="D37" s="33">
        <v>573.34500000000003</v>
      </c>
      <c r="E37" s="32">
        <v>5.4392378189087527</v>
      </c>
      <c r="F37" s="32">
        <v>131.34148855748745</v>
      </c>
    </row>
    <row r="38" spans="1:6" ht="16.5" customHeight="1">
      <c r="A38" s="30"/>
      <c r="B38" s="31" t="s">
        <v>24</v>
      </c>
      <c r="C38" s="33">
        <v>8577.5110000000004</v>
      </c>
      <c r="D38" s="33">
        <v>572.92700000000002</v>
      </c>
      <c r="E38" s="32">
        <v>6.6794085137285162</v>
      </c>
      <c r="F38" s="32">
        <v>118.24508539291058</v>
      </c>
    </row>
    <row r="39" spans="1:6" ht="16.5" customHeight="1">
      <c r="A39" s="30"/>
      <c r="B39" s="31" t="s">
        <v>23</v>
      </c>
      <c r="C39" s="33">
        <v>10003.954</v>
      </c>
      <c r="D39" s="33">
        <v>568.71799999999996</v>
      </c>
      <c r="E39" s="32">
        <v>5.6849321778168909</v>
      </c>
      <c r="F39" s="32">
        <v>93.046214053509274</v>
      </c>
    </row>
    <row r="40" spans="1:6" ht="16.5" customHeight="1">
      <c r="A40" s="30"/>
      <c r="B40" s="31" t="s">
        <v>22</v>
      </c>
      <c r="C40" s="33">
        <v>14368.581699999999</v>
      </c>
      <c r="D40" s="33">
        <v>552.03099999999995</v>
      </c>
      <c r="E40" s="32">
        <v>3.8419310376333109</v>
      </c>
      <c r="F40" s="32">
        <v>106.06475735206527</v>
      </c>
    </row>
    <row r="41" spans="1:6" ht="16.5" customHeight="1">
      <c r="A41" s="30"/>
      <c r="B41" s="31" t="s">
        <v>21</v>
      </c>
      <c r="C41" s="33">
        <v>15596.98</v>
      </c>
      <c r="D41" s="33">
        <v>530.87199999999996</v>
      </c>
      <c r="E41" s="32">
        <v>3.4036845594467646</v>
      </c>
      <c r="F41" s="32">
        <v>189.81950284619123</v>
      </c>
    </row>
    <row r="42" spans="1:6" ht="16.5" customHeight="1">
      <c r="A42" s="30"/>
      <c r="B42" s="31" t="s">
        <v>20</v>
      </c>
      <c r="C42" s="33">
        <v>9830.6059999999998</v>
      </c>
      <c r="D42" s="33">
        <v>502.04</v>
      </c>
      <c r="E42" s="32">
        <v>5.1069079566407201</v>
      </c>
      <c r="F42" s="32">
        <v>102.20101460014494</v>
      </c>
    </row>
    <row r="43" spans="1:6" ht="16.5" customHeight="1">
      <c r="A43" s="30"/>
      <c r="B43" s="31" t="s">
        <v>19</v>
      </c>
      <c r="C43" s="33">
        <v>11545.976000000001</v>
      </c>
      <c r="D43" s="33">
        <v>493.87900000000002</v>
      </c>
      <c r="E43" s="32">
        <v>4.2774989312293741</v>
      </c>
      <c r="F43" s="32">
        <v>239.06933741238433</v>
      </c>
    </row>
    <row r="44" spans="1:6" ht="16.5" customHeight="1">
      <c r="A44" s="30"/>
      <c r="B44" s="34" t="s">
        <v>18</v>
      </c>
      <c r="C44" s="33">
        <v>8281.9470000000001</v>
      </c>
      <c r="D44" s="33">
        <v>489.572</v>
      </c>
      <c r="E44" s="32">
        <v>5.9113152982022221</v>
      </c>
      <c r="F44" s="32">
        <v>101.32982301452766</v>
      </c>
    </row>
    <row r="45" spans="1:6" ht="16.5" customHeight="1">
      <c r="A45" s="30"/>
      <c r="B45" s="34" t="s">
        <v>17</v>
      </c>
      <c r="C45" s="33">
        <v>8348.2890000000007</v>
      </c>
      <c r="D45" s="33">
        <v>480.45699999999999</v>
      </c>
      <c r="E45" s="32">
        <v>5.7551553378183238</v>
      </c>
      <c r="F45" s="32">
        <v>141.07147576025392</v>
      </c>
    </row>
    <row r="46" spans="1:6" ht="16.5" customHeight="1">
      <c r="B46" s="34" t="s">
        <v>16</v>
      </c>
      <c r="C46" s="33">
        <v>8010.1080000000002</v>
      </c>
      <c r="D46" s="33">
        <v>467.21499999999997</v>
      </c>
      <c r="E46" s="32">
        <v>5.8328177347920898</v>
      </c>
      <c r="F46" s="32">
        <v>100.07196725489902</v>
      </c>
    </row>
    <row r="47" spans="1:6" ht="16.5" customHeight="1">
      <c r="A47" s="30"/>
      <c r="B47" s="31" t="s">
        <v>15</v>
      </c>
      <c r="C47" s="29">
        <v>9447.2710000000006</v>
      </c>
      <c r="D47" s="29">
        <v>406.15499999999997</v>
      </c>
      <c r="E47" s="28">
        <v>4.2991780377634976</v>
      </c>
      <c r="F47" s="28">
        <v>81.587865322922454</v>
      </c>
    </row>
    <row r="48" spans="1:6" ht="16.5" customHeight="1">
      <c r="A48" s="30"/>
      <c r="B48" s="31"/>
      <c r="C48" s="29"/>
      <c r="D48" s="29"/>
      <c r="E48" s="28"/>
      <c r="F48" s="28"/>
    </row>
    <row r="49" spans="1:6" ht="16.5" customHeight="1">
      <c r="A49" s="30"/>
      <c r="B49" s="31"/>
      <c r="C49" s="29"/>
      <c r="D49" s="29"/>
      <c r="E49" s="28"/>
      <c r="F49" s="28"/>
    </row>
    <row r="50" spans="1:6" ht="16.5" customHeight="1">
      <c r="A50" s="30"/>
      <c r="C50" s="29"/>
      <c r="D50" s="29"/>
      <c r="E50" s="28"/>
      <c r="F50" s="28"/>
    </row>
    <row r="51" spans="1:6" ht="16.5" customHeight="1">
      <c r="A51" s="30"/>
      <c r="C51" s="29"/>
      <c r="D51" s="29"/>
      <c r="E51" s="28"/>
      <c r="F51" s="28"/>
    </row>
    <row r="52" spans="1:6" ht="16.5" customHeight="1">
      <c r="A52" s="30"/>
      <c r="C52" s="29"/>
      <c r="D52" s="29"/>
      <c r="E52" s="28"/>
      <c r="F52" s="28"/>
    </row>
    <row r="53" spans="1:6" ht="16.5" customHeight="1">
      <c r="A53" s="30"/>
      <c r="B53" s="31"/>
      <c r="C53" s="29"/>
      <c r="D53" s="29"/>
      <c r="E53" s="28"/>
      <c r="F53" s="28"/>
    </row>
    <row r="54" spans="1:6" ht="16.5" customHeight="1">
      <c r="A54" s="30"/>
      <c r="C54" s="29"/>
      <c r="D54" s="29"/>
      <c r="E54" s="28"/>
      <c r="F54" s="28"/>
    </row>
    <row r="55" spans="1:6" ht="17.100000000000001" customHeight="1">
      <c r="A55" s="30"/>
      <c r="B55" s="30"/>
      <c r="C55" s="29"/>
      <c r="D55" s="29"/>
      <c r="E55" s="28"/>
      <c r="F55" s="28"/>
    </row>
  </sheetData>
  <pageMargins left="0.92" right="0.39370078740157499" top="0.74803149606299202" bottom="0.74803149606299202" header="0.31496062992126" footer="0.511811023622047"/>
  <pageSetup paperSize="9" scale="96" orientation="portrait" r:id="rId1"/>
  <headerFooter alignWithMargins="0">
    <oddHeader>&amp;C&amp;"Times New Roman,Regular"&amp;13&amp;P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workbookViewId="0"/>
  </sheetViews>
  <sheetFormatPr defaultRowHeight="15"/>
  <cols>
    <col min="1" max="1" width="4.33203125" style="325" customWidth="1"/>
    <col min="2" max="2" width="46.44140625" style="325" customWidth="1"/>
    <col min="3" max="3" width="13.33203125" style="325" customWidth="1"/>
    <col min="4" max="4" width="12.88671875" style="325" customWidth="1"/>
    <col min="5" max="5" width="12.109375" style="325" customWidth="1"/>
    <col min="6" max="235" width="8.88671875" style="325"/>
    <col min="236" max="236" width="4.33203125" style="325" customWidth="1"/>
    <col min="237" max="237" width="45.44140625" style="325" customWidth="1"/>
    <col min="238" max="239" width="20.6640625" style="325" customWidth="1"/>
    <col min="240" max="240" width="21.44140625" style="325" bestFit="1" customWidth="1"/>
    <col min="241" max="491" width="8.88671875" style="325"/>
    <col min="492" max="492" width="4.33203125" style="325" customWidth="1"/>
    <col min="493" max="493" width="45.44140625" style="325" customWidth="1"/>
    <col min="494" max="495" width="20.6640625" style="325" customWidth="1"/>
    <col min="496" max="496" width="21.44140625" style="325" bestFit="1" customWidth="1"/>
    <col min="497" max="747" width="8.88671875" style="325"/>
    <col min="748" max="748" width="4.33203125" style="325" customWidth="1"/>
    <col min="749" max="749" width="45.44140625" style="325" customWidth="1"/>
    <col min="750" max="751" width="20.6640625" style="325" customWidth="1"/>
    <col min="752" max="752" width="21.44140625" style="325" bestFit="1" customWidth="1"/>
    <col min="753" max="1003" width="8.88671875" style="325"/>
    <col min="1004" max="1004" width="4.33203125" style="325" customWidth="1"/>
    <col min="1005" max="1005" width="45.44140625" style="325" customWidth="1"/>
    <col min="1006" max="1007" width="20.6640625" style="325" customWidth="1"/>
    <col min="1008" max="1008" width="21.44140625" style="325" bestFit="1" customWidth="1"/>
    <col min="1009" max="1259" width="8.88671875" style="325"/>
    <col min="1260" max="1260" width="4.33203125" style="325" customWidth="1"/>
    <col min="1261" max="1261" width="45.44140625" style="325" customWidth="1"/>
    <col min="1262" max="1263" width="20.6640625" style="325" customWidth="1"/>
    <col min="1264" max="1264" width="21.44140625" style="325" bestFit="1" customWidth="1"/>
    <col min="1265" max="1515" width="8.88671875" style="325"/>
    <col min="1516" max="1516" width="4.33203125" style="325" customWidth="1"/>
    <col min="1517" max="1517" width="45.44140625" style="325" customWidth="1"/>
    <col min="1518" max="1519" width="20.6640625" style="325" customWidth="1"/>
    <col min="1520" max="1520" width="21.44140625" style="325" bestFit="1" customWidth="1"/>
    <col min="1521" max="1771" width="8.88671875" style="325"/>
    <col min="1772" max="1772" width="4.33203125" style="325" customWidth="1"/>
    <col min="1773" max="1773" width="45.44140625" style="325" customWidth="1"/>
    <col min="1774" max="1775" width="20.6640625" style="325" customWidth="1"/>
    <col min="1776" max="1776" width="21.44140625" style="325" bestFit="1" customWidth="1"/>
    <col min="1777" max="2027" width="8.88671875" style="325"/>
    <col min="2028" max="2028" width="4.33203125" style="325" customWidth="1"/>
    <col min="2029" max="2029" width="45.44140625" style="325" customWidth="1"/>
    <col min="2030" max="2031" width="20.6640625" style="325" customWidth="1"/>
    <col min="2032" max="2032" width="21.44140625" style="325" bestFit="1" customWidth="1"/>
    <col min="2033" max="2283" width="8.88671875" style="325"/>
    <col min="2284" max="2284" width="4.33203125" style="325" customWidth="1"/>
    <col min="2285" max="2285" width="45.44140625" style="325" customWidth="1"/>
    <col min="2286" max="2287" width="20.6640625" style="325" customWidth="1"/>
    <col min="2288" max="2288" width="21.44140625" style="325" bestFit="1" customWidth="1"/>
    <col min="2289" max="2539" width="8.88671875" style="325"/>
    <col min="2540" max="2540" width="4.33203125" style="325" customWidth="1"/>
    <col min="2541" max="2541" width="45.44140625" style="325" customWidth="1"/>
    <col min="2542" max="2543" width="20.6640625" style="325" customWidth="1"/>
    <col min="2544" max="2544" width="21.44140625" style="325" bestFit="1" customWidth="1"/>
    <col min="2545" max="2795" width="8.88671875" style="325"/>
    <col min="2796" max="2796" width="4.33203125" style="325" customWidth="1"/>
    <col min="2797" max="2797" width="45.44140625" style="325" customWidth="1"/>
    <col min="2798" max="2799" width="20.6640625" style="325" customWidth="1"/>
    <col min="2800" max="2800" width="21.44140625" style="325" bestFit="1" customWidth="1"/>
    <col min="2801" max="3051" width="8.88671875" style="325"/>
    <col min="3052" max="3052" width="4.33203125" style="325" customWidth="1"/>
    <col min="3053" max="3053" width="45.44140625" style="325" customWidth="1"/>
    <col min="3054" max="3055" width="20.6640625" style="325" customWidth="1"/>
    <col min="3056" max="3056" width="21.44140625" style="325" bestFit="1" customWidth="1"/>
    <col min="3057" max="3307" width="8.88671875" style="325"/>
    <col min="3308" max="3308" width="4.33203125" style="325" customWidth="1"/>
    <col min="3309" max="3309" width="45.44140625" style="325" customWidth="1"/>
    <col min="3310" max="3311" width="20.6640625" style="325" customWidth="1"/>
    <col min="3312" max="3312" width="21.44140625" style="325" bestFit="1" customWidth="1"/>
    <col min="3313" max="3563" width="8.88671875" style="325"/>
    <col min="3564" max="3564" width="4.33203125" style="325" customWidth="1"/>
    <col min="3565" max="3565" width="45.44140625" style="325" customWidth="1"/>
    <col min="3566" max="3567" width="20.6640625" style="325" customWidth="1"/>
    <col min="3568" max="3568" width="21.44140625" style="325" bestFit="1" customWidth="1"/>
    <col min="3569" max="3819" width="8.88671875" style="325"/>
    <col min="3820" max="3820" width="4.33203125" style="325" customWidth="1"/>
    <col min="3821" max="3821" width="45.44140625" style="325" customWidth="1"/>
    <col min="3822" max="3823" width="20.6640625" style="325" customWidth="1"/>
    <col min="3824" max="3824" width="21.44140625" style="325" bestFit="1" customWidth="1"/>
    <col min="3825" max="4075" width="8.88671875" style="325"/>
    <col min="4076" max="4076" width="4.33203125" style="325" customWidth="1"/>
    <col min="4077" max="4077" width="45.44140625" style="325" customWidth="1"/>
    <col min="4078" max="4079" width="20.6640625" style="325" customWidth="1"/>
    <col min="4080" max="4080" width="21.44140625" style="325" bestFit="1" customWidth="1"/>
    <col min="4081" max="4331" width="8.88671875" style="325"/>
    <col min="4332" max="4332" width="4.33203125" style="325" customWidth="1"/>
    <col min="4333" max="4333" width="45.44140625" style="325" customWidth="1"/>
    <col min="4334" max="4335" width="20.6640625" style="325" customWidth="1"/>
    <col min="4336" max="4336" width="21.44140625" style="325" bestFit="1" customWidth="1"/>
    <col min="4337" max="4587" width="8.88671875" style="325"/>
    <col min="4588" max="4588" width="4.33203125" style="325" customWidth="1"/>
    <col min="4589" max="4589" width="45.44140625" style="325" customWidth="1"/>
    <col min="4590" max="4591" width="20.6640625" style="325" customWidth="1"/>
    <col min="4592" max="4592" width="21.44140625" style="325" bestFit="1" customWidth="1"/>
    <col min="4593" max="4843" width="8.88671875" style="325"/>
    <col min="4844" max="4844" width="4.33203125" style="325" customWidth="1"/>
    <col min="4845" max="4845" width="45.44140625" style="325" customWidth="1"/>
    <col min="4846" max="4847" width="20.6640625" style="325" customWidth="1"/>
    <col min="4848" max="4848" width="21.44140625" style="325" bestFit="1" customWidth="1"/>
    <col min="4849" max="5099" width="8.88671875" style="325"/>
    <col min="5100" max="5100" width="4.33203125" style="325" customWidth="1"/>
    <col min="5101" max="5101" width="45.44140625" style="325" customWidth="1"/>
    <col min="5102" max="5103" width="20.6640625" style="325" customWidth="1"/>
    <col min="5104" max="5104" width="21.44140625" style="325" bestFit="1" customWidth="1"/>
    <col min="5105" max="5355" width="8.88671875" style="325"/>
    <col min="5356" max="5356" width="4.33203125" style="325" customWidth="1"/>
    <col min="5357" max="5357" width="45.44140625" style="325" customWidth="1"/>
    <col min="5358" max="5359" width="20.6640625" style="325" customWidth="1"/>
    <col min="5360" max="5360" width="21.44140625" style="325" bestFit="1" customWidth="1"/>
    <col min="5361" max="5611" width="8.88671875" style="325"/>
    <col min="5612" max="5612" width="4.33203125" style="325" customWidth="1"/>
    <col min="5613" max="5613" width="45.44140625" style="325" customWidth="1"/>
    <col min="5614" max="5615" width="20.6640625" style="325" customWidth="1"/>
    <col min="5616" max="5616" width="21.44140625" style="325" bestFit="1" customWidth="1"/>
    <col min="5617" max="5867" width="8.88671875" style="325"/>
    <col min="5868" max="5868" width="4.33203125" style="325" customWidth="1"/>
    <col min="5869" max="5869" width="45.44140625" style="325" customWidth="1"/>
    <col min="5870" max="5871" width="20.6640625" style="325" customWidth="1"/>
    <col min="5872" max="5872" width="21.44140625" style="325" bestFit="1" customWidth="1"/>
    <col min="5873" max="6123" width="8.88671875" style="325"/>
    <col min="6124" max="6124" width="4.33203125" style="325" customWidth="1"/>
    <col min="6125" max="6125" width="45.44140625" style="325" customWidth="1"/>
    <col min="6126" max="6127" width="20.6640625" style="325" customWidth="1"/>
    <col min="6128" max="6128" width="21.44140625" style="325" bestFit="1" customWidth="1"/>
    <col min="6129" max="6379" width="8.88671875" style="325"/>
    <col min="6380" max="6380" width="4.33203125" style="325" customWidth="1"/>
    <col min="6381" max="6381" width="45.44140625" style="325" customWidth="1"/>
    <col min="6382" max="6383" width="20.6640625" style="325" customWidth="1"/>
    <col min="6384" max="6384" width="21.44140625" style="325" bestFit="1" customWidth="1"/>
    <col min="6385" max="6635" width="8.88671875" style="325"/>
    <col min="6636" max="6636" width="4.33203125" style="325" customWidth="1"/>
    <col min="6637" max="6637" width="45.44140625" style="325" customWidth="1"/>
    <col min="6638" max="6639" width="20.6640625" style="325" customWidth="1"/>
    <col min="6640" max="6640" width="21.44140625" style="325" bestFit="1" customWidth="1"/>
    <col min="6641" max="6891" width="8.88671875" style="325"/>
    <col min="6892" max="6892" width="4.33203125" style="325" customWidth="1"/>
    <col min="6893" max="6893" width="45.44140625" style="325" customWidth="1"/>
    <col min="6894" max="6895" width="20.6640625" style="325" customWidth="1"/>
    <col min="6896" max="6896" width="21.44140625" style="325" bestFit="1" customWidth="1"/>
    <col min="6897" max="7147" width="8.88671875" style="325"/>
    <col min="7148" max="7148" width="4.33203125" style="325" customWidth="1"/>
    <col min="7149" max="7149" width="45.44140625" style="325" customWidth="1"/>
    <col min="7150" max="7151" width="20.6640625" style="325" customWidth="1"/>
    <col min="7152" max="7152" width="21.44140625" style="325" bestFit="1" customWidth="1"/>
    <col min="7153" max="7403" width="8.88671875" style="325"/>
    <col min="7404" max="7404" width="4.33203125" style="325" customWidth="1"/>
    <col min="7405" max="7405" width="45.44140625" style="325" customWidth="1"/>
    <col min="7406" max="7407" width="20.6640625" style="325" customWidth="1"/>
    <col min="7408" max="7408" width="21.44140625" style="325" bestFit="1" customWidth="1"/>
    <col min="7409" max="7659" width="8.88671875" style="325"/>
    <col min="7660" max="7660" width="4.33203125" style="325" customWidth="1"/>
    <col min="7661" max="7661" width="45.44140625" style="325" customWidth="1"/>
    <col min="7662" max="7663" width="20.6640625" style="325" customWidth="1"/>
    <col min="7664" max="7664" width="21.44140625" style="325" bestFit="1" customWidth="1"/>
    <col min="7665" max="7915" width="8.88671875" style="325"/>
    <col min="7916" max="7916" width="4.33203125" style="325" customWidth="1"/>
    <col min="7917" max="7917" width="45.44140625" style="325" customWidth="1"/>
    <col min="7918" max="7919" width="20.6640625" style="325" customWidth="1"/>
    <col min="7920" max="7920" width="21.44140625" style="325" bestFit="1" customWidth="1"/>
    <col min="7921" max="8171" width="8.88671875" style="325"/>
    <col min="8172" max="8172" width="4.33203125" style="325" customWidth="1"/>
    <col min="8173" max="8173" width="45.44140625" style="325" customWidth="1"/>
    <col min="8174" max="8175" width="20.6640625" style="325" customWidth="1"/>
    <col min="8176" max="8176" width="21.44140625" style="325" bestFit="1" customWidth="1"/>
    <col min="8177" max="8427" width="8.88671875" style="325"/>
    <col min="8428" max="8428" width="4.33203125" style="325" customWidth="1"/>
    <col min="8429" max="8429" width="45.44140625" style="325" customWidth="1"/>
    <col min="8430" max="8431" width="20.6640625" style="325" customWidth="1"/>
    <col min="8432" max="8432" width="21.44140625" style="325" bestFit="1" customWidth="1"/>
    <col min="8433" max="8683" width="8.88671875" style="325"/>
    <col min="8684" max="8684" width="4.33203125" style="325" customWidth="1"/>
    <col min="8685" max="8685" width="45.44140625" style="325" customWidth="1"/>
    <col min="8686" max="8687" width="20.6640625" style="325" customWidth="1"/>
    <col min="8688" max="8688" width="21.44140625" style="325" bestFit="1" customWidth="1"/>
    <col min="8689" max="8939" width="8.88671875" style="325"/>
    <col min="8940" max="8940" width="4.33203125" style="325" customWidth="1"/>
    <col min="8941" max="8941" width="45.44140625" style="325" customWidth="1"/>
    <col min="8942" max="8943" width="20.6640625" style="325" customWidth="1"/>
    <col min="8944" max="8944" width="21.44140625" style="325" bestFit="1" customWidth="1"/>
    <col min="8945" max="9195" width="8.88671875" style="325"/>
    <col min="9196" max="9196" width="4.33203125" style="325" customWidth="1"/>
    <col min="9197" max="9197" width="45.44140625" style="325" customWidth="1"/>
    <col min="9198" max="9199" width="20.6640625" style="325" customWidth="1"/>
    <col min="9200" max="9200" width="21.44140625" style="325" bestFit="1" customWidth="1"/>
    <col min="9201" max="9451" width="8.88671875" style="325"/>
    <col min="9452" max="9452" width="4.33203125" style="325" customWidth="1"/>
    <col min="9453" max="9453" width="45.44140625" style="325" customWidth="1"/>
    <col min="9454" max="9455" width="20.6640625" style="325" customWidth="1"/>
    <col min="9456" max="9456" width="21.44140625" style="325" bestFit="1" customWidth="1"/>
    <col min="9457" max="9707" width="8.88671875" style="325"/>
    <col min="9708" max="9708" width="4.33203125" style="325" customWidth="1"/>
    <col min="9709" max="9709" width="45.44140625" style="325" customWidth="1"/>
    <col min="9710" max="9711" width="20.6640625" style="325" customWidth="1"/>
    <col min="9712" max="9712" width="21.44140625" style="325" bestFit="1" customWidth="1"/>
    <col min="9713" max="9963" width="8.88671875" style="325"/>
    <col min="9964" max="9964" width="4.33203125" style="325" customWidth="1"/>
    <col min="9965" max="9965" width="45.44140625" style="325" customWidth="1"/>
    <col min="9966" max="9967" width="20.6640625" style="325" customWidth="1"/>
    <col min="9968" max="9968" width="21.44140625" style="325" bestFit="1" customWidth="1"/>
    <col min="9969" max="10219" width="8.88671875" style="325"/>
    <col min="10220" max="10220" width="4.33203125" style="325" customWidth="1"/>
    <col min="10221" max="10221" width="45.44140625" style="325" customWidth="1"/>
    <col min="10222" max="10223" width="20.6640625" style="325" customWidth="1"/>
    <col min="10224" max="10224" width="21.44140625" style="325" bestFit="1" customWidth="1"/>
    <col min="10225" max="10475" width="8.88671875" style="325"/>
    <col min="10476" max="10476" width="4.33203125" style="325" customWidth="1"/>
    <col min="10477" max="10477" width="45.44140625" style="325" customWidth="1"/>
    <col min="10478" max="10479" width="20.6640625" style="325" customWidth="1"/>
    <col min="10480" max="10480" width="21.44140625" style="325" bestFit="1" customWidth="1"/>
    <col min="10481" max="10731" width="8.88671875" style="325"/>
    <col min="10732" max="10732" width="4.33203125" style="325" customWidth="1"/>
    <col min="10733" max="10733" width="45.44140625" style="325" customWidth="1"/>
    <col min="10734" max="10735" width="20.6640625" style="325" customWidth="1"/>
    <col min="10736" max="10736" width="21.44140625" style="325" bestFit="1" customWidth="1"/>
    <col min="10737" max="10987" width="8.88671875" style="325"/>
    <col min="10988" max="10988" width="4.33203125" style="325" customWidth="1"/>
    <col min="10989" max="10989" width="45.44140625" style="325" customWidth="1"/>
    <col min="10990" max="10991" width="20.6640625" style="325" customWidth="1"/>
    <col min="10992" max="10992" width="21.44140625" style="325" bestFit="1" customWidth="1"/>
    <col min="10993" max="11243" width="8.88671875" style="325"/>
    <col min="11244" max="11244" width="4.33203125" style="325" customWidth="1"/>
    <col min="11245" max="11245" width="45.44140625" style="325" customWidth="1"/>
    <col min="11246" max="11247" width="20.6640625" style="325" customWidth="1"/>
    <col min="11248" max="11248" width="21.44140625" style="325" bestFit="1" customWidth="1"/>
    <col min="11249" max="11499" width="8.88671875" style="325"/>
    <col min="11500" max="11500" width="4.33203125" style="325" customWidth="1"/>
    <col min="11501" max="11501" width="45.44140625" style="325" customWidth="1"/>
    <col min="11502" max="11503" width="20.6640625" style="325" customWidth="1"/>
    <col min="11504" max="11504" width="21.44140625" style="325" bestFit="1" customWidth="1"/>
    <col min="11505" max="11755" width="8.88671875" style="325"/>
    <col min="11756" max="11756" width="4.33203125" style="325" customWidth="1"/>
    <col min="11757" max="11757" width="45.44140625" style="325" customWidth="1"/>
    <col min="11758" max="11759" width="20.6640625" style="325" customWidth="1"/>
    <col min="11760" max="11760" width="21.44140625" style="325" bestFit="1" customWidth="1"/>
    <col min="11761" max="12011" width="8.88671875" style="325"/>
    <col min="12012" max="12012" width="4.33203125" style="325" customWidth="1"/>
    <col min="12013" max="12013" width="45.44140625" style="325" customWidth="1"/>
    <col min="12014" max="12015" width="20.6640625" style="325" customWidth="1"/>
    <col min="12016" max="12016" width="21.44140625" style="325" bestFit="1" customWidth="1"/>
    <col min="12017" max="12267" width="8.88671875" style="325"/>
    <col min="12268" max="12268" width="4.33203125" style="325" customWidth="1"/>
    <col min="12269" max="12269" width="45.44140625" style="325" customWidth="1"/>
    <col min="12270" max="12271" width="20.6640625" style="325" customWidth="1"/>
    <col min="12272" max="12272" width="21.44140625" style="325" bestFit="1" customWidth="1"/>
    <col min="12273" max="12523" width="8.88671875" style="325"/>
    <col min="12524" max="12524" width="4.33203125" style="325" customWidth="1"/>
    <col min="12525" max="12525" width="45.44140625" style="325" customWidth="1"/>
    <col min="12526" max="12527" width="20.6640625" style="325" customWidth="1"/>
    <col min="12528" max="12528" width="21.44140625" style="325" bestFit="1" customWidth="1"/>
    <col min="12529" max="12779" width="8.88671875" style="325"/>
    <col min="12780" max="12780" width="4.33203125" style="325" customWidth="1"/>
    <col min="12781" max="12781" width="45.44140625" style="325" customWidth="1"/>
    <col min="12782" max="12783" width="20.6640625" style="325" customWidth="1"/>
    <col min="12784" max="12784" width="21.44140625" style="325" bestFit="1" customWidth="1"/>
    <col min="12785" max="13035" width="8.88671875" style="325"/>
    <col min="13036" max="13036" width="4.33203125" style="325" customWidth="1"/>
    <col min="13037" max="13037" width="45.44140625" style="325" customWidth="1"/>
    <col min="13038" max="13039" width="20.6640625" style="325" customWidth="1"/>
    <col min="13040" max="13040" width="21.44140625" style="325" bestFit="1" customWidth="1"/>
    <col min="13041" max="13291" width="8.88671875" style="325"/>
    <col min="13292" max="13292" width="4.33203125" style="325" customWidth="1"/>
    <col min="13293" max="13293" width="45.44140625" style="325" customWidth="1"/>
    <col min="13294" max="13295" width="20.6640625" style="325" customWidth="1"/>
    <col min="13296" max="13296" width="21.44140625" style="325" bestFit="1" customWidth="1"/>
    <col min="13297" max="13547" width="8.88671875" style="325"/>
    <col min="13548" max="13548" width="4.33203125" style="325" customWidth="1"/>
    <col min="13549" max="13549" width="45.44140625" style="325" customWidth="1"/>
    <col min="13550" max="13551" width="20.6640625" style="325" customWidth="1"/>
    <col min="13552" max="13552" width="21.44140625" style="325" bestFit="1" customWidth="1"/>
    <col min="13553" max="13803" width="8.88671875" style="325"/>
    <col min="13804" max="13804" width="4.33203125" style="325" customWidth="1"/>
    <col min="13805" max="13805" width="45.44140625" style="325" customWidth="1"/>
    <col min="13806" max="13807" width="20.6640625" style="325" customWidth="1"/>
    <col min="13808" max="13808" width="21.44140625" style="325" bestFit="1" customWidth="1"/>
    <col min="13809" max="14059" width="8.88671875" style="325"/>
    <col min="14060" max="14060" width="4.33203125" style="325" customWidth="1"/>
    <col min="14061" max="14061" width="45.44140625" style="325" customWidth="1"/>
    <col min="14062" max="14063" width="20.6640625" style="325" customWidth="1"/>
    <col min="14064" max="14064" width="21.44140625" style="325" bestFit="1" customWidth="1"/>
    <col min="14065" max="14315" width="8.88671875" style="325"/>
    <col min="14316" max="14316" width="4.33203125" style="325" customWidth="1"/>
    <col min="14317" max="14317" width="45.44140625" style="325" customWidth="1"/>
    <col min="14318" max="14319" width="20.6640625" style="325" customWidth="1"/>
    <col min="14320" max="14320" width="21.44140625" style="325" bestFit="1" customWidth="1"/>
    <col min="14321" max="14571" width="8.88671875" style="325"/>
    <col min="14572" max="14572" width="4.33203125" style="325" customWidth="1"/>
    <col min="14573" max="14573" width="45.44140625" style="325" customWidth="1"/>
    <col min="14574" max="14575" width="20.6640625" style="325" customWidth="1"/>
    <col min="14576" max="14576" width="21.44140625" style="325" bestFit="1" customWidth="1"/>
    <col min="14577" max="14827" width="8.88671875" style="325"/>
    <col min="14828" max="14828" width="4.33203125" style="325" customWidth="1"/>
    <col min="14829" max="14829" width="45.44140625" style="325" customWidth="1"/>
    <col min="14830" max="14831" width="20.6640625" style="325" customWidth="1"/>
    <col min="14832" max="14832" width="21.44140625" style="325" bestFit="1" customWidth="1"/>
    <col min="14833" max="15083" width="8.88671875" style="325"/>
    <col min="15084" max="15084" width="4.33203125" style="325" customWidth="1"/>
    <col min="15085" max="15085" width="45.44140625" style="325" customWidth="1"/>
    <col min="15086" max="15087" width="20.6640625" style="325" customWidth="1"/>
    <col min="15088" max="15088" width="21.44140625" style="325" bestFit="1" customWidth="1"/>
    <col min="15089" max="15339" width="8.88671875" style="325"/>
    <col min="15340" max="15340" width="4.33203125" style="325" customWidth="1"/>
    <col min="15341" max="15341" width="45.44140625" style="325" customWidth="1"/>
    <col min="15342" max="15343" width="20.6640625" style="325" customWidth="1"/>
    <col min="15344" max="15344" width="21.44140625" style="325" bestFit="1" customWidth="1"/>
    <col min="15345" max="15595" width="8.88671875" style="325"/>
    <col min="15596" max="15596" width="4.33203125" style="325" customWidth="1"/>
    <col min="15597" max="15597" width="45.44140625" style="325" customWidth="1"/>
    <col min="15598" max="15599" width="20.6640625" style="325" customWidth="1"/>
    <col min="15600" max="15600" width="21.44140625" style="325" bestFit="1" customWidth="1"/>
    <col min="15601" max="15851" width="8.88671875" style="325"/>
    <col min="15852" max="15852" width="4.33203125" style="325" customWidth="1"/>
    <col min="15853" max="15853" width="45.44140625" style="325" customWidth="1"/>
    <col min="15854" max="15855" width="20.6640625" style="325" customWidth="1"/>
    <col min="15856" max="15856" width="21.44140625" style="325" bestFit="1" customWidth="1"/>
    <col min="15857" max="16107" width="8.88671875" style="325"/>
    <col min="16108" max="16108" width="4.33203125" style="325" customWidth="1"/>
    <col min="16109" max="16109" width="45.44140625" style="325" customWidth="1"/>
    <col min="16110" max="16111" width="20.6640625" style="325" customWidth="1"/>
    <col min="16112" max="16112" width="21.44140625" style="325" bestFit="1" customWidth="1"/>
    <col min="16113" max="16384" width="8.88671875" style="325"/>
  </cols>
  <sheetData>
    <row r="1" spans="1:6" ht="15.6">
      <c r="A1" s="322" t="s">
        <v>479</v>
      </c>
      <c r="B1" s="323"/>
      <c r="C1" s="324"/>
      <c r="D1" s="324"/>
      <c r="E1" s="324"/>
    </row>
    <row r="2" spans="1:6">
      <c r="A2" s="326"/>
      <c r="B2" s="326"/>
      <c r="C2" s="324"/>
      <c r="D2" s="324"/>
      <c r="E2" s="324"/>
    </row>
    <row r="3" spans="1:6">
      <c r="A3" s="327"/>
      <c r="B3" s="327"/>
      <c r="C3" s="328"/>
      <c r="D3" s="328"/>
      <c r="E3" s="329" t="s">
        <v>411</v>
      </c>
    </row>
    <row r="4" spans="1:6">
      <c r="A4" s="330"/>
      <c r="B4" s="331"/>
      <c r="C4" s="332" t="s">
        <v>412</v>
      </c>
      <c r="D4" s="332" t="s">
        <v>413</v>
      </c>
      <c r="E4" s="332" t="s">
        <v>413</v>
      </c>
    </row>
    <row r="5" spans="1:6">
      <c r="A5" s="327"/>
      <c r="B5" s="333"/>
      <c r="C5" s="334" t="s">
        <v>414</v>
      </c>
      <c r="D5" s="334" t="s">
        <v>415</v>
      </c>
      <c r="E5" s="334" t="s">
        <v>416</v>
      </c>
    </row>
    <row r="6" spans="1:6">
      <c r="A6" s="327"/>
      <c r="B6" s="327"/>
      <c r="C6" s="328"/>
      <c r="D6" s="328"/>
      <c r="E6" s="328"/>
    </row>
    <row r="7" spans="1:6">
      <c r="A7" s="335" t="s">
        <v>54</v>
      </c>
      <c r="B7" s="336"/>
      <c r="C7" s="337">
        <v>282</v>
      </c>
      <c r="D7" s="338">
        <v>1286.8350724599998</v>
      </c>
      <c r="E7" s="338">
        <v>2725.0914836093748</v>
      </c>
    </row>
    <row r="8" spans="1:6" ht="15.6">
      <c r="A8" s="335" t="s">
        <v>417</v>
      </c>
      <c r="B8" s="327"/>
      <c r="C8" s="339"/>
      <c r="D8" s="422"/>
      <c r="E8" s="422"/>
    </row>
    <row r="9" spans="1:6" ht="18">
      <c r="A9" s="335"/>
      <c r="B9" s="336" t="s">
        <v>30</v>
      </c>
      <c r="C9" s="339">
        <v>13</v>
      </c>
      <c r="D9" s="340">
        <v>270.161903</v>
      </c>
      <c r="E9" s="340">
        <v>628.51757325000005</v>
      </c>
      <c r="F9" s="341"/>
    </row>
    <row r="10" spans="1:6" ht="18">
      <c r="A10" s="335"/>
      <c r="B10" s="336" t="s">
        <v>17</v>
      </c>
      <c r="C10" s="339">
        <v>29</v>
      </c>
      <c r="D10" s="340">
        <v>175.029088</v>
      </c>
      <c r="E10" s="340">
        <v>1215.8416099999999</v>
      </c>
      <c r="F10" s="341"/>
    </row>
    <row r="11" spans="1:6">
      <c r="A11" s="335"/>
      <c r="B11" s="336" t="s">
        <v>32</v>
      </c>
      <c r="C11" s="339">
        <v>15</v>
      </c>
      <c r="D11" s="340">
        <v>117.071428</v>
      </c>
      <c r="E11" s="340">
        <v>9.9759799999999998</v>
      </c>
    </row>
    <row r="12" spans="1:6">
      <c r="A12" s="335"/>
      <c r="B12" s="336" t="s">
        <v>33</v>
      </c>
      <c r="C12" s="339">
        <v>4</v>
      </c>
      <c r="D12" s="340">
        <v>115</v>
      </c>
      <c r="E12" s="340">
        <v>0</v>
      </c>
    </row>
    <row r="13" spans="1:6" ht="18">
      <c r="A13" s="335"/>
      <c r="B13" s="336" t="s">
        <v>22</v>
      </c>
      <c r="C13" s="339">
        <v>8</v>
      </c>
      <c r="D13" s="340">
        <v>112.676776</v>
      </c>
      <c r="E13" s="340">
        <v>0</v>
      </c>
      <c r="F13" s="341"/>
    </row>
    <row r="14" spans="1:6" ht="18">
      <c r="A14" s="335"/>
      <c r="B14" s="336" t="s">
        <v>397</v>
      </c>
      <c r="C14" s="339">
        <v>3</v>
      </c>
      <c r="D14" s="340">
        <v>101.21</v>
      </c>
      <c r="E14" s="340">
        <v>19.754249999999999</v>
      </c>
      <c r="F14" s="341"/>
    </row>
    <row r="15" spans="1:6">
      <c r="A15" s="335"/>
      <c r="B15" s="336" t="s">
        <v>34</v>
      </c>
      <c r="C15" s="339">
        <v>8</v>
      </c>
      <c r="D15" s="340">
        <v>50.002912000000002</v>
      </c>
      <c r="E15" s="340">
        <v>3</v>
      </c>
    </row>
    <row r="16" spans="1:6">
      <c r="A16" s="335"/>
      <c r="B16" s="336" t="s">
        <v>31</v>
      </c>
      <c r="C16" s="339">
        <v>27</v>
      </c>
      <c r="D16" s="340">
        <v>41.816743000000002</v>
      </c>
      <c r="E16" s="340">
        <v>23.510885359374999</v>
      </c>
    </row>
    <row r="17" spans="1:5">
      <c r="A17" s="335"/>
      <c r="B17" s="336" t="s">
        <v>35</v>
      </c>
      <c r="C17" s="339">
        <v>100</v>
      </c>
      <c r="D17" s="340">
        <v>37.621676450000002</v>
      </c>
      <c r="E17" s="340">
        <v>-40.697386000000002</v>
      </c>
    </row>
    <row r="18" spans="1:5">
      <c r="A18" s="335"/>
      <c r="B18" s="336" t="s">
        <v>391</v>
      </c>
      <c r="C18" s="339">
        <v>1</v>
      </c>
      <c r="D18" s="340">
        <v>35</v>
      </c>
      <c r="E18" s="340">
        <v>0</v>
      </c>
    </row>
    <row r="19" spans="1:5">
      <c r="A19" s="335"/>
      <c r="B19" s="336" t="s">
        <v>381</v>
      </c>
      <c r="C19" s="339">
        <v>1</v>
      </c>
      <c r="D19" s="340">
        <v>30.295262999999998</v>
      </c>
      <c r="E19" s="340">
        <v>0</v>
      </c>
    </row>
    <row r="20" spans="1:5">
      <c r="A20" s="335"/>
      <c r="B20" s="336" t="s">
        <v>399</v>
      </c>
      <c r="C20" s="339">
        <v>10</v>
      </c>
      <c r="D20" s="340">
        <v>20.952479180000001</v>
      </c>
      <c r="E20" s="340">
        <v>69.081558999999999</v>
      </c>
    </row>
    <row r="21" spans="1:5">
      <c r="A21" s="335"/>
      <c r="B21" s="336" t="s">
        <v>396</v>
      </c>
      <c r="C21" s="339">
        <v>4</v>
      </c>
      <c r="D21" s="340">
        <v>20.946545</v>
      </c>
      <c r="E21" s="340">
        <v>11</v>
      </c>
    </row>
    <row r="22" spans="1:5">
      <c r="A22" s="335"/>
      <c r="B22" s="336" t="s">
        <v>26</v>
      </c>
      <c r="C22" s="339">
        <v>5</v>
      </c>
      <c r="D22" s="340">
        <v>20.271037</v>
      </c>
      <c r="E22" s="340">
        <v>-8.9710000000000001</v>
      </c>
    </row>
    <row r="23" spans="1:5">
      <c r="A23" s="335"/>
      <c r="B23" s="336" t="s">
        <v>370</v>
      </c>
      <c r="C23" s="339">
        <v>1</v>
      </c>
      <c r="D23" s="340">
        <v>19.085360000000001</v>
      </c>
      <c r="E23" s="340">
        <v>0</v>
      </c>
    </row>
    <row r="24" spans="1:5">
      <c r="A24" s="335"/>
      <c r="B24" s="336" t="s">
        <v>25</v>
      </c>
      <c r="C24" s="339">
        <v>2</v>
      </c>
      <c r="D24" s="340">
        <v>18.518391999999999</v>
      </c>
      <c r="E24" s="340">
        <v>-2</v>
      </c>
    </row>
    <row r="25" spans="1:5">
      <c r="A25" s="335"/>
      <c r="B25" s="336" t="s">
        <v>365</v>
      </c>
      <c r="C25" s="339">
        <v>2</v>
      </c>
      <c r="D25" s="340">
        <v>16</v>
      </c>
      <c r="E25" s="340">
        <v>28.35</v>
      </c>
    </row>
    <row r="26" spans="1:5">
      <c r="A26" s="335"/>
      <c r="B26" s="336" t="s">
        <v>373</v>
      </c>
      <c r="C26" s="339">
        <v>2</v>
      </c>
      <c r="D26" s="340">
        <v>15.8</v>
      </c>
      <c r="E26" s="340">
        <v>46.817982000000001</v>
      </c>
    </row>
    <row r="27" spans="1:5">
      <c r="A27" s="335"/>
      <c r="B27" s="336" t="s">
        <v>375</v>
      </c>
      <c r="C27" s="339">
        <v>3</v>
      </c>
      <c r="D27" s="340">
        <v>13</v>
      </c>
      <c r="E27" s="340">
        <v>32.796523999999998</v>
      </c>
    </row>
    <row r="28" spans="1:5">
      <c r="A28" s="335"/>
      <c r="B28" s="336" t="s">
        <v>36</v>
      </c>
      <c r="C28" s="342">
        <v>20</v>
      </c>
      <c r="D28" s="340">
        <v>10.77539402</v>
      </c>
      <c r="E28" s="340">
        <v>702.12217199999998</v>
      </c>
    </row>
    <row r="29" spans="1:5">
      <c r="A29" s="335" t="s">
        <v>107</v>
      </c>
      <c r="B29" s="343"/>
      <c r="C29" s="344"/>
      <c r="D29" s="345"/>
      <c r="E29" s="345"/>
    </row>
    <row r="30" spans="1:5">
      <c r="A30" s="335"/>
      <c r="B30" s="346" t="s">
        <v>418</v>
      </c>
      <c r="C30" s="339">
        <v>85</v>
      </c>
      <c r="D30" s="340">
        <v>380.25705455000002</v>
      </c>
      <c r="E30" s="340">
        <v>83.990930000000006</v>
      </c>
    </row>
    <row r="31" spans="1:5">
      <c r="A31" s="335"/>
      <c r="B31" s="346" t="s">
        <v>115</v>
      </c>
      <c r="C31" s="339">
        <v>39</v>
      </c>
      <c r="D31" s="340">
        <v>372.254955</v>
      </c>
      <c r="E31" s="340">
        <v>821.12860599999999</v>
      </c>
    </row>
    <row r="32" spans="1:5">
      <c r="A32" s="335"/>
      <c r="B32" s="346" t="s">
        <v>419</v>
      </c>
      <c r="C32" s="339">
        <v>32</v>
      </c>
      <c r="D32" s="340">
        <v>103.62137199999999</v>
      </c>
      <c r="E32" s="340">
        <v>40.868299</v>
      </c>
    </row>
    <row r="33" spans="1:5">
      <c r="A33" s="335"/>
      <c r="B33" s="346" t="s">
        <v>122</v>
      </c>
      <c r="C33" s="339">
        <v>5</v>
      </c>
      <c r="D33" s="340">
        <v>98.391999999999996</v>
      </c>
      <c r="E33" s="340">
        <v>-160.459744</v>
      </c>
    </row>
    <row r="34" spans="1:5">
      <c r="A34" s="335"/>
      <c r="B34" s="346" t="s">
        <v>111</v>
      </c>
      <c r="C34" s="339">
        <v>21</v>
      </c>
      <c r="D34" s="340">
        <v>52.120705309999998</v>
      </c>
      <c r="E34" s="340">
        <v>529.67505000000006</v>
      </c>
    </row>
    <row r="35" spans="1:5">
      <c r="A35" s="335"/>
      <c r="B35" s="346" t="s">
        <v>420</v>
      </c>
      <c r="C35" s="339">
        <v>3</v>
      </c>
      <c r="D35" s="340">
        <v>42.2</v>
      </c>
      <c r="E35" s="340">
        <v>34</v>
      </c>
    </row>
    <row r="36" spans="1:5">
      <c r="A36" s="335"/>
      <c r="B36" s="346" t="s">
        <v>112</v>
      </c>
      <c r="C36" s="339">
        <v>18</v>
      </c>
      <c r="D36" s="340">
        <v>41.041212999999999</v>
      </c>
      <c r="E36" s="340">
        <v>65.453957000000003</v>
      </c>
    </row>
    <row r="37" spans="1:5">
      <c r="A37" s="335"/>
      <c r="B37" s="346" t="s">
        <v>421</v>
      </c>
      <c r="C37" s="339">
        <v>1</v>
      </c>
      <c r="D37" s="340">
        <v>39.9</v>
      </c>
      <c r="E37" s="340">
        <v>0</v>
      </c>
    </row>
    <row r="38" spans="1:5">
      <c r="A38" s="335"/>
      <c r="B38" s="346" t="s">
        <v>110</v>
      </c>
      <c r="C38" s="339">
        <v>30</v>
      </c>
      <c r="D38" s="340">
        <v>32.05517742</v>
      </c>
      <c r="E38" s="340">
        <v>1208.2542791093749</v>
      </c>
    </row>
    <row r="39" spans="1:5">
      <c r="A39" s="335"/>
      <c r="B39" s="346" t="s">
        <v>118</v>
      </c>
      <c r="C39" s="339">
        <v>1</v>
      </c>
      <c r="D39" s="340">
        <v>30.295262999999998</v>
      </c>
      <c r="E39" s="340">
        <v>0</v>
      </c>
    </row>
    <row r="40" spans="1:5">
      <c r="A40" s="335"/>
      <c r="B40" s="346" t="s">
        <v>114</v>
      </c>
      <c r="C40" s="339">
        <v>1</v>
      </c>
      <c r="D40" s="340">
        <v>28</v>
      </c>
      <c r="E40" s="340">
        <v>-8.6592129999999994</v>
      </c>
    </row>
    <row r="41" spans="1:5">
      <c r="A41" s="335"/>
      <c r="B41" s="346" t="s">
        <v>134</v>
      </c>
      <c r="C41" s="339">
        <v>1</v>
      </c>
      <c r="D41" s="340">
        <v>19</v>
      </c>
      <c r="E41" s="340">
        <v>0</v>
      </c>
    </row>
    <row r="42" spans="1:5">
      <c r="A42" s="335"/>
      <c r="B42" s="346" t="s">
        <v>422</v>
      </c>
      <c r="C42" s="339">
        <v>4</v>
      </c>
      <c r="D42" s="340">
        <v>13.634664000000001</v>
      </c>
      <c r="E42" s="340">
        <v>5.9103254999999999</v>
      </c>
    </row>
    <row r="43" spans="1:5">
      <c r="A43" s="335"/>
      <c r="B43" s="346" t="s">
        <v>423</v>
      </c>
      <c r="C43" s="339">
        <v>2</v>
      </c>
      <c r="D43" s="340">
        <v>12.55</v>
      </c>
      <c r="E43" s="340">
        <v>4.55</v>
      </c>
    </row>
    <row r="44" spans="1:5">
      <c r="A44" s="335"/>
      <c r="B44" s="346" t="s">
        <v>141</v>
      </c>
      <c r="C44" s="339">
        <v>6</v>
      </c>
      <c r="D44" s="340">
        <v>4.90090118</v>
      </c>
      <c r="E44" s="340">
        <v>0</v>
      </c>
    </row>
    <row r="45" spans="1:5">
      <c r="A45" s="335"/>
      <c r="B45" s="346" t="s">
        <v>424</v>
      </c>
      <c r="C45" s="339">
        <v>1</v>
      </c>
      <c r="D45" s="340">
        <v>4.65815</v>
      </c>
      <c r="E45" s="340">
        <v>0</v>
      </c>
    </row>
    <row r="46" spans="1:5" ht="15.6">
      <c r="A46" s="335"/>
      <c r="B46" s="423"/>
      <c r="C46" s="339">
        <v>8</v>
      </c>
      <c r="D46" s="340">
        <v>3.4921820000000001</v>
      </c>
      <c r="E46" s="340">
        <v>61.866999999999997</v>
      </c>
    </row>
  </sheetData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workbookViewId="0">
      <selection activeCell="A2" sqref="A2"/>
    </sheetView>
  </sheetViews>
  <sheetFormatPr defaultColWidth="8" defaultRowHeight="13.2"/>
  <cols>
    <col min="1" max="1" width="3" style="64" customWidth="1"/>
    <col min="2" max="2" width="25.44140625" style="64" customWidth="1"/>
    <col min="3" max="3" width="14.5546875" style="64" customWidth="1"/>
    <col min="4" max="4" width="11.6640625" style="64" customWidth="1"/>
    <col min="5" max="5" width="12.6640625" style="64" customWidth="1"/>
    <col min="6" max="6" width="17.6640625" style="64" customWidth="1"/>
    <col min="7" max="9" width="13.44140625" style="64" customWidth="1"/>
    <col min="10" max="10" width="15.6640625" style="64" customWidth="1"/>
    <col min="11" max="16384" width="8" style="64"/>
  </cols>
  <sheetData>
    <row r="1" spans="1:11" s="62" customFormat="1" ht="21" customHeight="1">
      <c r="A1" s="61" t="s">
        <v>66</v>
      </c>
      <c r="B1" s="61"/>
      <c r="C1" s="61"/>
      <c r="D1" s="61"/>
      <c r="E1" s="61"/>
      <c r="F1" s="61"/>
      <c r="G1" s="61"/>
    </row>
    <row r="2" spans="1:11" ht="18" customHeight="1">
      <c r="A2" s="63"/>
      <c r="B2" s="63"/>
      <c r="C2" s="63"/>
      <c r="D2" s="63"/>
    </row>
    <row r="3" spans="1:11" ht="21" customHeight="1">
      <c r="F3" s="65" t="s">
        <v>64</v>
      </c>
    </row>
    <row r="4" spans="1:11" s="68" customFormat="1" ht="25.95" customHeight="1">
      <c r="A4" s="66"/>
      <c r="B4" s="66"/>
      <c r="C4" s="475" t="s">
        <v>67</v>
      </c>
      <c r="D4" s="477" t="s">
        <v>68</v>
      </c>
      <c r="E4" s="477"/>
      <c r="F4" s="478" t="s">
        <v>69</v>
      </c>
      <c r="G4" s="67"/>
    </row>
    <row r="5" spans="1:11" s="68" customFormat="1" ht="25.95" customHeight="1">
      <c r="A5" s="69"/>
      <c r="B5" s="69"/>
      <c r="C5" s="476"/>
      <c r="D5" s="70" t="s">
        <v>70</v>
      </c>
      <c r="E5" s="71" t="s">
        <v>71</v>
      </c>
      <c r="F5" s="479"/>
      <c r="G5" s="67"/>
    </row>
    <row r="6" spans="1:11" s="68" customFormat="1" ht="21" customHeight="1">
      <c r="A6" s="69"/>
      <c r="B6" s="69"/>
      <c r="C6" s="69"/>
      <c r="E6" s="72"/>
      <c r="F6" s="72"/>
      <c r="G6" s="72"/>
    </row>
    <row r="7" spans="1:11" ht="21" customHeight="1">
      <c r="A7" s="480" t="s">
        <v>54</v>
      </c>
      <c r="B7" s="480"/>
      <c r="C7" s="74">
        <v>558421.08579823538</v>
      </c>
      <c r="D7" s="75">
        <v>573316.39172392664</v>
      </c>
      <c r="E7" s="76">
        <v>100</v>
      </c>
      <c r="F7" s="76">
        <v>109.45714431119235</v>
      </c>
      <c r="G7" s="77"/>
      <c r="H7" s="78"/>
      <c r="I7" s="79"/>
      <c r="J7" s="79"/>
      <c r="K7" s="80"/>
    </row>
    <row r="8" spans="1:11" s="82" customFormat="1" ht="21" customHeight="1">
      <c r="A8" s="81"/>
      <c r="B8" s="82" t="s">
        <v>72</v>
      </c>
      <c r="C8" s="83">
        <v>424215.52638914459</v>
      </c>
      <c r="D8" s="84">
        <v>441420.91355441249</v>
      </c>
      <c r="E8" s="85">
        <v>76.994294934963818</v>
      </c>
      <c r="F8" s="85">
        <v>108.56634609268052</v>
      </c>
      <c r="H8" s="86"/>
      <c r="I8" s="87"/>
      <c r="J8" s="87"/>
      <c r="K8" s="88"/>
    </row>
    <row r="9" spans="1:11" s="82" customFormat="1" ht="21" customHeight="1">
      <c r="A9" s="89"/>
      <c r="B9" s="90" t="s">
        <v>73</v>
      </c>
      <c r="C9" s="83">
        <v>65356.037338607268</v>
      </c>
      <c r="D9" s="84">
        <v>67309.93656994155</v>
      </c>
      <c r="E9" s="85">
        <v>11.740452138049767</v>
      </c>
      <c r="F9" s="85">
        <v>114.7741269794506</v>
      </c>
      <c r="H9" s="86"/>
      <c r="I9" s="87"/>
      <c r="J9" s="87"/>
      <c r="K9" s="88"/>
    </row>
    <row r="10" spans="1:11" s="82" customFormat="1" ht="21" customHeight="1">
      <c r="A10" s="81"/>
      <c r="B10" s="82" t="s">
        <v>74</v>
      </c>
      <c r="C10" s="83">
        <v>5369.4540149883587</v>
      </c>
      <c r="D10" s="84">
        <v>5087.1768115789591</v>
      </c>
      <c r="E10" s="85">
        <v>0.88732450092385007</v>
      </c>
      <c r="F10" s="85">
        <v>117.33159885852533</v>
      </c>
      <c r="H10" s="86"/>
      <c r="I10" s="87"/>
      <c r="J10" s="87"/>
      <c r="K10" s="88"/>
    </row>
    <row r="11" spans="1:11" s="82" customFormat="1" ht="20.100000000000001" customHeight="1">
      <c r="A11" s="81"/>
      <c r="B11" s="82" t="s">
        <v>75</v>
      </c>
      <c r="C11" s="83">
        <v>63480.068055495118</v>
      </c>
      <c r="D11" s="84">
        <v>59498.364787993647</v>
      </c>
      <c r="E11" s="85">
        <v>10.377928426062571</v>
      </c>
      <c r="F11" s="85">
        <v>109.75656728587428</v>
      </c>
      <c r="H11" s="86"/>
      <c r="I11" s="87"/>
      <c r="J11" s="87"/>
      <c r="K11" s="88"/>
    </row>
    <row r="12" spans="1:11" s="92" customFormat="1" ht="20.100000000000001" customHeight="1">
      <c r="A12" s="91" t="s">
        <v>76</v>
      </c>
      <c r="B12" s="92" t="s">
        <v>76</v>
      </c>
      <c r="D12" s="93"/>
      <c r="E12" s="93"/>
      <c r="H12" s="93"/>
      <c r="I12" s="93"/>
      <c r="J12" s="93"/>
    </row>
    <row r="13" spans="1:11" s="92" customFormat="1" ht="20.100000000000001" customHeight="1">
      <c r="A13" s="73"/>
      <c r="B13" s="64"/>
      <c r="C13" s="94"/>
      <c r="D13" s="94"/>
      <c r="E13" s="77"/>
      <c r="F13" s="93"/>
      <c r="H13" s="95"/>
      <c r="I13" s="96"/>
      <c r="J13" s="97"/>
    </row>
    <row r="14" spans="1:11" ht="20.100000000000001" customHeight="1">
      <c r="A14" s="91"/>
      <c r="C14" s="94"/>
      <c r="D14" s="94"/>
      <c r="E14" s="77"/>
      <c r="H14" s="95"/>
      <c r="I14" s="95"/>
      <c r="J14" s="98"/>
    </row>
    <row r="15" spans="1:11" s="91" customFormat="1" ht="20.100000000000001" customHeight="1">
      <c r="A15" s="99"/>
      <c r="B15" s="100"/>
      <c r="C15" s="94"/>
      <c r="D15" s="94"/>
      <c r="E15" s="77"/>
      <c r="H15" s="95"/>
      <c r="I15" s="95"/>
      <c r="J15" s="98"/>
    </row>
    <row r="16" spans="1:11" ht="20.100000000000001" customHeight="1">
      <c r="A16" s="91"/>
      <c r="C16" s="94"/>
      <c r="D16" s="94"/>
      <c r="E16" s="77"/>
      <c r="H16" s="95"/>
      <c r="I16" s="95"/>
      <c r="J16" s="98"/>
    </row>
    <row r="17" spans="1:10" ht="20.100000000000001" customHeight="1">
      <c r="A17" s="91"/>
      <c r="C17" s="94"/>
      <c r="D17" s="94"/>
      <c r="E17" s="77"/>
      <c r="H17" s="95"/>
      <c r="I17" s="95"/>
      <c r="J17" s="98"/>
    </row>
    <row r="18" spans="1:10" ht="20.100000000000001" customHeight="1">
      <c r="D18" s="101"/>
    </row>
    <row r="19" spans="1:10" ht="20.100000000000001" customHeight="1"/>
    <row r="20" spans="1:10" ht="20.100000000000001" customHeight="1"/>
    <row r="21" spans="1:10" ht="20.100000000000001" customHeight="1"/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</sheetData>
  <mergeCells count="4">
    <mergeCell ref="C4:C5"/>
    <mergeCell ref="D4:E4"/>
    <mergeCell ref="F4:F5"/>
    <mergeCell ref="A7:B7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68"/>
  <sheetViews>
    <sheetView workbookViewId="0">
      <selection activeCell="A2" sqref="A2"/>
    </sheetView>
  </sheetViews>
  <sheetFormatPr defaultColWidth="9.109375" defaultRowHeight="15" customHeight="1"/>
  <cols>
    <col min="1" max="1" width="0.88671875" style="154" customWidth="1"/>
    <col min="2" max="2" width="36.109375" style="153" customWidth="1"/>
    <col min="3" max="4" width="10.88671875" style="154" customWidth="1"/>
    <col min="5" max="5" width="0.88671875" style="154" customWidth="1"/>
    <col min="6" max="7" width="10.88671875" style="154" customWidth="1"/>
    <col min="8" max="8" width="1.109375" style="154" customWidth="1"/>
    <col min="9" max="10" width="10.88671875" style="154" customWidth="1"/>
    <col min="11" max="11" width="36.88671875" style="154" bestFit="1" customWidth="1"/>
    <col min="12" max="16384" width="9.109375" style="154"/>
  </cols>
  <sheetData>
    <row r="1" spans="1:12" ht="16.8">
      <c r="A1" s="152" t="s">
        <v>481</v>
      </c>
      <c r="C1" s="152"/>
      <c r="D1" s="152"/>
      <c r="E1" s="152"/>
      <c r="F1" s="152"/>
      <c r="G1" s="152"/>
      <c r="H1" s="152"/>
      <c r="I1" s="152"/>
      <c r="J1" s="152"/>
    </row>
    <row r="2" spans="1:12" ht="15" customHeight="1">
      <c r="B2" s="155"/>
      <c r="C2" s="155"/>
      <c r="D2" s="155"/>
      <c r="E2" s="155"/>
      <c r="F2" s="155"/>
      <c r="G2" s="155"/>
      <c r="H2" s="155"/>
      <c r="I2" s="155"/>
      <c r="J2" s="155"/>
    </row>
    <row r="3" spans="1:12" ht="15" customHeight="1">
      <c r="B3" s="156"/>
      <c r="C3" s="157"/>
      <c r="D3" s="157"/>
      <c r="E3" s="157"/>
      <c r="F3" s="157"/>
      <c r="G3" s="158"/>
      <c r="H3" s="158"/>
      <c r="I3" s="158"/>
      <c r="J3" s="159" t="s">
        <v>145</v>
      </c>
    </row>
    <row r="4" spans="1:12" ht="15" customHeight="1">
      <c r="A4" s="160"/>
      <c r="B4" s="161"/>
      <c r="C4" s="482" t="s">
        <v>146</v>
      </c>
      <c r="D4" s="482"/>
      <c r="E4" s="463"/>
      <c r="F4" s="482" t="s">
        <v>146</v>
      </c>
      <c r="G4" s="482"/>
      <c r="H4" s="463"/>
      <c r="I4" s="482" t="s">
        <v>147</v>
      </c>
      <c r="J4" s="482"/>
    </row>
    <row r="5" spans="1:12" ht="15" customHeight="1">
      <c r="B5" s="162"/>
      <c r="C5" s="483" t="s">
        <v>82</v>
      </c>
      <c r="D5" s="483"/>
      <c r="E5" s="464"/>
      <c r="F5" s="483" t="s">
        <v>60</v>
      </c>
      <c r="G5" s="483"/>
      <c r="H5" s="464"/>
      <c r="I5" s="483" t="s">
        <v>148</v>
      </c>
      <c r="J5" s="483"/>
    </row>
    <row r="6" spans="1:12" ht="15" customHeight="1">
      <c r="B6" s="162"/>
      <c r="C6" s="481">
        <v>2024</v>
      </c>
      <c r="D6" s="481"/>
      <c r="E6" s="462"/>
      <c r="F6" s="481" t="s">
        <v>57</v>
      </c>
      <c r="G6" s="481"/>
      <c r="H6" s="462"/>
      <c r="I6" s="481" t="s">
        <v>149</v>
      </c>
      <c r="J6" s="481"/>
    </row>
    <row r="7" spans="1:12" ht="15" customHeight="1">
      <c r="B7" s="162"/>
      <c r="C7" s="163" t="s">
        <v>150</v>
      </c>
      <c r="D7" s="163" t="s">
        <v>151</v>
      </c>
      <c r="E7" s="163"/>
      <c r="F7" s="164" t="s">
        <v>150</v>
      </c>
      <c r="G7" s="163" t="s">
        <v>151</v>
      </c>
      <c r="H7" s="163"/>
      <c r="I7" s="164" t="s">
        <v>150</v>
      </c>
      <c r="J7" s="163" t="s">
        <v>151</v>
      </c>
    </row>
    <row r="8" spans="1:12" ht="15" customHeight="1">
      <c r="B8" s="165"/>
      <c r="C8" s="157"/>
      <c r="D8" s="157"/>
      <c r="E8" s="157"/>
      <c r="F8" s="157"/>
      <c r="G8" s="157"/>
      <c r="H8" s="157"/>
      <c r="I8" s="166"/>
      <c r="J8" s="166"/>
    </row>
    <row r="9" spans="1:12" s="169" customFormat="1" ht="15" customHeight="1">
      <c r="A9" s="167" t="s">
        <v>152</v>
      </c>
      <c r="B9" s="168"/>
      <c r="C9" s="429"/>
      <c r="D9" s="428">
        <f>+[21]XK!F7</f>
        <v>405531.74060900003</v>
      </c>
      <c r="E9" s="428"/>
      <c r="F9" s="429"/>
      <c r="G9" s="428">
        <f>+[21]XK!J7</f>
        <v>33085.291800999999</v>
      </c>
      <c r="H9" s="428"/>
      <c r="I9" s="427"/>
      <c r="J9" s="427">
        <f>+[21]XK!L7+100</f>
        <v>95.736766894201637</v>
      </c>
      <c r="L9" s="170"/>
    </row>
    <row r="10" spans="1:12" ht="15" customHeight="1">
      <c r="B10" s="171" t="s">
        <v>153</v>
      </c>
      <c r="C10" s="426"/>
      <c r="D10" s="428">
        <f>+[21]XK!F8</f>
        <v>114593.08478000009</v>
      </c>
      <c r="E10" s="428"/>
      <c r="F10" s="429"/>
      <c r="G10" s="428">
        <f>+[21]XK!J8</f>
        <v>9489.8803030000017</v>
      </c>
      <c r="H10" s="428"/>
      <c r="I10" s="427"/>
      <c r="J10" s="427">
        <f>+[21]XK!L8+100</f>
        <v>99.076549558872259</v>
      </c>
    </row>
    <row r="11" spans="1:12" ht="15" customHeight="1">
      <c r="B11" s="171" t="s">
        <v>154</v>
      </c>
      <c r="C11" s="426"/>
      <c r="D11" s="428">
        <f>+[21]XK!F10</f>
        <v>290938.65582899994</v>
      </c>
      <c r="E11" s="428"/>
      <c r="F11" s="428"/>
      <c r="G11" s="428">
        <f>+[21]XK!J10</f>
        <v>23595.411497999998</v>
      </c>
      <c r="H11" s="428"/>
      <c r="I11" s="427"/>
      <c r="J11" s="427">
        <f>+[21]XK!L10+100</f>
        <v>94.456174656811527</v>
      </c>
    </row>
    <row r="12" spans="1:12" ht="15" customHeight="1">
      <c r="B12" s="172" t="s">
        <v>155</v>
      </c>
      <c r="C12" s="426"/>
      <c r="D12" s="425">
        <f>+[21]XK!F26</f>
        <v>1733.620318</v>
      </c>
      <c r="E12" s="425"/>
      <c r="F12" s="426"/>
      <c r="G12" s="425">
        <f>+[21]XK!J26</f>
        <v>125.111458</v>
      </c>
      <c r="H12" s="425"/>
      <c r="I12" s="427"/>
      <c r="J12" s="424">
        <f>+[21]XK!L26+100</f>
        <v>105.36547578173159</v>
      </c>
    </row>
    <row r="13" spans="1:12" ht="15" customHeight="1">
      <c r="B13" s="173" t="s">
        <v>156</v>
      </c>
      <c r="C13" s="426"/>
      <c r="D13" s="425">
        <f>+[21]XK!F11</f>
        <v>289205.03551099997</v>
      </c>
      <c r="E13" s="425"/>
      <c r="F13" s="425"/>
      <c r="G13" s="425">
        <f>+[21]XK!J11</f>
        <v>23470.300039999998</v>
      </c>
      <c r="H13" s="425"/>
      <c r="I13" s="427"/>
      <c r="J13" s="424">
        <f>+[21]XK!L11+100</f>
        <v>94.40407105289583</v>
      </c>
    </row>
    <row r="14" spans="1:12" ht="15" customHeight="1">
      <c r="A14" s="174" t="s">
        <v>157</v>
      </c>
      <c r="B14" s="156"/>
      <c r="C14" s="426"/>
      <c r="D14" s="426"/>
      <c r="E14" s="426"/>
      <c r="F14" s="426"/>
      <c r="G14" s="426"/>
      <c r="H14" s="426"/>
      <c r="I14" s="424"/>
      <c r="J14" s="424"/>
    </row>
    <row r="15" spans="1:12" ht="15" customHeight="1">
      <c r="B15" s="173" t="s">
        <v>158</v>
      </c>
      <c r="C15" s="425"/>
      <c r="D15" s="425">
        <f>+[21]XK!F13</f>
        <v>10040.016232999998</v>
      </c>
      <c r="E15" s="425"/>
      <c r="F15" s="425"/>
      <c r="G15" s="425">
        <f>+[21]XK!J13</f>
        <v>773.94963399999995</v>
      </c>
      <c r="H15" s="425"/>
      <c r="I15" s="424"/>
      <c r="J15" s="424">
        <f>+[21]XK!L13+100</f>
        <v>103.52019426745676</v>
      </c>
      <c r="K15" s="175"/>
    </row>
    <row r="16" spans="1:12" ht="15" customHeight="1">
      <c r="B16" s="173" t="s">
        <v>159</v>
      </c>
      <c r="C16" s="425"/>
      <c r="D16" s="425">
        <f>+[21]XK!F14</f>
        <v>7148.390754</v>
      </c>
      <c r="E16" s="425"/>
      <c r="F16" s="425"/>
      <c r="G16" s="425">
        <f>+[21]XK!J14</f>
        <v>374.49853400000001</v>
      </c>
      <c r="H16" s="425"/>
      <c r="I16" s="424"/>
      <c r="J16" s="424">
        <f>+[21]XK!L14+100</f>
        <v>76.660469296800983</v>
      </c>
      <c r="K16" s="175"/>
    </row>
    <row r="17" spans="2:11" ht="15" customHeight="1">
      <c r="B17" s="173" t="s">
        <v>160</v>
      </c>
      <c r="C17" s="425">
        <f>+[21]XK!E15</f>
        <v>723.80799999999999</v>
      </c>
      <c r="D17" s="425">
        <f>+[21]XK!F15</f>
        <v>4343.4772160000002</v>
      </c>
      <c r="E17" s="425"/>
      <c r="F17" s="425">
        <f>+[21]XK!I15</f>
        <v>38.106118224190993</v>
      </c>
      <c r="G17" s="425">
        <f>+[21]XK!J15</f>
        <v>254.27024499999999</v>
      </c>
      <c r="H17" s="425"/>
      <c r="I17" s="424">
        <f>+[21]XK!K15+100</f>
        <v>58.590544334375281</v>
      </c>
      <c r="J17" s="424">
        <f>+[21]XK!L15+100</f>
        <v>72.478354156723242</v>
      </c>
      <c r="K17" s="175"/>
    </row>
    <row r="18" spans="2:11" ht="15" customHeight="1">
      <c r="B18" s="173" t="s">
        <v>161</v>
      </c>
      <c r="C18" s="425">
        <f>+[21]XK!E16</f>
        <v>1345.202</v>
      </c>
      <c r="D18" s="425">
        <f>+[21]XK!F16</f>
        <v>5620.1735880000006</v>
      </c>
      <c r="E18" s="425"/>
      <c r="F18" s="425">
        <f>+[21]XK!I16</f>
        <v>133.74815447591533</v>
      </c>
      <c r="G18" s="425">
        <f>+[21]XK!J16</f>
        <v>728.96581800000001</v>
      </c>
      <c r="H18" s="425"/>
      <c r="I18" s="424">
        <f>+[21]XK!K16+100</f>
        <v>56.225288687070041</v>
      </c>
      <c r="J18" s="424">
        <f>+[21]XK!L16+100</f>
        <v>100.33857805788227</v>
      </c>
      <c r="K18" s="175"/>
    </row>
    <row r="19" spans="2:11" ht="15" customHeight="1">
      <c r="B19" s="173" t="s">
        <v>162</v>
      </c>
      <c r="C19" s="425">
        <f>+[21]XK!E17</f>
        <v>146.107</v>
      </c>
      <c r="D19" s="425">
        <f>+[21]XK!F17</f>
        <v>256.411294</v>
      </c>
      <c r="E19" s="425"/>
      <c r="F19" s="425">
        <f>+[21]XK!I17</f>
        <v>9.9934194494897035</v>
      </c>
      <c r="G19" s="425">
        <f>+[21]XK!J17</f>
        <v>16.427202999999999</v>
      </c>
      <c r="H19" s="425"/>
      <c r="I19" s="424">
        <f>+[21]XK!K17+100</f>
        <v>80.800610037918048</v>
      </c>
      <c r="J19" s="424">
        <f>+[21]XK!L17+100</f>
        <v>78.543344254613643</v>
      </c>
      <c r="K19" s="175"/>
    </row>
    <row r="20" spans="2:11" ht="15" customHeight="1">
      <c r="B20" s="173" t="s">
        <v>163</v>
      </c>
      <c r="C20" s="425">
        <f>+[21]XK!E18</f>
        <v>249.38399999999999</v>
      </c>
      <c r="D20" s="425">
        <f>+[21]XK!F18</f>
        <v>1314.6019670000001</v>
      </c>
      <c r="E20" s="425"/>
      <c r="F20" s="425">
        <f>+[21]XK!I18</f>
        <v>13.138952131244427</v>
      </c>
      <c r="G20" s="425">
        <f>+[21]XK!J18</f>
        <v>87.543616</v>
      </c>
      <c r="H20" s="425"/>
      <c r="I20" s="424">
        <f>+[21]XK!K18+100</f>
        <v>75.152731975315604</v>
      </c>
      <c r="J20" s="424">
        <f>+[21]XK!L18+100</f>
        <v>125.08675052248066</v>
      </c>
      <c r="K20" s="175"/>
    </row>
    <row r="21" spans="2:11" ht="15" customHeight="1">
      <c r="B21" s="176" t="s">
        <v>164</v>
      </c>
      <c r="C21" s="425">
        <f>+[21]XK!E19</f>
        <v>9034.1640000000007</v>
      </c>
      <c r="D21" s="425">
        <f>+[21]XK!F19</f>
        <v>5666.120868</v>
      </c>
      <c r="E21" s="425"/>
      <c r="F21" s="425">
        <f>+[21]XK!I19</f>
        <v>526.9239349708688</v>
      </c>
      <c r="G21" s="425">
        <f>+[21]XK!J19</f>
        <v>324.88779499999998</v>
      </c>
      <c r="H21" s="425"/>
      <c r="I21" s="424">
        <f>+[21]XK!K19+100</f>
        <v>106.47595255596731</v>
      </c>
      <c r="J21" s="424">
        <f>+[21]XK!L19+100</f>
        <v>94.421517166306685</v>
      </c>
      <c r="K21" s="177"/>
    </row>
    <row r="22" spans="2:11" ht="15" customHeight="1">
      <c r="B22" s="173" t="s">
        <v>165</v>
      </c>
      <c r="C22" s="425">
        <f>+[21]XK!E20</f>
        <v>2623.9679999999998</v>
      </c>
      <c r="D22" s="425">
        <f>+[21]XK!F20</f>
        <v>1155.7094790000001</v>
      </c>
      <c r="E22" s="425"/>
      <c r="F22" s="425">
        <f>+[21]XK!I20</f>
        <v>270.69588653431487</v>
      </c>
      <c r="G22" s="425">
        <f>+[21]XK!J20</f>
        <v>99.336045999999996</v>
      </c>
      <c r="H22" s="425"/>
      <c r="I22" s="424">
        <f>+[21]XK!K20+100</f>
        <v>64.40095414171158</v>
      </c>
      <c r="J22" s="424">
        <f>+[21]XK!L20+100</f>
        <v>51.123368547537531</v>
      </c>
      <c r="K22" s="175"/>
    </row>
    <row r="23" spans="2:11" ht="15" customHeight="1">
      <c r="B23" s="173" t="s">
        <v>166</v>
      </c>
      <c r="C23" s="425"/>
      <c r="D23" s="425">
        <f>+[21]XK!F21</f>
        <v>1231.5520020000001</v>
      </c>
      <c r="E23" s="425"/>
      <c r="F23" s="425"/>
      <c r="G23" s="425">
        <f>+[21]XK!J21</f>
        <v>97.827143000000007</v>
      </c>
      <c r="H23" s="425"/>
      <c r="I23" s="424"/>
      <c r="J23" s="424">
        <f>+[21]XK!L21+100</f>
        <v>99.395891457573342</v>
      </c>
      <c r="K23" s="175"/>
    </row>
    <row r="24" spans="2:11" ht="15" customHeight="1">
      <c r="B24" s="173" t="s">
        <v>167</v>
      </c>
      <c r="C24" s="425"/>
      <c r="D24" s="425">
        <f>+[21]XK!F22</f>
        <v>1038.3582819999999</v>
      </c>
      <c r="E24" s="425"/>
      <c r="F24" s="425"/>
      <c r="G24" s="425">
        <f>+[21]XK!J22</f>
        <v>72.935199999999995</v>
      </c>
      <c r="H24" s="425"/>
      <c r="I24" s="424"/>
      <c r="J24" s="424">
        <f>+[21]XK!L22+100</f>
        <v>86.31127826563835</v>
      </c>
      <c r="K24" s="175"/>
    </row>
    <row r="25" spans="2:11" ht="15" customHeight="1">
      <c r="B25" s="173" t="s">
        <v>168</v>
      </c>
      <c r="C25" s="425">
        <f>+[21]XK!E24</f>
        <v>29682.138999999999</v>
      </c>
      <c r="D25" s="425">
        <f>+[21]XK!F24</f>
        <v>1136.504876</v>
      </c>
      <c r="E25" s="425"/>
      <c r="F25" s="425">
        <f>+[21]XK!I24</f>
        <v>2012.584656092685</v>
      </c>
      <c r="G25" s="425">
        <f>+[21]XK!J24</f>
        <v>76.416137000000006</v>
      </c>
      <c r="H25" s="425"/>
      <c r="I25" s="424">
        <f>+[21]XK!K24+100</f>
        <v>63.300371013980062</v>
      </c>
      <c r="J25" s="424">
        <f>+[21]XK!L24+100</f>
        <v>64.033151341615962</v>
      </c>
      <c r="K25" s="175"/>
    </row>
    <row r="26" spans="2:11" ht="15" customHeight="1">
      <c r="B26" s="173" t="s">
        <v>169</v>
      </c>
      <c r="C26" s="425">
        <f>+[21]XK!E26</f>
        <v>2596.319</v>
      </c>
      <c r="D26" s="425">
        <f>+[21]XK!F26</f>
        <v>1733.620318</v>
      </c>
      <c r="E26" s="425"/>
      <c r="F26" s="425">
        <f>+[21]XK!I26</f>
        <v>190.35076983468502</v>
      </c>
      <c r="G26" s="425">
        <f>+[21]XK!J26</f>
        <v>125.111458</v>
      </c>
      <c r="H26" s="425"/>
      <c r="I26" s="424">
        <f>+[21]XK!K26+100</f>
        <v>106.46194837423728</v>
      </c>
      <c r="J26" s="424">
        <f>+[21]XK!L26+100</f>
        <v>105.36547578173159</v>
      </c>
      <c r="K26" s="175"/>
    </row>
    <row r="27" spans="2:11" ht="15" customHeight="1">
      <c r="B27" s="173" t="s">
        <v>170</v>
      </c>
      <c r="C27" s="425">
        <f>+[21]XK!E27</f>
        <v>2406.0810000000001</v>
      </c>
      <c r="D27" s="425">
        <f>+[21]XK!F27</f>
        <v>1926.6268729999999</v>
      </c>
      <c r="E27" s="425"/>
      <c r="F27" s="425">
        <f>+[21]XK!I27</f>
        <v>112.1850789683885</v>
      </c>
      <c r="G27" s="425">
        <f>+[21]XK!J27</f>
        <v>74.419856999999993</v>
      </c>
      <c r="H27" s="425"/>
      <c r="I27" s="424">
        <f>+[21]XK!K27+100</f>
        <v>49.77641072704013</v>
      </c>
      <c r="J27" s="424">
        <f>+[21]XK!L27+100</f>
        <v>38.93154772398578</v>
      </c>
      <c r="K27" s="175"/>
    </row>
    <row r="28" spans="2:11" ht="15" customHeight="1">
      <c r="B28" s="173" t="s">
        <v>171</v>
      </c>
      <c r="C28" s="425"/>
      <c r="D28" s="425">
        <f>+[21]XK!F28</f>
        <v>2767.097839</v>
      </c>
      <c r="E28" s="425"/>
      <c r="F28" s="425"/>
      <c r="G28" s="425">
        <f>+[21]XK!J28</f>
        <v>219.949375</v>
      </c>
      <c r="H28" s="425"/>
      <c r="I28" s="424"/>
      <c r="J28" s="424">
        <f>+[21]XK!L28+100</f>
        <v>90.646967772420098</v>
      </c>
      <c r="K28" s="175"/>
    </row>
    <row r="29" spans="2:11" ht="15" customHeight="1">
      <c r="B29" s="173" t="s">
        <v>172</v>
      </c>
      <c r="C29" s="425"/>
      <c r="D29" s="425">
        <f>+[21]XK!F29</f>
        <v>2708.776053</v>
      </c>
      <c r="E29" s="425"/>
      <c r="F29" s="425"/>
      <c r="G29" s="425">
        <f>+[21]XK!J29</f>
        <v>228.431286</v>
      </c>
      <c r="H29" s="425"/>
      <c r="I29" s="424"/>
      <c r="J29" s="424">
        <f>+[21]XK!L29+100</f>
        <v>94.41392804545211</v>
      </c>
      <c r="K29" s="175"/>
    </row>
    <row r="30" spans="2:11" ht="15" customHeight="1">
      <c r="B30" s="173" t="s">
        <v>173</v>
      </c>
      <c r="C30" s="425">
        <f>+[21]XK!E31</f>
        <v>2397.116</v>
      </c>
      <c r="D30" s="425">
        <f>+[21]XK!F31</f>
        <v>2630.8109330000002</v>
      </c>
      <c r="E30" s="425"/>
      <c r="F30" s="425">
        <f>+[21]XK!I31</f>
        <v>141.07165928445508</v>
      </c>
      <c r="G30" s="425">
        <f>+[21]XK!J31</f>
        <v>157.811263</v>
      </c>
      <c r="H30" s="425"/>
      <c r="I30" s="424">
        <f>+[21]XK!K31+100</f>
        <v>55.353260567477093</v>
      </c>
      <c r="J30" s="424">
        <f>+[21]XK!L31+100</f>
        <v>58.542699898933506</v>
      </c>
      <c r="K30" s="175"/>
    </row>
    <row r="31" spans="2:11" ht="15" customHeight="1">
      <c r="B31" s="173" t="s">
        <v>174</v>
      </c>
      <c r="C31" s="425"/>
      <c r="D31" s="425">
        <f>+[21]XK!F32</f>
        <v>6725.3001100000001</v>
      </c>
      <c r="E31" s="425"/>
      <c r="F31" s="425"/>
      <c r="G31" s="425">
        <f>+[21]XK!J32</f>
        <v>579.84424300000001</v>
      </c>
      <c r="H31" s="425"/>
      <c r="I31" s="424"/>
      <c r="J31" s="424">
        <f>+[21]XK!L32+100</f>
        <v>104.29490296872285</v>
      </c>
      <c r="K31" s="175"/>
    </row>
    <row r="32" spans="2:11" ht="15" customHeight="1">
      <c r="B32" s="173" t="s">
        <v>175</v>
      </c>
      <c r="C32" s="425">
        <f>+[21]XK!E33</f>
        <v>2010.1780000000001</v>
      </c>
      <c r="D32" s="425">
        <f>+[21]XK!F33</f>
        <v>3419.5024449999996</v>
      </c>
      <c r="E32" s="425"/>
      <c r="F32" s="425">
        <f>+[21]XK!I33</f>
        <v>157.87976332051872</v>
      </c>
      <c r="G32" s="425">
        <f>+[21]XK!J33</f>
        <v>298.67589400000003</v>
      </c>
      <c r="H32" s="425"/>
      <c r="I32" s="424">
        <f>+[21]XK!K33+100</f>
        <v>75.015804905645069</v>
      </c>
      <c r="J32" s="424">
        <f>+[21]XK!L33+100</f>
        <v>100.5538807978696</v>
      </c>
      <c r="K32" s="175"/>
    </row>
    <row r="33" spans="2:11" ht="15" customHeight="1">
      <c r="B33" s="173" t="s">
        <v>176</v>
      </c>
      <c r="C33" s="425"/>
      <c r="D33" s="425">
        <f>+[21]XK!F34</f>
        <v>1225.8618019999999</v>
      </c>
      <c r="E33" s="425"/>
      <c r="F33" s="425"/>
      <c r="G33" s="425">
        <f>+[21]XK!J34</f>
        <v>106.192019</v>
      </c>
      <c r="H33" s="425"/>
      <c r="I33" s="424"/>
      <c r="J33" s="424">
        <f>+[21]XK!L34+100</f>
        <v>100.89328910011395</v>
      </c>
      <c r="K33" s="175"/>
    </row>
    <row r="34" spans="2:11" ht="15" customHeight="1">
      <c r="B34" s="173" t="s">
        <v>177</v>
      </c>
      <c r="C34" s="425"/>
      <c r="D34" s="425">
        <f>+[21]XK!F35</f>
        <v>4250.0741980000003</v>
      </c>
      <c r="E34" s="425"/>
      <c r="F34" s="425"/>
      <c r="G34" s="425">
        <f>+[21]XK!J35</f>
        <v>362.19301000000002</v>
      </c>
      <c r="H34" s="425"/>
      <c r="I34" s="424"/>
      <c r="J34" s="424">
        <f>+[21]XK!L35+100</f>
        <v>96.54827472113972</v>
      </c>
      <c r="K34" s="175"/>
    </row>
    <row r="35" spans="2:11" ht="15" customHeight="1">
      <c r="B35" s="173" t="s">
        <v>178</v>
      </c>
      <c r="C35" s="425"/>
      <c r="D35" s="425">
        <f>+[21]XK!F37</f>
        <v>16282.136053</v>
      </c>
      <c r="E35" s="425"/>
      <c r="F35" s="425"/>
      <c r="G35" s="425">
        <f>+[21]XK!J37</f>
        <v>1418.8476109999999</v>
      </c>
      <c r="H35" s="425"/>
      <c r="I35" s="424"/>
      <c r="J35" s="424">
        <f>+[21]XK!L37+100</f>
        <v>96.263058780807853</v>
      </c>
      <c r="K35" s="175"/>
    </row>
    <row r="36" spans="2:11" ht="15" customHeight="1">
      <c r="B36" s="173" t="s">
        <v>179</v>
      </c>
      <c r="C36" s="425"/>
      <c r="D36" s="425">
        <f>+[21]XK!F38</f>
        <v>2097.9975729999996</v>
      </c>
      <c r="E36" s="425"/>
      <c r="F36" s="425"/>
      <c r="G36" s="425">
        <f>+[21]XK!J38</f>
        <v>148.809776</v>
      </c>
      <c r="H36" s="425"/>
      <c r="I36" s="424"/>
      <c r="J36" s="424">
        <f>+[21]XK!L38+100</f>
        <v>86.164338912596079</v>
      </c>
      <c r="K36" s="175"/>
    </row>
    <row r="37" spans="2:11" ht="15" customHeight="1">
      <c r="B37" s="173" t="s">
        <v>180</v>
      </c>
      <c r="C37" s="425">
        <f>+[21]XK!E39</f>
        <v>1873.1980000000001</v>
      </c>
      <c r="D37" s="425">
        <f>+[21]XK!F39</f>
        <v>4407.3698679999998</v>
      </c>
      <c r="E37" s="425"/>
      <c r="F37" s="425">
        <f>+[21]XK!I39</f>
        <v>134.61631999717105</v>
      </c>
      <c r="G37" s="425">
        <f>+[21]XK!J39</f>
        <v>301.31333000000001</v>
      </c>
      <c r="H37" s="425"/>
      <c r="I37" s="424">
        <f>+[21]XK!K39+100</f>
        <v>85.33360379654971</v>
      </c>
      <c r="J37" s="424">
        <f>+[21]XK!L39+100</f>
        <v>163.27507687595033</v>
      </c>
      <c r="K37" s="175"/>
    </row>
    <row r="38" spans="2:11" ht="15" customHeight="1">
      <c r="B38" s="173" t="s">
        <v>181</v>
      </c>
      <c r="C38" s="425"/>
      <c r="D38" s="425">
        <f>+[21]XK!F40</f>
        <v>37036.851950999997</v>
      </c>
      <c r="E38" s="425"/>
      <c r="F38" s="425"/>
      <c r="G38" s="425">
        <f>+[21]XK!J40</f>
        <v>3189.4105519999998</v>
      </c>
      <c r="H38" s="425"/>
      <c r="I38" s="424"/>
      <c r="J38" s="424">
        <f>+[21]XK!L40+100</f>
        <v>101.75225711219915</v>
      </c>
      <c r="K38" s="175"/>
    </row>
    <row r="39" spans="2:11" ht="15" customHeight="1">
      <c r="B39" s="173" t="s">
        <v>182</v>
      </c>
      <c r="C39" s="425"/>
      <c r="D39" s="425">
        <f>+[21]XK!F42</f>
        <v>22871.532026999997</v>
      </c>
      <c r="E39" s="425"/>
      <c r="F39" s="425"/>
      <c r="G39" s="425">
        <f>+[21]XK!J42</f>
        <v>1898.318884</v>
      </c>
      <c r="H39" s="425"/>
      <c r="I39" s="424"/>
      <c r="J39" s="424">
        <f>+[21]XK!L42+100</f>
        <v>96.325339824190408</v>
      </c>
      <c r="K39" s="175"/>
    </row>
    <row r="40" spans="2:11" ht="15" customHeight="1">
      <c r="B40" s="173" t="s">
        <v>183</v>
      </c>
      <c r="C40" s="425"/>
      <c r="D40" s="425">
        <f>+[21]XK!F43</f>
        <v>2229.3493309999999</v>
      </c>
      <c r="E40" s="425"/>
      <c r="F40" s="425"/>
      <c r="G40" s="425">
        <f>+[21]XK!J43</f>
        <v>189.229814</v>
      </c>
      <c r="H40" s="425"/>
      <c r="I40" s="424"/>
      <c r="J40" s="424">
        <f>+[21]XK!L43+100</f>
        <v>98.139030007353938</v>
      </c>
      <c r="K40" s="175"/>
    </row>
    <row r="41" spans="2:11" ht="15" customHeight="1">
      <c r="B41" s="173" t="s">
        <v>184</v>
      </c>
      <c r="C41" s="425"/>
      <c r="D41" s="425">
        <f>+[21]XK!F45</f>
        <v>1185.7850740000001</v>
      </c>
      <c r="E41" s="425"/>
      <c r="F41" s="425"/>
      <c r="G41" s="425">
        <f>+[21]XK!J45</f>
        <v>102.294089</v>
      </c>
      <c r="H41" s="425"/>
      <c r="I41" s="424"/>
      <c r="J41" s="424">
        <f>+[21]XK!L45+100</f>
        <v>117.68432348363702</v>
      </c>
      <c r="K41" s="175"/>
    </row>
    <row r="42" spans="2:11" ht="15" customHeight="1">
      <c r="B42" s="173" t="s">
        <v>185</v>
      </c>
      <c r="C42" s="425">
        <f>+[21]XK!E47</f>
        <v>12620.200999999999</v>
      </c>
      <c r="D42" s="425">
        <f>+[21]XK!F47</f>
        <v>9080.0155189999987</v>
      </c>
      <c r="E42" s="425"/>
      <c r="F42" s="425">
        <f>+[21]XK!I47</f>
        <v>777.68485952544586</v>
      </c>
      <c r="G42" s="425">
        <f>+[21]XK!J47</f>
        <v>611.05008499999997</v>
      </c>
      <c r="H42" s="425"/>
      <c r="I42" s="424">
        <f>+[21]XK!K47+100</f>
        <v>67.950163043849614</v>
      </c>
      <c r="J42" s="424">
        <f>+[21]XK!L47+100</f>
        <v>75.442041068315405</v>
      </c>
      <c r="K42" s="175"/>
    </row>
    <row r="43" spans="2:11" ht="15" customHeight="1">
      <c r="B43" s="173" t="s">
        <v>186</v>
      </c>
      <c r="C43" s="425"/>
      <c r="D43" s="425">
        <f>+[21]XK!F48</f>
        <v>4594.3934760000002</v>
      </c>
      <c r="E43" s="425"/>
      <c r="F43" s="425"/>
      <c r="G43" s="425">
        <f>+[21]XK!J48</f>
        <v>438.98964999999998</v>
      </c>
      <c r="H43" s="425"/>
      <c r="I43" s="424"/>
      <c r="J43" s="424">
        <f>+[21]XK!L48+100</f>
        <v>114.11373166520494</v>
      </c>
      <c r="K43" s="175"/>
    </row>
    <row r="44" spans="2:11" ht="15" customHeight="1">
      <c r="B44" s="178" t="s">
        <v>187</v>
      </c>
      <c r="C44" s="425"/>
      <c r="D44" s="425">
        <f>+[21]XK!F49</f>
        <v>4194.8251360000004</v>
      </c>
      <c r="E44" s="425"/>
      <c r="F44" s="425"/>
      <c r="G44" s="425">
        <f>+[21]XK!J49</f>
        <v>350.97764999999998</v>
      </c>
      <c r="H44" s="425"/>
      <c r="I44" s="424"/>
      <c r="J44" s="424">
        <f>+[21]XK!L49+100</f>
        <v>94.369548820032605</v>
      </c>
    </row>
    <row r="45" spans="2:11" ht="15" customHeight="1">
      <c r="B45" s="178" t="s">
        <v>188</v>
      </c>
      <c r="C45" s="425"/>
      <c r="D45" s="425">
        <f>+[21]XK!F50</f>
        <v>72584.230572</v>
      </c>
      <c r="E45" s="425"/>
      <c r="F45" s="425"/>
      <c r="G45" s="425">
        <f>+[21]XK!J50</f>
        <v>6053.5502699999997</v>
      </c>
      <c r="H45" s="425"/>
      <c r="I45" s="424"/>
      <c r="J45" s="424">
        <f>+[21]XK!L50+100</f>
        <v>113.30750039361746</v>
      </c>
    </row>
    <row r="46" spans="2:11" ht="15" customHeight="1">
      <c r="B46" s="178" t="s">
        <v>189</v>
      </c>
      <c r="C46" s="425"/>
      <c r="D46" s="425">
        <f>+[21]XK!F51</f>
        <v>53891.636402999997</v>
      </c>
      <c r="E46" s="425"/>
      <c r="F46" s="425"/>
      <c r="G46" s="425">
        <f>+[21]XK!J51</f>
        <v>4832.5392810000003</v>
      </c>
      <c r="H46" s="425"/>
      <c r="I46" s="424"/>
      <c r="J46" s="424">
        <f>+[21]XK!L51+100</f>
        <v>86.754108986153611</v>
      </c>
    </row>
    <row r="47" spans="2:11" ht="15" customHeight="1">
      <c r="B47" s="178" t="s">
        <v>190</v>
      </c>
      <c r="C47" s="425"/>
      <c r="D47" s="425">
        <f>+[21]XK!F52</f>
        <v>8022.9563410000001</v>
      </c>
      <c r="E47" s="425"/>
      <c r="F47" s="425"/>
      <c r="G47" s="425">
        <f>+[21]XK!J52</f>
        <v>575.28502900000001</v>
      </c>
      <c r="H47" s="425"/>
      <c r="I47" s="424"/>
      <c r="J47" s="424">
        <f>+[21]XK!L52+100</f>
        <v>69.74824429564876</v>
      </c>
    </row>
    <row r="48" spans="2:11" ht="15" customHeight="1">
      <c r="B48" s="178" t="s">
        <v>191</v>
      </c>
      <c r="C48" s="425"/>
      <c r="D48" s="425">
        <f>+[21]XK!F53</f>
        <v>52191.541773999998</v>
      </c>
      <c r="E48" s="425"/>
      <c r="F48" s="425"/>
      <c r="G48" s="425">
        <f>+[21]XK!J53</f>
        <v>3862.6740840000002</v>
      </c>
      <c r="H48" s="425"/>
      <c r="I48" s="424"/>
      <c r="J48" s="424">
        <f>+[21]XK!L53+100</f>
        <v>96.01308558737</v>
      </c>
    </row>
    <row r="49" spans="2:10" ht="15" customHeight="1">
      <c r="B49" s="178" t="s">
        <v>192</v>
      </c>
      <c r="C49" s="425"/>
      <c r="D49" s="425">
        <f>+[21]XK!F54</f>
        <v>3500.4722489999999</v>
      </c>
      <c r="E49" s="425"/>
      <c r="F49" s="425"/>
      <c r="G49" s="425">
        <f>+[21]XK!J54</f>
        <v>301.90642000000003</v>
      </c>
      <c r="H49" s="425"/>
      <c r="I49" s="424"/>
      <c r="J49" s="424">
        <f>+[21]XK!L54+100</f>
        <v>103.49373466401757</v>
      </c>
    </row>
    <row r="50" spans="2:10" ht="15" customHeight="1">
      <c r="B50" s="178" t="s">
        <v>193</v>
      </c>
      <c r="C50" s="425"/>
      <c r="D50" s="425">
        <f>+[21]XK!F55</f>
        <v>15066.721183</v>
      </c>
      <c r="E50" s="425"/>
      <c r="F50" s="425"/>
      <c r="G50" s="425">
        <f>+[21]XK!J55</f>
        <v>1194.6445900000001</v>
      </c>
      <c r="H50" s="425"/>
      <c r="I50" s="424"/>
      <c r="J50" s="424">
        <f>+[21]XK!L55+100</f>
        <v>89.813682365616373</v>
      </c>
    </row>
    <row r="51" spans="2:10" ht="15" customHeight="1">
      <c r="B51" s="178" t="s">
        <v>194</v>
      </c>
      <c r="C51" s="425"/>
      <c r="D51" s="425">
        <f>+[21]XK!F56</f>
        <v>3408.4479019999999</v>
      </c>
      <c r="E51" s="425"/>
      <c r="F51" s="425"/>
      <c r="G51" s="425">
        <f>+[21]XK!J56</f>
        <v>333.600458</v>
      </c>
      <c r="H51" s="425"/>
      <c r="I51" s="424"/>
      <c r="J51" s="424">
        <f>+[21]XK!L56+100</f>
        <v>106.09897107706266</v>
      </c>
    </row>
    <row r="52" spans="2:10" ht="15" customHeight="1">
      <c r="B52" s="178" t="s">
        <v>195</v>
      </c>
      <c r="C52" s="425"/>
      <c r="D52" s="425">
        <f>+[21]XK!F57</f>
        <v>3756.0589130000003</v>
      </c>
      <c r="E52" s="425"/>
      <c r="F52" s="425"/>
      <c r="G52" s="425">
        <f>+[21]XK!J57</f>
        <v>401.80766299999999</v>
      </c>
      <c r="H52" s="425"/>
      <c r="I52" s="424"/>
      <c r="J52" s="424">
        <f>+[21]XK!L57+100</f>
        <v>138.53723618361272</v>
      </c>
    </row>
    <row r="53" spans="2:10" ht="15" customHeight="1">
      <c r="B53" s="179"/>
      <c r="C53" s="179"/>
      <c r="D53" s="179"/>
      <c r="E53" s="179"/>
      <c r="F53" s="179"/>
      <c r="G53" s="179"/>
      <c r="H53" s="179"/>
      <c r="I53" s="179"/>
      <c r="J53" s="179"/>
    </row>
    <row r="54" spans="2:10" ht="15" customHeight="1">
      <c r="B54" s="179"/>
      <c r="C54" s="179"/>
      <c r="D54" s="179"/>
      <c r="E54" s="179"/>
      <c r="F54" s="179"/>
      <c r="G54" s="179"/>
      <c r="H54" s="179"/>
      <c r="I54" s="179"/>
      <c r="J54" s="179"/>
    </row>
    <row r="55" spans="2:10" ht="15" customHeight="1">
      <c r="B55" s="179"/>
      <c r="C55" s="179"/>
      <c r="D55" s="179"/>
      <c r="E55" s="179"/>
      <c r="F55" s="179"/>
      <c r="G55" s="179"/>
      <c r="H55" s="179"/>
      <c r="I55" s="179"/>
      <c r="J55" s="179"/>
    </row>
    <row r="56" spans="2:10" ht="15" customHeight="1">
      <c r="B56" s="179"/>
      <c r="C56" s="179"/>
      <c r="D56" s="179"/>
      <c r="E56" s="179"/>
      <c r="F56" s="179"/>
      <c r="G56" s="179"/>
      <c r="H56" s="179"/>
      <c r="I56" s="179"/>
      <c r="J56" s="179"/>
    </row>
    <row r="57" spans="2:10" ht="15" customHeight="1">
      <c r="B57" s="179"/>
      <c r="C57" s="179"/>
      <c r="D57" s="179"/>
      <c r="E57" s="179"/>
      <c r="F57" s="179"/>
      <c r="G57" s="179"/>
      <c r="H57" s="179"/>
      <c r="I57" s="179"/>
      <c r="J57" s="179"/>
    </row>
    <row r="58" spans="2:10" ht="15" customHeight="1">
      <c r="B58" s="179"/>
      <c r="C58" s="179"/>
      <c r="D58" s="179"/>
      <c r="E58" s="179"/>
      <c r="F58" s="179"/>
      <c r="G58" s="179"/>
      <c r="H58" s="179"/>
      <c r="I58" s="179"/>
      <c r="J58" s="179"/>
    </row>
    <row r="59" spans="2:10" ht="15" customHeight="1">
      <c r="B59" s="179"/>
      <c r="C59" s="179"/>
      <c r="D59" s="179"/>
      <c r="E59" s="179"/>
      <c r="F59" s="179"/>
      <c r="G59" s="179"/>
      <c r="H59" s="179"/>
      <c r="I59" s="179"/>
      <c r="J59" s="179"/>
    </row>
    <row r="60" spans="2:10" ht="15" customHeight="1">
      <c r="B60" s="179"/>
      <c r="C60" s="179"/>
      <c r="D60" s="179"/>
      <c r="E60" s="179"/>
      <c r="F60" s="179"/>
      <c r="G60" s="179"/>
      <c r="H60" s="179"/>
      <c r="I60" s="179"/>
      <c r="J60" s="179"/>
    </row>
    <row r="61" spans="2:10" ht="15" customHeight="1">
      <c r="B61" s="179"/>
      <c r="C61" s="179"/>
      <c r="D61" s="179"/>
      <c r="E61" s="179"/>
      <c r="F61" s="179"/>
      <c r="G61" s="179"/>
      <c r="H61" s="179"/>
      <c r="I61" s="179"/>
      <c r="J61" s="179"/>
    </row>
    <row r="62" spans="2:10" ht="15" customHeight="1">
      <c r="B62" s="179"/>
      <c r="C62" s="179"/>
      <c r="D62" s="179"/>
      <c r="E62" s="179"/>
      <c r="F62" s="179"/>
      <c r="G62" s="179"/>
      <c r="H62" s="179"/>
      <c r="I62" s="179"/>
      <c r="J62" s="179"/>
    </row>
    <row r="63" spans="2:10" ht="15" customHeight="1">
      <c r="B63" s="179"/>
      <c r="C63" s="179"/>
      <c r="D63" s="179"/>
      <c r="E63" s="179"/>
      <c r="F63" s="179"/>
      <c r="G63" s="179"/>
      <c r="H63" s="179"/>
      <c r="I63" s="179"/>
      <c r="J63" s="179"/>
    </row>
    <row r="64" spans="2:10" ht="15" customHeight="1">
      <c r="B64" s="179"/>
      <c r="C64" s="179"/>
      <c r="D64" s="179"/>
      <c r="E64" s="179"/>
      <c r="F64" s="179"/>
      <c r="G64" s="179"/>
      <c r="H64" s="179"/>
    </row>
    <row r="65" spans="2:2" ht="15" customHeight="1">
      <c r="B65" s="179"/>
    </row>
    <row r="66" spans="2:2" ht="15" customHeight="1">
      <c r="B66" s="179"/>
    </row>
    <row r="67" spans="2:2" ht="15" customHeight="1">
      <c r="B67" s="179"/>
    </row>
    <row r="68" spans="2:2" ht="15" customHeight="1">
      <c r="B68" s="179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5" right="0.25" top="0.6" bottom="0.4" header="0.3" footer="0.3"/>
  <pageSetup paperSize="9" scale="9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86"/>
  <sheetViews>
    <sheetView workbookViewId="0">
      <selection activeCell="A2" sqref="A2"/>
    </sheetView>
  </sheetViews>
  <sheetFormatPr defaultColWidth="9.109375" defaultRowHeight="15"/>
  <cols>
    <col min="1" max="1" width="1.44140625" style="190" customWidth="1"/>
    <col min="2" max="2" width="36.5546875" style="194" customWidth="1"/>
    <col min="3" max="4" width="10.88671875" style="190" customWidth="1"/>
    <col min="5" max="5" width="0.88671875" style="190" customWidth="1"/>
    <col min="6" max="7" width="10.88671875" style="190" customWidth="1"/>
    <col min="8" max="8" width="1.33203125" style="190" customWidth="1"/>
    <col min="9" max="10" width="10.88671875" style="190" customWidth="1"/>
    <col min="11" max="16384" width="9.109375" style="190"/>
  </cols>
  <sheetData>
    <row r="1" spans="1:11" s="154" customFormat="1" ht="16.8">
      <c r="A1" s="152" t="s">
        <v>482</v>
      </c>
      <c r="C1" s="152"/>
      <c r="D1" s="152"/>
      <c r="E1" s="152"/>
      <c r="F1" s="152"/>
      <c r="G1" s="152"/>
      <c r="H1" s="152"/>
      <c r="I1" s="152"/>
      <c r="J1" s="152"/>
    </row>
    <row r="2" spans="1:11" s="154" customFormat="1" ht="6" customHeight="1">
      <c r="B2" s="155"/>
      <c r="C2" s="155"/>
      <c r="D2" s="155"/>
      <c r="E2" s="155"/>
      <c r="F2" s="155"/>
      <c r="G2" s="155"/>
      <c r="H2" s="155"/>
      <c r="I2" s="155"/>
      <c r="J2" s="155"/>
    </row>
    <row r="3" spans="1:11" s="157" customFormat="1" ht="12.75" customHeight="1">
      <c r="B3" s="156"/>
      <c r="G3" s="158"/>
      <c r="H3" s="158"/>
      <c r="I3" s="180"/>
      <c r="J3" s="159" t="s">
        <v>145</v>
      </c>
    </row>
    <row r="4" spans="1:11" s="157" customFormat="1" ht="13.5" customHeight="1">
      <c r="A4" s="181"/>
      <c r="B4" s="161"/>
      <c r="C4" s="482" t="s">
        <v>146</v>
      </c>
      <c r="D4" s="482"/>
      <c r="E4" s="463"/>
      <c r="F4" s="482" t="s">
        <v>146</v>
      </c>
      <c r="G4" s="482"/>
      <c r="H4" s="463"/>
      <c r="I4" s="482" t="s">
        <v>147</v>
      </c>
      <c r="J4" s="482"/>
    </row>
    <row r="5" spans="1:11" s="157" customFormat="1" ht="13.5" customHeight="1">
      <c r="B5" s="162"/>
      <c r="C5" s="483" t="s">
        <v>82</v>
      </c>
      <c r="D5" s="483"/>
      <c r="E5" s="464"/>
      <c r="F5" s="483" t="s">
        <v>60</v>
      </c>
      <c r="G5" s="483"/>
      <c r="H5" s="464"/>
      <c r="I5" s="483" t="s">
        <v>148</v>
      </c>
      <c r="J5" s="483"/>
    </row>
    <row r="6" spans="1:11" s="157" customFormat="1" ht="13.5" customHeight="1">
      <c r="B6" s="162"/>
      <c r="C6" s="481">
        <v>2024</v>
      </c>
      <c r="D6" s="481"/>
      <c r="E6" s="462"/>
      <c r="F6" s="481" t="s">
        <v>57</v>
      </c>
      <c r="G6" s="481"/>
      <c r="H6" s="462"/>
      <c r="I6" s="481" t="s">
        <v>149</v>
      </c>
      <c r="J6" s="481"/>
    </row>
    <row r="7" spans="1:11" s="157" customFormat="1" ht="13.5" customHeight="1">
      <c r="B7" s="162"/>
      <c r="C7" s="163" t="s">
        <v>150</v>
      </c>
      <c r="D7" s="163" t="s">
        <v>151</v>
      </c>
      <c r="E7" s="163"/>
      <c r="F7" s="164" t="s">
        <v>150</v>
      </c>
      <c r="G7" s="163" t="s">
        <v>151</v>
      </c>
      <c r="H7" s="182"/>
      <c r="I7" s="183" t="s">
        <v>150</v>
      </c>
      <c r="J7" s="183" t="s">
        <v>151</v>
      </c>
    </row>
    <row r="8" spans="1:11" s="157" customFormat="1" ht="13.5" customHeight="1">
      <c r="B8" s="162"/>
      <c r="D8" s="166"/>
      <c r="E8" s="166"/>
    </row>
    <row r="9" spans="1:11" s="157" customFormat="1" ht="13.5" customHeight="1">
      <c r="A9" s="184" t="s">
        <v>152</v>
      </c>
      <c r="C9" s="431"/>
      <c r="D9" s="433">
        <f>+[21]NK!F7</f>
        <v>380763.672762</v>
      </c>
      <c r="E9" s="433"/>
      <c r="F9" s="433"/>
      <c r="G9" s="433">
        <f>+[21]NK!J7</f>
        <v>30060.507367999999</v>
      </c>
      <c r="H9" s="432"/>
      <c r="I9" s="432"/>
      <c r="J9" s="432">
        <f>+[21]NK!N7+100</f>
        <v>97.425525520347591</v>
      </c>
      <c r="K9" s="185"/>
    </row>
    <row r="10" spans="1:11" s="157" customFormat="1" ht="13.5" customHeight="1">
      <c r="B10" s="171" t="s">
        <v>153</v>
      </c>
      <c r="C10" s="431"/>
      <c r="D10" s="433">
        <f>+[21]NK!F8</f>
        <v>140113.58913799998</v>
      </c>
      <c r="E10" s="433"/>
      <c r="F10" s="433"/>
      <c r="G10" s="433">
        <f>+[21]NK!J8</f>
        <v>10891.665402999999</v>
      </c>
      <c r="H10" s="432"/>
      <c r="I10" s="432"/>
      <c r="J10" s="432">
        <f>+[21]NK!N8+100</f>
        <v>96.704462346564853</v>
      </c>
      <c r="K10" s="186"/>
    </row>
    <row r="11" spans="1:11" s="157" customFormat="1" ht="13.5" customHeight="1">
      <c r="B11" s="171" t="s">
        <v>154</v>
      </c>
      <c r="C11" s="431"/>
      <c r="D11" s="433">
        <f>+[21]NK!F9</f>
        <v>240650.08362400002</v>
      </c>
      <c r="E11" s="433"/>
      <c r="F11" s="433"/>
      <c r="G11" s="433">
        <f>+[21]NK!J9</f>
        <v>19168.841965</v>
      </c>
      <c r="H11" s="432"/>
      <c r="I11" s="432"/>
      <c r="J11" s="432">
        <f>+[21]NK!N9+100</f>
        <v>97.840042042747072</v>
      </c>
      <c r="K11" s="186"/>
    </row>
    <row r="12" spans="1:11" s="157" customFormat="1" ht="13.5" customHeight="1">
      <c r="A12" s="174" t="s">
        <v>157</v>
      </c>
      <c r="B12" s="156"/>
      <c r="C12" s="431"/>
      <c r="D12" s="431"/>
      <c r="E12" s="431"/>
      <c r="F12" s="431"/>
      <c r="G12" s="431"/>
      <c r="H12" s="430"/>
      <c r="I12" s="430"/>
      <c r="J12" s="430"/>
    </row>
    <row r="13" spans="1:11" s="157" customFormat="1" ht="13.5" customHeight="1">
      <c r="B13" s="173" t="s">
        <v>196</v>
      </c>
      <c r="C13" s="431"/>
      <c r="D13" s="431">
        <f>+[21]NK!F12</f>
        <v>2637.0460580000004</v>
      </c>
      <c r="E13" s="431"/>
      <c r="F13" s="431"/>
      <c r="G13" s="431">
        <f>+[21]NK!J12</f>
        <v>234.091362</v>
      </c>
      <c r="H13" s="430"/>
      <c r="I13" s="430"/>
      <c r="J13" s="430">
        <f>+[21]NK!N12+100</f>
        <v>95.650402815012285</v>
      </c>
    </row>
    <row r="14" spans="1:11" s="157" customFormat="1" ht="13.5" customHeight="1">
      <c r="B14" s="173" t="s">
        <v>197</v>
      </c>
      <c r="C14" s="431"/>
      <c r="D14" s="431">
        <f>+[21]NK!F13</f>
        <v>1128.503279</v>
      </c>
      <c r="E14" s="431"/>
      <c r="F14" s="431"/>
      <c r="G14" s="431">
        <f>+[21]NK!J13</f>
        <v>103.95294199999999</v>
      </c>
      <c r="H14" s="430"/>
      <c r="I14" s="430"/>
      <c r="J14" s="430">
        <f>+[21]NK!N13+100</f>
        <v>127.33657783549279</v>
      </c>
    </row>
    <row r="15" spans="1:11" s="157" customFormat="1" ht="13.5" customHeight="1">
      <c r="B15" s="173" t="s">
        <v>159</v>
      </c>
      <c r="C15" s="431"/>
      <c r="D15" s="431">
        <f>+[21]NK!F14</f>
        <v>2426.9763889999999</v>
      </c>
      <c r="E15" s="431"/>
      <c r="F15" s="431"/>
      <c r="G15" s="431">
        <f>+[21]NK!J14</f>
        <v>239.91235599999999</v>
      </c>
      <c r="H15" s="430"/>
      <c r="I15" s="430"/>
      <c r="J15" s="430">
        <f>+[21]NK!N14+100</f>
        <v>110.95742487804942</v>
      </c>
    </row>
    <row r="16" spans="1:11" s="157" customFormat="1" ht="13.5" customHeight="1">
      <c r="B16" s="173" t="s">
        <v>160</v>
      </c>
      <c r="C16" s="431">
        <f>+[21]NK!E15</f>
        <v>2499.0929999999998</v>
      </c>
      <c r="D16" s="431">
        <f>+[21]NK!F15</f>
        <v>3223.959468</v>
      </c>
      <c r="E16" s="431"/>
      <c r="F16" s="431">
        <f>+[21]NK!I15</f>
        <v>100.6248602841994</v>
      </c>
      <c r="G16" s="431">
        <f>+[21]NK!J15</f>
        <v>172.660156</v>
      </c>
      <c r="H16" s="430"/>
      <c r="I16" s="430">
        <f>+[21]NK!M15+100</f>
        <v>109.44979745282031</v>
      </c>
      <c r="J16" s="430">
        <f>+[21]NK!N15+100</f>
        <v>165.67036428717438</v>
      </c>
    </row>
    <row r="17" spans="2:10" s="157" customFormat="1" ht="13.5" customHeight="1">
      <c r="B17" s="173" t="s">
        <v>198</v>
      </c>
      <c r="C17" s="431">
        <f>+[21]NK!E16</f>
        <v>5738.5290000000005</v>
      </c>
      <c r="D17" s="431">
        <f>+[21]NK!F16</f>
        <v>1577.557648</v>
      </c>
      <c r="E17" s="431"/>
      <c r="F17" s="431">
        <f>+[21]NK!I16</f>
        <v>389.74955540419728</v>
      </c>
      <c r="G17" s="431">
        <f>+[21]NK!J16</f>
        <v>107.423892</v>
      </c>
      <c r="H17" s="430"/>
      <c r="I17" s="430">
        <f>+[21]NK!M16+100</f>
        <v>72.787120615576612</v>
      </c>
      <c r="J17" s="430">
        <f>+[21]NK!N16+100</f>
        <v>68.692434323008882</v>
      </c>
    </row>
    <row r="18" spans="2:10" s="157" customFormat="1" ht="13.5" customHeight="1">
      <c r="B18" s="173" t="s">
        <v>12</v>
      </c>
      <c r="C18" s="431">
        <f>+[21]NK!E17</f>
        <v>12518.288</v>
      </c>
      <c r="D18" s="431">
        <f>+[21]NK!F17</f>
        <v>3041.2350410000004</v>
      </c>
      <c r="E18" s="431"/>
      <c r="F18" s="431">
        <f>+[21]NK!I17</f>
        <v>1034.3965310912406</v>
      </c>
      <c r="G18" s="431">
        <f>+[21]NK!J17</f>
        <v>249.77407600000001</v>
      </c>
      <c r="H18" s="430"/>
      <c r="I18" s="430">
        <f>+[21]NK!M17+100</f>
        <v>105.91097991444778</v>
      </c>
      <c r="J18" s="430">
        <f>+[21]NK!N17+100</f>
        <v>100.1876121509253</v>
      </c>
    </row>
    <row r="19" spans="2:10" s="157" customFormat="1" ht="13.5" customHeight="1">
      <c r="B19" s="173" t="s">
        <v>9</v>
      </c>
      <c r="C19" s="431">
        <f>+[21]NK!E18</f>
        <v>2218.2240000000002</v>
      </c>
      <c r="D19" s="431">
        <f>+[21]NK!F18</f>
        <v>1127.1378430000002</v>
      </c>
      <c r="E19" s="431"/>
      <c r="F19" s="431">
        <f>+[21]NK!I18</f>
        <v>182.95499030455457</v>
      </c>
      <c r="G19" s="431">
        <f>+[21]NK!J18</f>
        <v>85.932128000000006</v>
      </c>
      <c r="H19" s="430"/>
      <c r="I19" s="430">
        <f>+[21]NK!M18+100</f>
        <v>86.206810743424327</v>
      </c>
      <c r="J19" s="430">
        <f>+[21]NK!N18+100</f>
        <v>70.387843467767297</v>
      </c>
    </row>
    <row r="20" spans="2:10" s="157" customFormat="1" ht="13.5" customHeight="1">
      <c r="B20" s="173" t="s">
        <v>199</v>
      </c>
      <c r="C20" s="431"/>
      <c r="D20" s="431">
        <f>+[21]NK!F19</f>
        <v>1391.3705210000001</v>
      </c>
      <c r="E20" s="431"/>
      <c r="F20" s="431"/>
      <c r="G20" s="431">
        <f>+[21]NK!J19</f>
        <v>98.433131000000003</v>
      </c>
      <c r="H20" s="430"/>
      <c r="I20" s="430"/>
      <c r="J20" s="430">
        <f>+[21]NK!N19+100</f>
        <v>123.60846604286581</v>
      </c>
    </row>
    <row r="21" spans="2:10" s="157" customFormat="1" ht="13.5" customHeight="1">
      <c r="B21" s="173" t="s">
        <v>200</v>
      </c>
      <c r="C21" s="431"/>
      <c r="D21" s="431">
        <f>+[21]NK!F21</f>
        <v>1346.517049</v>
      </c>
      <c r="E21" s="431"/>
      <c r="F21" s="431"/>
      <c r="G21" s="431">
        <f>+[21]NK!J21</f>
        <v>96.021621999999994</v>
      </c>
      <c r="H21" s="430"/>
      <c r="I21" s="430"/>
      <c r="J21" s="430">
        <f>+[21]NK!N21+100</f>
        <v>105.78602897313831</v>
      </c>
    </row>
    <row r="22" spans="2:10" s="157" customFormat="1" ht="13.5" customHeight="1">
      <c r="B22" s="173" t="s">
        <v>201</v>
      </c>
      <c r="C22" s="431"/>
      <c r="D22" s="431">
        <f>+[21]NK!F22</f>
        <v>4900.0140489999994</v>
      </c>
      <c r="E22" s="431"/>
      <c r="F22" s="431"/>
      <c r="G22" s="431">
        <f>+[21]NK!J22</f>
        <v>304.27273500000001</v>
      </c>
      <c r="H22" s="430"/>
      <c r="I22" s="430"/>
      <c r="J22" s="430">
        <f>+[21]NK!N22+100</f>
        <v>76.462074879101522</v>
      </c>
    </row>
    <row r="23" spans="2:10" s="157" customFormat="1" ht="13.5" customHeight="1">
      <c r="B23" s="173" t="s">
        <v>202</v>
      </c>
      <c r="C23" s="431">
        <f>+[21]NK!E24</f>
        <v>26142.300999999999</v>
      </c>
      <c r="D23" s="431">
        <f>+[21]NK!F24</f>
        <v>2851.5516710000002</v>
      </c>
      <c r="E23" s="431"/>
      <c r="F23" s="431">
        <f>+[21]NK!I24</f>
        <v>1876.0392667836877</v>
      </c>
      <c r="G23" s="431">
        <f>+[21]NK!J24</f>
        <v>200.89236199999999</v>
      </c>
      <c r="H23" s="430"/>
      <c r="I23" s="430">
        <f>+[21]NK!M24+100</f>
        <v>104.32745605290603</v>
      </c>
      <c r="J23" s="430">
        <f>+[21]NK!N24+100</f>
        <v>87.953845250800597</v>
      </c>
    </row>
    <row r="24" spans="2:10" s="157" customFormat="1" ht="13.5" customHeight="1">
      <c r="B24" s="173" t="s">
        <v>203</v>
      </c>
      <c r="C24" s="431">
        <f>+[21]NK!E25</f>
        <v>63824.152000000002</v>
      </c>
      <c r="D24" s="431">
        <f>+[21]NK!F25</f>
        <v>7632.5935460000001</v>
      </c>
      <c r="E24" s="431"/>
      <c r="F24" s="431">
        <f>+[21]NK!I25</f>
        <v>5237.9914435967712</v>
      </c>
      <c r="G24" s="431">
        <f>+[21]NK!J25</f>
        <v>562.93393600000002</v>
      </c>
      <c r="H24" s="430"/>
      <c r="I24" s="430">
        <f>+[21]NK!M25+100</f>
        <v>102.92213359221962</v>
      </c>
      <c r="J24" s="430">
        <f>+[21]NK!N25+100</f>
        <v>84.065622396837909</v>
      </c>
    </row>
    <row r="25" spans="2:10" s="157" customFormat="1" ht="13.5" customHeight="1">
      <c r="B25" s="173" t="s">
        <v>155</v>
      </c>
      <c r="C25" s="431">
        <f>+[21]NK!E26</f>
        <v>13440.822</v>
      </c>
      <c r="D25" s="431">
        <f>+[21]NK!F26</f>
        <v>8114.7285010000005</v>
      </c>
      <c r="E25" s="431"/>
      <c r="F25" s="431">
        <f>+[21]NK!I26</f>
        <v>1093.5394946729468</v>
      </c>
      <c r="G25" s="431">
        <f>+[21]NK!J26</f>
        <v>615.58187899999996</v>
      </c>
      <c r="H25" s="430"/>
      <c r="I25" s="430">
        <f>+[21]NK!M26+100</f>
        <v>81.154172863866805</v>
      </c>
      <c r="J25" s="430">
        <f>+[21]NK!N26+100</f>
        <v>74.280005344504758</v>
      </c>
    </row>
    <row r="26" spans="2:10" s="157" customFormat="1" ht="13.5" customHeight="1">
      <c r="B26" s="173" t="s">
        <v>204</v>
      </c>
      <c r="C26" s="431">
        <f>+[21]NK!E27</f>
        <v>10419.554</v>
      </c>
      <c r="D26" s="431">
        <f>+[21]NK!F27</f>
        <v>7984.1431979999998</v>
      </c>
      <c r="E26" s="431"/>
      <c r="F26" s="431">
        <f>+[21]NK!I27</f>
        <v>841.56687013801229</v>
      </c>
      <c r="G26" s="431">
        <f>+[21]NK!J27</f>
        <v>589.58476099999996</v>
      </c>
      <c r="H26" s="430"/>
      <c r="I26" s="430">
        <f>+[21]NK!M27+100</f>
        <v>114.17826269333631</v>
      </c>
      <c r="J26" s="430">
        <f>+[21]NK!N27+100</f>
        <v>100.73079191063405</v>
      </c>
    </row>
    <row r="27" spans="2:10" s="157" customFormat="1" ht="13.5" customHeight="1">
      <c r="B27" s="173" t="s">
        <v>205</v>
      </c>
      <c r="C27" s="431">
        <f>+[21]NK!E28</f>
        <v>3113.5369999999998</v>
      </c>
      <c r="D27" s="431">
        <f>+[21]NK!F28</f>
        <v>2044.353801</v>
      </c>
      <c r="E27" s="431"/>
      <c r="F27" s="431">
        <f>+[21]NK!I28</f>
        <v>218.21780960824097</v>
      </c>
      <c r="G27" s="431">
        <f>+[21]NK!J28</f>
        <v>155.969527</v>
      </c>
      <c r="H27" s="430"/>
      <c r="I27" s="430">
        <f>+[21]NK!M28+100</f>
        <v>75.503189977178238</v>
      </c>
      <c r="J27" s="430">
        <f>+[21]NK!N28+100</f>
        <v>77.654132394339328</v>
      </c>
    </row>
    <row r="28" spans="2:10" s="157" customFormat="1" ht="13.5" customHeight="1">
      <c r="B28" s="173" t="s">
        <v>206</v>
      </c>
      <c r="C28" s="431"/>
      <c r="D28" s="431">
        <f>+[21]NK!F29</f>
        <v>1698.05241</v>
      </c>
      <c r="E28" s="431"/>
      <c r="F28" s="431"/>
      <c r="G28" s="431">
        <f>+[21]NK!J29</f>
        <v>118.697934</v>
      </c>
      <c r="H28" s="430"/>
      <c r="I28" s="430"/>
      <c r="J28" s="430">
        <f>+[21]NK!N29+100</f>
        <v>60.735572261852553</v>
      </c>
    </row>
    <row r="29" spans="2:10" s="157" customFormat="1" ht="13.5" customHeight="1">
      <c r="B29" s="173" t="s">
        <v>207</v>
      </c>
      <c r="C29" s="431"/>
      <c r="D29" s="431">
        <f>+[21]NK!F30</f>
        <v>8286.2754829999994</v>
      </c>
      <c r="E29" s="431"/>
      <c r="F29" s="431"/>
      <c r="G29" s="431">
        <f>+[21]NK!J30</f>
        <v>540.40517599999998</v>
      </c>
      <c r="H29" s="430"/>
      <c r="I29" s="430"/>
      <c r="J29" s="430">
        <f>+[21]NK!N30+100</f>
        <v>79.658866852918038</v>
      </c>
    </row>
    <row r="30" spans="2:10" s="157" customFormat="1" ht="13.5" customHeight="1">
      <c r="B30" s="173" t="s">
        <v>208</v>
      </c>
      <c r="C30" s="431"/>
      <c r="D30" s="431">
        <f>+[21]NK!F31</f>
        <v>7735.1317529999997</v>
      </c>
      <c r="E30" s="431"/>
      <c r="F30" s="431"/>
      <c r="G30" s="431">
        <f>+[21]NK!J31</f>
        <v>541.67401800000005</v>
      </c>
      <c r="H30" s="430"/>
      <c r="I30" s="430"/>
      <c r="J30" s="430">
        <f>+[21]NK!N31+100</f>
        <v>81.032584519786738</v>
      </c>
    </row>
    <row r="31" spans="2:10" s="157" customFormat="1" ht="13.5" customHeight="1">
      <c r="B31" s="173" t="s">
        <v>209</v>
      </c>
      <c r="C31" s="431"/>
      <c r="D31" s="431">
        <f>+[21]NK!F33</f>
        <v>4399.432452</v>
      </c>
      <c r="E31" s="431"/>
      <c r="F31" s="431"/>
      <c r="G31" s="431">
        <f>+[21]NK!J33</f>
        <v>252.633183</v>
      </c>
      <c r="H31" s="430"/>
      <c r="I31" s="430"/>
      <c r="J31" s="430">
        <f>+[21]NK!N33+100</f>
        <v>74.208545127183115</v>
      </c>
    </row>
    <row r="32" spans="2:10" s="157" customFormat="1" ht="13.5" customHeight="1">
      <c r="B32" s="173" t="s">
        <v>210</v>
      </c>
      <c r="C32" s="431">
        <f>+[21]NK!E34</f>
        <v>5253.18</v>
      </c>
      <c r="D32" s="431">
        <f>+[21]NK!F34</f>
        <v>1713.849391</v>
      </c>
      <c r="E32" s="431"/>
      <c r="F32" s="431">
        <f>+[21]NK!I34</f>
        <v>478.35969948266285</v>
      </c>
      <c r="G32" s="431">
        <f>+[21]NK!J34</f>
        <v>143.82885300000001</v>
      </c>
      <c r="H32" s="430"/>
      <c r="I32" s="430">
        <f>+[21]NK!M34+100</f>
        <v>116.21306377016415</v>
      </c>
      <c r="J32" s="430">
        <f>+[21]NK!N34+100</f>
        <v>104.53646220250673</v>
      </c>
    </row>
    <row r="33" spans="2:11" s="157" customFormat="1" ht="13.5" customHeight="1">
      <c r="B33" s="173" t="s">
        <v>211</v>
      </c>
      <c r="C33" s="431"/>
      <c r="D33" s="431">
        <f>+[21]NK!F35</f>
        <v>1433.1023289999998</v>
      </c>
      <c r="E33" s="431"/>
      <c r="F33" s="431"/>
      <c r="G33" s="431">
        <f>+[21]NK!J35</f>
        <v>93.315560000000005</v>
      </c>
      <c r="H33" s="430"/>
      <c r="I33" s="430"/>
      <c r="J33" s="430">
        <f>+[21]NK!N35+100</f>
        <v>88.995878070227306</v>
      </c>
    </row>
    <row r="34" spans="2:11" s="157" customFormat="1" ht="13.5" customHeight="1">
      <c r="B34" s="173" t="s">
        <v>212</v>
      </c>
      <c r="C34" s="431">
        <f>+[21]NK!E37</f>
        <v>8426.77</v>
      </c>
      <c r="D34" s="431">
        <f>+[21]NK!F37</f>
        <v>11780.250718000001</v>
      </c>
      <c r="E34" s="431"/>
      <c r="F34" s="431">
        <f>+[21]NK!I37</f>
        <v>630.74225100379124</v>
      </c>
      <c r="G34" s="431">
        <f>+[21]NK!J37</f>
        <v>871.70304799999997</v>
      </c>
      <c r="H34" s="430"/>
      <c r="I34" s="430">
        <f>+[21]NK!M37+100</f>
        <v>93.528095251367347</v>
      </c>
      <c r="J34" s="430">
        <f>+[21]NK!N37+100</f>
        <v>95.019201976092504</v>
      </c>
    </row>
    <row r="35" spans="2:11" s="157" customFormat="1" ht="13.5" customHeight="1">
      <c r="B35" s="173" t="s">
        <v>174</v>
      </c>
      <c r="C35" s="431"/>
      <c r="D35" s="431">
        <f>+[21]NK!F38</f>
        <v>8853.9088249999986</v>
      </c>
      <c r="E35" s="431"/>
      <c r="F35" s="431"/>
      <c r="G35" s="431">
        <f>+[21]NK!J38</f>
        <v>679.67593399999998</v>
      </c>
      <c r="H35" s="430"/>
      <c r="I35" s="430"/>
      <c r="J35" s="430">
        <f>+[21]NK!N38+100</f>
        <v>92.037390874126913</v>
      </c>
    </row>
    <row r="36" spans="2:11" s="157" customFormat="1" ht="13.5" customHeight="1">
      <c r="B36" s="173" t="s">
        <v>175</v>
      </c>
      <c r="C36" s="431">
        <f>+[21]NK!E39</f>
        <v>1898.0550000000001</v>
      </c>
      <c r="D36" s="431">
        <f>+[21]NK!F39</f>
        <v>3002.289957</v>
      </c>
      <c r="E36" s="431"/>
      <c r="F36" s="431">
        <f>+[21]NK!I39</f>
        <v>169.65794103154485</v>
      </c>
      <c r="G36" s="431">
        <f>+[21]NK!J39</f>
        <v>282.93980900000003</v>
      </c>
      <c r="H36" s="430"/>
      <c r="I36" s="430">
        <f>+[21]NK!M39+100</f>
        <v>89.847872683894792</v>
      </c>
      <c r="J36" s="430">
        <f>+[21]NK!N39+100</f>
        <v>113.76977177343761</v>
      </c>
    </row>
    <row r="37" spans="2:11" s="157" customFormat="1" ht="13.5" customHeight="1">
      <c r="B37" s="173" t="s">
        <v>176</v>
      </c>
      <c r="C37" s="431"/>
      <c r="D37" s="431">
        <f>+[21]NK!F40</f>
        <v>1089.3602290000001</v>
      </c>
      <c r="E37" s="431"/>
      <c r="F37" s="431"/>
      <c r="G37" s="431">
        <f>+[21]NK!J40</f>
        <v>80.371320999999995</v>
      </c>
      <c r="H37" s="430"/>
      <c r="I37" s="430"/>
      <c r="J37" s="430">
        <f>+[21]NK!N40+100</f>
        <v>91.270687625715155</v>
      </c>
    </row>
    <row r="38" spans="2:11" s="157" customFormat="1" ht="13.5" customHeight="1">
      <c r="B38" s="173" t="s">
        <v>178</v>
      </c>
      <c r="C38" s="431"/>
      <c r="D38" s="431">
        <f>+[21]NK!F41</f>
        <v>2754.224592</v>
      </c>
      <c r="E38" s="431"/>
      <c r="F38" s="431"/>
      <c r="G38" s="431">
        <f>+[21]NK!J41</f>
        <v>197.54368099999999</v>
      </c>
      <c r="H38" s="430"/>
      <c r="I38" s="430"/>
      <c r="J38" s="430">
        <f>+[21]NK!N41+100</f>
        <v>89.856010813887963</v>
      </c>
    </row>
    <row r="39" spans="2:11" s="157" customFormat="1" ht="13.5" customHeight="1">
      <c r="B39" s="173" t="s">
        <v>213</v>
      </c>
      <c r="C39" s="431">
        <f>+[21]NK!E42</f>
        <v>2546.6120000000001</v>
      </c>
      <c r="D39" s="431">
        <f>+[21]NK!F42</f>
        <v>2242.8662220000001</v>
      </c>
      <c r="E39" s="431"/>
      <c r="F39" s="431">
        <f>+[21]NK!I42</f>
        <v>172.21817100534565</v>
      </c>
      <c r="G39" s="431">
        <f>+[21]NK!J42</f>
        <v>154.468785</v>
      </c>
      <c r="H39" s="430"/>
      <c r="I39" s="430">
        <f>+[21]NK!M42+100</f>
        <v>82.540449182277072</v>
      </c>
      <c r="J39" s="430">
        <f>+[21]NK!N42+100</f>
        <v>82.988614744994919</v>
      </c>
      <c r="K39" s="187"/>
    </row>
    <row r="40" spans="2:11" s="157" customFormat="1" ht="13.5" customHeight="1">
      <c r="B40" s="173" t="s">
        <v>214</v>
      </c>
      <c r="C40" s="431"/>
      <c r="D40" s="431">
        <f>+[21]NK!F43</f>
        <v>1102.0222279999998</v>
      </c>
      <c r="E40" s="431"/>
      <c r="F40" s="431"/>
      <c r="G40" s="431">
        <f>+[21]NK!J43</f>
        <v>75.049701999999996</v>
      </c>
      <c r="H40" s="430"/>
      <c r="I40" s="430"/>
      <c r="J40" s="430">
        <f>+[21]NK!N43+100</f>
        <v>90.71529335133674</v>
      </c>
    </row>
    <row r="41" spans="2:11" s="157" customFormat="1" ht="13.5" customHeight="1">
      <c r="B41" s="173" t="s">
        <v>215</v>
      </c>
      <c r="C41" s="431">
        <f>+[21]NK!E44</f>
        <v>1503.1420000000001</v>
      </c>
      <c r="D41" s="431">
        <f>+[21]NK!F44</f>
        <v>2884.3588549999999</v>
      </c>
      <c r="E41" s="431"/>
      <c r="F41" s="431">
        <f>+[21]NK!I44</f>
        <v>128.44919368662107</v>
      </c>
      <c r="G41" s="431">
        <f>+[21]NK!J44</f>
        <v>225.83322100000001</v>
      </c>
      <c r="H41" s="430"/>
      <c r="I41" s="430">
        <f>+[21]NK!M44+100</f>
        <v>87.825505922273479</v>
      </c>
      <c r="J41" s="430">
        <f>+[21]NK!N44+100</f>
        <v>77.989076594703405</v>
      </c>
    </row>
    <row r="42" spans="2:11" s="157" customFormat="1" ht="13.5" customHeight="1">
      <c r="B42" s="173" t="s">
        <v>216</v>
      </c>
      <c r="C42" s="431">
        <f>+[21]NK!E45</f>
        <v>1243.0409999999999</v>
      </c>
      <c r="D42" s="431">
        <f>+[21]NK!F45</f>
        <v>2713.1846600000003</v>
      </c>
      <c r="E42" s="431"/>
      <c r="F42" s="431">
        <f>+[21]NK!I45</f>
        <v>96.550324317515731</v>
      </c>
      <c r="G42" s="431">
        <f>+[21]NK!J45</f>
        <v>193.458618</v>
      </c>
      <c r="H42" s="430"/>
      <c r="I42" s="430">
        <f>+[21]NK!M45+100</f>
        <v>90.787155675250801</v>
      </c>
      <c r="J42" s="430">
        <f>+[21]NK!N45+100</f>
        <v>87.099253622137667</v>
      </c>
    </row>
    <row r="43" spans="2:11" s="157" customFormat="1" ht="13.5" customHeight="1">
      <c r="B43" s="173" t="s">
        <v>217</v>
      </c>
      <c r="C43" s="431"/>
      <c r="D43" s="431">
        <f>+[21]NK!F46</f>
        <v>14905.285657</v>
      </c>
      <c r="E43" s="431"/>
      <c r="F43" s="431"/>
      <c r="G43" s="431">
        <f>+[21]NK!J46</f>
        <v>1080.7325490000001</v>
      </c>
      <c r="H43" s="430"/>
      <c r="I43" s="430"/>
      <c r="J43" s="430">
        <f>+[21]NK!N46+100</f>
        <v>92.065589837532599</v>
      </c>
    </row>
    <row r="44" spans="2:11" s="157" customFormat="1" ht="13.5" customHeight="1">
      <c r="B44" s="173" t="s">
        <v>218</v>
      </c>
      <c r="C44" s="431"/>
      <c r="D44" s="431">
        <f>+[21]NK!F47</f>
        <v>7149.3634769999999</v>
      </c>
      <c r="E44" s="431"/>
      <c r="F44" s="431"/>
      <c r="G44" s="431">
        <f>+[21]NK!J47</f>
        <v>490.888891</v>
      </c>
      <c r="H44" s="430"/>
      <c r="I44" s="430"/>
      <c r="J44" s="430">
        <f>+[21]NK!N47+100</f>
        <v>86.889931986194085</v>
      </c>
    </row>
    <row r="45" spans="2:11" s="157" customFormat="1" ht="13.5" customHeight="1">
      <c r="B45" s="173" t="s">
        <v>184</v>
      </c>
      <c r="C45" s="431"/>
      <c r="D45" s="431">
        <f>+[21]NK!F48</f>
        <v>1498.5822539999999</v>
      </c>
      <c r="E45" s="431"/>
      <c r="F45" s="431"/>
      <c r="G45" s="431">
        <f>+[21]NK!J48</f>
        <v>82.392793999999995</v>
      </c>
      <c r="H45" s="430"/>
      <c r="I45" s="430"/>
      <c r="J45" s="430">
        <f>+[21]NK!N48+100</f>
        <v>47.205053431254726</v>
      </c>
    </row>
    <row r="46" spans="2:11" s="157" customFormat="1" ht="13.5" customHeight="1">
      <c r="B46" s="173" t="s">
        <v>219</v>
      </c>
      <c r="C46" s="431">
        <f>+[21]NK!E50</f>
        <v>4918.5039999999999</v>
      </c>
      <c r="D46" s="431">
        <f>+[21]NK!F50</f>
        <v>1812.1212420000002</v>
      </c>
      <c r="E46" s="431"/>
      <c r="F46" s="431">
        <f>+[21]NK!I50</f>
        <v>292.1865240385095</v>
      </c>
      <c r="G46" s="431">
        <f>+[21]NK!J50</f>
        <v>103.077127</v>
      </c>
      <c r="H46" s="430"/>
      <c r="I46" s="430">
        <f>+[21]NK!M50+100</f>
        <v>82.056887546691883</v>
      </c>
      <c r="J46" s="430">
        <f>+[21]NK!N50+100</f>
        <v>73.135222458565508</v>
      </c>
    </row>
    <row r="47" spans="2:11" s="157" customFormat="1" ht="13.5" customHeight="1">
      <c r="B47" s="173" t="s">
        <v>220</v>
      </c>
      <c r="C47" s="431">
        <f>+[21]NK!E51</f>
        <v>17713.93</v>
      </c>
      <c r="D47" s="431">
        <f>+[21]NK!F51</f>
        <v>12583.390915</v>
      </c>
      <c r="E47" s="431"/>
      <c r="F47" s="431">
        <f>+[21]NK!I51</f>
        <v>967.90751719508648</v>
      </c>
      <c r="G47" s="431">
        <f>+[21]NK!J51</f>
        <v>691.28868599999998</v>
      </c>
      <c r="H47" s="430"/>
      <c r="I47" s="430">
        <f>+[21]NK!M51+100</f>
        <v>65.113098885510183</v>
      </c>
      <c r="J47" s="430">
        <f>+[21]NK!N51+100</f>
        <v>65.301123361314083</v>
      </c>
    </row>
    <row r="48" spans="2:11" s="157" customFormat="1" ht="13.5" customHeight="1">
      <c r="B48" s="173" t="s">
        <v>186</v>
      </c>
      <c r="C48" s="431"/>
      <c r="D48" s="431">
        <f>+[21]NK!F52</f>
        <v>6489.8916200000003</v>
      </c>
      <c r="E48" s="431"/>
      <c r="F48" s="431"/>
      <c r="G48" s="431">
        <f>+[21]NK!J52</f>
        <v>519.12423799999999</v>
      </c>
      <c r="H48" s="430"/>
      <c r="I48" s="430"/>
      <c r="J48" s="430">
        <f>+[21]NK!N52+100</f>
        <v>99.786634190014098</v>
      </c>
    </row>
    <row r="49" spans="1:10" s="157" customFormat="1" ht="13.5" customHeight="1">
      <c r="B49" s="173" t="s">
        <v>221</v>
      </c>
      <c r="C49" s="431">
        <f>+[21]NK!E53</f>
        <v>2154.6529999999998</v>
      </c>
      <c r="D49" s="431">
        <f>+[21]NK!F53</f>
        <v>9554.45219</v>
      </c>
      <c r="E49" s="431"/>
      <c r="F49" s="431">
        <f>+[21]NK!I53</f>
        <v>163.52672075823395</v>
      </c>
      <c r="G49" s="431">
        <f>+[21]NK!J53</f>
        <v>749.93531700000005</v>
      </c>
      <c r="H49" s="430"/>
      <c r="I49" s="430">
        <f>+[21]NK!M53+100</f>
        <v>95.260873552815383</v>
      </c>
      <c r="J49" s="430">
        <f>+[21]NK!N53+100</f>
        <v>104.08843837217414</v>
      </c>
    </row>
    <row r="50" spans="1:10" s="157" customFormat="1" ht="13.5" customHeight="1">
      <c r="B50" s="173" t="s">
        <v>222</v>
      </c>
      <c r="C50" s="431"/>
      <c r="D50" s="431">
        <f>+[21]NK!F54</f>
        <v>3203.8332500000001</v>
      </c>
      <c r="E50" s="431"/>
      <c r="F50" s="431"/>
      <c r="G50" s="431">
        <f>+[21]NK!J54</f>
        <v>278.17654700000003</v>
      </c>
      <c r="H50" s="430"/>
      <c r="I50" s="430"/>
      <c r="J50" s="430">
        <f>+[21]NK!N54+100</f>
        <v>104.73701606802415</v>
      </c>
    </row>
    <row r="51" spans="1:10" s="157" customFormat="1" ht="13.5" customHeight="1">
      <c r="B51" s="173" t="s">
        <v>188</v>
      </c>
      <c r="C51" s="431"/>
      <c r="D51" s="431">
        <f>+[21]NK!F55</f>
        <v>107053.346813</v>
      </c>
      <c r="E51" s="431"/>
      <c r="F51" s="431"/>
      <c r="G51" s="431">
        <f>+[21]NK!J55</f>
        <v>9733.6040529999991</v>
      </c>
      <c r="H51" s="430"/>
      <c r="I51" s="430"/>
      <c r="J51" s="430">
        <f>+[21]NK!N55+100</f>
        <v>113.81811579120944</v>
      </c>
    </row>
    <row r="52" spans="1:10" s="157" customFormat="1" ht="13.5" customHeight="1">
      <c r="B52" s="173" t="s">
        <v>223</v>
      </c>
      <c r="C52" s="431"/>
      <c r="D52" s="431">
        <f>+[21]NK!F56</f>
        <v>2237.301301</v>
      </c>
      <c r="E52" s="431"/>
      <c r="F52" s="431"/>
      <c r="G52" s="431">
        <f>+[21]NK!J56</f>
        <v>198.943163</v>
      </c>
      <c r="H52" s="430"/>
      <c r="I52" s="430"/>
      <c r="J52" s="430">
        <f>+[21]NK!N56+100</f>
        <v>105.85696239129108</v>
      </c>
    </row>
    <row r="53" spans="1:10" s="157" customFormat="1" ht="13.5" customHeight="1">
      <c r="B53" s="173" t="s">
        <v>189</v>
      </c>
      <c r="C53" s="431"/>
      <c r="D53" s="431">
        <f>+[21]NK!F57</f>
        <v>10403.85122</v>
      </c>
      <c r="E53" s="431"/>
      <c r="F53" s="431"/>
      <c r="G53" s="431">
        <f>+[21]NK!J57</f>
        <v>856.15471200000002</v>
      </c>
      <c r="H53" s="430"/>
      <c r="I53" s="430"/>
      <c r="J53" s="430">
        <f>+[21]NK!N57+100</f>
        <v>96.204311063881434</v>
      </c>
    </row>
    <row r="54" spans="1:10" s="157" customFormat="1" ht="13.5" customHeight="1">
      <c r="B54" s="173" t="s">
        <v>190</v>
      </c>
      <c r="C54" s="431"/>
      <c r="D54" s="431">
        <f>+[21]NK!F58</f>
        <v>2207.5339900000004</v>
      </c>
      <c r="E54" s="431"/>
      <c r="F54" s="431"/>
      <c r="G54" s="431">
        <f>+[21]NK!J58</f>
        <v>177.08247299999999</v>
      </c>
      <c r="H54" s="430"/>
      <c r="I54" s="430"/>
      <c r="J54" s="430">
        <f>+[21]NK!N58+100</f>
        <v>81.786108002377176</v>
      </c>
    </row>
    <row r="55" spans="1:10" s="157" customFormat="1" ht="13.5" customHeight="1">
      <c r="B55" s="178" t="s">
        <v>191</v>
      </c>
      <c r="C55" s="431"/>
      <c r="D55" s="431">
        <f>+[21]NK!F59</f>
        <v>48887.832424</v>
      </c>
      <c r="E55" s="431"/>
      <c r="F55" s="431"/>
      <c r="G55" s="431">
        <f>+[21]NK!J59</f>
        <v>3993.3691469999999</v>
      </c>
      <c r="H55" s="430"/>
      <c r="I55" s="430"/>
      <c r="J55" s="430">
        <f>+[21]NK!N59+100</f>
        <v>100.13889407525831</v>
      </c>
    </row>
    <row r="56" spans="1:10" s="157" customFormat="1" ht="13.5" customHeight="1">
      <c r="B56" s="173" t="s">
        <v>192</v>
      </c>
      <c r="C56" s="431"/>
      <c r="D56" s="431">
        <f>+[21]NK!F60</f>
        <v>3404.3289829999999</v>
      </c>
      <c r="E56" s="431"/>
      <c r="F56" s="431"/>
      <c r="G56" s="431">
        <f>+[21]NK!J60</f>
        <v>307.72167899999999</v>
      </c>
      <c r="H56" s="430"/>
      <c r="I56" s="430"/>
      <c r="J56" s="430">
        <f>+[21]NK!N60+100</f>
        <v>113.77327197359664</v>
      </c>
    </row>
    <row r="57" spans="1:10" s="157" customFormat="1" ht="13.5" customHeight="1">
      <c r="B57" s="173" t="s">
        <v>224</v>
      </c>
      <c r="C57" s="431"/>
      <c r="D57" s="431">
        <f>+[21]NK!F61</f>
        <v>8482.2602390000011</v>
      </c>
      <c r="E57" s="431"/>
      <c r="F57" s="431"/>
      <c r="G57" s="431">
        <f>+[21]NK!J61</f>
        <v>536.35057400000005</v>
      </c>
      <c r="H57" s="430"/>
      <c r="I57" s="430"/>
      <c r="J57" s="430">
        <f>+[21]NK!N61+100</f>
        <v>111.27883051221727</v>
      </c>
    </row>
    <row r="58" spans="1:10" s="157" customFormat="1" ht="13.5" customHeight="1">
      <c r="B58" s="173" t="s">
        <v>225</v>
      </c>
      <c r="C58" s="431">
        <f>+[21]NK!E62</f>
        <v>173561</v>
      </c>
      <c r="D58" s="431">
        <f>+[21]NK!F62</f>
        <v>3618.1838750000002</v>
      </c>
      <c r="E58" s="431"/>
      <c r="F58" s="431">
        <f>+[21]NK!I62</f>
        <v>6187.7846944956682</v>
      </c>
      <c r="G58" s="431">
        <f>+[21]NK!J62</f>
        <v>163.18934400000001</v>
      </c>
      <c r="H58" s="430"/>
      <c r="I58" s="430">
        <f>+[21]NK!M62+100</f>
        <v>92.189879238612463</v>
      </c>
      <c r="J58" s="430">
        <f>+[21]NK!N62+100</f>
        <v>116.95012931608824</v>
      </c>
    </row>
    <row r="59" spans="1:10" s="157" customFormat="1" ht="13.5" customHeight="1">
      <c r="B59" s="173" t="s">
        <v>226</v>
      </c>
      <c r="C59" s="431"/>
      <c r="D59" s="431">
        <f>+[21]NK!F66</f>
        <v>1675.679421</v>
      </c>
      <c r="E59" s="431"/>
      <c r="F59" s="431"/>
      <c r="G59" s="431">
        <f>+[21]NK!J66</f>
        <v>64.300156999999999</v>
      </c>
      <c r="H59" s="430"/>
      <c r="I59" s="430"/>
      <c r="J59" s="430">
        <f>+[21]NK!N66+100</f>
        <v>53.153463279428749</v>
      </c>
    </row>
    <row r="60" spans="1:10" s="189" customFormat="1" ht="13.5" customHeight="1">
      <c r="A60" s="157"/>
      <c r="B60" s="188" t="s">
        <v>227</v>
      </c>
      <c r="C60" s="157"/>
      <c r="D60" s="157"/>
      <c r="E60" s="157"/>
      <c r="F60" s="157"/>
      <c r="G60" s="157"/>
      <c r="H60" s="157"/>
      <c r="I60" s="157"/>
      <c r="J60" s="157"/>
    </row>
    <row r="61" spans="1:10">
      <c r="B61" s="156"/>
      <c r="C61" s="157"/>
      <c r="D61" s="157"/>
      <c r="E61" s="157"/>
      <c r="F61" s="157"/>
      <c r="G61" s="157"/>
      <c r="H61" s="157"/>
      <c r="I61" s="157"/>
      <c r="J61" s="157"/>
    </row>
    <row r="62" spans="1:10">
      <c r="B62" s="191"/>
      <c r="C62" s="192"/>
      <c r="D62" s="192"/>
      <c r="E62" s="192"/>
      <c r="F62" s="192"/>
      <c r="G62" s="192"/>
      <c r="H62" s="192"/>
      <c r="I62" s="192"/>
      <c r="J62" s="192"/>
    </row>
    <row r="63" spans="1:10">
      <c r="B63" s="193"/>
      <c r="C63" s="192"/>
      <c r="D63" s="192"/>
      <c r="E63" s="192"/>
      <c r="F63" s="192"/>
      <c r="G63" s="192"/>
      <c r="H63" s="192"/>
      <c r="I63" s="192"/>
      <c r="J63" s="192"/>
    </row>
    <row r="64" spans="1:10">
      <c r="B64" s="193"/>
      <c r="C64" s="154"/>
      <c r="D64" s="154"/>
      <c r="E64" s="154"/>
      <c r="F64" s="154"/>
      <c r="G64" s="154"/>
      <c r="H64" s="154"/>
      <c r="I64" s="154"/>
      <c r="J64" s="154"/>
    </row>
    <row r="65" spans="2:10">
      <c r="C65" s="154"/>
      <c r="D65" s="154"/>
      <c r="E65" s="154"/>
      <c r="F65" s="154"/>
      <c r="G65" s="154"/>
      <c r="H65" s="154"/>
      <c r="I65" s="154"/>
      <c r="J65" s="154"/>
    </row>
    <row r="66" spans="2:10">
      <c r="C66" s="154"/>
      <c r="D66" s="154"/>
      <c r="E66" s="154"/>
      <c r="F66" s="154"/>
      <c r="G66" s="154"/>
      <c r="H66" s="154"/>
      <c r="I66" s="154"/>
      <c r="J66" s="154"/>
    </row>
    <row r="67" spans="2:10">
      <c r="C67" s="154"/>
      <c r="D67" s="154"/>
      <c r="E67" s="154"/>
      <c r="F67" s="154"/>
      <c r="G67" s="154"/>
      <c r="H67" s="154"/>
      <c r="I67" s="154"/>
      <c r="J67" s="154"/>
    </row>
    <row r="68" spans="2:10">
      <c r="C68" s="154"/>
      <c r="D68" s="154"/>
      <c r="E68" s="154"/>
      <c r="F68" s="154"/>
      <c r="G68" s="154"/>
      <c r="H68" s="154"/>
      <c r="I68" s="154"/>
      <c r="J68" s="154"/>
    </row>
    <row r="69" spans="2:10">
      <c r="C69" s="154"/>
      <c r="D69" s="154"/>
      <c r="E69" s="154"/>
      <c r="F69" s="154"/>
      <c r="G69" s="154"/>
      <c r="H69" s="154"/>
      <c r="I69" s="154"/>
      <c r="J69" s="154"/>
    </row>
    <row r="70" spans="2:10">
      <c r="C70" s="154"/>
      <c r="D70" s="154"/>
      <c r="E70" s="154"/>
      <c r="F70" s="154"/>
      <c r="G70" s="154"/>
      <c r="H70" s="154"/>
      <c r="I70" s="154"/>
      <c r="J70" s="154"/>
    </row>
    <row r="71" spans="2:10">
      <c r="C71" s="154"/>
      <c r="D71" s="154"/>
      <c r="E71" s="154"/>
      <c r="F71" s="154"/>
      <c r="G71" s="154"/>
      <c r="H71" s="154"/>
      <c r="I71" s="154"/>
      <c r="J71" s="154"/>
    </row>
    <row r="72" spans="2:10">
      <c r="C72" s="154"/>
      <c r="D72" s="154"/>
      <c r="E72" s="154"/>
      <c r="F72" s="154"/>
      <c r="G72" s="154"/>
      <c r="H72" s="154"/>
      <c r="I72" s="154"/>
      <c r="J72" s="154"/>
    </row>
    <row r="73" spans="2:10">
      <c r="C73" s="154"/>
      <c r="D73" s="154"/>
      <c r="E73" s="154"/>
      <c r="F73" s="154"/>
      <c r="G73" s="154"/>
      <c r="H73" s="154"/>
      <c r="I73" s="154"/>
      <c r="J73" s="154"/>
    </row>
    <row r="74" spans="2:10">
      <c r="C74" s="154"/>
      <c r="D74" s="154"/>
      <c r="E74" s="154"/>
      <c r="F74" s="154"/>
      <c r="G74" s="154"/>
      <c r="H74" s="154"/>
      <c r="I74" s="154"/>
      <c r="J74" s="154"/>
    </row>
    <row r="75" spans="2:10">
      <c r="C75" s="154"/>
      <c r="D75" s="154"/>
      <c r="E75" s="154"/>
      <c r="F75" s="154"/>
      <c r="G75" s="154"/>
      <c r="H75" s="154"/>
      <c r="I75" s="154"/>
      <c r="J75" s="154"/>
    </row>
    <row r="76" spans="2:10">
      <c r="C76" s="154"/>
      <c r="D76" s="154"/>
      <c r="E76" s="154"/>
      <c r="F76" s="154"/>
      <c r="G76" s="154"/>
      <c r="H76" s="154"/>
      <c r="I76" s="154"/>
      <c r="J76" s="154"/>
    </row>
    <row r="77" spans="2:10">
      <c r="C77" s="154"/>
      <c r="D77" s="154"/>
      <c r="E77" s="154"/>
      <c r="F77" s="154"/>
      <c r="G77" s="154"/>
      <c r="H77" s="154"/>
      <c r="I77" s="154"/>
      <c r="J77" s="154"/>
    </row>
    <row r="78" spans="2:10">
      <c r="C78" s="154"/>
      <c r="D78" s="154"/>
      <c r="E78" s="154"/>
      <c r="F78" s="154"/>
      <c r="G78" s="154"/>
      <c r="H78" s="154"/>
      <c r="I78" s="154"/>
      <c r="J78" s="154"/>
    </row>
    <row r="79" spans="2:10">
      <c r="B79" s="190"/>
      <c r="C79" s="154"/>
      <c r="D79" s="154"/>
      <c r="E79" s="154"/>
      <c r="F79" s="154"/>
      <c r="G79" s="154"/>
      <c r="H79" s="154"/>
      <c r="I79" s="154"/>
      <c r="J79" s="154"/>
    </row>
    <row r="80" spans="2:10">
      <c r="B80" s="190"/>
      <c r="C80" s="154"/>
      <c r="D80" s="154"/>
      <c r="E80" s="154"/>
      <c r="F80" s="154"/>
      <c r="G80" s="154"/>
      <c r="H80" s="154"/>
      <c r="I80" s="154"/>
      <c r="J80" s="154"/>
    </row>
    <row r="81" spans="2:10">
      <c r="B81" s="190"/>
      <c r="C81" s="154"/>
      <c r="D81" s="154"/>
      <c r="E81" s="154"/>
      <c r="F81" s="154"/>
      <c r="G81" s="154"/>
      <c r="H81" s="154"/>
      <c r="I81" s="154"/>
      <c r="J81" s="154"/>
    </row>
    <row r="82" spans="2:10">
      <c r="B82" s="190"/>
      <c r="C82" s="154"/>
      <c r="D82" s="154"/>
      <c r="E82" s="154"/>
      <c r="F82" s="154"/>
      <c r="G82" s="154"/>
      <c r="H82" s="154"/>
      <c r="I82" s="154"/>
      <c r="J82" s="154"/>
    </row>
    <row r="83" spans="2:10">
      <c r="B83" s="190"/>
      <c r="C83" s="154"/>
      <c r="D83" s="154"/>
      <c r="E83" s="154"/>
      <c r="F83" s="154"/>
      <c r="G83" s="154"/>
      <c r="H83" s="154"/>
      <c r="I83" s="154"/>
      <c r="J83" s="154"/>
    </row>
    <row r="84" spans="2:10">
      <c r="B84" s="190"/>
      <c r="C84" s="154"/>
      <c r="D84" s="154"/>
      <c r="E84" s="154"/>
      <c r="F84" s="154"/>
      <c r="G84" s="154"/>
      <c r="H84" s="154"/>
      <c r="I84" s="154"/>
      <c r="J84" s="154"/>
    </row>
    <row r="85" spans="2:10">
      <c r="B85" s="190"/>
      <c r="C85" s="154"/>
      <c r="D85" s="154"/>
      <c r="E85" s="154"/>
      <c r="F85" s="154"/>
      <c r="G85" s="154"/>
      <c r="H85" s="154"/>
      <c r="I85" s="154"/>
      <c r="J85" s="154"/>
    </row>
    <row r="86" spans="2:10">
      <c r="B86" s="190"/>
    </row>
  </sheetData>
  <mergeCells count="9">
    <mergeCell ref="C6:D6"/>
    <mergeCell ref="F6:G6"/>
    <mergeCell ref="I6:J6"/>
    <mergeCell ref="C4:D4"/>
    <mergeCell ref="F4:G4"/>
    <mergeCell ref="I4:J4"/>
    <mergeCell ref="C5:D5"/>
    <mergeCell ref="F5:G5"/>
    <mergeCell ref="I5:J5"/>
  </mergeCells>
  <pageMargins left="0.39" right="0.2" top="0.5" bottom="0.4" header="0.3" footer="0.3"/>
  <pageSetup paperSize="9" scale="93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4"/>
  <sheetViews>
    <sheetView workbookViewId="0">
      <selection activeCell="A2" sqref="A2"/>
    </sheetView>
  </sheetViews>
  <sheetFormatPr defaultColWidth="9.109375" defaultRowHeight="13.2"/>
  <cols>
    <col min="1" max="1" width="3" style="136" customWidth="1"/>
    <col min="2" max="2" width="11.33203125" style="136" customWidth="1"/>
    <col min="3" max="3" width="24.109375" style="136" customWidth="1"/>
    <col min="4" max="4" width="17.109375" style="136" customWidth="1"/>
    <col min="5" max="5" width="16.33203125" style="136" customWidth="1"/>
    <col min="6" max="6" width="15.5546875" style="136" customWidth="1"/>
    <col min="7" max="16384" width="9.109375" style="136"/>
  </cols>
  <sheetData>
    <row r="1" spans="1:7" ht="16.8">
      <c r="A1" s="195" t="s">
        <v>228</v>
      </c>
      <c r="B1" s="196"/>
      <c r="C1" s="196"/>
      <c r="D1" s="196"/>
      <c r="E1" s="196"/>
      <c r="F1" s="197"/>
      <c r="G1" s="198"/>
    </row>
    <row r="2" spans="1:7" ht="16.8">
      <c r="A2" s="195" t="s">
        <v>229</v>
      </c>
      <c r="B2" s="199"/>
      <c r="C2" s="199"/>
      <c r="D2" s="199"/>
      <c r="E2" s="199"/>
      <c r="F2" s="200"/>
    </row>
    <row r="3" spans="1:7" ht="15">
      <c r="A3" s="201"/>
      <c r="B3" s="202"/>
      <c r="C3" s="202"/>
      <c r="D3" s="202"/>
      <c r="E3" s="202"/>
      <c r="F3" s="202"/>
    </row>
    <row r="4" spans="1:7" ht="15">
      <c r="A4" s="201"/>
      <c r="B4" s="202"/>
      <c r="C4" s="202"/>
      <c r="D4" s="202"/>
      <c r="E4" s="202"/>
      <c r="F4" s="203" t="s">
        <v>230</v>
      </c>
    </row>
    <row r="5" spans="1:7" ht="15">
      <c r="A5" s="204"/>
      <c r="B5" s="205"/>
      <c r="C5" s="205"/>
      <c r="D5" s="484" t="s">
        <v>231</v>
      </c>
      <c r="E5" s="484"/>
      <c r="F5" s="484"/>
    </row>
    <row r="6" spans="1:7" ht="15">
      <c r="A6" s="201"/>
      <c r="B6" s="202"/>
      <c r="C6" s="202"/>
      <c r="D6" s="206" t="s">
        <v>232</v>
      </c>
      <c r="E6" s="206" t="s">
        <v>104</v>
      </c>
      <c r="F6" s="206" t="s">
        <v>103</v>
      </c>
    </row>
    <row r="7" spans="1:7" ht="15">
      <c r="A7" s="201"/>
      <c r="B7" s="202"/>
      <c r="C7" s="202"/>
      <c r="D7" s="207" t="s">
        <v>233</v>
      </c>
      <c r="E7" s="208" t="s">
        <v>234</v>
      </c>
      <c r="F7" s="208" t="s">
        <v>234</v>
      </c>
    </row>
    <row r="8" spans="1:7" ht="15">
      <c r="A8" s="200"/>
      <c r="B8" s="209"/>
      <c r="C8" s="209"/>
      <c r="D8" s="209"/>
      <c r="E8" s="209"/>
      <c r="F8" s="210"/>
    </row>
    <row r="9" spans="1:7" ht="20.100000000000001" customHeight="1">
      <c r="A9" s="211" t="s">
        <v>235</v>
      </c>
      <c r="B9" s="201"/>
      <c r="C9" s="201"/>
      <c r="D9" s="212">
        <v>118.28602889657844</v>
      </c>
      <c r="E9" s="212">
        <v>103.62956933539071</v>
      </c>
      <c r="F9" s="212">
        <v>100.9812</v>
      </c>
    </row>
    <row r="10" spans="1:7" ht="20.100000000000001" customHeight="1">
      <c r="A10" s="213"/>
      <c r="B10" s="213" t="s">
        <v>236</v>
      </c>
      <c r="C10" s="213"/>
      <c r="D10" s="214">
        <v>123.48852988647643</v>
      </c>
      <c r="E10" s="214">
        <v>104.42199932311007</v>
      </c>
      <c r="F10" s="214">
        <v>100.7355</v>
      </c>
    </row>
    <row r="11" spans="1:7" ht="20.100000000000001" customHeight="1">
      <c r="A11" s="213"/>
      <c r="B11" s="215" t="s">
        <v>237</v>
      </c>
      <c r="C11" s="213" t="s">
        <v>238</v>
      </c>
      <c r="D11" s="214">
        <v>135.62951039731806</v>
      </c>
      <c r="E11" s="214">
        <v>103.10704778410356</v>
      </c>
      <c r="F11" s="214">
        <v>100.30419999999999</v>
      </c>
    </row>
    <row r="12" spans="1:7" ht="20.100000000000001" customHeight="1">
      <c r="A12" s="213"/>
      <c r="B12" s="213"/>
      <c r="C12" s="213" t="s">
        <v>239</v>
      </c>
      <c r="D12" s="214">
        <v>120.15971862937117</v>
      </c>
      <c r="E12" s="214">
        <v>104.82968833336403</v>
      </c>
      <c r="F12" s="214">
        <v>100.9734</v>
      </c>
    </row>
    <row r="13" spans="1:7" ht="20.100000000000001" customHeight="1">
      <c r="A13" s="213"/>
      <c r="B13" s="213"/>
      <c r="C13" s="213" t="s">
        <v>240</v>
      </c>
      <c r="D13" s="214">
        <v>126.94063572566212</v>
      </c>
      <c r="E13" s="214">
        <v>103.98132879797338</v>
      </c>
      <c r="F13" s="214">
        <v>100.3331</v>
      </c>
    </row>
    <row r="14" spans="1:7" ht="20.100000000000001" customHeight="1">
      <c r="A14" s="213"/>
      <c r="B14" s="213" t="s">
        <v>241</v>
      </c>
      <c r="C14" s="213"/>
      <c r="D14" s="214">
        <v>114.7347496594987</v>
      </c>
      <c r="E14" s="214">
        <v>102.71515991567404</v>
      </c>
      <c r="F14" s="214">
        <v>100.687</v>
      </c>
    </row>
    <row r="15" spans="1:7" ht="20.100000000000001" customHeight="1">
      <c r="A15" s="213"/>
      <c r="B15" s="213" t="s">
        <v>242</v>
      </c>
      <c r="C15" s="213"/>
      <c r="D15" s="214">
        <v>108.91425572645475</v>
      </c>
      <c r="E15" s="214">
        <v>101.31793445890717</v>
      </c>
      <c r="F15" s="214">
        <v>100.375</v>
      </c>
    </row>
    <row r="16" spans="1:7" ht="20.100000000000001" customHeight="1">
      <c r="A16" s="213"/>
      <c r="B16" s="213" t="s">
        <v>243</v>
      </c>
      <c r="C16" s="213"/>
      <c r="D16" s="214">
        <v>123.62293760350687</v>
      </c>
      <c r="E16" s="214">
        <v>104.94607584418148</v>
      </c>
      <c r="F16" s="214">
        <v>100.354</v>
      </c>
    </row>
    <row r="17" spans="1:7" ht="20.100000000000001" customHeight="1">
      <c r="A17" s="213"/>
      <c r="B17" s="213" t="s">
        <v>244</v>
      </c>
      <c r="C17" s="213"/>
      <c r="D17" s="214">
        <v>108.94090249141074</v>
      </c>
      <c r="E17" s="214">
        <v>101.66314994108315</v>
      </c>
      <c r="F17" s="214">
        <v>100.3122</v>
      </c>
    </row>
    <row r="18" spans="1:7" ht="20.100000000000001" customHeight="1">
      <c r="A18" s="213"/>
      <c r="B18" s="213" t="s">
        <v>245</v>
      </c>
      <c r="C18" s="213"/>
      <c r="D18" s="214">
        <v>125.45867169986592</v>
      </c>
      <c r="E18" s="214">
        <v>114.14098837351997</v>
      </c>
      <c r="F18" s="214">
        <v>109.47329999999999</v>
      </c>
    </row>
    <row r="19" spans="1:7" ht="20.100000000000001" customHeight="1">
      <c r="A19" s="213"/>
      <c r="B19" s="215" t="s">
        <v>237</v>
      </c>
      <c r="C19" s="213" t="s">
        <v>246</v>
      </c>
      <c r="D19" s="214">
        <v>131.40092217324678</v>
      </c>
      <c r="E19" s="214">
        <v>118.45227475404496</v>
      </c>
      <c r="F19" s="214">
        <v>112.5735</v>
      </c>
    </row>
    <row r="20" spans="1:7" ht="20.100000000000001" customHeight="1">
      <c r="A20" s="213"/>
      <c r="B20" s="213" t="s">
        <v>247</v>
      </c>
      <c r="C20" s="213"/>
      <c r="D20" s="214">
        <v>108.72298450359663</v>
      </c>
      <c r="E20" s="214">
        <v>99.639593073220283</v>
      </c>
      <c r="F20" s="214">
        <v>100.9457</v>
      </c>
    </row>
    <row r="21" spans="1:7" ht="20.100000000000001" customHeight="1">
      <c r="A21" s="213"/>
      <c r="B21" s="213" t="s">
        <v>248</v>
      </c>
      <c r="C21" s="213"/>
      <c r="D21" s="214">
        <v>95.694694386334575</v>
      </c>
      <c r="E21" s="214">
        <v>99.312425186915789</v>
      </c>
      <c r="F21" s="214">
        <v>99.877600000000001</v>
      </c>
      <c r="G21" s="216"/>
    </row>
    <row r="22" spans="1:7" ht="20.100000000000001" customHeight="1">
      <c r="A22" s="213"/>
      <c r="B22" s="213" t="s">
        <v>249</v>
      </c>
      <c r="C22" s="213"/>
      <c r="D22" s="214">
        <v>123.41660783136221</v>
      </c>
      <c r="E22" s="214">
        <v>98.997929575431542</v>
      </c>
      <c r="F22" s="214">
        <v>99.961600000000004</v>
      </c>
    </row>
    <row r="23" spans="1:7" ht="20.100000000000001" customHeight="1">
      <c r="A23" s="213"/>
      <c r="B23" s="215" t="s">
        <v>237</v>
      </c>
      <c r="C23" s="213" t="s">
        <v>250</v>
      </c>
      <c r="D23" s="214">
        <v>124.33363747660998</v>
      </c>
      <c r="E23" s="214">
        <v>98.696243138911328</v>
      </c>
      <c r="F23" s="214">
        <v>99.948300000000003</v>
      </c>
    </row>
    <row r="24" spans="1:7" ht="20.100000000000001" customHeight="1">
      <c r="A24" s="213"/>
      <c r="B24" s="213" t="s">
        <v>251</v>
      </c>
      <c r="C24" s="213"/>
      <c r="D24" s="214">
        <v>107.67017506256887</v>
      </c>
      <c r="E24" s="214">
        <v>102.48112373407119</v>
      </c>
      <c r="F24" s="214">
        <v>100.2745</v>
      </c>
    </row>
    <row r="25" spans="1:7" ht="20.100000000000001" customHeight="1">
      <c r="A25" s="213"/>
      <c r="B25" s="213" t="s">
        <v>252</v>
      </c>
      <c r="C25" s="213"/>
      <c r="D25" s="214">
        <v>123.96094316654802</v>
      </c>
      <c r="E25" s="214">
        <v>107.00927909828091</v>
      </c>
      <c r="F25" s="214">
        <v>100.50839999999999</v>
      </c>
    </row>
    <row r="26" spans="1:7" ht="20.100000000000001" customHeight="1">
      <c r="A26" s="211" t="s">
        <v>253</v>
      </c>
      <c r="B26" s="217"/>
      <c r="C26" s="217"/>
      <c r="D26" s="212">
        <v>218.32952727745567</v>
      </c>
      <c r="E26" s="212">
        <v>129.12826293310414</v>
      </c>
      <c r="F26" s="212">
        <v>101.0288</v>
      </c>
    </row>
    <row r="27" spans="1:7" ht="20.100000000000001" customHeight="1">
      <c r="A27" s="211" t="s">
        <v>254</v>
      </c>
      <c r="B27" s="217"/>
      <c r="C27" s="217"/>
      <c r="D27" s="212">
        <v>109.84573416080701</v>
      </c>
      <c r="E27" s="212">
        <v>103.98331428498606</v>
      </c>
      <c r="F27" s="212">
        <v>100.20529999999999</v>
      </c>
    </row>
    <row r="28" spans="1:7" ht="20.100000000000001" customHeight="1">
      <c r="A28" s="211" t="s">
        <v>255</v>
      </c>
      <c r="B28" s="217"/>
      <c r="C28" s="217"/>
      <c r="D28" s="218"/>
      <c r="E28" s="212">
        <v>3.0694676142292154</v>
      </c>
      <c r="F28" s="212">
        <v>0.42055767456559146</v>
      </c>
    </row>
    <row r="29" spans="1:7">
      <c r="A29" s="219"/>
      <c r="B29" s="219"/>
      <c r="C29" s="219"/>
      <c r="D29" s="219"/>
      <c r="E29" s="219"/>
      <c r="F29" s="219"/>
    </row>
    <row r="30" spans="1:7">
      <c r="A30" s="219"/>
      <c r="B30" s="219"/>
      <c r="C30" s="219"/>
      <c r="D30" s="219"/>
      <c r="E30" s="219"/>
      <c r="F30" s="219"/>
    </row>
    <row r="31" spans="1:7">
      <c r="A31" s="219"/>
      <c r="B31" s="219"/>
      <c r="C31" s="219"/>
      <c r="D31" s="219"/>
      <c r="E31" s="219"/>
      <c r="F31" s="219"/>
    </row>
    <row r="32" spans="1:7">
      <c r="A32" s="219"/>
      <c r="B32" s="219"/>
      <c r="C32" s="219"/>
      <c r="D32" s="219"/>
      <c r="E32" s="219"/>
      <c r="F32" s="219"/>
    </row>
    <row r="33" spans="1:6">
      <c r="A33" s="219"/>
      <c r="B33" s="219"/>
      <c r="C33" s="219"/>
      <c r="D33" s="219"/>
      <c r="E33" s="219"/>
      <c r="F33" s="219"/>
    </row>
    <row r="34" spans="1:6">
      <c r="A34" s="219"/>
      <c r="B34" s="219"/>
      <c r="C34" s="219"/>
      <c r="D34" s="219"/>
      <c r="E34" s="219"/>
      <c r="F34" s="219"/>
    </row>
    <row r="35" spans="1:6">
      <c r="A35" s="219"/>
      <c r="B35" s="219"/>
      <c r="C35" s="219"/>
      <c r="D35" s="219"/>
      <c r="E35" s="219"/>
      <c r="F35" s="219"/>
    </row>
    <row r="36" spans="1:6">
      <c r="A36" s="219"/>
      <c r="B36" s="219"/>
      <c r="C36" s="219"/>
      <c r="D36" s="219"/>
      <c r="E36" s="219"/>
      <c r="F36" s="219"/>
    </row>
    <row r="37" spans="1:6">
      <c r="A37" s="219"/>
      <c r="B37" s="219"/>
      <c r="C37" s="219"/>
      <c r="D37" s="219"/>
      <c r="E37" s="219"/>
      <c r="F37" s="219"/>
    </row>
    <row r="38" spans="1:6">
      <c r="A38" s="219"/>
      <c r="B38" s="219"/>
      <c r="C38" s="219"/>
      <c r="D38" s="219"/>
      <c r="E38" s="219"/>
      <c r="F38" s="219"/>
    </row>
    <row r="39" spans="1:6">
      <c r="A39" s="219"/>
      <c r="B39" s="219"/>
      <c r="C39" s="219"/>
      <c r="D39" s="219"/>
      <c r="E39" s="219"/>
      <c r="F39" s="219"/>
    </row>
    <row r="40" spans="1:6">
      <c r="A40" s="219"/>
      <c r="B40" s="219"/>
      <c r="C40" s="219"/>
      <c r="D40" s="219"/>
      <c r="E40" s="219"/>
      <c r="F40" s="219"/>
    </row>
    <row r="41" spans="1:6">
      <c r="A41" s="219"/>
      <c r="B41" s="219"/>
      <c r="C41" s="219"/>
      <c r="D41" s="219"/>
      <c r="E41" s="219"/>
      <c r="F41" s="219"/>
    </row>
    <row r="42" spans="1:6">
      <c r="A42" s="219"/>
      <c r="B42" s="219"/>
      <c r="C42" s="219"/>
      <c r="D42" s="219"/>
      <c r="E42" s="219"/>
      <c r="F42" s="219"/>
    </row>
    <row r="43" spans="1:6">
      <c r="A43" s="219"/>
      <c r="B43" s="219"/>
      <c r="C43" s="219"/>
      <c r="D43" s="219"/>
      <c r="E43" s="219"/>
      <c r="F43" s="219"/>
    </row>
    <row r="44" spans="1:6">
      <c r="A44" s="219"/>
      <c r="B44" s="219"/>
      <c r="C44" s="219"/>
      <c r="D44" s="219"/>
      <c r="E44" s="219"/>
      <c r="F44" s="219"/>
    </row>
    <row r="45" spans="1:6">
      <c r="A45" s="219"/>
      <c r="B45" s="219"/>
      <c r="C45" s="219"/>
      <c r="D45" s="219"/>
      <c r="E45" s="219"/>
      <c r="F45" s="219"/>
    </row>
    <row r="46" spans="1:6">
      <c r="A46" s="219"/>
      <c r="B46" s="219"/>
      <c r="C46" s="219"/>
      <c r="D46" s="219"/>
      <c r="E46" s="219"/>
      <c r="F46" s="219"/>
    </row>
    <row r="47" spans="1:6">
      <c r="A47" s="219"/>
      <c r="B47" s="219"/>
      <c r="C47" s="219"/>
      <c r="D47" s="219"/>
      <c r="E47" s="219"/>
      <c r="F47" s="219"/>
    </row>
    <row r="48" spans="1:6">
      <c r="A48" s="219"/>
      <c r="B48" s="219"/>
      <c r="C48" s="219"/>
      <c r="D48" s="219"/>
      <c r="E48" s="219"/>
      <c r="F48" s="219"/>
    </row>
    <row r="49" spans="1:6">
      <c r="A49" s="219"/>
      <c r="B49" s="219"/>
      <c r="C49" s="219"/>
      <c r="D49" s="219"/>
      <c r="E49" s="219"/>
      <c r="F49" s="219"/>
    </row>
    <row r="50" spans="1:6">
      <c r="A50" s="219"/>
      <c r="B50" s="219"/>
      <c r="C50" s="219"/>
      <c r="D50" s="219"/>
      <c r="E50" s="219"/>
      <c r="F50" s="219"/>
    </row>
    <row r="51" spans="1:6">
      <c r="A51" s="219"/>
      <c r="B51" s="219"/>
      <c r="C51" s="219"/>
      <c r="D51" s="219"/>
      <c r="E51" s="219"/>
      <c r="F51" s="219"/>
    </row>
    <row r="52" spans="1:6">
      <c r="A52" s="219"/>
      <c r="B52" s="219"/>
      <c r="C52" s="219"/>
      <c r="D52" s="219"/>
      <c r="E52" s="219"/>
      <c r="F52" s="219"/>
    </row>
    <row r="53" spans="1:6">
      <c r="A53" s="219"/>
      <c r="B53" s="219"/>
      <c r="C53" s="219"/>
      <c r="D53" s="219"/>
      <c r="E53" s="219"/>
      <c r="F53" s="219"/>
    </row>
    <row r="54" spans="1:6">
      <c r="A54" s="219"/>
      <c r="B54" s="219"/>
      <c r="C54" s="219"/>
      <c r="D54" s="219"/>
      <c r="E54" s="219"/>
      <c r="F54" s="219"/>
    </row>
    <row r="55" spans="1:6">
      <c r="A55" s="219"/>
      <c r="B55" s="219"/>
      <c r="C55" s="219"/>
      <c r="D55" s="219"/>
      <c r="E55" s="219"/>
      <c r="F55" s="219"/>
    </row>
    <row r="56" spans="1:6">
      <c r="A56" s="219"/>
      <c r="B56" s="219"/>
      <c r="C56" s="219"/>
      <c r="D56" s="219"/>
      <c r="E56" s="219"/>
      <c r="F56" s="219"/>
    </row>
    <row r="57" spans="1:6">
      <c r="A57" s="219"/>
      <c r="B57" s="219"/>
      <c r="C57" s="219"/>
      <c r="D57" s="219"/>
      <c r="E57" s="219"/>
      <c r="F57" s="219"/>
    </row>
    <row r="58" spans="1:6">
      <c r="A58" s="219"/>
      <c r="B58" s="219"/>
      <c r="C58" s="219"/>
      <c r="D58" s="219"/>
      <c r="E58" s="219"/>
      <c r="F58" s="219"/>
    </row>
    <row r="59" spans="1:6">
      <c r="A59" s="219"/>
      <c r="B59" s="219"/>
      <c r="C59" s="219"/>
      <c r="D59" s="219"/>
      <c r="E59" s="219"/>
      <c r="F59" s="219"/>
    </row>
    <row r="60" spans="1:6">
      <c r="A60" s="219"/>
      <c r="B60" s="219"/>
      <c r="C60" s="219"/>
      <c r="D60" s="219"/>
      <c r="E60" s="219"/>
      <c r="F60" s="219"/>
    </row>
    <row r="61" spans="1:6">
      <c r="A61" s="219"/>
      <c r="B61" s="219"/>
      <c r="C61" s="219"/>
      <c r="D61" s="219"/>
      <c r="E61" s="219"/>
      <c r="F61" s="219"/>
    </row>
    <row r="62" spans="1:6">
      <c r="A62" s="219"/>
      <c r="B62" s="219"/>
      <c r="C62" s="219"/>
      <c r="D62" s="219"/>
      <c r="E62" s="219"/>
      <c r="F62" s="219"/>
    </row>
    <row r="63" spans="1:6">
      <c r="A63" s="219"/>
      <c r="B63" s="219"/>
      <c r="C63" s="219"/>
      <c r="D63" s="219"/>
      <c r="E63" s="219"/>
      <c r="F63" s="219"/>
    </row>
    <row r="64" spans="1:6">
      <c r="A64" s="219"/>
      <c r="B64" s="219"/>
      <c r="C64" s="219"/>
      <c r="D64" s="219"/>
      <c r="E64" s="219"/>
      <c r="F64" s="219"/>
    </row>
  </sheetData>
  <mergeCells count="1">
    <mergeCell ref="D5:F5"/>
  </mergeCells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8"/>
  <sheetViews>
    <sheetView zoomScale="90" zoomScaleNormal="90" workbookViewId="0">
      <selection activeCell="A2" sqref="A2"/>
    </sheetView>
  </sheetViews>
  <sheetFormatPr defaultColWidth="8.6640625" defaultRowHeight="14.4"/>
  <cols>
    <col min="1" max="1" width="3.44140625" style="105" customWidth="1"/>
    <col min="2" max="2" width="38.5546875" style="105" customWidth="1"/>
    <col min="3" max="5" width="14" style="105" customWidth="1"/>
    <col min="6" max="16384" width="8.6640625" style="105"/>
  </cols>
  <sheetData>
    <row r="1" spans="1:6" ht="20.100000000000001" customHeight="1">
      <c r="A1" s="102" t="s">
        <v>77</v>
      </c>
      <c r="B1" s="103"/>
      <c r="C1" s="103"/>
      <c r="D1" s="103"/>
      <c r="E1" s="103"/>
      <c r="F1" s="104"/>
    </row>
    <row r="2" spans="1:6" ht="20.100000000000001" customHeight="1">
      <c r="A2" s="106" t="s">
        <v>78</v>
      </c>
      <c r="B2" s="107"/>
      <c r="C2" s="107"/>
      <c r="D2" s="107"/>
      <c r="E2" s="107"/>
      <c r="F2" s="104"/>
    </row>
    <row r="3" spans="1:6" ht="20.100000000000001" customHeight="1">
      <c r="A3" s="108"/>
      <c r="B3" s="109"/>
      <c r="C3" s="109"/>
      <c r="D3" s="109"/>
      <c r="E3" s="109"/>
      <c r="F3" s="104"/>
    </row>
    <row r="4" spans="1:6" ht="16.2" customHeight="1">
      <c r="A4" s="110"/>
      <c r="B4" s="110"/>
      <c r="C4" s="111" t="s">
        <v>79</v>
      </c>
      <c r="D4" s="111" t="s">
        <v>80</v>
      </c>
      <c r="E4" s="111" t="s">
        <v>80</v>
      </c>
      <c r="F4" s="104"/>
    </row>
    <row r="5" spans="1:6" ht="16.2" customHeight="1">
      <c r="A5" s="112"/>
      <c r="B5" s="112"/>
      <c r="C5" s="113" t="s">
        <v>60</v>
      </c>
      <c r="D5" s="113" t="s">
        <v>81</v>
      </c>
      <c r="E5" s="113" t="s">
        <v>81</v>
      </c>
      <c r="F5" s="104"/>
    </row>
    <row r="6" spans="1:6" ht="16.2" customHeight="1">
      <c r="A6" s="112"/>
      <c r="B6" s="112"/>
      <c r="C6" s="114" t="s">
        <v>82</v>
      </c>
      <c r="D6" s="114" t="s">
        <v>83</v>
      </c>
      <c r="E6" s="114" t="s">
        <v>84</v>
      </c>
      <c r="F6" s="104"/>
    </row>
    <row r="7" spans="1:6" ht="16.2" customHeight="1">
      <c r="A7" s="112"/>
      <c r="B7" s="112"/>
      <c r="C7" s="115">
        <v>2025</v>
      </c>
      <c r="D7" s="115" t="s">
        <v>85</v>
      </c>
      <c r="E7" s="115" t="s">
        <v>86</v>
      </c>
      <c r="F7" s="104"/>
    </row>
    <row r="8" spans="1:6" ht="20.100000000000001" customHeight="1">
      <c r="A8" s="112"/>
      <c r="B8" s="112"/>
      <c r="C8" s="116"/>
      <c r="D8" s="117"/>
      <c r="E8" s="117"/>
      <c r="F8" s="104"/>
    </row>
    <row r="9" spans="1:6" ht="20.100000000000001" customHeight="1">
      <c r="A9" s="118" t="s">
        <v>87</v>
      </c>
      <c r="B9" s="119"/>
      <c r="C9" s="120">
        <v>453739.37839525274</v>
      </c>
      <c r="D9" s="121">
        <v>107.180213602557</v>
      </c>
      <c r="E9" s="121">
        <v>117.03550535879252</v>
      </c>
      <c r="F9" s="104"/>
    </row>
    <row r="10" spans="1:6" ht="20.100000000000001" customHeight="1">
      <c r="A10" s="122" t="s">
        <v>88</v>
      </c>
      <c r="B10" s="123"/>
      <c r="C10" s="120"/>
      <c r="D10" s="121"/>
      <c r="E10" s="121"/>
      <c r="F10" s="104"/>
    </row>
    <row r="11" spans="1:6" ht="20.100000000000001" customHeight="1">
      <c r="A11" s="123"/>
      <c r="B11" s="123" t="s">
        <v>89</v>
      </c>
      <c r="C11" s="124">
        <v>451912.42811525275</v>
      </c>
      <c r="D11" s="125">
        <v>107.18503820309368</v>
      </c>
      <c r="E11" s="125">
        <v>117.00435343354283</v>
      </c>
      <c r="F11" s="104"/>
    </row>
    <row r="12" spans="1:6" ht="20.100000000000001" customHeight="1">
      <c r="A12" s="123"/>
      <c r="B12" s="123" t="s">
        <v>90</v>
      </c>
      <c r="C12" s="124">
        <v>1826.95028</v>
      </c>
      <c r="D12" s="125">
        <v>106</v>
      </c>
      <c r="E12" s="125">
        <v>125.28667083614499</v>
      </c>
      <c r="F12" s="104"/>
    </row>
    <row r="13" spans="1:6" ht="20.100000000000001" customHeight="1">
      <c r="A13" s="122" t="s">
        <v>91</v>
      </c>
      <c r="B13" s="123"/>
      <c r="C13" s="126"/>
      <c r="D13" s="121"/>
      <c r="E13" s="121"/>
      <c r="F13" s="104"/>
    </row>
    <row r="14" spans="1:6" ht="20.100000000000001" customHeight="1">
      <c r="A14" s="127"/>
      <c r="B14" s="127" t="s">
        <v>92</v>
      </c>
      <c r="C14" s="128">
        <v>471.02699999999999</v>
      </c>
      <c r="D14" s="125">
        <v>102.14292684513549</v>
      </c>
      <c r="E14" s="125">
        <v>111.15786343705901</v>
      </c>
      <c r="F14" s="104"/>
    </row>
    <row r="15" spans="1:6" ht="20.100000000000001" customHeight="1">
      <c r="A15" s="127"/>
      <c r="B15" s="127" t="s">
        <v>93</v>
      </c>
      <c r="C15" s="128">
        <v>2137.0035777161029</v>
      </c>
      <c r="D15" s="125">
        <v>92.199648777145839</v>
      </c>
      <c r="E15" s="125">
        <v>110.65870956493298</v>
      </c>
      <c r="F15" s="104"/>
    </row>
    <row r="16" spans="1:6" ht="20.100000000000001" customHeight="1">
      <c r="A16" s="127"/>
      <c r="B16" s="127" t="s">
        <v>94</v>
      </c>
      <c r="C16" s="128">
        <v>36330.977655985887</v>
      </c>
      <c r="D16" s="125">
        <v>113.80691477794326</v>
      </c>
      <c r="E16" s="125">
        <v>123.12919202891001</v>
      </c>
      <c r="F16" s="104"/>
    </row>
    <row r="17" spans="1:6" ht="20.100000000000001" customHeight="1">
      <c r="A17" s="127"/>
      <c r="B17" s="127" t="s">
        <v>95</v>
      </c>
      <c r="C17" s="128">
        <v>409875.4</v>
      </c>
      <c r="D17" s="125">
        <v>106.69311118257735</v>
      </c>
      <c r="E17" s="125">
        <v>116.5463931360448</v>
      </c>
      <c r="F17" s="104"/>
    </row>
    <row r="18" spans="1:6" ht="20.100000000000001" customHeight="1">
      <c r="A18" s="127"/>
      <c r="B18" s="127" t="s">
        <v>96</v>
      </c>
      <c r="C18" s="128">
        <v>4925.0399000000007</v>
      </c>
      <c r="D18" s="125">
        <v>110.00000000000001</v>
      </c>
      <c r="E18" s="125">
        <v>118.72675565918249</v>
      </c>
      <c r="F18" s="104"/>
    </row>
    <row r="19" spans="1:6" ht="20.100000000000001" customHeight="1">
      <c r="A19" s="127"/>
      <c r="B19" s="127"/>
      <c r="C19" s="129"/>
      <c r="D19" s="130"/>
      <c r="E19" s="130"/>
      <c r="F19" s="104"/>
    </row>
    <row r="20" spans="1:6" ht="20.100000000000001" customHeight="1">
      <c r="A20" s="118" t="s">
        <v>97</v>
      </c>
      <c r="B20" s="119"/>
      <c r="C20" s="120">
        <v>25374.978321882572</v>
      </c>
      <c r="D20" s="121">
        <v>107.9739202027538</v>
      </c>
      <c r="E20" s="121">
        <v>118.01790624586783</v>
      </c>
      <c r="F20" s="104"/>
    </row>
    <row r="21" spans="1:6" ht="20.100000000000001" customHeight="1">
      <c r="A21" s="122" t="s">
        <v>88</v>
      </c>
      <c r="B21" s="123"/>
      <c r="C21" s="120"/>
      <c r="D21" s="121"/>
      <c r="E21" s="121"/>
      <c r="F21" s="104"/>
    </row>
    <row r="22" spans="1:6" ht="20.100000000000001" customHeight="1">
      <c r="A22" s="123"/>
      <c r="B22" s="123" t="s">
        <v>89</v>
      </c>
      <c r="C22" s="124">
        <v>19511.356490672573</v>
      </c>
      <c r="D22" s="125">
        <v>108.2700803007979</v>
      </c>
      <c r="E22" s="125">
        <v>117.38501292607495</v>
      </c>
      <c r="F22" s="104"/>
    </row>
    <row r="23" spans="1:6" ht="20.100000000000001" customHeight="1">
      <c r="A23" s="123"/>
      <c r="B23" s="123" t="s">
        <v>90</v>
      </c>
      <c r="C23" s="124">
        <v>5863.6218312100009</v>
      </c>
      <c r="D23" s="125">
        <v>107</v>
      </c>
      <c r="E23" s="125">
        <v>120.17391024965029</v>
      </c>
      <c r="F23" s="104"/>
    </row>
    <row r="24" spans="1:6" ht="20.100000000000001" customHeight="1">
      <c r="A24" s="122" t="s">
        <v>91</v>
      </c>
      <c r="B24" s="123"/>
      <c r="C24" s="126"/>
      <c r="D24" s="121"/>
      <c r="E24" s="121"/>
      <c r="F24" s="104"/>
    </row>
    <row r="25" spans="1:6" ht="20.100000000000001" customHeight="1">
      <c r="A25" s="127"/>
      <c r="B25" s="127" t="s">
        <v>92</v>
      </c>
      <c r="C25" s="128">
        <v>195.16399999999999</v>
      </c>
      <c r="D25" s="125">
        <v>128.40497134698762</v>
      </c>
      <c r="E25" s="125">
        <v>131.00453096157071</v>
      </c>
      <c r="F25" s="104"/>
    </row>
    <row r="26" spans="1:6" ht="20.100000000000001" customHeight="1">
      <c r="A26" s="127"/>
      <c r="B26" s="127" t="s">
        <v>93</v>
      </c>
      <c r="C26" s="128">
        <v>96.990820439079656</v>
      </c>
      <c r="D26" s="125">
        <v>108.77645670762328</v>
      </c>
      <c r="E26" s="125">
        <v>113.281295777385</v>
      </c>
      <c r="F26" s="104"/>
    </row>
    <row r="27" spans="1:6" ht="20.100000000000001" customHeight="1">
      <c r="A27" s="127"/>
      <c r="B27" s="127" t="s">
        <v>94</v>
      </c>
      <c r="C27" s="128">
        <v>642.82528431103333</v>
      </c>
      <c r="D27" s="125">
        <v>107.42091989526538</v>
      </c>
      <c r="E27" s="125">
        <v>118.36207302682776</v>
      </c>
      <c r="F27" s="104"/>
    </row>
    <row r="28" spans="1:6" ht="20.100000000000001" customHeight="1">
      <c r="A28" s="127"/>
      <c r="B28" s="127" t="s">
        <v>95</v>
      </c>
      <c r="C28" s="128">
        <v>15855.583321082462</v>
      </c>
      <c r="D28" s="125">
        <v>107.4987692737643</v>
      </c>
      <c r="E28" s="125">
        <v>117.59718253826357</v>
      </c>
      <c r="F28" s="104"/>
    </row>
    <row r="29" spans="1:6" ht="20.100000000000001" customHeight="1">
      <c r="A29" s="127"/>
      <c r="B29" s="127" t="s">
        <v>96</v>
      </c>
      <c r="C29" s="128">
        <v>8584.4148960499988</v>
      </c>
      <c r="D29" s="125">
        <v>108.5</v>
      </c>
      <c r="E29" s="125">
        <v>118.56436820674384</v>
      </c>
      <c r="F29" s="104"/>
    </row>
    <row r="30" spans="1:6" ht="20.100000000000001" customHeight="1">
      <c r="A30" s="131"/>
      <c r="B30" s="131"/>
      <c r="C30" s="131"/>
      <c r="D30" s="132"/>
      <c r="E30" s="132"/>
      <c r="F30" s="104"/>
    </row>
    <row r="31" spans="1:6" ht="20.100000000000001" customHeight="1">
      <c r="A31" s="131"/>
      <c r="B31" s="131"/>
      <c r="C31" s="133"/>
      <c r="D31" s="133"/>
      <c r="E31" s="133"/>
      <c r="F31" s="104"/>
    </row>
    <row r="32" spans="1:6" ht="20.100000000000001" customHeight="1">
      <c r="A32" s="131"/>
      <c r="B32" s="131"/>
      <c r="C32" s="133"/>
      <c r="D32" s="133"/>
      <c r="E32" s="133"/>
      <c r="F32" s="104"/>
    </row>
    <row r="33" spans="1:6" ht="20.100000000000001" customHeight="1">
      <c r="A33" s="131"/>
      <c r="B33" s="131"/>
      <c r="C33" s="131"/>
      <c r="D33" s="132"/>
      <c r="E33" s="132"/>
      <c r="F33" s="104"/>
    </row>
    <row r="34" spans="1:6" ht="20.100000000000001" customHeight="1">
      <c r="A34" s="131"/>
      <c r="B34" s="131"/>
      <c r="C34" s="133"/>
      <c r="D34" s="133"/>
      <c r="E34" s="133"/>
      <c r="F34" s="104"/>
    </row>
    <row r="35" spans="1:6" ht="20.100000000000001" customHeight="1">
      <c r="A35" s="131"/>
      <c r="B35" s="131"/>
      <c r="C35" s="133"/>
      <c r="D35" s="133"/>
      <c r="E35" s="133"/>
      <c r="F35" s="104"/>
    </row>
    <row r="36" spans="1:6" ht="20.100000000000001" customHeight="1">
      <c r="A36" s="131"/>
      <c r="B36" s="131"/>
      <c r="C36" s="131"/>
      <c r="D36" s="132"/>
      <c r="E36" s="132"/>
      <c r="F36" s="104"/>
    </row>
    <row r="37" spans="1:6" ht="20.100000000000001" customHeight="1">
      <c r="A37" s="131"/>
      <c r="B37" s="131"/>
      <c r="C37" s="131"/>
      <c r="D37" s="132"/>
      <c r="E37" s="132"/>
    </row>
    <row r="38" spans="1:6" ht="20.100000000000001" customHeight="1">
      <c r="A38" s="131"/>
      <c r="B38" s="131"/>
      <c r="C38" s="131"/>
      <c r="D38" s="132"/>
      <c r="E38" s="132"/>
    </row>
    <row r="39" spans="1:6" ht="20.100000000000001" customHeight="1">
      <c r="A39" s="131"/>
      <c r="B39" s="131"/>
      <c r="C39" s="131"/>
      <c r="D39" s="132"/>
      <c r="E39" s="132"/>
    </row>
    <row r="40" spans="1:6" ht="20.100000000000001" customHeight="1">
      <c r="A40" s="131"/>
      <c r="B40" s="131"/>
      <c r="C40" s="131"/>
      <c r="D40" s="132"/>
      <c r="E40" s="132"/>
    </row>
    <row r="41" spans="1:6" ht="20.100000000000001" customHeight="1">
      <c r="A41" s="131"/>
      <c r="B41" s="131"/>
      <c r="C41" s="131"/>
      <c r="D41" s="132"/>
      <c r="E41" s="132"/>
    </row>
    <row r="42" spans="1:6" ht="20.100000000000001" customHeight="1">
      <c r="A42" s="131"/>
      <c r="B42" s="131"/>
      <c r="C42" s="131"/>
      <c r="D42" s="132"/>
      <c r="E42" s="132"/>
    </row>
    <row r="43" spans="1:6" ht="20.100000000000001" customHeight="1">
      <c r="A43" s="131"/>
      <c r="B43" s="131"/>
      <c r="C43" s="131"/>
      <c r="D43" s="132"/>
      <c r="E43" s="132"/>
    </row>
    <row r="44" spans="1:6" ht="20.100000000000001" customHeight="1">
      <c r="A44" s="131"/>
      <c r="B44" s="131"/>
      <c r="C44" s="131"/>
      <c r="D44" s="132"/>
      <c r="E44" s="132"/>
    </row>
    <row r="45" spans="1:6" ht="20.100000000000001" customHeight="1">
      <c r="A45" s="131"/>
      <c r="B45" s="131"/>
      <c r="C45" s="131"/>
      <c r="D45" s="132"/>
      <c r="E45" s="132"/>
    </row>
    <row r="46" spans="1:6" ht="20.100000000000001" customHeight="1">
      <c r="A46" s="131"/>
      <c r="B46" s="131"/>
      <c r="C46" s="131"/>
      <c r="D46" s="132"/>
      <c r="E46" s="132"/>
    </row>
    <row r="47" spans="1:6" ht="20.100000000000001" customHeight="1">
      <c r="A47" s="131"/>
      <c r="B47" s="131"/>
      <c r="C47" s="131"/>
      <c r="D47" s="132"/>
      <c r="E47" s="132"/>
    </row>
    <row r="48" spans="1:6" ht="14.1" customHeight="1">
      <c r="A48" s="131"/>
      <c r="B48" s="131"/>
      <c r="C48" s="131"/>
      <c r="D48" s="132"/>
      <c r="E48" s="132"/>
    </row>
    <row r="49" spans="1:5" ht="14.1" customHeight="1">
      <c r="A49" s="131"/>
      <c r="B49" s="131"/>
      <c r="C49" s="131"/>
      <c r="D49" s="132"/>
      <c r="E49" s="132"/>
    </row>
    <row r="50" spans="1:5" ht="14.1" customHeight="1">
      <c r="A50" s="131"/>
      <c r="B50" s="131"/>
      <c r="C50" s="131"/>
      <c r="D50" s="132"/>
      <c r="E50" s="132"/>
    </row>
    <row r="51" spans="1:5" ht="14.1" customHeight="1">
      <c r="A51" s="131"/>
      <c r="B51" s="131"/>
      <c r="C51" s="131"/>
      <c r="D51" s="132"/>
      <c r="E51" s="132"/>
    </row>
    <row r="52" spans="1:5" ht="14.1" customHeight="1">
      <c r="A52" s="131"/>
      <c r="B52" s="131"/>
      <c r="C52" s="131"/>
      <c r="D52" s="132"/>
      <c r="E52" s="132"/>
    </row>
    <row r="53" spans="1:5" ht="14.1" customHeight="1">
      <c r="A53" s="131"/>
      <c r="B53" s="131"/>
      <c r="C53" s="131"/>
      <c r="D53" s="132"/>
      <c r="E53" s="132"/>
    </row>
    <row r="54" spans="1:5" ht="14.1" customHeight="1">
      <c r="A54" s="131"/>
      <c r="B54" s="131"/>
      <c r="C54" s="131"/>
      <c r="D54" s="132"/>
      <c r="E54" s="132"/>
    </row>
    <row r="55" spans="1:5" ht="18" customHeight="1">
      <c r="A55" s="131"/>
      <c r="B55" s="131"/>
      <c r="C55" s="131"/>
      <c r="D55" s="132"/>
      <c r="E55" s="132"/>
    </row>
    <row r="56" spans="1:5" ht="18" customHeight="1">
      <c r="A56" s="131"/>
      <c r="B56" s="131"/>
      <c r="C56" s="131"/>
      <c r="D56" s="132"/>
      <c r="E56" s="132"/>
    </row>
    <row r="57" spans="1:5" ht="18" customHeight="1">
      <c r="A57" s="131"/>
      <c r="B57" s="131"/>
      <c r="C57" s="131"/>
      <c r="D57" s="132"/>
      <c r="E57" s="132"/>
    </row>
    <row r="58" spans="1:5" ht="18" customHeight="1">
      <c r="A58" s="131"/>
      <c r="B58" s="131"/>
      <c r="C58" s="131"/>
      <c r="D58" s="132"/>
      <c r="E58" s="132"/>
    </row>
    <row r="59" spans="1:5" ht="18" customHeight="1">
      <c r="A59" s="131"/>
      <c r="B59" s="131"/>
      <c r="C59" s="131"/>
      <c r="D59" s="132"/>
      <c r="E59" s="132"/>
    </row>
    <row r="60" spans="1:5" ht="15">
      <c r="A60" s="131"/>
      <c r="B60" s="131"/>
      <c r="C60" s="131"/>
      <c r="D60" s="132"/>
      <c r="E60" s="132"/>
    </row>
    <row r="61" spans="1:5" ht="15">
      <c r="A61" s="131"/>
      <c r="B61" s="131"/>
      <c r="C61" s="131"/>
      <c r="D61" s="132"/>
      <c r="E61" s="132"/>
    </row>
    <row r="62" spans="1:5" ht="15">
      <c r="A62" s="131"/>
      <c r="B62" s="131"/>
      <c r="C62" s="131"/>
      <c r="D62" s="132"/>
      <c r="E62" s="132"/>
    </row>
    <row r="63" spans="1:5" ht="15">
      <c r="A63" s="131"/>
      <c r="B63" s="131"/>
      <c r="C63" s="131"/>
      <c r="D63" s="132"/>
      <c r="E63" s="132"/>
    </row>
    <row r="64" spans="1:5" ht="15">
      <c r="A64" s="131"/>
      <c r="B64" s="131"/>
      <c r="C64" s="131"/>
      <c r="D64" s="132"/>
      <c r="E64" s="132"/>
    </row>
    <row r="65" spans="1:5" ht="15">
      <c r="A65" s="131"/>
      <c r="B65" s="131"/>
      <c r="C65" s="131"/>
      <c r="D65" s="132"/>
      <c r="E65" s="132"/>
    </row>
    <row r="66" spans="1:5" ht="15">
      <c r="A66" s="131"/>
      <c r="B66" s="131"/>
      <c r="C66" s="131"/>
      <c r="D66" s="132"/>
      <c r="E66" s="132"/>
    </row>
    <row r="67" spans="1:5" ht="15">
      <c r="A67" s="131"/>
      <c r="B67" s="131"/>
      <c r="C67" s="131"/>
      <c r="D67" s="132"/>
      <c r="E67" s="132"/>
    </row>
    <row r="68" spans="1:5" ht="15">
      <c r="A68" s="131"/>
      <c r="B68" s="131"/>
      <c r="C68" s="131"/>
      <c r="D68" s="132"/>
      <c r="E68" s="132"/>
    </row>
    <row r="69" spans="1:5" ht="15">
      <c r="A69" s="131"/>
      <c r="B69" s="131"/>
      <c r="C69" s="131"/>
      <c r="D69" s="132"/>
      <c r="E69" s="132"/>
    </row>
    <row r="70" spans="1:5" ht="15">
      <c r="A70" s="131"/>
      <c r="B70" s="131"/>
      <c r="C70" s="131"/>
      <c r="D70" s="132"/>
      <c r="E70" s="132"/>
    </row>
    <row r="71" spans="1:5" ht="15">
      <c r="A71" s="131"/>
      <c r="B71" s="131"/>
      <c r="C71" s="131"/>
      <c r="D71" s="132"/>
      <c r="E71" s="132"/>
    </row>
    <row r="72" spans="1:5" ht="15">
      <c r="A72" s="131"/>
      <c r="B72" s="131"/>
      <c r="C72" s="131"/>
      <c r="D72" s="132"/>
      <c r="E72" s="132"/>
    </row>
    <row r="73" spans="1:5" ht="15">
      <c r="A73" s="131"/>
      <c r="B73" s="131"/>
      <c r="C73" s="131"/>
      <c r="D73" s="132"/>
      <c r="E73" s="132"/>
    </row>
    <row r="74" spans="1:5" ht="15">
      <c r="A74" s="131"/>
      <c r="B74" s="131"/>
      <c r="C74" s="131"/>
      <c r="D74" s="132"/>
      <c r="E74" s="132"/>
    </row>
    <row r="75" spans="1:5" ht="15">
      <c r="A75" s="131"/>
      <c r="B75" s="131"/>
      <c r="C75" s="131"/>
      <c r="D75" s="132"/>
      <c r="E75" s="132"/>
    </row>
    <row r="76" spans="1:5" ht="15">
      <c r="A76" s="131"/>
      <c r="B76" s="131"/>
      <c r="C76" s="131"/>
      <c r="D76" s="132"/>
      <c r="E76" s="132"/>
    </row>
    <row r="77" spans="1:5" ht="15">
      <c r="A77" s="131"/>
      <c r="B77" s="131"/>
      <c r="C77" s="131"/>
      <c r="D77" s="132"/>
      <c r="E77" s="132"/>
    </row>
    <row r="78" spans="1:5" ht="15">
      <c r="A78" s="131"/>
      <c r="B78" s="131"/>
      <c r="C78" s="131"/>
      <c r="D78" s="132"/>
      <c r="E78" s="132"/>
    </row>
    <row r="79" spans="1:5" ht="15">
      <c r="A79" s="131"/>
      <c r="B79" s="131"/>
      <c r="C79" s="131"/>
      <c r="D79" s="132"/>
      <c r="E79" s="132"/>
    </row>
    <row r="80" spans="1:5" ht="15">
      <c r="A80" s="131"/>
      <c r="B80" s="131"/>
      <c r="C80" s="131"/>
      <c r="D80" s="132"/>
      <c r="E80" s="132"/>
    </row>
    <row r="81" spans="1:5" ht="15">
      <c r="A81" s="131"/>
      <c r="B81" s="131"/>
      <c r="C81" s="131"/>
      <c r="D81" s="132"/>
      <c r="E81" s="132"/>
    </row>
    <row r="82" spans="1:5" ht="15">
      <c r="A82" s="131"/>
      <c r="B82" s="131"/>
      <c r="C82" s="131"/>
      <c r="D82" s="132"/>
      <c r="E82" s="132"/>
    </row>
    <row r="83" spans="1:5" ht="15">
      <c r="A83" s="131"/>
      <c r="B83" s="131"/>
      <c r="C83" s="131"/>
      <c r="D83" s="132"/>
      <c r="E83" s="132"/>
    </row>
    <row r="84" spans="1:5" ht="15">
      <c r="A84" s="131"/>
      <c r="B84" s="131"/>
      <c r="C84" s="131"/>
      <c r="D84" s="132"/>
      <c r="E84" s="132"/>
    </row>
    <row r="85" spans="1:5" ht="15">
      <c r="A85" s="131"/>
      <c r="B85" s="131"/>
      <c r="C85" s="131"/>
      <c r="D85" s="132"/>
      <c r="E85" s="132"/>
    </row>
    <row r="86" spans="1:5" ht="15">
      <c r="A86" s="131"/>
      <c r="B86" s="131"/>
      <c r="C86" s="131"/>
      <c r="D86" s="132"/>
      <c r="E86" s="132"/>
    </row>
    <row r="87" spans="1:5" ht="15">
      <c r="A87" s="131"/>
      <c r="B87" s="131"/>
      <c r="C87" s="131"/>
      <c r="D87" s="132"/>
      <c r="E87" s="132"/>
    </row>
    <row r="88" spans="1:5" ht="15">
      <c r="A88" s="131"/>
      <c r="B88" s="131"/>
      <c r="C88" s="131"/>
      <c r="D88" s="132"/>
      <c r="E88" s="132"/>
    </row>
    <row r="89" spans="1:5" ht="15">
      <c r="A89" s="131"/>
      <c r="B89" s="131"/>
      <c r="C89" s="131"/>
      <c r="D89" s="132"/>
      <c r="E89" s="132"/>
    </row>
    <row r="90" spans="1:5" ht="15">
      <c r="A90" s="131"/>
      <c r="B90" s="131"/>
      <c r="C90" s="131"/>
      <c r="D90" s="132"/>
      <c r="E90" s="132"/>
    </row>
    <row r="91" spans="1:5" ht="15">
      <c r="A91" s="131"/>
      <c r="B91" s="131"/>
      <c r="C91" s="131"/>
      <c r="D91" s="132"/>
      <c r="E91" s="132"/>
    </row>
    <row r="92" spans="1:5" ht="15">
      <c r="A92" s="131"/>
      <c r="B92" s="131"/>
      <c r="C92" s="131"/>
      <c r="D92" s="132"/>
      <c r="E92" s="132"/>
    </row>
    <row r="93" spans="1:5" ht="15">
      <c r="A93" s="131"/>
      <c r="B93" s="131"/>
      <c r="C93" s="131"/>
      <c r="D93" s="132"/>
      <c r="E93" s="132"/>
    </row>
    <row r="94" spans="1:5" ht="15">
      <c r="A94" s="131"/>
      <c r="B94" s="131"/>
      <c r="C94" s="131"/>
      <c r="D94" s="132"/>
      <c r="E94" s="132"/>
    </row>
    <row r="95" spans="1:5" ht="15">
      <c r="A95" s="131"/>
      <c r="B95" s="131"/>
      <c r="C95" s="131"/>
      <c r="D95" s="132"/>
      <c r="E95" s="132"/>
    </row>
    <row r="96" spans="1:5" ht="15">
      <c r="A96" s="131"/>
      <c r="B96" s="131"/>
      <c r="C96" s="131"/>
      <c r="D96" s="132"/>
      <c r="E96" s="132"/>
    </row>
    <row r="97" spans="1:5" ht="15">
      <c r="A97" s="131"/>
      <c r="B97" s="131"/>
      <c r="C97" s="131"/>
      <c r="D97" s="132"/>
      <c r="E97" s="132"/>
    </row>
    <row r="98" spans="1:5" ht="15">
      <c r="A98" s="131"/>
      <c r="B98" s="131"/>
      <c r="C98" s="131"/>
      <c r="D98" s="132"/>
      <c r="E98" s="132"/>
    </row>
    <row r="99" spans="1:5" ht="15">
      <c r="A99" s="131"/>
      <c r="B99" s="131"/>
      <c r="C99" s="131"/>
      <c r="D99" s="132"/>
      <c r="E99" s="132"/>
    </row>
    <row r="100" spans="1:5" ht="15">
      <c r="A100" s="131"/>
      <c r="B100" s="131"/>
      <c r="C100" s="131"/>
      <c r="D100" s="132"/>
      <c r="E100" s="132"/>
    </row>
    <row r="101" spans="1:5" ht="15">
      <c r="A101" s="131"/>
      <c r="B101" s="131"/>
      <c r="C101" s="131"/>
      <c r="D101" s="132"/>
      <c r="E101" s="132"/>
    </row>
    <row r="102" spans="1:5" ht="15">
      <c r="A102" s="131"/>
      <c r="B102" s="131"/>
      <c r="C102" s="131"/>
      <c r="D102" s="132"/>
      <c r="E102" s="132"/>
    </row>
    <row r="103" spans="1:5" ht="15">
      <c r="A103" s="131"/>
      <c r="B103" s="131"/>
      <c r="C103" s="131"/>
      <c r="D103" s="132"/>
      <c r="E103" s="132"/>
    </row>
    <row r="104" spans="1:5" ht="15">
      <c r="A104" s="131"/>
      <c r="B104" s="131"/>
      <c r="C104" s="131"/>
      <c r="D104" s="132"/>
      <c r="E104" s="132"/>
    </row>
    <row r="105" spans="1:5" ht="15">
      <c r="A105" s="131"/>
      <c r="B105" s="131"/>
      <c r="C105" s="131"/>
      <c r="D105" s="132"/>
      <c r="E105" s="132"/>
    </row>
    <row r="106" spans="1:5" ht="15">
      <c r="A106" s="131"/>
      <c r="B106" s="131"/>
      <c r="C106" s="131"/>
      <c r="D106" s="132"/>
      <c r="E106" s="132"/>
    </row>
    <row r="107" spans="1:5" ht="15">
      <c r="A107" s="131"/>
      <c r="B107" s="131"/>
      <c r="C107" s="131"/>
      <c r="D107" s="132"/>
      <c r="E107" s="132"/>
    </row>
    <row r="108" spans="1:5" ht="15">
      <c r="A108" s="131"/>
      <c r="B108" s="131"/>
      <c r="C108" s="131"/>
      <c r="D108" s="132"/>
      <c r="E108" s="132"/>
    </row>
    <row r="109" spans="1:5" ht="15">
      <c r="A109" s="131"/>
      <c r="B109" s="131"/>
      <c r="C109" s="131"/>
      <c r="D109" s="132"/>
      <c r="E109" s="132"/>
    </row>
    <row r="110" spans="1:5" ht="15">
      <c r="A110" s="131"/>
      <c r="B110" s="131"/>
      <c r="C110" s="131"/>
      <c r="D110" s="132"/>
      <c r="E110" s="132"/>
    </row>
    <row r="111" spans="1:5" ht="15">
      <c r="A111" s="131"/>
      <c r="B111" s="131"/>
      <c r="C111" s="131"/>
      <c r="D111" s="132"/>
      <c r="E111" s="132"/>
    </row>
    <row r="112" spans="1:5" ht="15">
      <c r="A112" s="131"/>
      <c r="B112" s="131"/>
      <c r="C112" s="131"/>
      <c r="D112" s="132"/>
      <c r="E112" s="132"/>
    </row>
    <row r="113" spans="1:5" ht="15">
      <c r="A113" s="131"/>
      <c r="B113" s="131"/>
      <c r="C113" s="131"/>
      <c r="D113" s="132"/>
      <c r="E113" s="132"/>
    </row>
    <row r="114" spans="1:5" ht="15">
      <c r="A114" s="131"/>
      <c r="B114" s="131"/>
      <c r="C114" s="131"/>
      <c r="D114" s="132"/>
      <c r="E114" s="132"/>
    </row>
    <row r="115" spans="1:5" ht="15">
      <c r="A115" s="131"/>
      <c r="B115" s="131"/>
      <c r="C115" s="131"/>
      <c r="D115" s="132"/>
      <c r="E115" s="132"/>
    </row>
    <row r="116" spans="1:5" ht="15">
      <c r="A116" s="131"/>
      <c r="B116" s="131"/>
      <c r="C116" s="131"/>
      <c r="D116" s="132"/>
      <c r="E116" s="132"/>
    </row>
    <row r="117" spans="1:5" ht="15">
      <c r="A117" s="131"/>
      <c r="B117" s="131"/>
      <c r="C117" s="131"/>
      <c r="D117" s="132"/>
      <c r="E117" s="132"/>
    </row>
    <row r="118" spans="1:5" ht="15">
      <c r="A118" s="131"/>
      <c r="B118" s="131"/>
      <c r="C118" s="131"/>
      <c r="D118" s="132"/>
      <c r="E118" s="132"/>
    </row>
    <row r="119" spans="1:5" ht="15">
      <c r="A119" s="131"/>
      <c r="B119" s="131"/>
      <c r="C119" s="131"/>
      <c r="D119" s="132"/>
      <c r="E119" s="132"/>
    </row>
    <row r="120" spans="1:5" ht="15">
      <c r="A120" s="131"/>
      <c r="B120" s="131"/>
      <c r="C120" s="131"/>
      <c r="D120" s="132"/>
      <c r="E120" s="132"/>
    </row>
    <row r="121" spans="1:5" ht="15">
      <c r="A121" s="131"/>
      <c r="B121" s="131"/>
      <c r="C121" s="131"/>
      <c r="D121" s="132"/>
      <c r="E121" s="132"/>
    </row>
    <row r="122" spans="1:5" ht="15">
      <c r="A122" s="131"/>
      <c r="B122" s="131"/>
      <c r="C122" s="131"/>
      <c r="D122" s="132"/>
      <c r="E122" s="132"/>
    </row>
    <row r="123" spans="1:5" ht="15">
      <c r="A123" s="131"/>
      <c r="B123" s="131"/>
      <c r="C123" s="131"/>
      <c r="D123" s="132"/>
      <c r="E123" s="132"/>
    </row>
    <row r="124" spans="1:5" ht="15">
      <c r="A124" s="131"/>
      <c r="B124" s="131"/>
      <c r="C124" s="131"/>
      <c r="D124" s="132"/>
      <c r="E124" s="132"/>
    </row>
    <row r="125" spans="1:5" ht="15">
      <c r="A125" s="131"/>
      <c r="B125" s="131"/>
      <c r="C125" s="131"/>
      <c r="D125" s="132"/>
      <c r="E125" s="132"/>
    </row>
    <row r="126" spans="1:5" ht="15">
      <c r="A126" s="131"/>
      <c r="B126" s="131"/>
      <c r="C126" s="131"/>
      <c r="D126" s="132"/>
      <c r="E126" s="132"/>
    </row>
    <row r="127" spans="1:5" ht="15">
      <c r="A127" s="131"/>
      <c r="B127" s="131"/>
      <c r="C127" s="131"/>
      <c r="D127" s="132"/>
      <c r="E127" s="132"/>
    </row>
    <row r="128" spans="1:5" ht="15">
      <c r="A128" s="131"/>
      <c r="B128" s="131"/>
      <c r="C128" s="131"/>
      <c r="D128" s="132"/>
      <c r="E128" s="132"/>
    </row>
    <row r="129" spans="1:5" ht="15">
      <c r="A129" s="131"/>
      <c r="B129" s="131"/>
      <c r="C129" s="131"/>
      <c r="D129" s="132"/>
      <c r="E129" s="132"/>
    </row>
    <row r="130" spans="1:5" ht="15">
      <c r="A130" s="131"/>
      <c r="B130" s="131"/>
      <c r="C130" s="131"/>
      <c r="D130" s="132"/>
      <c r="E130" s="132"/>
    </row>
    <row r="131" spans="1:5" ht="15">
      <c r="A131" s="131"/>
      <c r="B131" s="131"/>
      <c r="C131" s="131"/>
      <c r="D131" s="132"/>
      <c r="E131" s="132"/>
    </row>
    <row r="132" spans="1:5" ht="15">
      <c r="A132" s="131"/>
      <c r="B132" s="131"/>
      <c r="C132" s="131"/>
      <c r="D132" s="132"/>
      <c r="E132" s="132"/>
    </row>
    <row r="133" spans="1:5" ht="15">
      <c r="A133" s="131"/>
      <c r="B133" s="131"/>
      <c r="C133" s="131"/>
      <c r="D133" s="132"/>
      <c r="E133" s="132"/>
    </row>
    <row r="134" spans="1:5" ht="15">
      <c r="A134" s="131"/>
      <c r="B134" s="131"/>
      <c r="C134" s="131"/>
      <c r="D134" s="132"/>
      <c r="E134" s="132"/>
    </row>
    <row r="135" spans="1:5" ht="15">
      <c r="A135" s="131"/>
      <c r="B135" s="131"/>
      <c r="C135" s="131"/>
      <c r="D135" s="132"/>
      <c r="E135" s="132"/>
    </row>
    <row r="136" spans="1:5" ht="15">
      <c r="A136" s="131"/>
      <c r="B136" s="131"/>
      <c r="C136" s="131"/>
      <c r="D136" s="132"/>
      <c r="E136" s="132"/>
    </row>
    <row r="137" spans="1:5" ht="15">
      <c r="A137" s="131"/>
      <c r="B137" s="131"/>
      <c r="C137" s="131"/>
      <c r="D137" s="132"/>
      <c r="E137" s="132"/>
    </row>
    <row r="138" spans="1:5" ht="15">
      <c r="A138" s="131"/>
      <c r="B138" s="131"/>
      <c r="C138" s="131"/>
      <c r="D138" s="132"/>
      <c r="E138" s="132"/>
    </row>
    <row r="139" spans="1:5" ht="15">
      <c r="A139" s="131"/>
      <c r="B139" s="131"/>
      <c r="C139" s="131"/>
      <c r="D139" s="132"/>
      <c r="E139" s="132"/>
    </row>
    <row r="140" spans="1:5" ht="15">
      <c r="A140" s="131"/>
      <c r="B140" s="131"/>
      <c r="C140" s="131"/>
      <c r="D140" s="132"/>
      <c r="E140" s="132"/>
    </row>
    <row r="141" spans="1:5" ht="15">
      <c r="A141" s="131"/>
      <c r="B141" s="131"/>
      <c r="C141" s="131"/>
      <c r="D141" s="132"/>
      <c r="E141" s="132"/>
    </row>
    <row r="142" spans="1:5" ht="15">
      <c r="A142" s="131"/>
      <c r="B142" s="131"/>
      <c r="C142" s="131"/>
      <c r="D142" s="132"/>
      <c r="E142" s="132"/>
    </row>
    <row r="143" spans="1:5" ht="15">
      <c r="A143" s="131"/>
      <c r="B143" s="131"/>
      <c r="C143" s="131"/>
      <c r="D143" s="132"/>
      <c r="E143" s="132"/>
    </row>
    <row r="144" spans="1:5" ht="15">
      <c r="A144" s="131"/>
      <c r="B144" s="131"/>
      <c r="C144" s="131"/>
      <c r="D144" s="132"/>
      <c r="E144" s="132"/>
    </row>
    <row r="145" spans="1:5" ht="15">
      <c r="A145" s="131"/>
      <c r="B145" s="131"/>
      <c r="C145" s="131"/>
      <c r="D145" s="132"/>
      <c r="E145" s="132"/>
    </row>
    <row r="146" spans="1:5" ht="15">
      <c r="A146" s="131"/>
      <c r="B146" s="131"/>
      <c r="C146" s="131"/>
      <c r="D146" s="132"/>
      <c r="E146" s="132"/>
    </row>
    <row r="147" spans="1:5" ht="15">
      <c r="A147" s="131"/>
      <c r="B147" s="131"/>
      <c r="C147" s="131"/>
      <c r="D147" s="132"/>
      <c r="E147" s="132"/>
    </row>
    <row r="148" spans="1:5" ht="15">
      <c r="A148" s="131"/>
      <c r="B148" s="131"/>
      <c r="C148" s="131"/>
      <c r="D148" s="132"/>
      <c r="E148" s="132"/>
    </row>
    <row r="149" spans="1:5" ht="15">
      <c r="A149" s="131"/>
      <c r="B149" s="131"/>
      <c r="C149" s="131"/>
      <c r="D149" s="132"/>
      <c r="E149" s="132"/>
    </row>
    <row r="150" spans="1:5" ht="15">
      <c r="A150" s="131"/>
      <c r="B150" s="131"/>
      <c r="C150" s="131"/>
      <c r="D150" s="132"/>
      <c r="E150" s="132"/>
    </row>
    <row r="151" spans="1:5" ht="18">
      <c r="A151" s="134"/>
      <c r="B151" s="134"/>
      <c r="C151" s="134"/>
      <c r="D151" s="135"/>
      <c r="E151" s="135"/>
    </row>
    <row r="152" spans="1:5" ht="18">
      <c r="A152" s="134"/>
      <c r="B152" s="134"/>
      <c r="C152" s="134"/>
      <c r="D152" s="135"/>
      <c r="E152" s="135"/>
    </row>
    <row r="153" spans="1:5" ht="15">
      <c r="D153" s="135"/>
      <c r="E153" s="135"/>
    </row>
    <row r="154" spans="1:5" ht="15">
      <c r="D154" s="135"/>
      <c r="E154" s="135"/>
    </row>
    <row r="155" spans="1:5" ht="15">
      <c r="D155" s="135"/>
      <c r="E155" s="135"/>
    </row>
    <row r="156" spans="1:5" ht="15">
      <c r="D156" s="135"/>
      <c r="E156" s="135"/>
    </row>
    <row r="157" spans="1:5" ht="15">
      <c r="D157" s="135"/>
      <c r="E157" s="135"/>
    </row>
    <row r="158" spans="1:5" ht="15">
      <c r="D158" s="135"/>
      <c r="E158" s="135"/>
    </row>
    <row r="159" spans="1:5" ht="15">
      <c r="D159" s="135"/>
      <c r="E159" s="135"/>
    </row>
    <row r="160" spans="1:5" ht="15">
      <c r="D160" s="135"/>
      <c r="E160" s="135"/>
    </row>
    <row r="161" spans="4:5" ht="15">
      <c r="D161" s="135"/>
      <c r="E161" s="135"/>
    </row>
    <row r="162" spans="4:5" ht="15">
      <c r="D162" s="135"/>
      <c r="E162" s="135"/>
    </row>
    <row r="163" spans="4:5" ht="15">
      <c r="D163" s="135"/>
      <c r="E163" s="135"/>
    </row>
    <row r="164" spans="4:5" ht="15">
      <c r="D164" s="135"/>
      <c r="E164" s="135"/>
    </row>
    <row r="165" spans="4:5" ht="15">
      <c r="D165" s="135"/>
      <c r="E165" s="135"/>
    </row>
    <row r="166" spans="4:5" ht="15">
      <c r="D166" s="135"/>
      <c r="E166" s="135"/>
    </row>
    <row r="167" spans="4:5" ht="15">
      <c r="D167" s="135"/>
      <c r="E167" s="135"/>
    </row>
    <row r="168" spans="4:5" ht="15">
      <c r="D168" s="135"/>
      <c r="E168" s="135"/>
    </row>
    <row r="169" spans="4:5" ht="15">
      <c r="D169" s="135"/>
      <c r="E169" s="135"/>
    </row>
    <row r="170" spans="4:5" ht="15">
      <c r="D170" s="135"/>
      <c r="E170" s="135"/>
    </row>
    <row r="171" spans="4:5" ht="15">
      <c r="D171" s="135"/>
      <c r="E171" s="135"/>
    </row>
    <row r="172" spans="4:5" ht="15">
      <c r="D172" s="135"/>
      <c r="E172" s="135"/>
    </row>
    <row r="173" spans="4:5" ht="15">
      <c r="D173" s="135"/>
      <c r="E173" s="135"/>
    </row>
    <row r="174" spans="4:5" ht="15">
      <c r="D174" s="135"/>
      <c r="E174" s="135"/>
    </row>
    <row r="175" spans="4:5" ht="15">
      <c r="D175" s="135"/>
      <c r="E175" s="135"/>
    </row>
    <row r="176" spans="4:5" ht="15">
      <c r="D176" s="135"/>
      <c r="E176" s="135"/>
    </row>
    <row r="177" spans="4:5" ht="15">
      <c r="D177" s="135"/>
      <c r="E177" s="135"/>
    </row>
    <row r="178" spans="4:5" ht="15">
      <c r="D178" s="135"/>
      <c r="E178" s="135"/>
    </row>
    <row r="179" spans="4:5" ht="15">
      <c r="D179" s="135"/>
      <c r="E179" s="135"/>
    </row>
    <row r="180" spans="4:5" ht="15">
      <c r="D180" s="135"/>
      <c r="E180" s="135"/>
    </row>
    <row r="181" spans="4:5" ht="15">
      <c r="D181" s="135"/>
      <c r="E181" s="135"/>
    </row>
    <row r="182" spans="4:5" ht="15">
      <c r="D182" s="135"/>
      <c r="E182" s="135"/>
    </row>
    <row r="183" spans="4:5" ht="15">
      <c r="D183" s="135"/>
      <c r="E183" s="135"/>
    </row>
    <row r="184" spans="4:5" ht="15">
      <c r="D184" s="135"/>
      <c r="E184" s="135"/>
    </row>
    <row r="185" spans="4:5" ht="15">
      <c r="D185" s="135"/>
      <c r="E185" s="135"/>
    </row>
    <row r="186" spans="4:5" ht="15">
      <c r="D186" s="135"/>
      <c r="E186" s="135"/>
    </row>
    <row r="187" spans="4:5" ht="15">
      <c r="D187" s="135"/>
      <c r="E187" s="135"/>
    </row>
    <row r="188" spans="4:5" ht="15">
      <c r="D188" s="135"/>
      <c r="E188" s="135"/>
    </row>
    <row r="189" spans="4:5" ht="15">
      <c r="D189" s="135"/>
      <c r="E189" s="135"/>
    </row>
    <row r="190" spans="4:5" ht="15">
      <c r="D190" s="135"/>
      <c r="E190" s="135"/>
    </row>
    <row r="191" spans="4:5" ht="15">
      <c r="D191" s="135"/>
      <c r="E191" s="135"/>
    </row>
    <row r="192" spans="4:5" ht="15">
      <c r="D192" s="135"/>
      <c r="E192" s="135"/>
    </row>
    <row r="193" spans="4:5" ht="15">
      <c r="D193" s="135"/>
      <c r="E193" s="135"/>
    </row>
    <row r="194" spans="4:5" ht="15">
      <c r="D194" s="135"/>
      <c r="E194" s="135"/>
    </row>
    <row r="195" spans="4:5" ht="15">
      <c r="D195" s="135"/>
      <c r="E195" s="135"/>
    </row>
    <row r="196" spans="4:5" ht="15">
      <c r="D196" s="135"/>
      <c r="E196" s="135"/>
    </row>
    <row r="197" spans="4:5" ht="15">
      <c r="D197" s="135"/>
      <c r="E197" s="135"/>
    </row>
    <row r="198" spans="4:5" ht="15">
      <c r="D198" s="135"/>
      <c r="E198" s="135"/>
    </row>
  </sheetData>
  <pageMargins left="0.86614173228346503" right="0.39370078740157499" top="0.74803149606299202" bottom="0.74803149606299202" header="0.31496062992126" footer="0.511811023622047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6"/>
  <sheetViews>
    <sheetView workbookViewId="0">
      <selection activeCell="A2" sqref="A2"/>
    </sheetView>
  </sheetViews>
  <sheetFormatPr defaultColWidth="10" defaultRowHeight="13.2"/>
  <cols>
    <col min="1" max="1" width="3.44140625" style="136" customWidth="1"/>
    <col min="2" max="2" width="45.6640625" style="136" customWidth="1"/>
    <col min="3" max="5" width="14" style="136" customWidth="1"/>
    <col min="6" max="16384" width="10" style="136"/>
  </cols>
  <sheetData>
    <row r="1" spans="1:5" ht="20.100000000000001" customHeight="1">
      <c r="A1" s="102" t="s">
        <v>98</v>
      </c>
      <c r="B1" s="103"/>
      <c r="C1" s="103"/>
      <c r="D1" s="103"/>
      <c r="E1" s="103"/>
    </row>
    <row r="2" spans="1:5" ht="20.100000000000001" customHeight="1">
      <c r="A2" s="106" t="s">
        <v>78</v>
      </c>
      <c r="B2" s="107"/>
      <c r="C2" s="107"/>
      <c r="D2" s="107"/>
      <c r="E2" s="107"/>
    </row>
    <row r="3" spans="1:5" ht="20.100000000000001" customHeight="1">
      <c r="A3" s="108"/>
      <c r="B3" s="109"/>
      <c r="C3" s="109"/>
      <c r="D3" s="109"/>
      <c r="E3" s="109"/>
    </row>
    <row r="4" spans="1:5" ht="16.2" customHeight="1">
      <c r="A4" s="110"/>
      <c r="B4" s="110"/>
      <c r="C4" s="111" t="s">
        <v>79</v>
      </c>
      <c r="D4" s="111" t="s">
        <v>80</v>
      </c>
      <c r="E4" s="111" t="s">
        <v>80</v>
      </c>
    </row>
    <row r="5" spans="1:5" ht="16.2" customHeight="1">
      <c r="A5" s="112"/>
      <c r="B5" s="112"/>
      <c r="C5" s="113" t="s">
        <v>60</v>
      </c>
      <c r="D5" s="113" t="s">
        <v>81</v>
      </c>
      <c r="E5" s="113" t="s">
        <v>81</v>
      </c>
    </row>
    <row r="6" spans="1:5" ht="16.2" customHeight="1">
      <c r="A6" s="112"/>
      <c r="B6" s="112"/>
      <c r="C6" s="114" t="s">
        <v>82</v>
      </c>
      <c r="D6" s="114" t="s">
        <v>83</v>
      </c>
      <c r="E6" s="114" t="s">
        <v>84</v>
      </c>
    </row>
    <row r="7" spans="1:5" ht="16.2" customHeight="1">
      <c r="A7" s="112"/>
      <c r="B7" s="112"/>
      <c r="C7" s="115">
        <v>2025</v>
      </c>
      <c r="D7" s="115" t="s">
        <v>85</v>
      </c>
      <c r="E7" s="115" t="s">
        <v>86</v>
      </c>
    </row>
    <row r="8" spans="1:5" ht="20.100000000000001" customHeight="1">
      <c r="A8" s="112"/>
      <c r="B8" s="112"/>
      <c r="C8" s="116"/>
      <c r="D8" s="116"/>
      <c r="E8" s="117"/>
    </row>
    <row r="9" spans="1:5" ht="20.100000000000001" customHeight="1">
      <c r="A9" s="118" t="s">
        <v>99</v>
      </c>
      <c r="B9" s="119"/>
      <c r="C9" s="137">
        <v>236424.67751084239</v>
      </c>
      <c r="D9" s="137">
        <v>99.926461930872918</v>
      </c>
      <c r="E9" s="137">
        <v>112.46278040105364</v>
      </c>
    </row>
    <row r="10" spans="1:5" ht="20.100000000000001" customHeight="1">
      <c r="A10" s="138" t="s">
        <v>88</v>
      </c>
      <c r="B10" s="123"/>
      <c r="C10" s="137"/>
      <c r="D10" s="137"/>
      <c r="E10" s="137"/>
    </row>
    <row r="11" spans="1:5" ht="20.100000000000001" customHeight="1">
      <c r="A11" s="123"/>
      <c r="B11" s="123" t="s">
        <v>89</v>
      </c>
      <c r="C11" s="139">
        <v>231813.45950893004</v>
      </c>
      <c r="D11" s="139">
        <v>100.23674558508327</v>
      </c>
      <c r="E11" s="139">
        <v>112.31944792736638</v>
      </c>
    </row>
    <row r="12" spans="1:5" ht="20.100000000000001" customHeight="1">
      <c r="A12" s="123"/>
      <c r="B12" s="123" t="s">
        <v>90</v>
      </c>
      <c r="C12" s="139">
        <v>4611.2180019123452</v>
      </c>
      <c r="D12" s="139">
        <v>86.47028138533399</v>
      </c>
      <c r="E12" s="139">
        <v>120.17210436214381</v>
      </c>
    </row>
    <row r="13" spans="1:5" ht="20.100000000000001" customHeight="1">
      <c r="A13" s="138" t="s">
        <v>91</v>
      </c>
      <c r="B13" s="123"/>
      <c r="C13" s="137"/>
      <c r="D13" s="137"/>
      <c r="E13" s="137"/>
    </row>
    <row r="14" spans="1:5" ht="20.100000000000001" customHeight="1">
      <c r="A14" s="127"/>
      <c r="B14" s="127" t="s">
        <v>92</v>
      </c>
      <c r="C14" s="139">
        <v>428.6</v>
      </c>
      <c r="D14" s="139">
        <v>86.348617938592966</v>
      </c>
      <c r="E14" s="139">
        <v>101.68446026097273</v>
      </c>
    </row>
    <row r="15" spans="1:5" ht="20.100000000000001" customHeight="1">
      <c r="A15" s="127"/>
      <c r="B15" s="127" t="s">
        <v>93</v>
      </c>
      <c r="C15" s="140">
        <v>13145.430445898404</v>
      </c>
      <c r="D15" s="140">
        <v>100.96207760555558</v>
      </c>
      <c r="E15" s="140">
        <v>121.28027298182657</v>
      </c>
    </row>
    <row r="16" spans="1:5" ht="20.100000000000001" customHeight="1">
      <c r="A16" s="127"/>
      <c r="B16" s="127" t="s">
        <v>94</v>
      </c>
      <c r="C16" s="139">
        <v>53047.765045704582</v>
      </c>
      <c r="D16" s="139">
        <v>98.673503602827068</v>
      </c>
      <c r="E16" s="139">
        <v>109.33722250112898</v>
      </c>
    </row>
    <row r="17" spans="1:5" ht="20.100000000000001" customHeight="1">
      <c r="A17" s="127"/>
      <c r="B17" s="127" t="s">
        <v>95</v>
      </c>
      <c r="C17" s="139">
        <v>169760.77895753938</v>
      </c>
      <c r="D17" s="139">
        <v>100.28333771404461</v>
      </c>
      <c r="E17" s="139">
        <v>112.86530813246283</v>
      </c>
    </row>
    <row r="18" spans="1:5" ht="20.100000000000001" customHeight="1">
      <c r="A18" s="127"/>
      <c r="B18" s="127" t="s">
        <v>96</v>
      </c>
      <c r="C18" s="139">
        <v>42.103061699999998</v>
      </c>
      <c r="D18" s="139">
        <v>105</v>
      </c>
      <c r="E18" s="139">
        <v>114.40628745361616</v>
      </c>
    </row>
    <row r="19" spans="1:5" ht="20.100000000000001" customHeight="1">
      <c r="A19" s="127"/>
      <c r="B19" s="127"/>
      <c r="C19" s="141"/>
      <c r="D19" s="142"/>
      <c r="E19" s="142"/>
    </row>
    <row r="20" spans="1:5" ht="20.100000000000001" customHeight="1">
      <c r="A20" s="118" t="s">
        <v>100</v>
      </c>
      <c r="B20" s="119"/>
      <c r="C20" s="137">
        <v>53845.200252181356</v>
      </c>
      <c r="D20" s="137">
        <v>100.21938621608399</v>
      </c>
      <c r="E20" s="137">
        <v>115.17699543005284</v>
      </c>
    </row>
    <row r="21" spans="1:5" ht="20.100000000000001" customHeight="1">
      <c r="A21" s="138" t="s">
        <v>88</v>
      </c>
      <c r="B21" s="123"/>
      <c r="C21" s="137"/>
      <c r="D21" s="137"/>
      <c r="E21" s="137"/>
    </row>
    <row r="22" spans="1:5" ht="20.100000000000001" customHeight="1">
      <c r="A22" s="123"/>
      <c r="B22" s="123" t="s">
        <v>89</v>
      </c>
      <c r="C22" s="139">
        <v>31605.038836386386</v>
      </c>
      <c r="D22" s="139">
        <v>98.285511136750387</v>
      </c>
      <c r="E22" s="139">
        <v>105.89779168996981</v>
      </c>
    </row>
    <row r="23" spans="1:5" ht="20.100000000000001" customHeight="1">
      <c r="A23" s="123"/>
      <c r="B23" s="123" t="s">
        <v>90</v>
      </c>
      <c r="C23" s="139">
        <v>22240.16141579497</v>
      </c>
      <c r="D23" s="139">
        <v>103.10225908526095</v>
      </c>
      <c r="E23" s="139">
        <v>131.55881563586468</v>
      </c>
    </row>
    <row r="24" spans="1:5" ht="20.100000000000001" customHeight="1">
      <c r="A24" s="138" t="s">
        <v>91</v>
      </c>
      <c r="B24" s="123"/>
      <c r="C24" s="137"/>
      <c r="D24" s="137"/>
      <c r="E24" s="137"/>
    </row>
    <row r="25" spans="1:5" ht="20.100000000000001" customHeight="1">
      <c r="A25" s="127"/>
      <c r="B25" s="127" t="s">
        <v>92</v>
      </c>
      <c r="C25" s="139">
        <v>366.08600000000001</v>
      </c>
      <c r="D25" s="139">
        <v>87.815467723403088</v>
      </c>
      <c r="E25" s="139">
        <v>100.85708382119979</v>
      </c>
    </row>
    <row r="26" spans="1:5" ht="20.100000000000001" customHeight="1">
      <c r="A26" s="127"/>
      <c r="B26" s="127" t="s">
        <v>93</v>
      </c>
      <c r="C26" s="140">
        <v>26733.04800308881</v>
      </c>
      <c r="D26" s="140">
        <v>102.32755880689044</v>
      </c>
      <c r="E26" s="140">
        <v>120.86024921166391</v>
      </c>
    </row>
    <row r="27" spans="1:5" ht="20.100000000000001" customHeight="1">
      <c r="A27" s="127"/>
      <c r="B27" s="127" t="s">
        <v>94</v>
      </c>
      <c r="C27" s="139">
        <v>13195.467094011408</v>
      </c>
      <c r="D27" s="139">
        <v>97.011270262709616</v>
      </c>
      <c r="E27" s="139">
        <v>109.45759743780323</v>
      </c>
    </row>
    <row r="28" spans="1:5" ht="20.100000000000001" customHeight="1">
      <c r="A28" s="127"/>
      <c r="B28" s="127" t="s">
        <v>95</v>
      </c>
      <c r="C28" s="139">
        <v>12679.127775153485</v>
      </c>
      <c r="D28" s="139">
        <v>99.355784609044889</v>
      </c>
      <c r="E28" s="139">
        <v>111.6402167182232</v>
      </c>
    </row>
    <row r="29" spans="1:5" ht="20.100000000000001" customHeight="1">
      <c r="A29" s="127"/>
      <c r="B29" s="127" t="s">
        <v>96</v>
      </c>
      <c r="C29" s="139">
        <v>871.47137992764988</v>
      </c>
      <c r="D29" s="139">
        <v>106</v>
      </c>
      <c r="E29" s="139">
        <v>101.86035346751356</v>
      </c>
    </row>
    <row r="30" spans="1:5" ht="20.100000000000001" customHeight="1">
      <c r="A30" s="143"/>
      <c r="B30" s="143"/>
      <c r="C30" s="144"/>
      <c r="D30" s="144"/>
      <c r="E30" s="145"/>
    </row>
    <row r="31" spans="1:5" ht="20.100000000000001" customHeight="1">
      <c r="A31" s="143"/>
      <c r="B31" s="143"/>
      <c r="C31" s="143"/>
      <c r="D31" s="143"/>
      <c r="E31" s="146"/>
    </row>
    <row r="32" spans="1:5" ht="20.100000000000001" customHeight="1">
      <c r="A32" s="143"/>
      <c r="B32" s="143"/>
      <c r="C32" s="143"/>
      <c r="D32" s="143"/>
      <c r="E32" s="146"/>
    </row>
    <row r="33" spans="1:5" ht="20.100000000000001" customHeight="1">
      <c r="A33" s="143"/>
      <c r="B33" s="143"/>
      <c r="C33" s="143"/>
      <c r="D33" s="143"/>
      <c r="E33" s="146"/>
    </row>
    <row r="34" spans="1:5" ht="20.100000000000001" customHeight="1">
      <c r="A34" s="143"/>
      <c r="B34" s="143"/>
      <c r="C34" s="143"/>
      <c r="D34" s="143"/>
      <c r="E34" s="146"/>
    </row>
    <row r="35" spans="1:5">
      <c r="A35" s="143"/>
      <c r="B35" s="143"/>
      <c r="C35" s="143"/>
      <c r="D35" s="143"/>
      <c r="E35" s="146"/>
    </row>
    <row r="36" spans="1:5">
      <c r="A36" s="143"/>
      <c r="B36" s="143"/>
      <c r="C36" s="143"/>
      <c r="D36" s="143"/>
      <c r="E36" s="146"/>
    </row>
    <row r="37" spans="1:5">
      <c r="A37" s="143"/>
      <c r="B37" s="143"/>
      <c r="C37" s="143"/>
      <c r="D37" s="143"/>
      <c r="E37" s="146"/>
    </row>
    <row r="38" spans="1:5">
      <c r="A38" s="143"/>
      <c r="B38" s="143"/>
      <c r="C38" s="143"/>
      <c r="D38" s="143"/>
      <c r="E38" s="146"/>
    </row>
    <row r="39" spans="1:5">
      <c r="A39" s="143"/>
      <c r="B39" s="143"/>
      <c r="C39" s="143"/>
      <c r="D39" s="143"/>
      <c r="E39" s="146"/>
    </row>
    <row r="40" spans="1:5">
      <c r="A40" s="143"/>
      <c r="B40" s="143"/>
      <c r="C40" s="143"/>
      <c r="D40" s="143"/>
      <c r="E40" s="146"/>
    </row>
    <row r="41" spans="1:5">
      <c r="A41" s="143"/>
      <c r="B41" s="143"/>
      <c r="C41" s="143"/>
      <c r="D41" s="143"/>
      <c r="E41" s="146"/>
    </row>
    <row r="42" spans="1:5">
      <c r="A42" s="143"/>
      <c r="B42" s="143"/>
      <c r="C42" s="143"/>
      <c r="D42" s="143"/>
      <c r="E42" s="146"/>
    </row>
    <row r="43" spans="1:5">
      <c r="A43" s="143"/>
      <c r="B43" s="143"/>
      <c r="C43" s="143"/>
      <c r="D43" s="143"/>
      <c r="E43" s="146"/>
    </row>
    <row r="44" spans="1:5">
      <c r="A44" s="143"/>
      <c r="B44" s="143"/>
      <c r="C44" s="143"/>
      <c r="D44" s="143"/>
      <c r="E44" s="143"/>
    </row>
    <row r="45" spans="1:5">
      <c r="A45" s="143"/>
      <c r="B45" s="143"/>
      <c r="C45" s="143"/>
      <c r="D45" s="143"/>
      <c r="E45" s="143"/>
    </row>
    <row r="46" spans="1:5">
      <c r="A46" s="143"/>
      <c r="B46" s="143"/>
      <c r="C46" s="143"/>
      <c r="D46" s="143"/>
      <c r="E46" s="143"/>
    </row>
    <row r="47" spans="1:5">
      <c r="A47" s="143"/>
      <c r="B47" s="143"/>
      <c r="C47" s="143"/>
      <c r="D47" s="143"/>
      <c r="E47" s="143"/>
    </row>
    <row r="48" spans="1:5" ht="15">
      <c r="A48" s="131"/>
      <c r="B48" s="131"/>
      <c r="C48" s="131"/>
      <c r="D48" s="132"/>
      <c r="E48" s="132"/>
    </row>
    <row r="49" spans="1:5" ht="15">
      <c r="A49" s="131"/>
      <c r="B49" s="131"/>
      <c r="C49" s="131"/>
      <c r="D49" s="132"/>
      <c r="E49" s="132"/>
    </row>
    <row r="50" spans="1:5" ht="15">
      <c r="A50" s="131"/>
      <c r="B50" s="131"/>
      <c r="C50" s="131"/>
      <c r="D50" s="132"/>
      <c r="E50" s="132"/>
    </row>
    <row r="51" spans="1:5" ht="15">
      <c r="A51" s="131"/>
      <c r="B51" s="131"/>
      <c r="C51" s="131"/>
      <c r="D51" s="132"/>
      <c r="E51" s="132"/>
    </row>
    <row r="52" spans="1:5" ht="15">
      <c r="A52" s="131"/>
      <c r="B52" s="131"/>
      <c r="C52" s="131"/>
      <c r="D52" s="132"/>
      <c r="E52" s="132"/>
    </row>
    <row r="53" spans="1:5" ht="15">
      <c r="A53" s="131"/>
      <c r="B53" s="131"/>
      <c r="C53" s="131"/>
      <c r="D53" s="132"/>
      <c r="E53" s="132"/>
    </row>
    <row r="54" spans="1:5" ht="15">
      <c r="A54" s="131"/>
      <c r="B54" s="131"/>
      <c r="C54" s="131"/>
      <c r="D54" s="132"/>
      <c r="E54" s="132"/>
    </row>
    <row r="55" spans="1:5" ht="15">
      <c r="A55" s="131"/>
      <c r="B55" s="131"/>
      <c r="C55" s="131"/>
      <c r="D55" s="132"/>
      <c r="E55" s="132"/>
    </row>
    <row r="56" spans="1:5" ht="15">
      <c r="A56" s="131"/>
      <c r="B56" s="131"/>
      <c r="C56" s="131"/>
      <c r="D56" s="132"/>
      <c r="E56" s="132"/>
    </row>
    <row r="57" spans="1:5" ht="15">
      <c r="A57" s="131"/>
      <c r="B57" s="131"/>
      <c r="C57" s="131"/>
      <c r="D57" s="132"/>
      <c r="E57" s="132"/>
    </row>
    <row r="58" spans="1:5" ht="15">
      <c r="A58" s="131"/>
      <c r="B58" s="131"/>
      <c r="C58" s="131"/>
      <c r="D58" s="132"/>
      <c r="E58" s="132"/>
    </row>
    <row r="59" spans="1:5" ht="15">
      <c r="A59" s="131"/>
      <c r="B59" s="131"/>
      <c r="C59" s="131"/>
      <c r="D59" s="132"/>
      <c r="E59" s="132"/>
    </row>
    <row r="60" spans="1:5" ht="15">
      <c r="A60" s="131"/>
      <c r="B60" s="131"/>
      <c r="C60" s="131"/>
      <c r="D60" s="132"/>
      <c r="E60" s="132"/>
    </row>
    <row r="61" spans="1:5" ht="15">
      <c r="A61" s="131"/>
      <c r="B61" s="131"/>
      <c r="C61" s="131"/>
      <c r="D61" s="132"/>
      <c r="E61" s="132"/>
    </row>
    <row r="62" spans="1:5" ht="15">
      <c r="A62" s="131"/>
      <c r="B62" s="131"/>
      <c r="C62" s="131"/>
      <c r="D62" s="132"/>
      <c r="E62" s="132"/>
    </row>
    <row r="63" spans="1:5" ht="15">
      <c r="A63" s="131"/>
      <c r="B63" s="131"/>
      <c r="C63" s="131"/>
      <c r="D63" s="132"/>
      <c r="E63" s="132"/>
    </row>
    <row r="64" spans="1:5" ht="15">
      <c r="A64" s="131"/>
      <c r="B64" s="131"/>
      <c r="C64" s="131"/>
      <c r="D64" s="132"/>
      <c r="E64" s="132"/>
    </row>
    <row r="65" spans="1:5" ht="15">
      <c r="A65" s="131"/>
      <c r="B65" s="131"/>
      <c r="C65" s="131"/>
      <c r="D65" s="132"/>
      <c r="E65" s="132"/>
    </row>
    <row r="66" spans="1:5" ht="15">
      <c r="A66" s="131"/>
      <c r="B66" s="131"/>
      <c r="C66" s="131"/>
      <c r="D66" s="132"/>
      <c r="E66" s="132"/>
    </row>
    <row r="67" spans="1:5" ht="15">
      <c r="A67" s="131"/>
      <c r="B67" s="131"/>
      <c r="C67" s="131"/>
      <c r="D67" s="132"/>
      <c r="E67" s="132"/>
    </row>
    <row r="68" spans="1:5" ht="15">
      <c r="A68" s="131"/>
      <c r="B68" s="131"/>
      <c r="C68" s="131"/>
      <c r="D68" s="132"/>
      <c r="E68" s="132"/>
    </row>
    <row r="69" spans="1:5" ht="15">
      <c r="A69" s="131"/>
      <c r="B69" s="131"/>
      <c r="C69" s="131"/>
      <c r="D69" s="132"/>
      <c r="E69" s="132"/>
    </row>
    <row r="70" spans="1:5" ht="15">
      <c r="A70" s="131"/>
      <c r="B70" s="131"/>
      <c r="C70" s="131"/>
      <c r="D70" s="132"/>
      <c r="E70" s="132"/>
    </row>
    <row r="71" spans="1:5" ht="15">
      <c r="A71" s="131"/>
      <c r="B71" s="131"/>
      <c r="C71" s="131"/>
      <c r="D71" s="132"/>
      <c r="E71" s="132"/>
    </row>
    <row r="72" spans="1:5" ht="15">
      <c r="A72" s="131"/>
      <c r="B72" s="131"/>
      <c r="C72" s="131"/>
      <c r="D72" s="132"/>
      <c r="E72" s="132"/>
    </row>
    <row r="73" spans="1:5" ht="15">
      <c r="A73" s="131"/>
      <c r="B73" s="131"/>
      <c r="C73" s="131"/>
      <c r="D73" s="132"/>
      <c r="E73" s="132"/>
    </row>
    <row r="74" spans="1:5" ht="15">
      <c r="A74" s="131"/>
      <c r="B74" s="131"/>
      <c r="C74" s="131"/>
      <c r="D74" s="132"/>
      <c r="E74" s="132"/>
    </row>
    <row r="75" spans="1:5" ht="15">
      <c r="A75" s="131"/>
      <c r="B75" s="131"/>
      <c r="C75" s="131"/>
      <c r="D75" s="132"/>
      <c r="E75" s="132"/>
    </row>
    <row r="76" spans="1:5" ht="15">
      <c r="A76" s="131"/>
      <c r="B76" s="131"/>
      <c r="C76" s="131"/>
      <c r="D76" s="132"/>
      <c r="E76" s="132"/>
    </row>
  </sheetData>
  <pageMargins left="0.86614173228346503" right="0.39370078740157499" top="0.74803149606299202" bottom="0.74803149606299202" header="0.31496062992126" footer="0.511811023622047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7"/>
  <sheetViews>
    <sheetView topLeftCell="A34" workbookViewId="0">
      <selection activeCell="A2" sqref="A2"/>
    </sheetView>
  </sheetViews>
  <sheetFormatPr defaultColWidth="7.88671875" defaultRowHeight="14.4"/>
  <cols>
    <col min="1" max="1" width="1.88671875" style="435" customWidth="1"/>
    <col min="2" max="2" width="36.33203125" style="435" customWidth="1"/>
    <col min="3" max="3" width="12.88671875" style="435" customWidth="1"/>
    <col min="4" max="4" width="11.5546875" style="435" customWidth="1"/>
    <col min="5" max="6" width="13.44140625" style="435" customWidth="1"/>
    <col min="7" max="16384" width="7.88671875" style="435"/>
  </cols>
  <sheetData>
    <row r="1" spans="1:8" s="434" customFormat="1" ht="19.5" customHeight="1">
      <c r="A1" s="147" t="s">
        <v>101</v>
      </c>
      <c r="C1" s="103"/>
      <c r="D1" s="103"/>
      <c r="E1" s="103"/>
      <c r="F1" s="103"/>
    </row>
    <row r="2" spans="1:8" ht="7.5" customHeight="1">
      <c r="B2" s="107"/>
      <c r="C2" s="107"/>
      <c r="D2" s="107"/>
      <c r="E2" s="107"/>
      <c r="F2" s="107"/>
    </row>
    <row r="3" spans="1:8" ht="18" customHeight="1">
      <c r="A3" s="436"/>
      <c r="B3" s="109"/>
      <c r="C3" s="109"/>
      <c r="D3" s="109"/>
      <c r="E3" s="109"/>
      <c r="F3" s="148" t="s">
        <v>102</v>
      </c>
    </row>
    <row r="4" spans="1:8" ht="16.2" customHeight="1">
      <c r="B4" s="110"/>
      <c r="C4" s="437" t="s">
        <v>103</v>
      </c>
      <c r="D4" s="438" t="s">
        <v>104</v>
      </c>
      <c r="E4" s="438" t="s">
        <v>80</v>
      </c>
      <c r="F4" s="438" t="s">
        <v>80</v>
      </c>
    </row>
    <row r="5" spans="1:8" ht="16.2" customHeight="1">
      <c r="B5" s="112"/>
      <c r="C5" s="114" t="s">
        <v>82</v>
      </c>
      <c r="D5" s="114" t="s">
        <v>82</v>
      </c>
      <c r="E5" s="439" t="s">
        <v>81</v>
      </c>
      <c r="F5" s="439" t="s">
        <v>81</v>
      </c>
    </row>
    <row r="6" spans="1:8" ht="16.2" customHeight="1">
      <c r="B6" s="112"/>
      <c r="C6" s="114">
        <v>2024</v>
      </c>
      <c r="D6" s="114">
        <v>2025</v>
      </c>
      <c r="E6" s="114" t="s">
        <v>83</v>
      </c>
      <c r="F6" s="114" t="s">
        <v>84</v>
      </c>
    </row>
    <row r="7" spans="1:8" ht="16.2" customHeight="1">
      <c r="B7" s="112"/>
      <c r="C7" s="115"/>
      <c r="D7" s="115"/>
      <c r="E7" s="115" t="s">
        <v>85</v>
      </c>
      <c r="F7" s="115" t="s">
        <v>86</v>
      </c>
    </row>
    <row r="8" spans="1:8" ht="7.5" customHeight="1">
      <c r="B8" s="112"/>
      <c r="C8" s="116"/>
      <c r="D8" s="116"/>
      <c r="E8" s="116"/>
      <c r="F8" s="117"/>
    </row>
    <row r="9" spans="1:8" ht="15" customHeight="1">
      <c r="A9" s="440" t="s">
        <v>54</v>
      </c>
      <c r="B9" s="441"/>
      <c r="C9" s="442">
        <v>1747239.65</v>
      </c>
      <c r="D9" s="443">
        <v>2070466</v>
      </c>
      <c r="E9" s="444">
        <v>118.49925681345429</v>
      </c>
      <c r="F9" s="444">
        <v>136.9072407629902</v>
      </c>
      <c r="H9" s="445"/>
    </row>
    <row r="10" spans="1:8" ht="15" customHeight="1">
      <c r="A10" s="446" t="s">
        <v>105</v>
      </c>
      <c r="B10" s="446"/>
      <c r="C10" s="447"/>
      <c r="D10" s="448"/>
      <c r="E10" s="449"/>
      <c r="F10" s="449"/>
      <c r="H10" s="445"/>
    </row>
    <row r="11" spans="1:8" ht="15" customHeight="1">
      <c r="A11" s="441"/>
      <c r="B11" s="450" t="s">
        <v>106</v>
      </c>
      <c r="C11" s="447">
        <v>1467603</v>
      </c>
      <c r="D11" s="448">
        <v>1797140</v>
      </c>
      <c r="E11" s="449">
        <v>122.45409691858084</v>
      </c>
      <c r="F11" s="449">
        <v>139.63498823257009</v>
      </c>
      <c r="H11" s="445"/>
    </row>
    <row r="12" spans="1:8" ht="15" customHeight="1">
      <c r="A12" s="441"/>
      <c r="B12" s="450" t="s">
        <v>93</v>
      </c>
      <c r="C12" s="447">
        <v>26885</v>
      </c>
      <c r="D12" s="448">
        <v>44915</v>
      </c>
      <c r="E12" s="449">
        <v>167.06341826297191</v>
      </c>
      <c r="F12" s="449">
        <v>92.84562593021333</v>
      </c>
      <c r="H12" s="445"/>
    </row>
    <row r="13" spans="1:8" ht="14.4" customHeight="1">
      <c r="A13" s="441"/>
      <c r="B13" s="450" t="s">
        <v>95</v>
      </c>
      <c r="C13" s="447">
        <v>252751.65</v>
      </c>
      <c r="D13" s="448">
        <v>228411</v>
      </c>
      <c r="E13" s="449">
        <v>90.369736458693737</v>
      </c>
      <c r="F13" s="449">
        <v>129.11141258266917</v>
      </c>
      <c r="H13" s="445"/>
    </row>
    <row r="14" spans="1:8" ht="14.4" customHeight="1">
      <c r="A14" s="451" t="s">
        <v>107</v>
      </c>
      <c r="B14" s="451"/>
      <c r="C14" s="447"/>
      <c r="D14" s="448"/>
      <c r="E14" s="449"/>
      <c r="F14" s="449"/>
      <c r="H14" s="445"/>
    </row>
    <row r="15" spans="1:8" ht="14.4" customHeight="1">
      <c r="A15" s="441"/>
      <c r="B15" s="452" t="s">
        <v>108</v>
      </c>
      <c r="C15" s="453">
        <v>1382508.65</v>
      </c>
      <c r="D15" s="443">
        <v>1606888</v>
      </c>
      <c r="E15" s="444">
        <v>116.22986952016541</v>
      </c>
      <c r="F15" s="444">
        <v>142.75429269956788</v>
      </c>
      <c r="G15" s="454"/>
      <c r="H15" s="445"/>
    </row>
    <row r="16" spans="1:8" ht="14.4" customHeight="1">
      <c r="A16" s="441"/>
      <c r="B16" s="455" t="s">
        <v>109</v>
      </c>
      <c r="C16" s="456">
        <v>387861</v>
      </c>
      <c r="D16" s="448">
        <v>574950</v>
      </c>
      <c r="E16" s="449">
        <v>148.23609488966406</v>
      </c>
      <c r="F16" s="449">
        <v>237.40508132347293</v>
      </c>
      <c r="H16" s="445"/>
    </row>
    <row r="17" spans="1:8" ht="14.4" customHeight="1">
      <c r="A17" s="441"/>
      <c r="B17" s="455" t="s">
        <v>110</v>
      </c>
      <c r="C17" s="456">
        <v>435069</v>
      </c>
      <c r="D17" s="448">
        <v>417116</v>
      </c>
      <c r="E17" s="449">
        <v>95.873528107035895</v>
      </c>
      <c r="F17" s="449">
        <v>99.889840412284229</v>
      </c>
      <c r="H17" s="445"/>
    </row>
    <row r="18" spans="1:8" ht="14.4" customHeight="1">
      <c r="A18" s="441"/>
      <c r="B18" s="455" t="s">
        <v>111</v>
      </c>
      <c r="C18" s="456">
        <v>55542</v>
      </c>
      <c r="D18" s="448">
        <v>72311</v>
      </c>
      <c r="E18" s="449">
        <v>130.19156674228512</v>
      </c>
      <c r="F18" s="449">
        <v>119.26603991423389</v>
      </c>
      <c r="H18" s="445"/>
    </row>
    <row r="19" spans="1:8" ht="14.4" customHeight="1">
      <c r="A19" s="441"/>
      <c r="B19" s="455" t="s">
        <v>112</v>
      </c>
      <c r="C19" s="456">
        <v>111246</v>
      </c>
      <c r="D19" s="448">
        <v>91373</v>
      </c>
      <c r="E19" s="449">
        <v>82.135986911888963</v>
      </c>
      <c r="F19" s="449">
        <v>108.50225024639902</v>
      </c>
      <c r="H19" s="445"/>
    </row>
    <row r="20" spans="1:8" ht="14.4" customHeight="1">
      <c r="A20" s="441"/>
      <c r="B20" s="455" t="s">
        <v>113</v>
      </c>
      <c r="C20" s="456">
        <v>54488</v>
      </c>
      <c r="D20" s="448">
        <v>42935</v>
      </c>
      <c r="E20" s="449">
        <v>78.797166348553816</v>
      </c>
      <c r="F20" s="449">
        <v>88.5184727032822</v>
      </c>
      <c r="H20" s="445"/>
    </row>
    <row r="21" spans="1:8" ht="14.4" customHeight="1">
      <c r="A21" s="441"/>
      <c r="B21" s="455" t="s">
        <v>114</v>
      </c>
      <c r="C21" s="456">
        <v>40771</v>
      </c>
      <c r="D21" s="448">
        <v>40464</v>
      </c>
      <c r="E21" s="449">
        <v>99.247013808834723</v>
      </c>
      <c r="F21" s="449">
        <v>99.824842728506226</v>
      </c>
      <c r="H21" s="445"/>
    </row>
    <row r="22" spans="1:8" ht="14.4" customHeight="1">
      <c r="A22" s="441"/>
      <c r="B22" s="455" t="s">
        <v>115</v>
      </c>
      <c r="C22" s="456">
        <v>46055</v>
      </c>
      <c r="D22" s="448">
        <v>25817</v>
      </c>
      <c r="E22" s="449">
        <v>56.056888502877001</v>
      </c>
      <c r="F22" s="449">
        <v>75.069058765374663</v>
      </c>
      <c r="H22" s="445"/>
    </row>
    <row r="23" spans="1:8" ht="14.4" customHeight="1">
      <c r="A23" s="441"/>
      <c r="B23" s="455" t="s">
        <v>116</v>
      </c>
      <c r="C23" s="456">
        <v>61008</v>
      </c>
      <c r="D23" s="448">
        <v>100150</v>
      </c>
      <c r="E23" s="449">
        <v>164.15879884605297</v>
      </c>
      <c r="F23" s="449">
        <v>268.64991013707453</v>
      </c>
      <c r="H23" s="445"/>
    </row>
    <row r="24" spans="1:8" ht="14.4" customHeight="1">
      <c r="A24" s="441"/>
      <c r="B24" s="455" t="s">
        <v>117</v>
      </c>
      <c r="C24" s="456">
        <v>31807</v>
      </c>
      <c r="D24" s="448">
        <v>34578</v>
      </c>
      <c r="E24" s="449">
        <v>108.71191876002138</v>
      </c>
      <c r="F24" s="449">
        <v>204.88238431000769</v>
      </c>
      <c r="H24" s="445"/>
    </row>
    <row r="25" spans="1:8" ht="14.4" customHeight="1">
      <c r="A25" s="441"/>
      <c r="B25" s="455" t="s">
        <v>118</v>
      </c>
      <c r="C25" s="457">
        <v>19535</v>
      </c>
      <c r="D25" s="448">
        <v>15072</v>
      </c>
      <c r="E25" s="449">
        <v>77.153826465318659</v>
      </c>
      <c r="F25" s="449">
        <v>199.36507936507937</v>
      </c>
      <c r="H25" s="445"/>
    </row>
    <row r="26" spans="1:8" ht="14.4" customHeight="1">
      <c r="A26" s="441"/>
      <c r="B26" s="455" t="s">
        <v>119</v>
      </c>
      <c r="C26" s="456">
        <v>17892</v>
      </c>
      <c r="D26" s="448">
        <v>19274</v>
      </c>
      <c r="E26" s="449">
        <v>107.7241225128549</v>
      </c>
      <c r="F26" s="449">
        <v>107.53780059141884</v>
      </c>
      <c r="H26" s="445"/>
    </row>
    <row r="27" spans="1:8" ht="14.4" customHeight="1">
      <c r="A27" s="441"/>
      <c r="B27" s="455" t="s">
        <v>480</v>
      </c>
      <c r="C27" s="456">
        <v>55785</v>
      </c>
      <c r="D27" s="448">
        <v>48536</v>
      </c>
      <c r="E27" s="449">
        <v>87.00546741955722</v>
      </c>
      <c r="F27" s="449">
        <v>105.20201144442518</v>
      </c>
      <c r="H27" s="445"/>
    </row>
    <row r="28" spans="1:8" ht="14.4" customHeight="1">
      <c r="A28" s="441"/>
      <c r="B28" s="455" t="s">
        <v>120</v>
      </c>
      <c r="C28" s="458">
        <v>65449.649999999907</v>
      </c>
      <c r="D28" s="448">
        <v>124312</v>
      </c>
      <c r="E28" s="449">
        <v>189.93531669000549</v>
      </c>
      <c r="F28" s="449">
        <v>173.0714076879168</v>
      </c>
      <c r="H28" s="445"/>
    </row>
    <row r="29" spans="1:8" ht="14.4" customHeight="1">
      <c r="A29" s="441"/>
      <c r="B29" s="452" t="s">
        <v>121</v>
      </c>
      <c r="C29" s="459">
        <v>92175</v>
      </c>
      <c r="D29" s="443">
        <v>119656</v>
      </c>
      <c r="E29" s="444">
        <v>129.81394087333877</v>
      </c>
      <c r="F29" s="444">
        <v>123.08895083889684</v>
      </c>
      <c r="H29" s="445"/>
    </row>
    <row r="30" spans="1:8" ht="14.4" customHeight="1">
      <c r="A30" s="441"/>
      <c r="B30" s="455" t="s">
        <v>122</v>
      </c>
      <c r="C30" s="456">
        <v>73722</v>
      </c>
      <c r="D30" s="448">
        <v>92538</v>
      </c>
      <c r="E30" s="449">
        <v>125.5229103930984</v>
      </c>
      <c r="F30" s="449">
        <v>122.32224293135583</v>
      </c>
      <c r="H30" s="445"/>
    </row>
    <row r="31" spans="1:8" ht="14.4" customHeight="1">
      <c r="A31" s="441"/>
      <c r="B31" s="455" t="s">
        <v>123</v>
      </c>
      <c r="C31" s="456">
        <v>13885</v>
      </c>
      <c r="D31" s="448">
        <v>18785</v>
      </c>
      <c r="E31" s="449">
        <v>135.2898811667267</v>
      </c>
      <c r="F31" s="449">
        <v>132.69991523029103</v>
      </c>
      <c r="H31" s="445"/>
    </row>
    <row r="32" spans="1:8" ht="14.4" customHeight="1">
      <c r="A32" s="441"/>
      <c r="B32" s="455" t="s">
        <v>124</v>
      </c>
      <c r="C32" s="458">
        <v>4568</v>
      </c>
      <c r="D32" s="448">
        <v>8333</v>
      </c>
      <c r="E32" s="449">
        <v>182.42119089316989</v>
      </c>
      <c r="F32" s="449">
        <v>112.5472717450027</v>
      </c>
      <c r="H32" s="445"/>
    </row>
    <row r="33" spans="1:8" ht="14.4" customHeight="1">
      <c r="A33" s="441"/>
      <c r="B33" s="452" t="s">
        <v>125</v>
      </c>
      <c r="C33" s="460">
        <v>213091</v>
      </c>
      <c r="D33" s="443">
        <v>266644</v>
      </c>
      <c r="E33" s="444">
        <v>125.1315165821175</v>
      </c>
      <c r="F33" s="444">
        <v>122.9414395514715</v>
      </c>
      <c r="H33" s="445"/>
    </row>
    <row r="34" spans="1:8" ht="14.4" customHeight="1">
      <c r="A34" s="441"/>
      <c r="B34" s="455" t="s">
        <v>126</v>
      </c>
      <c r="C34" s="456">
        <v>28520</v>
      </c>
      <c r="D34" s="448">
        <v>42515</v>
      </c>
      <c r="E34" s="449">
        <v>149.07082748948108</v>
      </c>
      <c r="F34" s="449">
        <v>216.75843785051492</v>
      </c>
      <c r="H34" s="445"/>
    </row>
    <row r="35" spans="1:8" ht="14.4" customHeight="1">
      <c r="A35" s="441"/>
      <c r="B35" s="455" t="s">
        <v>127</v>
      </c>
      <c r="C35" s="456">
        <v>26627</v>
      </c>
      <c r="D35" s="448">
        <v>33435</v>
      </c>
      <c r="E35" s="449">
        <v>125.56803244826679</v>
      </c>
      <c r="F35" s="449">
        <v>113.82515149451898</v>
      </c>
      <c r="H35" s="445"/>
    </row>
    <row r="36" spans="1:8" ht="14.4" customHeight="1">
      <c r="A36" s="441"/>
      <c r="B36" s="455" t="s">
        <v>128</v>
      </c>
      <c r="C36" s="456">
        <v>24290</v>
      </c>
      <c r="D36" s="448">
        <v>28012</v>
      </c>
      <c r="E36" s="449">
        <v>115.32317826265952</v>
      </c>
      <c r="F36" s="449">
        <v>116.1215437549227</v>
      </c>
      <c r="H36" s="445"/>
    </row>
    <row r="37" spans="1:8" ht="14.4" customHeight="1">
      <c r="A37" s="441"/>
      <c r="B37" s="455" t="s">
        <v>129</v>
      </c>
      <c r="C37" s="456">
        <v>23468</v>
      </c>
      <c r="D37" s="448">
        <v>27994</v>
      </c>
      <c r="E37" s="449">
        <v>119.28583603204363</v>
      </c>
      <c r="F37" s="449">
        <v>122.89928878742646</v>
      </c>
      <c r="H37" s="445"/>
    </row>
    <row r="38" spans="1:8" ht="14.4" customHeight="1">
      <c r="A38" s="441"/>
      <c r="B38" s="455" t="s">
        <v>130</v>
      </c>
      <c r="C38" s="456">
        <v>6649</v>
      </c>
      <c r="D38" s="448">
        <v>5584</v>
      </c>
      <c r="E38" s="449">
        <v>83.982553767483836</v>
      </c>
      <c r="F38" s="449">
        <v>107.1990785179497</v>
      </c>
      <c r="H38" s="445"/>
    </row>
    <row r="39" spans="1:8" ht="14.4" customHeight="1">
      <c r="A39" s="441"/>
      <c r="B39" s="455" t="s">
        <v>131</v>
      </c>
      <c r="C39" s="456">
        <v>6300</v>
      </c>
      <c r="D39" s="448">
        <v>7595</v>
      </c>
      <c r="E39" s="449">
        <v>120.55555555555554</v>
      </c>
      <c r="F39" s="449">
        <v>108.2371383782243</v>
      </c>
      <c r="H39" s="445"/>
    </row>
    <row r="40" spans="1:8" ht="14.4" customHeight="1">
      <c r="A40" s="441"/>
      <c r="B40" s="455" t="s">
        <v>132</v>
      </c>
      <c r="C40" s="456">
        <v>8220</v>
      </c>
      <c r="D40" s="448">
        <v>11490</v>
      </c>
      <c r="E40" s="449">
        <v>139.78102189781021</v>
      </c>
      <c r="F40" s="449">
        <v>121.84517497348885</v>
      </c>
      <c r="H40" s="445"/>
    </row>
    <row r="41" spans="1:8" ht="14.4" customHeight="1">
      <c r="A41" s="441"/>
      <c r="B41" s="455" t="s">
        <v>133</v>
      </c>
      <c r="C41" s="456">
        <v>5713</v>
      </c>
      <c r="D41" s="448">
        <v>6048</v>
      </c>
      <c r="E41" s="449">
        <v>105.86381935935584</v>
      </c>
      <c r="F41" s="449">
        <v>131.82214472537052</v>
      </c>
      <c r="H41" s="445"/>
    </row>
    <row r="42" spans="1:8" ht="14.4" customHeight="1">
      <c r="A42" s="441"/>
      <c r="B42" s="455" t="s">
        <v>134</v>
      </c>
      <c r="C42" s="456">
        <v>3462</v>
      </c>
      <c r="D42" s="448">
        <v>4898</v>
      </c>
      <c r="E42" s="449">
        <v>141.47891392258808</v>
      </c>
      <c r="F42" s="449">
        <v>117.79701779701779</v>
      </c>
      <c r="H42" s="445"/>
    </row>
    <row r="43" spans="1:8" ht="14.4" customHeight="1">
      <c r="A43" s="441"/>
      <c r="B43" s="455" t="s">
        <v>135</v>
      </c>
      <c r="C43" s="456">
        <v>3390</v>
      </c>
      <c r="D43" s="448">
        <v>3999</v>
      </c>
      <c r="E43" s="449">
        <v>117.9646017699115</v>
      </c>
      <c r="F43" s="449">
        <v>109.32203389830508</v>
      </c>
      <c r="H43" s="445"/>
    </row>
    <row r="44" spans="1:8" ht="14.4" customHeight="1">
      <c r="A44" s="441"/>
      <c r="B44" s="455" t="s">
        <v>136</v>
      </c>
      <c r="C44" s="456">
        <v>2652</v>
      </c>
      <c r="D44" s="448">
        <v>2531</v>
      </c>
      <c r="E44" s="449">
        <v>95.437405731523384</v>
      </c>
      <c r="F44" s="449">
        <v>101.44288577154308</v>
      </c>
      <c r="H44" s="445"/>
    </row>
    <row r="45" spans="1:8" ht="14.4" customHeight="1">
      <c r="A45" s="441"/>
      <c r="B45" s="455" t="s">
        <v>137</v>
      </c>
      <c r="C45" s="456">
        <v>3391</v>
      </c>
      <c r="D45" s="448">
        <v>3764</v>
      </c>
      <c r="E45" s="449">
        <v>110.99970510173991</v>
      </c>
      <c r="F45" s="449">
        <v>135.63963963963963</v>
      </c>
      <c r="H45" s="445"/>
    </row>
    <row r="46" spans="1:8" ht="14.4" customHeight="1">
      <c r="A46" s="441"/>
      <c r="B46" s="455" t="s">
        <v>138</v>
      </c>
      <c r="C46" s="456">
        <v>7196</v>
      </c>
      <c r="D46" s="448">
        <v>8678</v>
      </c>
      <c r="E46" s="449">
        <v>120.59477487493051</v>
      </c>
      <c r="F46" s="449">
        <v>129.32935916542473</v>
      </c>
      <c r="H46" s="445"/>
    </row>
    <row r="47" spans="1:8" ht="14.4" customHeight="1">
      <c r="A47" s="441"/>
      <c r="B47" s="455" t="s">
        <v>139</v>
      </c>
      <c r="C47" s="458">
        <v>63213</v>
      </c>
      <c r="D47" s="448">
        <v>80101</v>
      </c>
      <c r="E47" s="449">
        <v>126.71602360273995</v>
      </c>
      <c r="F47" s="449">
        <v>106.86117559166466</v>
      </c>
      <c r="H47" s="445"/>
    </row>
    <row r="48" spans="1:8" ht="14.4" customHeight="1">
      <c r="A48" s="441"/>
      <c r="B48" s="452" t="s">
        <v>140</v>
      </c>
      <c r="C48" s="460">
        <v>55574</v>
      </c>
      <c r="D48" s="443">
        <v>72243</v>
      </c>
      <c r="E48" s="444">
        <v>129.99424191168532</v>
      </c>
      <c r="F48" s="444">
        <v>107.12982872395639</v>
      </c>
      <c r="H48" s="445"/>
    </row>
    <row r="49" spans="1:10" ht="14.4" customHeight="1">
      <c r="A49" s="441"/>
      <c r="B49" s="455" t="s">
        <v>141</v>
      </c>
      <c r="C49" s="456">
        <v>51146</v>
      </c>
      <c r="D49" s="448">
        <v>66504</v>
      </c>
      <c r="E49" s="449">
        <v>130.02776365698196</v>
      </c>
      <c r="F49" s="449">
        <v>107.09178743961351</v>
      </c>
      <c r="H49" s="445"/>
    </row>
    <row r="50" spans="1:10" ht="15" customHeight="1">
      <c r="A50" s="441"/>
      <c r="B50" s="455" t="s">
        <v>142</v>
      </c>
      <c r="C50" s="456">
        <v>4278</v>
      </c>
      <c r="D50" s="448">
        <v>5604</v>
      </c>
      <c r="E50" s="449">
        <v>130.99579242636744</v>
      </c>
      <c r="F50" s="449">
        <v>107.35632183908046</v>
      </c>
      <c r="H50" s="445"/>
    </row>
    <row r="51" spans="1:10">
      <c r="A51" s="441"/>
      <c r="B51" s="455" t="s">
        <v>143</v>
      </c>
      <c r="C51" s="458">
        <v>150</v>
      </c>
      <c r="D51" s="448">
        <v>135</v>
      </c>
      <c r="E51" s="449">
        <v>90</v>
      </c>
      <c r="F51" s="449">
        <v>117.39130434782609</v>
      </c>
      <c r="H51" s="445"/>
    </row>
    <row r="52" spans="1:10">
      <c r="A52" s="441"/>
      <c r="B52" s="452" t="s">
        <v>144</v>
      </c>
      <c r="C52" s="453">
        <v>3891</v>
      </c>
      <c r="D52" s="443">
        <v>5035</v>
      </c>
      <c r="E52" s="444">
        <v>129.40118221536881</v>
      </c>
      <c r="F52" s="444">
        <v>97.804972804972806</v>
      </c>
      <c r="H52" s="445"/>
    </row>
    <row r="53" spans="1:10">
      <c r="B53" s="461"/>
      <c r="C53" s="461"/>
      <c r="D53" s="461"/>
      <c r="E53" s="461"/>
      <c r="F53" s="461"/>
      <c r="J53" s="445"/>
    </row>
    <row r="54" spans="1:10" ht="15">
      <c r="B54" s="131"/>
      <c r="C54" s="131"/>
      <c r="D54" s="131"/>
      <c r="E54" s="132"/>
      <c r="F54" s="132"/>
      <c r="J54" s="445"/>
    </row>
    <row r="55" spans="1:10">
      <c r="B55" s="461"/>
      <c r="C55" s="461"/>
      <c r="D55" s="461"/>
      <c r="E55" s="461"/>
      <c r="F55" s="461"/>
      <c r="J55" s="445"/>
    </row>
    <row r="56" spans="1:10" ht="15">
      <c r="B56" s="131"/>
      <c r="C56" s="149"/>
      <c r="D56" s="150"/>
      <c r="E56" s="132"/>
      <c r="F56" s="132"/>
      <c r="J56" s="445"/>
    </row>
    <row r="57" spans="1:10" ht="15">
      <c r="B57" s="131"/>
      <c r="C57" s="151"/>
      <c r="D57" s="150"/>
      <c r="E57" s="132"/>
      <c r="F57" s="132"/>
    </row>
    <row r="58" spans="1:10" ht="15">
      <c r="B58" s="131"/>
      <c r="C58" s="151"/>
      <c r="D58" s="150"/>
      <c r="E58" s="132"/>
      <c r="F58" s="132"/>
    </row>
    <row r="59" spans="1:10" ht="15">
      <c r="B59" s="131"/>
      <c r="C59" s="131"/>
      <c r="D59" s="132"/>
      <c r="E59" s="132"/>
      <c r="F59" s="132"/>
    </row>
    <row r="60" spans="1:10" ht="15">
      <c r="B60" s="131"/>
      <c r="C60" s="131"/>
      <c r="D60" s="132"/>
      <c r="E60" s="132"/>
      <c r="F60" s="132"/>
    </row>
    <row r="61" spans="1:10" ht="15">
      <c r="B61" s="131"/>
      <c r="C61" s="131"/>
      <c r="D61" s="132"/>
      <c r="E61" s="132"/>
      <c r="F61" s="132"/>
    </row>
    <row r="62" spans="1:10" ht="15">
      <c r="B62" s="131"/>
      <c r="C62" s="131"/>
      <c r="D62" s="132"/>
      <c r="E62" s="132"/>
      <c r="F62" s="132"/>
    </row>
    <row r="63" spans="1:10" ht="15">
      <c r="B63" s="131"/>
      <c r="C63" s="131"/>
      <c r="D63" s="132"/>
      <c r="E63" s="132"/>
      <c r="F63" s="132"/>
    </row>
    <row r="64" spans="1:10" ht="15">
      <c r="B64" s="131"/>
      <c r="C64" s="131"/>
      <c r="D64" s="132"/>
      <c r="E64" s="132"/>
      <c r="F64" s="132"/>
    </row>
    <row r="65" spans="2:6" ht="15">
      <c r="B65" s="131"/>
      <c r="C65" s="131"/>
      <c r="D65" s="132"/>
      <c r="E65" s="132"/>
      <c r="F65" s="132"/>
    </row>
    <row r="66" spans="2:6" ht="15">
      <c r="B66" s="131"/>
      <c r="C66" s="131"/>
      <c r="D66" s="132"/>
      <c r="E66" s="132"/>
      <c r="F66" s="132"/>
    </row>
    <row r="67" spans="2:6" ht="15">
      <c r="B67" s="131"/>
      <c r="C67" s="131"/>
      <c r="D67" s="132"/>
      <c r="E67" s="132"/>
      <c r="F67" s="132"/>
    </row>
    <row r="68" spans="2:6" ht="15">
      <c r="B68" s="131"/>
      <c r="C68" s="131"/>
      <c r="D68" s="132"/>
      <c r="E68" s="132"/>
      <c r="F68" s="132"/>
    </row>
    <row r="69" spans="2:6" ht="15">
      <c r="B69" s="131"/>
      <c r="C69" s="131"/>
      <c r="D69" s="132"/>
      <c r="E69" s="132"/>
      <c r="F69" s="132"/>
    </row>
    <row r="70" spans="2:6" ht="15">
      <c r="B70" s="131"/>
      <c r="C70" s="131"/>
      <c r="D70" s="132"/>
      <c r="E70" s="132"/>
      <c r="F70" s="132"/>
    </row>
    <row r="71" spans="2:6" ht="15">
      <c r="B71" s="131"/>
      <c r="C71" s="131"/>
      <c r="D71" s="132"/>
      <c r="E71" s="132"/>
      <c r="F71" s="132"/>
    </row>
    <row r="72" spans="2:6" ht="15">
      <c r="B72" s="131"/>
      <c r="C72" s="131"/>
      <c r="D72" s="131"/>
      <c r="E72" s="132"/>
      <c r="F72" s="132"/>
    </row>
    <row r="73" spans="2:6" ht="15">
      <c r="B73" s="131"/>
      <c r="C73" s="131"/>
      <c r="D73" s="131"/>
      <c r="E73" s="132"/>
      <c r="F73" s="132"/>
    </row>
    <row r="74" spans="2:6" ht="15">
      <c r="B74" s="131"/>
      <c r="C74" s="131"/>
      <c r="D74" s="131"/>
      <c r="E74" s="132"/>
      <c r="F74" s="132"/>
    </row>
    <row r="75" spans="2:6" ht="15">
      <c r="B75" s="131"/>
      <c r="C75" s="131"/>
      <c r="D75" s="131"/>
      <c r="E75" s="132"/>
      <c r="F75" s="132"/>
    </row>
    <row r="76" spans="2:6" ht="15">
      <c r="B76" s="131"/>
      <c r="C76" s="131"/>
      <c r="D76" s="131"/>
      <c r="E76" s="132"/>
      <c r="F76" s="132"/>
    </row>
    <row r="77" spans="2:6" ht="15">
      <c r="B77" s="131"/>
      <c r="C77" s="131"/>
      <c r="D77" s="131"/>
      <c r="E77" s="132"/>
      <c r="F77" s="132"/>
    </row>
    <row r="78" spans="2:6" ht="15">
      <c r="B78" s="131"/>
      <c r="C78" s="131"/>
      <c r="D78" s="131"/>
      <c r="E78" s="132"/>
      <c r="F78" s="132"/>
    </row>
    <row r="79" spans="2:6" ht="15">
      <c r="B79" s="131"/>
      <c r="C79" s="131"/>
      <c r="D79" s="131"/>
      <c r="E79" s="132"/>
      <c r="F79" s="132"/>
    </row>
    <row r="80" spans="2:6" ht="15">
      <c r="B80" s="131"/>
      <c r="C80" s="131"/>
      <c r="D80" s="131"/>
      <c r="E80" s="132"/>
      <c r="F80" s="132"/>
    </row>
    <row r="81" spans="2:6" ht="15">
      <c r="B81" s="131"/>
      <c r="C81" s="131"/>
      <c r="D81" s="131"/>
      <c r="E81" s="132"/>
      <c r="F81" s="132"/>
    </row>
    <row r="82" spans="2:6" ht="15">
      <c r="B82" s="131"/>
      <c r="C82" s="131"/>
      <c r="D82" s="131"/>
      <c r="E82" s="132"/>
      <c r="F82" s="132"/>
    </row>
    <row r="83" spans="2:6" ht="15">
      <c r="B83" s="131"/>
      <c r="C83" s="131"/>
      <c r="D83" s="131"/>
      <c r="E83" s="132"/>
      <c r="F83" s="132"/>
    </row>
    <row r="84" spans="2:6" ht="15">
      <c r="B84" s="131"/>
      <c r="C84" s="131"/>
      <c r="D84" s="131"/>
      <c r="E84" s="132"/>
      <c r="F84" s="132"/>
    </row>
    <row r="85" spans="2:6" ht="15">
      <c r="B85" s="131"/>
      <c r="C85" s="131"/>
      <c r="D85" s="131"/>
      <c r="E85" s="132"/>
      <c r="F85" s="132"/>
    </row>
    <row r="86" spans="2:6" ht="15">
      <c r="B86" s="131"/>
      <c r="C86" s="131"/>
      <c r="D86" s="131"/>
      <c r="E86" s="132"/>
      <c r="F86" s="132"/>
    </row>
    <row r="87" spans="2:6" ht="15">
      <c r="B87" s="131"/>
      <c r="C87" s="131"/>
      <c r="D87" s="132"/>
      <c r="E87" s="132"/>
      <c r="F87" s="131"/>
    </row>
    <row r="88" spans="2:6" ht="15">
      <c r="B88" s="131"/>
      <c r="C88" s="131"/>
      <c r="D88" s="132"/>
      <c r="E88" s="132"/>
      <c r="F88" s="131"/>
    </row>
    <row r="89" spans="2:6" ht="15">
      <c r="B89" s="131"/>
      <c r="C89" s="131"/>
      <c r="D89" s="132"/>
      <c r="E89" s="132"/>
      <c r="F89" s="131"/>
    </row>
    <row r="90" spans="2:6" ht="15">
      <c r="B90" s="131"/>
      <c r="C90" s="131"/>
      <c r="D90" s="132"/>
      <c r="E90" s="132"/>
      <c r="F90" s="131"/>
    </row>
    <row r="91" spans="2:6" ht="15">
      <c r="B91" s="131"/>
      <c r="C91" s="131"/>
      <c r="D91" s="132"/>
      <c r="E91" s="132"/>
      <c r="F91" s="131"/>
    </row>
    <row r="92" spans="2:6" ht="15">
      <c r="B92" s="131"/>
      <c r="C92" s="131"/>
      <c r="D92" s="132"/>
      <c r="E92" s="132"/>
      <c r="F92" s="131"/>
    </row>
    <row r="93" spans="2:6" ht="15">
      <c r="B93" s="131"/>
      <c r="C93" s="131"/>
      <c r="D93" s="132"/>
      <c r="E93" s="132"/>
      <c r="F93" s="131"/>
    </row>
    <row r="94" spans="2:6" ht="15">
      <c r="B94" s="131"/>
      <c r="C94" s="131"/>
      <c r="D94" s="132"/>
      <c r="E94" s="132"/>
      <c r="F94" s="131"/>
    </row>
    <row r="95" spans="2:6" ht="15">
      <c r="B95" s="131"/>
      <c r="C95" s="131"/>
      <c r="D95" s="132"/>
      <c r="E95" s="132"/>
      <c r="F95" s="131"/>
    </row>
    <row r="96" spans="2:6" ht="15">
      <c r="B96" s="131"/>
      <c r="C96" s="131"/>
      <c r="D96" s="132"/>
      <c r="E96" s="132"/>
      <c r="F96" s="131"/>
    </row>
    <row r="97" spans="2:6" ht="15">
      <c r="B97" s="131"/>
      <c r="C97" s="131"/>
      <c r="D97" s="132"/>
      <c r="E97" s="132"/>
      <c r="F97" s="131"/>
    </row>
    <row r="98" spans="2:6" ht="15">
      <c r="B98" s="131"/>
      <c r="C98" s="131"/>
      <c r="D98" s="132"/>
      <c r="E98" s="132"/>
      <c r="F98" s="131"/>
    </row>
    <row r="99" spans="2:6" ht="15">
      <c r="B99" s="131"/>
      <c r="C99" s="131"/>
      <c r="D99" s="132"/>
      <c r="E99" s="132"/>
      <c r="F99" s="131"/>
    </row>
    <row r="100" spans="2:6" ht="15">
      <c r="B100" s="131"/>
      <c r="C100" s="131"/>
      <c r="D100" s="132"/>
      <c r="E100" s="132"/>
      <c r="F100" s="131"/>
    </row>
    <row r="101" spans="2:6" ht="15">
      <c r="B101" s="131"/>
      <c r="C101" s="131"/>
      <c r="D101" s="132"/>
      <c r="E101" s="132"/>
      <c r="F101" s="131"/>
    </row>
    <row r="102" spans="2:6" ht="15">
      <c r="B102" s="131"/>
      <c r="C102" s="131"/>
      <c r="D102" s="132"/>
      <c r="E102" s="132"/>
      <c r="F102" s="131"/>
    </row>
    <row r="103" spans="2:6" ht="15">
      <c r="B103" s="131"/>
      <c r="C103" s="131"/>
      <c r="D103" s="132"/>
      <c r="E103" s="132"/>
      <c r="F103" s="131"/>
    </row>
    <row r="104" spans="2:6" ht="15">
      <c r="B104" s="131"/>
      <c r="C104" s="131"/>
      <c r="D104" s="132"/>
      <c r="E104" s="132"/>
      <c r="F104" s="131"/>
    </row>
    <row r="105" spans="2:6" ht="15">
      <c r="B105" s="131"/>
      <c r="C105" s="131"/>
      <c r="D105" s="132"/>
      <c r="E105" s="132"/>
      <c r="F105" s="131"/>
    </row>
    <row r="106" spans="2:6" ht="15">
      <c r="B106" s="131"/>
      <c r="C106" s="131"/>
      <c r="D106" s="132"/>
      <c r="E106" s="132"/>
      <c r="F106" s="131"/>
    </row>
    <row r="107" spans="2:6" ht="15">
      <c r="B107" s="131"/>
      <c r="C107" s="131"/>
      <c r="D107" s="132"/>
      <c r="E107" s="132"/>
      <c r="F107" s="131"/>
    </row>
    <row r="108" spans="2:6" ht="15">
      <c r="B108" s="131"/>
      <c r="C108" s="131"/>
      <c r="D108" s="132"/>
      <c r="E108" s="132"/>
      <c r="F108" s="131"/>
    </row>
    <row r="109" spans="2:6" ht="15">
      <c r="B109" s="131"/>
      <c r="C109" s="131"/>
      <c r="D109" s="132"/>
      <c r="E109" s="132"/>
      <c r="F109" s="131"/>
    </row>
    <row r="110" spans="2:6" ht="15">
      <c r="B110" s="131"/>
      <c r="C110" s="131"/>
      <c r="D110" s="132"/>
      <c r="E110" s="132"/>
      <c r="F110" s="131"/>
    </row>
    <row r="111" spans="2:6" ht="15">
      <c r="B111" s="131"/>
      <c r="C111" s="131"/>
      <c r="D111" s="132"/>
      <c r="E111" s="132"/>
      <c r="F111" s="131"/>
    </row>
    <row r="112" spans="2:6" ht="15">
      <c r="B112" s="131"/>
      <c r="C112" s="131"/>
      <c r="D112" s="132"/>
      <c r="E112" s="132"/>
      <c r="F112" s="131"/>
    </row>
    <row r="113" spans="2:6" ht="15">
      <c r="B113" s="131"/>
      <c r="C113" s="131"/>
      <c r="D113" s="132"/>
      <c r="E113" s="132"/>
      <c r="F113" s="131"/>
    </row>
    <row r="114" spans="2:6" ht="15">
      <c r="B114" s="131"/>
      <c r="C114" s="131"/>
      <c r="D114" s="132"/>
      <c r="E114" s="132"/>
      <c r="F114" s="131"/>
    </row>
    <row r="115" spans="2:6" ht="15">
      <c r="B115" s="131"/>
      <c r="C115" s="131"/>
      <c r="D115" s="132"/>
      <c r="E115" s="132"/>
      <c r="F115" s="131"/>
    </row>
    <row r="116" spans="2:6" ht="15">
      <c r="B116" s="131"/>
      <c r="C116" s="131"/>
      <c r="D116" s="132"/>
      <c r="E116" s="132"/>
      <c r="F116" s="131"/>
    </row>
    <row r="117" spans="2:6" ht="15">
      <c r="B117" s="131"/>
      <c r="C117" s="131"/>
      <c r="D117" s="132"/>
      <c r="E117" s="132"/>
      <c r="F117" s="131"/>
    </row>
    <row r="118" spans="2:6" ht="15">
      <c r="B118" s="131"/>
      <c r="C118" s="131"/>
      <c r="D118" s="132"/>
      <c r="E118" s="132"/>
      <c r="F118" s="131"/>
    </row>
    <row r="119" spans="2:6" ht="15">
      <c r="B119" s="131"/>
      <c r="C119" s="131"/>
      <c r="D119" s="132"/>
      <c r="E119" s="132"/>
      <c r="F119" s="131"/>
    </row>
    <row r="120" spans="2:6" ht="15">
      <c r="B120" s="131"/>
      <c r="C120" s="131"/>
      <c r="D120" s="132"/>
      <c r="E120" s="132"/>
      <c r="F120" s="131"/>
    </row>
    <row r="121" spans="2:6" ht="15">
      <c r="B121" s="131"/>
      <c r="C121" s="131"/>
      <c r="D121" s="132"/>
      <c r="E121" s="132"/>
      <c r="F121" s="131"/>
    </row>
    <row r="122" spans="2:6" ht="15">
      <c r="B122" s="131"/>
      <c r="C122" s="131"/>
      <c r="D122" s="132"/>
      <c r="E122" s="132"/>
      <c r="F122" s="131"/>
    </row>
    <row r="123" spans="2:6" ht="15">
      <c r="B123" s="131"/>
      <c r="C123" s="131"/>
      <c r="D123" s="132"/>
      <c r="E123" s="132"/>
      <c r="F123" s="131"/>
    </row>
    <row r="124" spans="2:6" ht="15">
      <c r="B124" s="131"/>
      <c r="C124" s="131"/>
      <c r="D124" s="132"/>
      <c r="E124" s="132"/>
      <c r="F124" s="131"/>
    </row>
    <row r="125" spans="2:6" ht="15">
      <c r="B125" s="131"/>
      <c r="C125" s="131"/>
      <c r="D125" s="132"/>
      <c r="E125" s="132"/>
      <c r="F125" s="131"/>
    </row>
    <row r="126" spans="2:6" ht="15">
      <c r="B126" s="131"/>
      <c r="C126" s="131"/>
      <c r="D126" s="132"/>
      <c r="E126" s="132"/>
      <c r="F126" s="131"/>
    </row>
    <row r="127" spans="2:6" ht="15">
      <c r="B127" s="131"/>
      <c r="C127" s="131"/>
      <c r="D127" s="132"/>
      <c r="E127" s="132"/>
      <c r="F127" s="131"/>
    </row>
    <row r="128" spans="2:6" ht="15">
      <c r="B128" s="131"/>
      <c r="C128" s="131"/>
      <c r="D128" s="132"/>
      <c r="E128" s="132"/>
      <c r="F128" s="131"/>
    </row>
    <row r="129" spans="2:6" ht="15">
      <c r="B129" s="131"/>
      <c r="C129" s="131"/>
      <c r="D129" s="132"/>
      <c r="E129" s="132"/>
      <c r="F129" s="131"/>
    </row>
    <row r="130" spans="2:6" ht="15">
      <c r="B130" s="131"/>
      <c r="C130" s="131"/>
      <c r="D130" s="132"/>
      <c r="E130" s="132"/>
      <c r="F130" s="131"/>
    </row>
    <row r="131" spans="2:6" ht="15">
      <c r="B131" s="131"/>
      <c r="C131" s="131"/>
      <c r="D131" s="132"/>
      <c r="E131" s="132"/>
      <c r="F131" s="131"/>
    </row>
    <row r="132" spans="2:6" ht="15">
      <c r="B132" s="131"/>
      <c r="C132" s="131"/>
      <c r="D132" s="132"/>
      <c r="E132" s="132"/>
      <c r="F132" s="131"/>
    </row>
    <row r="133" spans="2:6" ht="15">
      <c r="B133" s="131"/>
      <c r="C133" s="131"/>
      <c r="D133" s="132"/>
      <c r="E133" s="132"/>
      <c r="F133" s="131"/>
    </row>
    <row r="134" spans="2:6" ht="15">
      <c r="B134" s="131"/>
      <c r="C134" s="131"/>
      <c r="D134" s="132"/>
      <c r="E134" s="132"/>
      <c r="F134" s="131"/>
    </row>
    <row r="135" spans="2:6" ht="15">
      <c r="B135" s="131"/>
      <c r="C135" s="131"/>
      <c r="D135" s="132"/>
      <c r="E135" s="132"/>
      <c r="F135" s="131"/>
    </row>
    <row r="136" spans="2:6" ht="15">
      <c r="B136" s="131"/>
      <c r="C136" s="131"/>
      <c r="D136" s="132"/>
      <c r="E136" s="132"/>
      <c r="F136" s="131"/>
    </row>
    <row r="137" spans="2:6" ht="15">
      <c r="B137" s="131"/>
      <c r="C137" s="131"/>
      <c r="D137" s="132"/>
      <c r="E137" s="132"/>
      <c r="F137" s="131"/>
    </row>
    <row r="138" spans="2:6" ht="15">
      <c r="B138" s="131"/>
      <c r="C138" s="131"/>
      <c r="D138" s="132"/>
      <c r="E138" s="132"/>
      <c r="F138" s="131"/>
    </row>
    <row r="139" spans="2:6" ht="15">
      <c r="B139" s="131"/>
      <c r="C139" s="131"/>
      <c r="D139" s="132"/>
      <c r="E139" s="132"/>
      <c r="F139" s="131"/>
    </row>
    <row r="140" spans="2:6" ht="15">
      <c r="B140" s="131"/>
      <c r="C140" s="131"/>
      <c r="D140" s="132"/>
      <c r="E140" s="132"/>
      <c r="F140" s="131"/>
    </row>
    <row r="141" spans="2:6" ht="15">
      <c r="B141" s="131"/>
      <c r="C141" s="131"/>
      <c r="D141" s="132"/>
      <c r="E141" s="132"/>
      <c r="F141" s="131"/>
    </row>
    <row r="142" spans="2:6" ht="15">
      <c r="B142" s="131"/>
      <c r="C142" s="131"/>
      <c r="D142" s="132"/>
      <c r="E142" s="132"/>
      <c r="F142" s="131"/>
    </row>
    <row r="143" spans="2:6" ht="15">
      <c r="B143" s="131"/>
      <c r="C143" s="131"/>
      <c r="D143" s="132"/>
      <c r="E143" s="132"/>
      <c r="F143" s="131"/>
    </row>
    <row r="144" spans="2:6" ht="15">
      <c r="B144" s="131"/>
      <c r="C144" s="131"/>
      <c r="D144" s="132"/>
      <c r="E144" s="132"/>
      <c r="F144" s="131"/>
    </row>
    <row r="145" spans="2:6" ht="15">
      <c r="B145" s="131"/>
      <c r="C145" s="131"/>
      <c r="D145" s="132"/>
      <c r="E145" s="132"/>
      <c r="F145" s="131"/>
    </row>
    <row r="146" spans="2:6" ht="15">
      <c r="B146" s="131"/>
      <c r="C146" s="131"/>
      <c r="D146" s="132"/>
      <c r="E146" s="132"/>
      <c r="F146" s="131"/>
    </row>
    <row r="147" spans="2:6" ht="15">
      <c r="B147" s="131"/>
      <c r="C147" s="131"/>
      <c r="D147" s="132"/>
      <c r="E147" s="132"/>
      <c r="F147" s="131"/>
    </row>
    <row r="148" spans="2:6" ht="15">
      <c r="B148" s="131"/>
      <c r="C148" s="131"/>
      <c r="D148" s="132"/>
      <c r="E148" s="132"/>
      <c r="F148" s="131"/>
    </row>
    <row r="149" spans="2:6" ht="18">
      <c r="B149" s="131"/>
      <c r="C149" s="131"/>
      <c r="D149" s="132"/>
      <c r="E149" s="135"/>
      <c r="F149" s="134"/>
    </row>
    <row r="150" spans="2:6" ht="18">
      <c r="B150" s="134"/>
      <c r="C150" s="134"/>
      <c r="D150" s="135"/>
      <c r="E150" s="135"/>
      <c r="F150" s="134"/>
    </row>
    <row r="151" spans="2:6" ht="18">
      <c r="B151" s="134"/>
      <c r="C151" s="134"/>
      <c r="D151" s="135"/>
      <c r="E151" s="135"/>
      <c r="F151" s="134"/>
    </row>
    <row r="152" spans="2:6" ht="15">
      <c r="D152" s="135"/>
      <c r="E152" s="135"/>
    </row>
    <row r="153" spans="2:6" ht="15">
      <c r="D153" s="135"/>
      <c r="E153" s="135"/>
    </row>
    <row r="154" spans="2:6" ht="15">
      <c r="D154" s="135"/>
      <c r="E154" s="135"/>
    </row>
    <row r="155" spans="2:6" ht="15">
      <c r="D155" s="135"/>
      <c r="E155" s="135"/>
    </row>
    <row r="156" spans="2:6" ht="15">
      <c r="D156" s="135"/>
      <c r="E156" s="135"/>
    </row>
    <row r="157" spans="2:6" ht="15">
      <c r="D157" s="135"/>
      <c r="E157" s="135"/>
    </row>
    <row r="158" spans="2:6" ht="15">
      <c r="D158" s="135"/>
      <c r="E158" s="135"/>
    </row>
    <row r="159" spans="2:6" ht="15">
      <c r="D159" s="135"/>
      <c r="E159" s="135"/>
    </row>
    <row r="160" spans="2:6" ht="15">
      <c r="D160" s="135"/>
      <c r="E160" s="135"/>
    </row>
    <row r="161" spans="4:5" ht="15">
      <c r="D161" s="135"/>
      <c r="E161" s="135"/>
    </row>
    <row r="162" spans="4:5" ht="15">
      <c r="D162" s="135"/>
      <c r="E162" s="135"/>
    </row>
    <row r="163" spans="4:5" ht="15">
      <c r="D163" s="135"/>
      <c r="E163" s="135"/>
    </row>
    <row r="164" spans="4:5" ht="15">
      <c r="D164" s="135"/>
      <c r="E164" s="135"/>
    </row>
    <row r="165" spans="4:5" ht="15">
      <c r="D165" s="135"/>
      <c r="E165" s="135"/>
    </row>
    <row r="166" spans="4:5" ht="15">
      <c r="D166" s="135"/>
      <c r="E166" s="135"/>
    </row>
    <row r="167" spans="4:5" ht="15">
      <c r="D167" s="135"/>
      <c r="E167" s="135"/>
    </row>
    <row r="168" spans="4:5" ht="15">
      <c r="D168" s="135"/>
      <c r="E168" s="135"/>
    </row>
    <row r="169" spans="4:5" ht="15">
      <c r="D169" s="135"/>
      <c r="E169" s="135"/>
    </row>
    <row r="170" spans="4:5" ht="15">
      <c r="D170" s="135"/>
      <c r="E170" s="135"/>
    </row>
    <row r="171" spans="4:5" ht="15">
      <c r="D171" s="135"/>
      <c r="E171" s="135"/>
    </row>
    <row r="172" spans="4:5" ht="15">
      <c r="D172" s="135"/>
      <c r="E172" s="135"/>
    </row>
    <row r="173" spans="4:5" ht="15">
      <c r="D173" s="135"/>
      <c r="E173" s="135"/>
    </row>
    <row r="174" spans="4:5" ht="15">
      <c r="D174" s="135"/>
      <c r="E174" s="135"/>
    </row>
    <row r="175" spans="4:5" ht="15">
      <c r="D175" s="135"/>
      <c r="E175" s="135"/>
    </row>
    <row r="176" spans="4:5" ht="15">
      <c r="D176" s="135"/>
      <c r="E176" s="135"/>
    </row>
    <row r="177" spans="4:5" ht="15">
      <c r="D177" s="135"/>
      <c r="E177" s="135"/>
    </row>
    <row r="178" spans="4:5" ht="15">
      <c r="D178" s="135"/>
      <c r="E178" s="135"/>
    </row>
    <row r="179" spans="4:5" ht="15">
      <c r="D179" s="135"/>
      <c r="E179" s="135"/>
    </row>
    <row r="180" spans="4:5" ht="15">
      <c r="D180" s="135"/>
      <c r="E180" s="135"/>
    </row>
    <row r="181" spans="4:5" ht="15">
      <c r="D181" s="135"/>
      <c r="E181" s="135"/>
    </row>
    <row r="182" spans="4:5" ht="15">
      <c r="D182" s="135"/>
      <c r="E182" s="135"/>
    </row>
    <row r="183" spans="4:5" ht="15">
      <c r="D183" s="135"/>
      <c r="E183" s="135"/>
    </row>
    <row r="184" spans="4:5" ht="15">
      <c r="D184" s="135"/>
      <c r="E184" s="135"/>
    </row>
    <row r="185" spans="4:5" ht="15">
      <c r="D185" s="135"/>
      <c r="E185" s="135"/>
    </row>
    <row r="186" spans="4:5" ht="15">
      <c r="D186" s="135"/>
      <c r="E186" s="135"/>
    </row>
    <row r="187" spans="4:5" ht="15">
      <c r="D187" s="135"/>
      <c r="E187" s="135"/>
    </row>
    <row r="188" spans="4:5" ht="15">
      <c r="D188" s="135"/>
      <c r="E188" s="135"/>
    </row>
    <row r="189" spans="4:5" ht="15">
      <c r="D189" s="135"/>
      <c r="E189" s="135"/>
    </row>
    <row r="190" spans="4:5" ht="15">
      <c r="D190" s="135"/>
      <c r="E190" s="135"/>
    </row>
    <row r="191" spans="4:5" ht="15">
      <c r="D191" s="135"/>
      <c r="E191" s="135"/>
    </row>
    <row r="192" spans="4:5" ht="15">
      <c r="D192" s="135"/>
      <c r="E192" s="135"/>
    </row>
    <row r="193" spans="4:5" ht="15">
      <c r="D193" s="135"/>
      <c r="E193" s="135"/>
    </row>
    <row r="194" spans="4:5" ht="15">
      <c r="D194" s="135"/>
      <c r="E194" s="135"/>
    </row>
    <row r="195" spans="4:5" ht="15">
      <c r="D195" s="135"/>
      <c r="E195" s="135"/>
    </row>
    <row r="196" spans="4:5" ht="15">
      <c r="D196" s="135"/>
      <c r="E196" s="135"/>
    </row>
    <row r="197" spans="4:5" ht="15">
      <c r="D197" s="135"/>
      <c r="E197" s="135"/>
    </row>
  </sheetData>
  <pageMargins left="0.8661417322834650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43"/>
  <sheetViews>
    <sheetView zoomScaleNormal="100" workbookViewId="0">
      <selection activeCell="A2" sqref="A2"/>
    </sheetView>
  </sheetViews>
  <sheetFormatPr defaultColWidth="12.6640625" defaultRowHeight="16.5" customHeight="1"/>
  <cols>
    <col min="1" max="1" width="47.6640625" style="224" customWidth="1"/>
    <col min="2" max="2" width="20.6640625" style="224" customWidth="1"/>
    <col min="3" max="3" width="26" style="224" customWidth="1"/>
    <col min="4" max="4" width="5.44140625" style="224" customWidth="1"/>
    <col min="5" max="16384" width="12.6640625" style="224"/>
  </cols>
  <sheetData>
    <row r="1" spans="1:120" s="222" customFormat="1" ht="20.100000000000001" customHeight="1">
      <c r="A1" s="220" t="s">
        <v>256</v>
      </c>
      <c r="B1" s="221"/>
    </row>
    <row r="2" spans="1:120" ht="9" customHeight="1">
      <c r="A2" s="223"/>
      <c r="B2" s="223"/>
    </row>
    <row r="3" spans="1:120" ht="20.100000000000001" customHeight="1">
      <c r="A3" s="225"/>
      <c r="B3" s="226"/>
      <c r="C3" s="227" t="s">
        <v>230</v>
      </c>
    </row>
    <row r="4" spans="1:120" ht="18.75" customHeight="1">
      <c r="A4" s="465"/>
      <c r="B4" s="228" t="s">
        <v>147</v>
      </c>
      <c r="C4" s="228" t="s">
        <v>147</v>
      </c>
    </row>
    <row r="5" spans="1:120" ht="18.75" customHeight="1">
      <c r="A5" s="466"/>
      <c r="B5" s="229" t="s">
        <v>257</v>
      </c>
      <c r="C5" s="229" t="s">
        <v>258</v>
      </c>
    </row>
    <row r="6" spans="1:120" ht="8.25" customHeight="1">
      <c r="A6" s="230"/>
      <c r="B6" s="231"/>
      <c r="C6" s="231"/>
    </row>
    <row r="7" spans="1:120" s="235" customFormat="1" ht="19.5" customHeight="1">
      <c r="A7" s="232" t="s">
        <v>259</v>
      </c>
      <c r="B7" s="233">
        <v>90.84</v>
      </c>
      <c r="C7" s="233">
        <v>100.61</v>
      </c>
      <c r="D7" s="234"/>
    </row>
    <row r="8" spans="1:120" s="238" customFormat="1" ht="15.75" customHeight="1">
      <c r="A8" s="236" t="s">
        <v>260</v>
      </c>
      <c r="B8" s="233">
        <v>90.95</v>
      </c>
      <c r="C8" s="233">
        <v>89.56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237"/>
      <c r="BW8" s="237"/>
      <c r="BX8" s="237"/>
      <c r="BY8" s="237"/>
      <c r="BZ8" s="237"/>
      <c r="CA8" s="237"/>
      <c r="CB8" s="237"/>
      <c r="CC8" s="237"/>
      <c r="CD8" s="237"/>
      <c r="CE8" s="237"/>
      <c r="CF8" s="237"/>
      <c r="CG8" s="237"/>
      <c r="CH8" s="237"/>
      <c r="CI8" s="237"/>
      <c r="CJ8" s="237"/>
      <c r="CK8" s="237"/>
      <c r="CL8" s="237"/>
      <c r="CM8" s="237"/>
      <c r="CN8" s="237"/>
      <c r="CO8" s="237"/>
      <c r="CP8" s="237"/>
      <c r="CQ8" s="237"/>
      <c r="CR8" s="237"/>
      <c r="CS8" s="237"/>
      <c r="CT8" s="237"/>
      <c r="CU8" s="237"/>
      <c r="CV8" s="237"/>
      <c r="CW8" s="237"/>
      <c r="CX8" s="237"/>
      <c r="CY8" s="237"/>
      <c r="CZ8" s="237"/>
      <c r="DA8" s="237"/>
      <c r="DB8" s="237"/>
      <c r="DC8" s="237"/>
      <c r="DD8" s="237"/>
      <c r="DE8" s="237"/>
      <c r="DF8" s="237"/>
      <c r="DG8" s="237"/>
      <c r="DH8" s="237"/>
      <c r="DI8" s="237"/>
      <c r="DJ8" s="237"/>
      <c r="DK8" s="237"/>
      <c r="DL8" s="237"/>
      <c r="DM8" s="237"/>
      <c r="DN8" s="237"/>
      <c r="DO8" s="237"/>
      <c r="DP8" s="237"/>
    </row>
    <row r="9" spans="1:120" ht="15.75" customHeight="1">
      <c r="A9" s="239" t="s">
        <v>261</v>
      </c>
      <c r="B9" s="240">
        <v>95.81</v>
      </c>
      <c r="C9" s="240">
        <v>79.86</v>
      </c>
    </row>
    <row r="10" spans="1:120" ht="15.75" customHeight="1">
      <c r="A10" s="239" t="s">
        <v>262</v>
      </c>
      <c r="B10" s="240">
        <v>93.12</v>
      </c>
      <c r="C10" s="240">
        <v>93.48</v>
      </c>
    </row>
    <row r="11" spans="1:120" ht="15.75" customHeight="1">
      <c r="A11" s="239" t="s">
        <v>263</v>
      </c>
      <c r="B11" s="240">
        <v>100.03</v>
      </c>
      <c r="C11" s="240">
        <v>91.65</v>
      </c>
    </row>
    <row r="12" spans="1:120" s="241" customFormat="1" ht="15.75" customHeight="1">
      <c r="A12" s="239" t="s">
        <v>264</v>
      </c>
      <c r="B12" s="240">
        <v>86.27</v>
      </c>
      <c r="C12" s="240">
        <v>91.01</v>
      </c>
    </row>
    <row r="13" spans="1:120" ht="15.75" customHeight="1">
      <c r="A13" s="239" t="s">
        <v>265</v>
      </c>
      <c r="B13" s="240">
        <v>68.55</v>
      </c>
      <c r="C13" s="240">
        <v>93.27</v>
      </c>
    </row>
    <row r="14" spans="1:120" ht="15.75" customHeight="1">
      <c r="A14" s="242" t="s">
        <v>266</v>
      </c>
      <c r="B14" s="233">
        <v>89.96</v>
      </c>
      <c r="C14" s="233">
        <v>101.55</v>
      </c>
    </row>
    <row r="15" spans="1:120" ht="15.75" customHeight="1">
      <c r="A15" s="239" t="s">
        <v>267</v>
      </c>
      <c r="B15" s="240">
        <v>92.87</v>
      </c>
      <c r="C15" s="240">
        <v>102.1</v>
      </c>
    </row>
    <row r="16" spans="1:120" ht="15.75" customHeight="1">
      <c r="A16" s="239" t="s">
        <v>268</v>
      </c>
      <c r="B16" s="240">
        <v>89.14</v>
      </c>
      <c r="C16" s="240">
        <v>99.86</v>
      </c>
    </row>
    <row r="17" spans="1:120" ht="15.75" customHeight="1">
      <c r="A17" s="239" t="s">
        <v>269</v>
      </c>
      <c r="B17" s="240">
        <v>89.23</v>
      </c>
      <c r="C17" s="240">
        <v>94.31</v>
      </c>
    </row>
    <row r="18" spans="1:120" ht="15.75" customHeight="1">
      <c r="A18" s="239" t="s">
        <v>270</v>
      </c>
      <c r="B18" s="240">
        <v>91.74</v>
      </c>
      <c r="C18" s="240">
        <v>104.2</v>
      </c>
    </row>
    <row r="19" spans="1:120" ht="15.75" customHeight="1">
      <c r="A19" s="239" t="s">
        <v>271</v>
      </c>
      <c r="B19" s="240">
        <v>86.02</v>
      </c>
      <c r="C19" s="240">
        <v>106.07</v>
      </c>
    </row>
    <row r="20" spans="1:120" ht="15.75" customHeight="1">
      <c r="A20" s="239" t="s">
        <v>272</v>
      </c>
      <c r="B20" s="240">
        <v>87.94</v>
      </c>
      <c r="C20" s="240">
        <v>110.34</v>
      </c>
    </row>
    <row r="21" spans="1:120" ht="39.75" customHeight="1">
      <c r="A21" s="239" t="s">
        <v>273</v>
      </c>
      <c r="B21" s="243">
        <v>84.86</v>
      </c>
      <c r="C21" s="243">
        <v>99.38</v>
      </c>
    </row>
    <row r="22" spans="1:120" s="244" customFormat="1" ht="15.75" customHeight="1">
      <c r="A22" s="239" t="s">
        <v>274</v>
      </c>
      <c r="B22" s="240">
        <v>87.33</v>
      </c>
      <c r="C22" s="240">
        <v>97.05</v>
      </c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4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4"/>
      <c r="DN22" s="224"/>
      <c r="DO22" s="224"/>
      <c r="DP22" s="224"/>
    </row>
    <row r="23" spans="1:120" ht="15.75" customHeight="1">
      <c r="A23" s="239" t="s">
        <v>275</v>
      </c>
      <c r="B23" s="240">
        <v>85.75</v>
      </c>
      <c r="C23" s="240">
        <v>92.13</v>
      </c>
    </row>
    <row r="24" spans="1:120" ht="15.75" customHeight="1">
      <c r="A24" s="239" t="s">
        <v>276</v>
      </c>
      <c r="B24" s="240">
        <v>104.63</v>
      </c>
      <c r="C24" s="240">
        <v>94.18</v>
      </c>
    </row>
    <row r="25" spans="1:120" ht="15.75" customHeight="1">
      <c r="A25" s="239" t="s">
        <v>277</v>
      </c>
      <c r="B25" s="240">
        <v>89.82</v>
      </c>
      <c r="C25" s="240">
        <v>91.59</v>
      </c>
    </row>
    <row r="26" spans="1:120" ht="15.75" customHeight="1">
      <c r="A26" s="239" t="s">
        <v>278</v>
      </c>
      <c r="B26" s="240">
        <v>98.85</v>
      </c>
      <c r="C26" s="240">
        <v>70.95</v>
      </c>
    </row>
    <row r="27" spans="1:120" ht="15.75" customHeight="1">
      <c r="A27" s="239" t="s">
        <v>279</v>
      </c>
      <c r="B27" s="240">
        <v>86.78</v>
      </c>
      <c r="C27" s="240">
        <v>97.82</v>
      </c>
    </row>
    <row r="28" spans="1:120" ht="15.75" customHeight="1">
      <c r="A28" s="239" t="s">
        <v>280</v>
      </c>
      <c r="B28" s="240">
        <v>80.760000000000005</v>
      </c>
      <c r="C28" s="240">
        <v>103.46</v>
      </c>
    </row>
    <row r="29" spans="1:120" ht="15.75" customHeight="1">
      <c r="A29" s="239" t="s">
        <v>281</v>
      </c>
      <c r="B29" s="240">
        <v>88.61</v>
      </c>
      <c r="C29" s="240">
        <v>97.89</v>
      </c>
    </row>
    <row r="30" spans="1:120" ht="28.5" customHeight="1">
      <c r="A30" s="239" t="s">
        <v>282</v>
      </c>
      <c r="B30" s="240">
        <v>85.84</v>
      </c>
      <c r="C30" s="240">
        <v>99.04</v>
      </c>
    </row>
    <row r="31" spans="1:120" s="241" customFormat="1" ht="28.5" customHeight="1">
      <c r="A31" s="239" t="s">
        <v>283</v>
      </c>
      <c r="B31" s="240">
        <v>90.17</v>
      </c>
      <c r="C31" s="240">
        <v>103.81</v>
      </c>
    </row>
    <row r="32" spans="1:120" s="241" customFormat="1" ht="15.75" customHeight="1">
      <c r="A32" s="239" t="s">
        <v>284</v>
      </c>
      <c r="B32" s="240">
        <v>78.34</v>
      </c>
      <c r="C32" s="240">
        <v>88.47</v>
      </c>
    </row>
    <row r="33" spans="1:3" ht="15.75" customHeight="1">
      <c r="A33" s="239" t="s">
        <v>285</v>
      </c>
      <c r="B33" s="240">
        <v>73.39</v>
      </c>
      <c r="C33" s="240">
        <v>90.13</v>
      </c>
    </row>
    <row r="34" spans="1:3" ht="15.75" customHeight="1">
      <c r="A34" s="239" t="s">
        <v>286</v>
      </c>
      <c r="B34" s="240">
        <v>84.95</v>
      </c>
      <c r="C34" s="240">
        <v>133.75</v>
      </c>
    </row>
    <row r="35" spans="1:3" ht="15.75" customHeight="1">
      <c r="A35" s="239" t="s">
        <v>287</v>
      </c>
      <c r="B35" s="240">
        <v>140.55000000000001</v>
      </c>
      <c r="C35" s="240">
        <v>96.58</v>
      </c>
    </row>
    <row r="36" spans="1:3" ht="15.75" customHeight="1">
      <c r="A36" s="239" t="s">
        <v>288</v>
      </c>
      <c r="B36" s="240">
        <v>96.94</v>
      </c>
      <c r="C36" s="240">
        <v>110.63</v>
      </c>
    </row>
    <row r="37" spans="1:3" ht="15.75" customHeight="1">
      <c r="A37" s="239" t="s">
        <v>289</v>
      </c>
      <c r="B37" s="240">
        <v>86.64</v>
      </c>
      <c r="C37" s="240">
        <v>94.66</v>
      </c>
    </row>
    <row r="38" spans="1:3" ht="15.75" customHeight="1">
      <c r="A38" s="239" t="s">
        <v>290</v>
      </c>
      <c r="B38" s="245">
        <v>57.56</v>
      </c>
      <c r="C38" s="245">
        <v>88.41</v>
      </c>
    </row>
    <row r="39" spans="1:3" ht="15.75" customHeight="1">
      <c r="A39" s="246" t="s">
        <v>291</v>
      </c>
      <c r="B39" s="247">
        <v>96.89</v>
      </c>
      <c r="C39" s="247">
        <v>100.41</v>
      </c>
    </row>
    <row r="40" spans="1:3" ht="29.25" customHeight="1">
      <c r="A40" s="246" t="s">
        <v>292</v>
      </c>
      <c r="B40" s="248">
        <v>94.89</v>
      </c>
      <c r="C40" s="248">
        <v>109.2</v>
      </c>
    </row>
    <row r="41" spans="1:3" ht="15.75" customHeight="1">
      <c r="A41" s="239" t="s">
        <v>293</v>
      </c>
      <c r="B41" s="249">
        <v>98.87</v>
      </c>
      <c r="C41" s="249">
        <v>103.46</v>
      </c>
    </row>
    <row r="42" spans="1:3" ht="15.75" customHeight="1">
      <c r="A42" s="239" t="s">
        <v>294</v>
      </c>
      <c r="B42" s="249">
        <v>85.8</v>
      </c>
      <c r="C42" s="249">
        <v>95.11</v>
      </c>
    </row>
    <row r="43" spans="1:3" ht="27.75" customHeight="1">
      <c r="A43" s="239" t="s">
        <v>295</v>
      </c>
      <c r="B43" s="250">
        <v>91.97</v>
      </c>
      <c r="C43" s="250">
        <v>119.71</v>
      </c>
    </row>
  </sheetData>
  <mergeCells count="1">
    <mergeCell ref="A4:A5"/>
  </mergeCells>
  <pageMargins left="0.55000000000000004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45"/>
  <sheetViews>
    <sheetView workbookViewId="0">
      <selection activeCell="A2" sqref="A2"/>
    </sheetView>
  </sheetViews>
  <sheetFormatPr defaultColWidth="10.109375" defaultRowHeight="15"/>
  <cols>
    <col min="1" max="1" width="30.6640625" style="256" customWidth="1"/>
    <col min="2" max="2" width="13.33203125" style="256" customWidth="1"/>
    <col min="3" max="3" width="14.44140625" style="256" customWidth="1"/>
    <col min="4" max="4" width="10.6640625" style="256" customWidth="1"/>
    <col min="5" max="5" width="16.33203125" style="256" customWidth="1"/>
    <col min="6" max="6" width="15.33203125" style="256" customWidth="1"/>
    <col min="7" max="16384" width="10.109375" style="256"/>
  </cols>
  <sheetData>
    <row r="1" spans="1:6" s="253" customFormat="1" ht="19.5" customHeight="1">
      <c r="A1" s="251" t="s">
        <v>296</v>
      </c>
      <c r="B1" s="252"/>
      <c r="C1" s="252"/>
      <c r="D1" s="252"/>
      <c r="E1" s="252"/>
      <c r="F1" s="252"/>
    </row>
    <row r="2" spans="1:6" ht="18" customHeight="1">
      <c r="A2" s="254"/>
      <c r="B2" s="255"/>
    </row>
    <row r="3" spans="1:6" ht="18" customHeight="1">
      <c r="A3" s="257"/>
      <c r="B3" s="257"/>
      <c r="F3" s="258"/>
    </row>
    <row r="4" spans="1:6" ht="18" customHeight="1">
      <c r="A4" s="259"/>
      <c r="B4" s="259" t="s">
        <v>297</v>
      </c>
      <c r="C4" s="260" t="s">
        <v>298</v>
      </c>
      <c r="D4" s="260" t="s">
        <v>79</v>
      </c>
      <c r="E4" s="261" t="s">
        <v>61</v>
      </c>
      <c r="F4" s="262" t="s">
        <v>61</v>
      </c>
    </row>
    <row r="5" spans="1:6" ht="18" customHeight="1">
      <c r="A5" s="263"/>
      <c r="B5" s="263" t="s">
        <v>299</v>
      </c>
      <c r="C5" s="264" t="s">
        <v>300</v>
      </c>
      <c r="D5" s="265" t="s">
        <v>60</v>
      </c>
      <c r="E5" s="264" t="s">
        <v>301</v>
      </c>
      <c r="F5" s="266" t="s">
        <v>148</v>
      </c>
    </row>
    <row r="6" spans="1:6" ht="18" customHeight="1">
      <c r="A6" s="263"/>
      <c r="B6" s="267"/>
      <c r="C6" s="268" t="s">
        <v>234</v>
      </c>
      <c r="D6" s="268" t="s">
        <v>57</v>
      </c>
      <c r="E6" s="268" t="s">
        <v>302</v>
      </c>
      <c r="F6" s="269" t="s">
        <v>149</v>
      </c>
    </row>
    <row r="7" spans="1:6" ht="6.75" customHeight="1">
      <c r="A7" s="263"/>
      <c r="B7" s="263"/>
      <c r="C7" s="270"/>
      <c r="D7" s="270"/>
      <c r="E7" s="270"/>
      <c r="F7" s="270"/>
    </row>
    <row r="8" spans="1:6" ht="18" customHeight="1">
      <c r="A8" s="271" t="s">
        <v>303</v>
      </c>
      <c r="B8" s="272" t="s">
        <v>304</v>
      </c>
      <c r="C8" s="273">
        <v>3360.8106192969399</v>
      </c>
      <c r="D8" s="274">
        <v>3224.2067667187803</v>
      </c>
      <c r="E8" s="273">
        <v>95.935389760023554</v>
      </c>
      <c r="F8" s="273">
        <v>80.028170563143419</v>
      </c>
    </row>
    <row r="9" spans="1:6" ht="18" customHeight="1">
      <c r="A9" s="271" t="s">
        <v>305</v>
      </c>
      <c r="B9" s="272" t="s">
        <v>306</v>
      </c>
      <c r="C9" s="273">
        <v>691.56</v>
      </c>
      <c r="D9" s="274">
        <v>652.54999999999995</v>
      </c>
      <c r="E9" s="273">
        <v>94.359130082711545</v>
      </c>
      <c r="F9" s="273">
        <v>91.767697151833318</v>
      </c>
    </row>
    <row r="10" spans="1:6" ht="18" customHeight="1">
      <c r="A10" s="271" t="s">
        <v>307</v>
      </c>
      <c r="B10" s="272" t="s">
        <v>308</v>
      </c>
      <c r="C10" s="273">
        <v>572.37</v>
      </c>
      <c r="D10" s="274">
        <v>526.10874999999999</v>
      </c>
      <c r="E10" s="273">
        <v>91.917597008927785</v>
      </c>
      <c r="F10" s="273">
        <v>95.247438264899699</v>
      </c>
    </row>
    <row r="11" spans="1:6" ht="18" customHeight="1">
      <c r="A11" s="271" t="s">
        <v>309</v>
      </c>
      <c r="B11" s="272" t="s">
        <v>304</v>
      </c>
      <c r="C11" s="273">
        <v>77.418999999999997</v>
      </c>
      <c r="D11" s="274">
        <v>71.152195199999994</v>
      </c>
      <c r="E11" s="273">
        <v>91.905340032808482</v>
      </c>
      <c r="F11" s="273">
        <v>90.800473296423817</v>
      </c>
    </row>
    <row r="12" spans="1:6" ht="18" customHeight="1">
      <c r="A12" s="271" t="s">
        <v>310</v>
      </c>
      <c r="B12" s="272" t="s">
        <v>306</v>
      </c>
      <c r="C12" s="273">
        <v>1319.6049314319471</v>
      </c>
      <c r="D12" s="274">
        <v>1390.025193417735</v>
      </c>
      <c r="E12" s="273">
        <v>105.33646550633699</v>
      </c>
      <c r="F12" s="273">
        <v>93.967940506008276</v>
      </c>
    </row>
    <row r="13" spans="1:6" ht="18" customHeight="1">
      <c r="A13" s="271" t="s">
        <v>311</v>
      </c>
      <c r="B13" s="272" t="s">
        <v>306</v>
      </c>
      <c r="C13" s="273">
        <v>132.15989000000002</v>
      </c>
      <c r="D13" s="274">
        <v>127.5</v>
      </c>
      <c r="E13" s="273">
        <v>96.474051242022057</v>
      </c>
      <c r="F13" s="273">
        <v>101.83440910404408</v>
      </c>
    </row>
    <row r="14" spans="1:6" ht="18" customHeight="1">
      <c r="A14" s="271" t="s">
        <v>312</v>
      </c>
      <c r="B14" s="272" t="s">
        <v>306</v>
      </c>
      <c r="C14" s="273">
        <v>557.37887008122459</v>
      </c>
      <c r="D14" s="274">
        <v>522.76370435748674</v>
      </c>
      <c r="E14" s="273">
        <v>93.789652320567242</v>
      </c>
      <c r="F14" s="273">
        <v>99.489354913366682</v>
      </c>
    </row>
    <row r="15" spans="1:6" ht="18" customHeight="1">
      <c r="A15" s="271" t="s">
        <v>313</v>
      </c>
      <c r="B15" s="272" t="s">
        <v>314</v>
      </c>
      <c r="C15" s="273">
        <v>155.18795644545702</v>
      </c>
      <c r="D15" s="274">
        <v>142.03737633705961</v>
      </c>
      <c r="E15" s="273">
        <v>91.526030492566363</v>
      </c>
      <c r="F15" s="273">
        <v>107.28771036439268</v>
      </c>
    </row>
    <row r="16" spans="1:6" ht="18" customHeight="1">
      <c r="A16" s="271" t="s">
        <v>315</v>
      </c>
      <c r="B16" s="272" t="s">
        <v>304</v>
      </c>
      <c r="C16" s="273">
        <v>12.5969289764521</v>
      </c>
      <c r="D16" s="274">
        <v>12.05871848325506</v>
      </c>
      <c r="E16" s="273">
        <v>95.727446791173179</v>
      </c>
      <c r="F16" s="273">
        <v>105.70357680640446</v>
      </c>
    </row>
    <row r="17" spans="1:6" ht="18" customHeight="1">
      <c r="A17" s="271" t="s">
        <v>316</v>
      </c>
      <c r="B17" s="272" t="s">
        <v>306</v>
      </c>
      <c r="C17" s="273">
        <v>163.20285255034179</v>
      </c>
      <c r="D17" s="274">
        <v>247.46329200044102</v>
      </c>
      <c r="E17" s="273">
        <v>151.62926881079369</v>
      </c>
      <c r="F17" s="273">
        <v>89.29159055357519</v>
      </c>
    </row>
    <row r="18" spans="1:6" ht="18" customHeight="1">
      <c r="A18" s="271" t="s">
        <v>317</v>
      </c>
      <c r="B18" s="272" t="s">
        <v>306</v>
      </c>
      <c r="C18" s="273">
        <v>29.069980496532899</v>
      </c>
      <c r="D18" s="274">
        <v>25.538070527790797</v>
      </c>
      <c r="E18" s="273">
        <v>87.85031875352189</v>
      </c>
      <c r="F18" s="273">
        <v>94.567917226131158</v>
      </c>
    </row>
    <row r="19" spans="1:6" ht="18" customHeight="1">
      <c r="A19" s="271" t="s">
        <v>318</v>
      </c>
      <c r="B19" s="272" t="s">
        <v>306</v>
      </c>
      <c r="C19" s="273">
        <v>1258.4391996031702</v>
      </c>
      <c r="D19" s="274">
        <v>1177.6377622848502</v>
      </c>
      <c r="E19" s="273">
        <v>93.579233915806213</v>
      </c>
      <c r="F19" s="273">
        <v>98.171728795025913</v>
      </c>
    </row>
    <row r="20" spans="1:6" ht="18" customHeight="1">
      <c r="A20" s="271" t="s">
        <v>319</v>
      </c>
      <c r="B20" s="272" t="s">
        <v>306</v>
      </c>
      <c r="C20" s="273">
        <v>696.92922340222924</v>
      </c>
      <c r="D20" s="274">
        <v>671.41862286434343</v>
      </c>
      <c r="E20" s="273">
        <v>96.339570837143313</v>
      </c>
      <c r="F20" s="273">
        <v>99.459486520468204</v>
      </c>
    </row>
    <row r="21" spans="1:6" ht="18" customHeight="1">
      <c r="A21" s="271" t="s">
        <v>320</v>
      </c>
      <c r="B21" s="272" t="s">
        <v>314</v>
      </c>
      <c r="C21" s="273">
        <v>412.19317472025546</v>
      </c>
      <c r="D21" s="274">
        <v>358.92786107073624</v>
      </c>
      <c r="E21" s="273">
        <v>87.077584754849724</v>
      </c>
      <c r="F21" s="273">
        <v>98.392649108217753</v>
      </c>
    </row>
    <row r="22" spans="1:6" ht="18" customHeight="1">
      <c r="A22" s="275" t="s">
        <v>321</v>
      </c>
      <c r="B22" s="272" t="s">
        <v>322</v>
      </c>
      <c r="C22" s="273">
        <v>660.49097158420989</v>
      </c>
      <c r="D22" s="274">
        <v>588.99099968289192</v>
      </c>
      <c r="E22" s="273">
        <v>89.174723807378797</v>
      </c>
      <c r="F22" s="273">
        <v>94.252960997748474</v>
      </c>
    </row>
    <row r="23" spans="1:6" ht="18" customHeight="1">
      <c r="A23" s="275" t="s">
        <v>323</v>
      </c>
      <c r="B23" s="272" t="s">
        <v>324</v>
      </c>
      <c r="C23" s="273">
        <v>110.03343820276315</v>
      </c>
      <c r="D23" s="274">
        <v>92.388494879430823</v>
      </c>
      <c r="E23" s="273">
        <v>83.964017110128594</v>
      </c>
      <c r="F23" s="273">
        <v>109.59837815350961</v>
      </c>
    </row>
    <row r="24" spans="1:6" ht="27" customHeight="1">
      <c r="A24" s="276" t="s">
        <v>325</v>
      </c>
      <c r="B24" s="277" t="s">
        <v>306</v>
      </c>
      <c r="C24" s="273">
        <v>115.49828277059768</v>
      </c>
      <c r="D24" s="274">
        <v>109.77826141412326</v>
      </c>
      <c r="E24" s="273">
        <v>95.047526924850033</v>
      </c>
      <c r="F24" s="273">
        <v>96.501037129515382</v>
      </c>
    </row>
    <row r="25" spans="1:6" ht="18" customHeight="1">
      <c r="A25" s="271" t="s">
        <v>326</v>
      </c>
      <c r="B25" s="272" t="s">
        <v>327</v>
      </c>
      <c r="C25" s="273">
        <v>536.70666258542633</v>
      </c>
      <c r="D25" s="274">
        <v>465.45250714350323</v>
      </c>
      <c r="E25" s="273">
        <v>86.723817606683468</v>
      </c>
      <c r="F25" s="273">
        <v>105.01606410666307</v>
      </c>
    </row>
    <row r="26" spans="1:6" ht="18" customHeight="1">
      <c r="A26" s="278" t="s">
        <v>328</v>
      </c>
      <c r="B26" s="272" t="s">
        <v>329</v>
      </c>
      <c r="C26" s="273">
        <v>29.798817973257599</v>
      </c>
      <c r="D26" s="274">
        <v>26.7618000219999</v>
      </c>
      <c r="E26" s="273">
        <v>89.808260334409184</v>
      </c>
      <c r="F26" s="273">
        <v>96.067781079789341</v>
      </c>
    </row>
    <row r="27" spans="1:6" ht="18" customHeight="1">
      <c r="A27" s="271" t="s">
        <v>330</v>
      </c>
      <c r="B27" s="272" t="s">
        <v>304</v>
      </c>
      <c r="C27" s="273">
        <v>227.52600000000001</v>
      </c>
      <c r="D27" s="274">
        <v>275.28723943661976</v>
      </c>
      <c r="E27" s="273">
        <v>120.99155236615584</v>
      </c>
      <c r="F27" s="273">
        <v>103.34925647954701</v>
      </c>
    </row>
    <row r="28" spans="1:6" ht="18" customHeight="1">
      <c r="A28" s="271" t="s">
        <v>331</v>
      </c>
      <c r="B28" s="272" t="s">
        <v>306</v>
      </c>
      <c r="C28" s="273">
        <v>294.25875057420598</v>
      </c>
      <c r="D28" s="274">
        <v>261.69946819677398</v>
      </c>
      <c r="E28" s="273">
        <v>88.935152373923628</v>
      </c>
      <c r="F28" s="273">
        <v>113.68684434897686</v>
      </c>
    </row>
    <row r="29" spans="1:6" ht="18" customHeight="1">
      <c r="A29" s="271" t="s">
        <v>332</v>
      </c>
      <c r="B29" s="272" t="s">
        <v>306</v>
      </c>
      <c r="C29" s="273">
        <v>134.34292861479713</v>
      </c>
      <c r="D29" s="274">
        <v>113.35622834380743</v>
      </c>
      <c r="E29" s="273">
        <v>84.378262043724618</v>
      </c>
      <c r="F29" s="273">
        <v>93.2122109997607</v>
      </c>
    </row>
    <row r="30" spans="1:6" ht="18" customHeight="1">
      <c r="A30" s="271" t="s">
        <v>333</v>
      </c>
      <c r="B30" s="272" t="s">
        <v>334</v>
      </c>
      <c r="C30" s="273">
        <v>16.107223153618428</v>
      </c>
      <c r="D30" s="274">
        <v>12.583730188996988</v>
      </c>
      <c r="E30" s="273">
        <v>78.124764703282196</v>
      </c>
      <c r="F30" s="273">
        <v>102.98272806431858</v>
      </c>
    </row>
    <row r="31" spans="1:6" ht="18" customHeight="1">
      <c r="A31" s="271" t="s">
        <v>335</v>
      </c>
      <c r="B31" s="272" t="s">
        <v>304</v>
      </c>
      <c r="C31" s="273">
        <v>1770.978966804428</v>
      </c>
      <c r="D31" s="274">
        <v>1640.605524127717</v>
      </c>
      <c r="E31" s="273">
        <v>92.638340425241864</v>
      </c>
      <c r="F31" s="273">
        <v>98.389597430173666</v>
      </c>
    </row>
    <row r="32" spans="1:6" ht="18" customHeight="1">
      <c r="A32" s="275" t="s">
        <v>336</v>
      </c>
      <c r="B32" s="272" t="s">
        <v>306</v>
      </c>
      <c r="C32" s="273">
        <v>1321.5634405592759</v>
      </c>
      <c r="D32" s="274">
        <v>1109.7104167398256</v>
      </c>
      <c r="E32" s="273">
        <v>83.969515399896679</v>
      </c>
      <c r="F32" s="273">
        <v>93.683577170492043</v>
      </c>
    </row>
    <row r="33" spans="1:6" ht="18" customHeight="1">
      <c r="A33" s="271" t="s">
        <v>337</v>
      </c>
      <c r="B33" s="272" t="s">
        <v>306</v>
      </c>
      <c r="C33" s="273">
        <v>952.14945656283624</v>
      </c>
      <c r="D33" s="274">
        <v>891.42325864115378</v>
      </c>
      <c r="E33" s="273">
        <v>93.622198962240873</v>
      </c>
      <c r="F33" s="273">
        <v>93.334185416401709</v>
      </c>
    </row>
    <row r="34" spans="1:6" ht="18" customHeight="1">
      <c r="A34" s="271" t="s">
        <v>338</v>
      </c>
      <c r="B34" s="272" t="s">
        <v>327</v>
      </c>
      <c r="C34" s="273">
        <v>14.985666999999999</v>
      </c>
      <c r="D34" s="274">
        <v>15.869552000000001</v>
      </c>
      <c r="E34" s="273">
        <v>105.89820259585376</v>
      </c>
      <c r="F34" s="273">
        <v>98.259999707750296</v>
      </c>
    </row>
    <row r="35" spans="1:6" ht="28.5" customHeight="1">
      <c r="A35" s="279" t="s">
        <v>339</v>
      </c>
      <c r="B35" s="280" t="s">
        <v>340</v>
      </c>
      <c r="C35" s="281">
        <v>56.186795618195305</v>
      </c>
      <c r="D35" s="282">
        <v>30.4465052847106</v>
      </c>
      <c r="E35" s="281">
        <v>54.188007964723525</v>
      </c>
      <c r="F35" s="281">
        <v>85.884042314594566</v>
      </c>
    </row>
    <row r="36" spans="1:6" ht="18" customHeight="1">
      <c r="A36" s="271" t="s">
        <v>341</v>
      </c>
      <c r="B36" s="272" t="s">
        <v>342</v>
      </c>
      <c r="C36" s="273">
        <v>1934.0521258705401</v>
      </c>
      <c r="D36" s="274">
        <v>1691.5858557801801</v>
      </c>
      <c r="E36" s="273">
        <v>87.463302211608024</v>
      </c>
      <c r="F36" s="273">
        <v>150.12958923665147</v>
      </c>
    </row>
    <row r="37" spans="1:6" ht="18" customHeight="1">
      <c r="A37" s="271" t="s">
        <v>224</v>
      </c>
      <c r="B37" s="272" t="s">
        <v>343</v>
      </c>
      <c r="C37" s="273">
        <v>38.661373549125393</v>
      </c>
      <c r="D37" s="274">
        <v>34.710898152689232</v>
      </c>
      <c r="E37" s="273">
        <v>89.781854513222456</v>
      </c>
      <c r="F37" s="273">
        <v>160.71348343684247</v>
      </c>
    </row>
    <row r="38" spans="1:6" ht="18" customHeight="1">
      <c r="A38" s="271" t="s">
        <v>344</v>
      </c>
      <c r="B38" s="272" t="s">
        <v>306</v>
      </c>
      <c r="C38" s="273">
        <v>313.68359081217699</v>
      </c>
      <c r="D38" s="274">
        <v>231.233453143118</v>
      </c>
      <c r="E38" s="273">
        <v>73.715508211448864</v>
      </c>
      <c r="F38" s="273">
        <v>87.965344475088202</v>
      </c>
    </row>
    <row r="39" spans="1:6" ht="18" customHeight="1">
      <c r="A39" s="271" t="s">
        <v>345</v>
      </c>
      <c r="B39" s="272" t="s">
        <v>346</v>
      </c>
      <c r="C39" s="283">
        <v>23.693751954959001</v>
      </c>
      <c r="D39" s="284">
        <v>22.850123742216201</v>
      </c>
      <c r="E39" s="283">
        <v>96.439448617734712</v>
      </c>
      <c r="F39" s="283">
        <v>100.61674996166161</v>
      </c>
    </row>
    <row r="40" spans="1:6" ht="18" customHeight="1">
      <c r="A40" s="271" t="s">
        <v>347</v>
      </c>
      <c r="B40" s="272" t="s">
        <v>308</v>
      </c>
      <c r="C40" s="273">
        <v>326.365849427336</v>
      </c>
      <c r="D40" s="274">
        <v>322.80562750110101</v>
      </c>
      <c r="E40" s="273">
        <v>98.909131598026562</v>
      </c>
      <c r="F40" s="273">
        <v>103.12281493881103</v>
      </c>
    </row>
    <row r="41" spans="1:6" ht="18" customHeight="1">
      <c r="A41" s="285"/>
    </row>
    <row r="42" spans="1:6" ht="18" customHeight="1">
      <c r="A42" s="285"/>
    </row>
    <row r="43" spans="1:6" ht="18" customHeight="1"/>
    <row r="44" spans="1:6" ht="18" customHeight="1"/>
    <row r="45" spans="1:6" ht="18" customHeight="1"/>
  </sheetData>
  <pageMargins left="0.62" right="0.39370078740157499" top="0.74803149606299202" bottom="0.74803149606299202" header="0.31496062992126" footer="0.511811023622047"/>
  <pageSetup paperSize="9" scale="93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U47"/>
  <sheetViews>
    <sheetView topLeftCell="A31" workbookViewId="0">
      <selection activeCell="A2" sqref="A2"/>
    </sheetView>
  </sheetViews>
  <sheetFormatPr defaultColWidth="12.6640625" defaultRowHeight="16.5" customHeight="1"/>
  <cols>
    <col min="1" max="1" width="56.6640625" style="224" customWidth="1"/>
    <col min="2" max="2" width="19.33203125" style="224" customWidth="1"/>
    <col min="3" max="3" width="18.44140625" style="224" customWidth="1"/>
    <col min="4" max="4" width="17.6640625" style="224" customWidth="1"/>
    <col min="5" max="16384" width="12.6640625" style="224"/>
  </cols>
  <sheetData>
    <row r="1" spans="1:125" s="222" customFormat="1" ht="19.5" customHeight="1">
      <c r="A1" s="467" t="s">
        <v>348</v>
      </c>
      <c r="B1" s="467"/>
      <c r="C1" s="467"/>
    </row>
    <row r="2" spans="1:125" ht="8.25" customHeight="1">
      <c r="A2" s="223"/>
      <c r="B2" s="223"/>
    </row>
    <row r="3" spans="1:125" ht="16.5" customHeight="1">
      <c r="A3" s="225"/>
      <c r="C3" s="286" t="s">
        <v>230</v>
      </c>
    </row>
    <row r="4" spans="1:125" ht="16.2" customHeight="1">
      <c r="A4" s="287"/>
      <c r="B4" s="288" t="s">
        <v>349</v>
      </c>
      <c r="C4" s="288" t="s">
        <v>349</v>
      </c>
    </row>
    <row r="5" spans="1:125" s="291" customFormat="1" ht="16.2" customHeight="1">
      <c r="A5" s="289"/>
      <c r="B5" s="290" t="s">
        <v>350</v>
      </c>
      <c r="C5" s="290" t="s">
        <v>350</v>
      </c>
    </row>
    <row r="6" spans="1:125" s="291" customFormat="1" ht="16.2" customHeight="1">
      <c r="A6" s="289"/>
      <c r="B6" s="292" t="s">
        <v>351</v>
      </c>
      <c r="C6" s="292" t="s">
        <v>351</v>
      </c>
    </row>
    <row r="7" spans="1:125" s="291" customFormat="1" ht="16.2" customHeight="1">
      <c r="A7" s="289"/>
      <c r="B7" s="290" t="s">
        <v>352</v>
      </c>
      <c r="C7" s="290" t="s">
        <v>352</v>
      </c>
    </row>
    <row r="8" spans="1:125" s="291" customFormat="1" ht="16.2" customHeight="1">
      <c r="A8" s="289"/>
      <c r="B8" s="293" t="s">
        <v>353</v>
      </c>
      <c r="C8" s="293" t="s">
        <v>234</v>
      </c>
    </row>
    <row r="9" spans="1:125" s="291" customFormat="1" ht="6.75" customHeight="1">
      <c r="A9" s="289"/>
    </row>
    <row r="10" spans="1:125" s="297" customFormat="1" ht="18.75" customHeight="1">
      <c r="A10" s="294" t="s">
        <v>259</v>
      </c>
      <c r="B10" s="295">
        <v>100.21</v>
      </c>
      <c r="C10" s="296">
        <v>104.53</v>
      </c>
    </row>
    <row r="11" spans="1:125" s="298" customFormat="1" ht="15" customHeight="1">
      <c r="A11" s="236" t="s">
        <v>260</v>
      </c>
      <c r="B11" s="295">
        <v>100.34</v>
      </c>
      <c r="C11" s="296">
        <v>99.98</v>
      </c>
    </row>
    <row r="12" spans="1:125" s="302" customFormat="1" ht="15" customHeight="1">
      <c r="A12" s="299" t="s">
        <v>261</v>
      </c>
      <c r="B12" s="300">
        <v>100.59</v>
      </c>
      <c r="C12" s="300">
        <v>100.68</v>
      </c>
      <c r="D12" s="301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  <c r="BC12" s="230"/>
      <c r="BD12" s="230"/>
      <c r="BE12" s="230"/>
      <c r="BF12" s="230"/>
      <c r="BG12" s="230"/>
      <c r="BH12" s="230"/>
      <c r="BI12" s="230"/>
      <c r="BJ12" s="230"/>
      <c r="BK12" s="230"/>
      <c r="BL12" s="230"/>
      <c r="BM12" s="230"/>
      <c r="BN12" s="230"/>
      <c r="BO12" s="230"/>
      <c r="BP12" s="230"/>
      <c r="BQ12" s="230"/>
      <c r="BR12" s="230"/>
      <c r="BS12" s="230"/>
      <c r="BT12" s="230"/>
      <c r="BU12" s="230"/>
      <c r="BV12" s="230"/>
      <c r="BW12" s="230"/>
      <c r="BX12" s="230"/>
      <c r="BY12" s="230"/>
      <c r="BZ12" s="230"/>
      <c r="CA12" s="230"/>
      <c r="CB12" s="230"/>
      <c r="CC12" s="230"/>
      <c r="CD12" s="230"/>
      <c r="CE12" s="230"/>
      <c r="CF12" s="230"/>
      <c r="CG12" s="230"/>
      <c r="CH12" s="230"/>
      <c r="CI12" s="230"/>
      <c r="CJ12" s="230"/>
      <c r="CK12" s="230"/>
      <c r="CL12" s="230"/>
      <c r="CM12" s="230"/>
      <c r="CN12" s="230"/>
      <c r="CO12" s="230"/>
      <c r="CP12" s="230"/>
      <c r="CQ12" s="230"/>
      <c r="CR12" s="230"/>
      <c r="CS12" s="230"/>
      <c r="CT12" s="230"/>
      <c r="CU12" s="230"/>
      <c r="CV12" s="230"/>
      <c r="CW12" s="230"/>
      <c r="CX12" s="230"/>
      <c r="CY12" s="230"/>
      <c r="CZ12" s="230"/>
      <c r="DA12" s="230"/>
      <c r="DB12" s="230"/>
      <c r="DC12" s="230"/>
      <c r="DD12" s="230"/>
      <c r="DE12" s="230"/>
      <c r="DF12" s="230"/>
      <c r="DG12" s="230"/>
      <c r="DH12" s="230"/>
      <c r="DI12" s="230"/>
      <c r="DJ12" s="230"/>
      <c r="DK12" s="230"/>
      <c r="DL12" s="230"/>
      <c r="DM12" s="230"/>
      <c r="DN12" s="230"/>
      <c r="DO12" s="230"/>
      <c r="DP12" s="230"/>
      <c r="DQ12" s="230"/>
      <c r="DR12" s="230"/>
      <c r="DS12" s="230"/>
      <c r="DT12" s="230"/>
      <c r="DU12" s="230"/>
    </row>
    <row r="13" spans="1:125" ht="15" customHeight="1">
      <c r="A13" s="299" t="s">
        <v>262</v>
      </c>
      <c r="B13" s="300">
        <v>99.94</v>
      </c>
      <c r="C13" s="300">
        <v>98.82</v>
      </c>
      <c r="D13" s="301"/>
    </row>
    <row r="14" spans="1:125" ht="15" customHeight="1">
      <c r="A14" s="299" t="s">
        <v>263</v>
      </c>
      <c r="B14" s="300">
        <v>99.96</v>
      </c>
      <c r="C14" s="300">
        <v>100.61</v>
      </c>
      <c r="D14" s="301"/>
    </row>
    <row r="15" spans="1:125" s="304" customFormat="1" ht="15" customHeight="1">
      <c r="A15" s="299" t="s">
        <v>264</v>
      </c>
      <c r="B15" s="300">
        <v>99.59</v>
      </c>
      <c r="C15" s="300">
        <v>95.93</v>
      </c>
      <c r="D15" s="303"/>
    </row>
    <row r="16" spans="1:125" s="305" customFormat="1" ht="15" customHeight="1">
      <c r="A16" s="299" t="s">
        <v>265</v>
      </c>
      <c r="B16" s="300">
        <v>99.67</v>
      </c>
      <c r="C16" s="300">
        <v>105.28</v>
      </c>
      <c r="D16" s="301"/>
    </row>
    <row r="17" spans="1:125" ht="15" customHeight="1">
      <c r="A17" s="242" t="s">
        <v>266</v>
      </c>
      <c r="B17" s="295">
        <v>100.21</v>
      </c>
      <c r="C17" s="295">
        <v>104.86</v>
      </c>
      <c r="D17" s="301"/>
    </row>
    <row r="18" spans="1:125" ht="15" customHeight="1">
      <c r="A18" s="299" t="s">
        <v>267</v>
      </c>
      <c r="B18" s="300">
        <v>100.58</v>
      </c>
      <c r="C18" s="306">
        <v>102.39</v>
      </c>
      <c r="D18" s="301"/>
    </row>
    <row r="19" spans="1:125" ht="15" customHeight="1">
      <c r="A19" s="299" t="s">
        <v>268</v>
      </c>
      <c r="B19" s="300">
        <v>100.21</v>
      </c>
      <c r="C19" s="300">
        <v>98.99</v>
      </c>
      <c r="D19" s="301"/>
    </row>
    <row r="20" spans="1:125" ht="15" customHeight="1">
      <c r="A20" s="299" t="s">
        <v>269</v>
      </c>
      <c r="B20" s="300">
        <v>99.81</v>
      </c>
      <c r="C20" s="300">
        <v>102.58</v>
      </c>
      <c r="D20" s="301"/>
    </row>
    <row r="21" spans="1:125" ht="15" customHeight="1">
      <c r="A21" s="299" t="s">
        <v>270</v>
      </c>
      <c r="B21" s="300">
        <v>100.07</v>
      </c>
      <c r="C21" s="300">
        <v>103.88</v>
      </c>
      <c r="D21" s="301"/>
    </row>
    <row r="22" spans="1:125" ht="15" customHeight="1">
      <c r="A22" s="299" t="s">
        <v>271</v>
      </c>
      <c r="B22" s="300">
        <v>100.5</v>
      </c>
      <c r="C22" s="306">
        <v>105.28</v>
      </c>
      <c r="D22" s="301"/>
    </row>
    <row r="23" spans="1:125" ht="15" customHeight="1">
      <c r="A23" s="299" t="s">
        <v>272</v>
      </c>
      <c r="B23" s="300">
        <v>100.48</v>
      </c>
      <c r="C23" s="300">
        <v>106.75</v>
      </c>
      <c r="D23" s="301"/>
    </row>
    <row r="24" spans="1:125" ht="27.75" customHeight="1">
      <c r="A24" s="299" t="s">
        <v>354</v>
      </c>
      <c r="B24" s="300">
        <v>99.66</v>
      </c>
      <c r="C24" s="300">
        <v>102.72</v>
      </c>
      <c r="D24" s="301"/>
    </row>
    <row r="25" spans="1:125" ht="15" customHeight="1">
      <c r="A25" s="299" t="s">
        <v>274</v>
      </c>
      <c r="B25" s="300">
        <v>100.21</v>
      </c>
      <c r="C25" s="306">
        <v>99.33</v>
      </c>
      <c r="D25" s="301"/>
    </row>
    <row r="26" spans="1:125" s="244" customFormat="1" ht="15" customHeight="1">
      <c r="A26" s="299" t="s">
        <v>275</v>
      </c>
      <c r="B26" s="300">
        <v>100.25</v>
      </c>
      <c r="C26" s="300">
        <v>100.16</v>
      </c>
      <c r="D26" s="301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224"/>
      <c r="BO26" s="224"/>
      <c r="BP26" s="224"/>
      <c r="BQ26" s="224"/>
      <c r="BR26" s="224"/>
      <c r="BS26" s="224"/>
      <c r="BT26" s="224"/>
      <c r="BU26" s="224"/>
      <c r="BV26" s="224"/>
      <c r="BW26" s="224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4"/>
      <c r="DD26" s="224"/>
      <c r="DE26" s="224"/>
      <c r="DF26" s="224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4"/>
    </row>
    <row r="27" spans="1:125" ht="15" customHeight="1">
      <c r="A27" s="299" t="s">
        <v>276</v>
      </c>
      <c r="B27" s="300">
        <v>100.28</v>
      </c>
      <c r="C27" s="300">
        <v>100.65</v>
      </c>
      <c r="D27" s="301"/>
    </row>
    <row r="28" spans="1:125" ht="15" customHeight="1">
      <c r="A28" s="299" t="s">
        <v>277</v>
      </c>
      <c r="B28" s="300">
        <v>99.74</v>
      </c>
      <c r="C28" s="306">
        <v>101.72</v>
      </c>
      <c r="D28" s="301"/>
    </row>
    <row r="29" spans="1:125" ht="15" customHeight="1">
      <c r="A29" s="299" t="s">
        <v>278</v>
      </c>
      <c r="B29" s="300">
        <v>99.37</v>
      </c>
      <c r="C29" s="300">
        <v>98.82</v>
      </c>
      <c r="D29" s="301"/>
    </row>
    <row r="30" spans="1:125" ht="15" customHeight="1">
      <c r="A30" s="299" t="s">
        <v>279</v>
      </c>
      <c r="B30" s="300">
        <v>99.6</v>
      </c>
      <c r="C30" s="300">
        <v>103.05</v>
      </c>
      <c r="D30" s="301"/>
    </row>
    <row r="31" spans="1:125" ht="15" customHeight="1">
      <c r="A31" s="299" t="s">
        <v>280</v>
      </c>
      <c r="B31" s="300">
        <v>99.97</v>
      </c>
      <c r="C31" s="300">
        <v>98.72</v>
      </c>
      <c r="D31" s="301"/>
    </row>
    <row r="32" spans="1:125" ht="15" customHeight="1">
      <c r="A32" s="299" t="s">
        <v>281</v>
      </c>
      <c r="B32" s="300">
        <v>99.5</v>
      </c>
      <c r="C32" s="300">
        <v>105.49</v>
      </c>
      <c r="D32" s="301"/>
    </row>
    <row r="33" spans="1:4" ht="27" customHeight="1">
      <c r="A33" s="299" t="s">
        <v>282</v>
      </c>
      <c r="B33" s="300">
        <v>98.4</v>
      </c>
      <c r="C33" s="300">
        <v>103.42</v>
      </c>
      <c r="D33" s="301"/>
    </row>
    <row r="34" spans="1:4" s="304" customFormat="1" ht="27.75" customHeight="1">
      <c r="A34" s="299" t="s">
        <v>283</v>
      </c>
      <c r="B34" s="300">
        <v>100.05</v>
      </c>
      <c r="C34" s="300">
        <v>104.12</v>
      </c>
      <c r="D34" s="307"/>
    </row>
    <row r="35" spans="1:4" s="241" customFormat="1" ht="15" customHeight="1">
      <c r="A35" s="299" t="s">
        <v>284</v>
      </c>
      <c r="B35" s="300">
        <v>100.59</v>
      </c>
      <c r="C35" s="300">
        <v>100.52</v>
      </c>
      <c r="D35" s="307"/>
    </row>
    <row r="36" spans="1:4" s="305" customFormat="1" ht="15" customHeight="1">
      <c r="A36" s="299" t="s">
        <v>285</v>
      </c>
      <c r="B36" s="300">
        <v>99.91</v>
      </c>
      <c r="C36" s="300">
        <v>111.54</v>
      </c>
      <c r="D36" s="301"/>
    </row>
    <row r="37" spans="1:4" ht="15" customHeight="1">
      <c r="A37" s="299" t="s">
        <v>286</v>
      </c>
      <c r="B37" s="300">
        <v>100.22</v>
      </c>
      <c r="C37" s="300">
        <v>104.17</v>
      </c>
      <c r="D37" s="301"/>
    </row>
    <row r="38" spans="1:4" ht="15" customHeight="1">
      <c r="A38" s="299" t="s">
        <v>287</v>
      </c>
      <c r="B38" s="300">
        <v>100.44</v>
      </c>
      <c r="C38" s="300">
        <v>109.86</v>
      </c>
    </row>
    <row r="39" spans="1:4" ht="15" customHeight="1">
      <c r="A39" s="299" t="s">
        <v>288</v>
      </c>
      <c r="B39" s="300">
        <v>100.23</v>
      </c>
      <c r="C39" s="300">
        <v>109.03</v>
      </c>
    </row>
    <row r="40" spans="1:4" ht="15" customHeight="1">
      <c r="A40" s="299" t="s">
        <v>289</v>
      </c>
      <c r="B40" s="300">
        <v>100</v>
      </c>
      <c r="C40" s="300">
        <v>112.08</v>
      </c>
    </row>
    <row r="41" spans="1:4" ht="15" customHeight="1">
      <c r="A41" s="299" t="s">
        <v>290</v>
      </c>
      <c r="B41" s="300">
        <v>99.24</v>
      </c>
      <c r="C41" s="300">
        <v>96.34</v>
      </c>
    </row>
    <row r="42" spans="1:4" ht="15" customHeight="1">
      <c r="A42" s="246" t="s">
        <v>291</v>
      </c>
      <c r="B42" s="295">
        <v>100.06</v>
      </c>
      <c r="C42" s="295">
        <v>100.2</v>
      </c>
    </row>
    <row r="43" spans="1:4" ht="28.5" customHeight="1">
      <c r="A43" s="246" t="s">
        <v>292</v>
      </c>
      <c r="B43" s="295">
        <v>100.03</v>
      </c>
      <c r="C43" s="295">
        <v>101.06</v>
      </c>
    </row>
    <row r="44" spans="1:4" ht="15" customHeight="1">
      <c r="A44" s="299" t="s">
        <v>293</v>
      </c>
      <c r="B44" s="300">
        <v>99.97</v>
      </c>
      <c r="C44" s="300">
        <v>99.42</v>
      </c>
    </row>
    <row r="45" spans="1:4" ht="15" customHeight="1">
      <c r="A45" s="299" t="s">
        <v>294</v>
      </c>
      <c r="B45" s="300">
        <v>99.94</v>
      </c>
      <c r="C45" s="300">
        <v>107.46</v>
      </c>
    </row>
    <row r="46" spans="1:4" ht="15" customHeight="1">
      <c r="A46" s="299" t="s">
        <v>355</v>
      </c>
      <c r="B46" s="300">
        <v>100.08</v>
      </c>
      <c r="C46" s="300">
        <v>101.27</v>
      </c>
    </row>
    <row r="47" spans="1:4" ht="15" customHeight="1">
      <c r="A47" s="299" t="s">
        <v>356</v>
      </c>
      <c r="B47" s="300">
        <v>101.49</v>
      </c>
      <c r="C47" s="300">
        <v>98.55</v>
      </c>
    </row>
  </sheetData>
  <mergeCells count="1">
    <mergeCell ref="A1:C1"/>
  </mergeCells>
  <pageMargins left="0.53" right="0.39370078740157499" top="0.74803149606299202" bottom="0.74803149606299202" header="0.31496062992126" footer="0.511811023622047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topLeftCell="A70" workbookViewId="0">
      <selection activeCell="A2" sqref="A2"/>
    </sheetView>
  </sheetViews>
  <sheetFormatPr defaultColWidth="10.6640625" defaultRowHeight="14.4"/>
  <cols>
    <col min="1" max="1" width="34.6640625" style="318" customWidth="1"/>
    <col min="2" max="3" width="27.33203125" style="318" customWidth="1"/>
    <col min="4" max="16384" width="10.6640625" style="318"/>
  </cols>
  <sheetData>
    <row r="1" spans="1:3" s="224" customFormat="1" ht="20.100000000000001" customHeight="1">
      <c r="A1" s="308" t="s">
        <v>357</v>
      </c>
      <c r="B1" s="309"/>
      <c r="C1" s="309"/>
    </row>
    <row r="2" spans="1:3" s="224" customFormat="1" ht="20.100000000000001" customHeight="1">
      <c r="A2" s="310" t="s">
        <v>358</v>
      </c>
      <c r="B2" s="310"/>
      <c r="C2" s="310"/>
    </row>
    <row r="3" spans="1:3" s="224" customFormat="1" ht="9" customHeight="1">
      <c r="A3" s="310"/>
      <c r="B3" s="310"/>
      <c r="C3" s="310"/>
    </row>
    <row r="4" spans="1:3" s="224" customFormat="1" ht="20.100000000000001" customHeight="1">
      <c r="A4" s="225"/>
      <c r="C4" s="286" t="s">
        <v>230</v>
      </c>
    </row>
    <row r="5" spans="1:3" s="311" customFormat="1" ht="20.100000000000001" customHeight="1">
      <c r="A5" s="287"/>
      <c r="B5" s="288" t="s">
        <v>359</v>
      </c>
      <c r="C5" s="288" t="s">
        <v>359</v>
      </c>
    </row>
    <row r="6" spans="1:3" s="311" customFormat="1" ht="20.100000000000001" customHeight="1">
      <c r="A6" s="289"/>
      <c r="B6" s="312" t="s">
        <v>360</v>
      </c>
      <c r="C6" s="312" t="s">
        <v>360</v>
      </c>
    </row>
    <row r="7" spans="1:3" s="311" customFormat="1" ht="20.100000000000001" customHeight="1">
      <c r="A7" s="289"/>
      <c r="B7" s="293" t="s">
        <v>361</v>
      </c>
      <c r="C7" s="293" t="s">
        <v>362</v>
      </c>
    </row>
    <row r="8" spans="1:3" s="311" customFormat="1" ht="20.100000000000001" customHeight="1">
      <c r="A8" s="289"/>
      <c r="B8" s="313"/>
      <c r="C8" s="313"/>
    </row>
    <row r="9" spans="1:3" s="224" customFormat="1" ht="20.100000000000001" customHeight="1">
      <c r="A9" s="314" t="s">
        <v>363</v>
      </c>
      <c r="B9" s="315">
        <v>100.21</v>
      </c>
      <c r="C9" s="315">
        <v>104.53</v>
      </c>
    </row>
    <row r="10" spans="1:3" ht="18.899999999999999" customHeight="1">
      <c r="A10" s="316" t="s">
        <v>36</v>
      </c>
      <c r="B10" s="317">
        <v>99.88</v>
      </c>
      <c r="C10" s="317">
        <v>100.43</v>
      </c>
    </row>
    <row r="11" spans="1:3" ht="18.899999999999999" customHeight="1">
      <c r="A11" s="316" t="s">
        <v>364</v>
      </c>
      <c r="B11" s="317">
        <v>101.05</v>
      </c>
      <c r="C11" s="317">
        <v>100.58</v>
      </c>
    </row>
    <row r="12" spans="1:3" ht="18.899999999999999" customHeight="1">
      <c r="A12" s="316" t="s">
        <v>17</v>
      </c>
      <c r="B12" s="317">
        <v>99.4</v>
      </c>
      <c r="C12" s="317">
        <v>92.28</v>
      </c>
    </row>
    <row r="13" spans="1:3" ht="18.899999999999999" customHeight="1">
      <c r="A13" s="316" t="s">
        <v>28</v>
      </c>
      <c r="B13" s="317">
        <v>100.68</v>
      </c>
      <c r="C13" s="317">
        <v>99.48</v>
      </c>
    </row>
    <row r="14" spans="1:3" ht="18.899999999999999" customHeight="1">
      <c r="A14" s="316" t="s">
        <v>365</v>
      </c>
      <c r="B14" s="317">
        <v>99.92</v>
      </c>
      <c r="C14" s="317">
        <v>101.87</v>
      </c>
    </row>
    <row r="15" spans="1:3" ht="18.899999999999999" customHeight="1">
      <c r="A15" s="316" t="s">
        <v>32</v>
      </c>
      <c r="B15" s="317">
        <v>98.38</v>
      </c>
      <c r="C15" s="317">
        <v>101.26</v>
      </c>
    </row>
    <row r="16" spans="1:3" ht="18.899999999999999" customHeight="1">
      <c r="A16" s="316" t="s">
        <v>34</v>
      </c>
      <c r="B16" s="317">
        <v>99.86</v>
      </c>
      <c r="C16" s="317">
        <v>102.72</v>
      </c>
    </row>
    <row r="17" spans="1:3" ht="18.899999999999999" customHeight="1">
      <c r="A17" s="316" t="s">
        <v>366</v>
      </c>
      <c r="B17" s="317">
        <v>100.66</v>
      </c>
      <c r="C17" s="317">
        <v>112.17</v>
      </c>
    </row>
    <row r="18" spans="1:3" ht="18.899999999999999" customHeight="1">
      <c r="A18" s="316" t="s">
        <v>21</v>
      </c>
      <c r="B18" s="317">
        <v>101.42</v>
      </c>
      <c r="C18" s="317">
        <v>99.69</v>
      </c>
    </row>
    <row r="19" spans="1:3" ht="18.899999999999999" customHeight="1">
      <c r="A19" s="316" t="s">
        <v>26</v>
      </c>
      <c r="B19" s="317">
        <v>99.94</v>
      </c>
      <c r="C19" s="317">
        <v>106.49</v>
      </c>
    </row>
    <row r="20" spans="1:3" ht="18.899999999999999" customHeight="1">
      <c r="A20" s="316" t="s">
        <v>25</v>
      </c>
      <c r="B20" s="317">
        <v>100.63</v>
      </c>
      <c r="C20" s="317">
        <v>104.96</v>
      </c>
    </row>
    <row r="21" spans="1:3" ht="18.899999999999999" customHeight="1">
      <c r="A21" s="316" t="s">
        <v>367</v>
      </c>
      <c r="B21" s="317">
        <v>99.56</v>
      </c>
      <c r="C21" s="317">
        <v>93.72</v>
      </c>
    </row>
    <row r="22" spans="1:3" ht="18.899999999999999" customHeight="1">
      <c r="A22" s="316" t="s">
        <v>368</v>
      </c>
      <c r="B22" s="317">
        <v>99.84</v>
      </c>
      <c r="C22" s="317">
        <v>98.23</v>
      </c>
    </row>
    <row r="23" spans="1:3" ht="18.899999999999999" customHeight="1">
      <c r="A23" s="316" t="s">
        <v>369</v>
      </c>
      <c r="B23" s="317">
        <v>100.47</v>
      </c>
      <c r="C23" s="317">
        <v>105.71</v>
      </c>
    </row>
    <row r="24" spans="1:3" ht="18.899999999999999" customHeight="1">
      <c r="A24" s="316" t="s">
        <v>370</v>
      </c>
      <c r="B24" s="317">
        <v>100.3</v>
      </c>
      <c r="C24" s="317">
        <v>105.86</v>
      </c>
    </row>
    <row r="25" spans="1:3" ht="18.899999999999999" customHeight="1">
      <c r="A25" s="316" t="s">
        <v>371</v>
      </c>
      <c r="B25" s="317">
        <v>99.63</v>
      </c>
      <c r="C25" s="317">
        <v>100.67</v>
      </c>
    </row>
    <row r="26" spans="1:3" ht="18.899999999999999" customHeight="1">
      <c r="A26" s="316" t="s">
        <v>372</v>
      </c>
      <c r="B26" s="317">
        <v>100.46</v>
      </c>
      <c r="C26" s="317">
        <v>96.5</v>
      </c>
    </row>
    <row r="27" spans="1:3" ht="18.899999999999999" customHeight="1">
      <c r="A27" s="316" t="s">
        <v>373</v>
      </c>
      <c r="B27" s="317">
        <v>100.19</v>
      </c>
      <c r="C27" s="317">
        <v>96.12</v>
      </c>
    </row>
    <row r="28" spans="1:3" ht="18.899999999999999" customHeight="1">
      <c r="A28" s="316" t="s">
        <v>374</v>
      </c>
      <c r="B28" s="317">
        <v>100.34</v>
      </c>
      <c r="C28" s="317">
        <v>104.4</v>
      </c>
    </row>
    <row r="29" spans="1:3" ht="18.899999999999999" customHeight="1">
      <c r="A29" s="316" t="s">
        <v>375</v>
      </c>
      <c r="B29" s="317">
        <v>101.97</v>
      </c>
      <c r="C29" s="317">
        <v>115.3</v>
      </c>
    </row>
    <row r="30" spans="1:3" ht="18.899999999999999" customHeight="1">
      <c r="A30" s="316" t="s">
        <v>376</v>
      </c>
      <c r="B30" s="317">
        <v>100.65</v>
      </c>
      <c r="C30" s="317">
        <v>104.71</v>
      </c>
    </row>
    <row r="31" spans="1:3" ht="18.899999999999999" customHeight="1">
      <c r="A31" s="316" t="s">
        <v>377</v>
      </c>
      <c r="B31" s="317">
        <v>99.37</v>
      </c>
      <c r="C31" s="317">
        <v>102.37</v>
      </c>
    </row>
    <row r="32" spans="1:3" ht="18.899999999999999" customHeight="1">
      <c r="A32" s="316" t="s">
        <v>378</v>
      </c>
      <c r="B32" s="317">
        <v>99.87</v>
      </c>
      <c r="C32" s="317">
        <v>99.62</v>
      </c>
    </row>
    <row r="33" spans="1:3" ht="18.899999999999999" customHeight="1">
      <c r="A33" s="316" t="s">
        <v>379</v>
      </c>
      <c r="B33" s="317">
        <v>99.91</v>
      </c>
      <c r="C33" s="317">
        <v>95.12</v>
      </c>
    </row>
    <row r="34" spans="1:3" ht="18.899999999999999" customHeight="1">
      <c r="A34" s="316" t="s">
        <v>19</v>
      </c>
      <c r="B34" s="317">
        <v>100.52</v>
      </c>
      <c r="C34" s="317">
        <v>101.12</v>
      </c>
    </row>
    <row r="35" spans="1:3" ht="18.899999999999999" customHeight="1">
      <c r="A35" s="316" t="s">
        <v>29</v>
      </c>
      <c r="B35" s="317">
        <v>100.44</v>
      </c>
      <c r="C35" s="317">
        <v>107.34</v>
      </c>
    </row>
    <row r="36" spans="1:3" ht="18.899999999999999" customHeight="1">
      <c r="A36" s="316" t="s">
        <v>23</v>
      </c>
      <c r="B36" s="317">
        <v>99.86</v>
      </c>
      <c r="C36" s="317">
        <v>105.96</v>
      </c>
    </row>
    <row r="37" spans="1:3" ht="18.899999999999999" customHeight="1">
      <c r="A37" s="316" t="s">
        <v>380</v>
      </c>
      <c r="B37" s="317">
        <v>100.08</v>
      </c>
      <c r="C37" s="317">
        <v>99.21</v>
      </c>
    </row>
    <row r="38" spans="1:3" ht="18.899999999999999" customHeight="1">
      <c r="A38" s="316" t="s">
        <v>381</v>
      </c>
      <c r="B38" s="317">
        <v>99.98</v>
      </c>
      <c r="C38" s="317">
        <v>98.87</v>
      </c>
    </row>
    <row r="39" spans="1:3" ht="18.899999999999999" customHeight="1">
      <c r="A39" s="316" t="s">
        <v>382</v>
      </c>
      <c r="B39" s="317">
        <v>100.06</v>
      </c>
      <c r="C39" s="317">
        <v>103.71</v>
      </c>
    </row>
    <row r="40" spans="1:3" ht="18.899999999999999" customHeight="1">
      <c r="A40" s="316" t="s">
        <v>478</v>
      </c>
      <c r="B40" s="317">
        <v>100.16</v>
      </c>
      <c r="C40" s="317">
        <v>110.66</v>
      </c>
    </row>
    <row r="41" spans="1:3" s="224" customFormat="1" ht="20.100000000000001" customHeight="1">
      <c r="A41" s="308" t="s">
        <v>383</v>
      </c>
      <c r="B41" s="317"/>
      <c r="C41" s="309"/>
    </row>
    <row r="42" spans="1:3" s="224" customFormat="1" ht="20.100000000000001" customHeight="1">
      <c r="A42" s="319" t="s">
        <v>384</v>
      </c>
      <c r="B42" s="317"/>
      <c r="C42" s="310"/>
    </row>
    <row r="43" spans="1:3" s="224" customFormat="1" ht="11.25" customHeight="1">
      <c r="A43" s="310"/>
      <c r="B43" s="310"/>
      <c r="C43" s="310"/>
    </row>
    <row r="44" spans="1:3" s="224" customFormat="1" ht="15" customHeight="1">
      <c r="A44" s="225"/>
      <c r="C44" s="286" t="s">
        <v>230</v>
      </c>
    </row>
    <row r="45" spans="1:3" s="311" customFormat="1" ht="20.100000000000001" customHeight="1">
      <c r="A45" s="287"/>
      <c r="B45" s="288" t="s">
        <v>359</v>
      </c>
      <c r="C45" s="288" t="s">
        <v>359</v>
      </c>
    </row>
    <row r="46" spans="1:3" s="311" customFormat="1" ht="20.100000000000001" customHeight="1">
      <c r="A46" s="289"/>
      <c r="B46" s="312" t="s">
        <v>360</v>
      </c>
      <c r="C46" s="312" t="s">
        <v>360</v>
      </c>
    </row>
    <row r="47" spans="1:3" s="311" customFormat="1" ht="20.100000000000001" customHeight="1">
      <c r="A47" s="289"/>
      <c r="B47" s="293" t="s">
        <v>361</v>
      </c>
      <c r="C47" s="293" t="s">
        <v>362</v>
      </c>
    </row>
    <row r="48" spans="1:3" ht="20.100000000000001" customHeight="1">
      <c r="A48" s="320"/>
      <c r="B48" s="321"/>
      <c r="C48" s="321"/>
    </row>
    <row r="49" spans="1:3" ht="18.899999999999999" customHeight="1">
      <c r="A49" s="316" t="s">
        <v>385</v>
      </c>
      <c r="B49" s="317">
        <v>100.3</v>
      </c>
      <c r="C49" s="317">
        <v>101.08</v>
      </c>
    </row>
    <row r="50" spans="1:3" ht="18.899999999999999" customHeight="1">
      <c r="A50" s="316" t="s">
        <v>18</v>
      </c>
      <c r="B50" s="317">
        <v>99.94</v>
      </c>
      <c r="C50" s="317">
        <v>106.01</v>
      </c>
    </row>
    <row r="51" spans="1:3" ht="18.899999999999999" customHeight="1">
      <c r="A51" s="316" t="s">
        <v>386</v>
      </c>
      <c r="B51" s="317">
        <v>100.31</v>
      </c>
      <c r="C51" s="317">
        <v>127.46</v>
      </c>
    </row>
    <row r="52" spans="1:3" ht="18.899999999999999" customHeight="1">
      <c r="A52" s="316" t="s">
        <v>387</v>
      </c>
      <c r="B52" s="317">
        <v>99.68</v>
      </c>
      <c r="C52" s="317">
        <v>101.87</v>
      </c>
    </row>
    <row r="53" spans="1:3" ht="18.899999999999999" customHeight="1">
      <c r="A53" s="316" t="s">
        <v>388</v>
      </c>
      <c r="B53" s="317">
        <v>98.96</v>
      </c>
      <c r="C53" s="317">
        <v>100.14</v>
      </c>
    </row>
    <row r="54" spans="1:3" ht="18.899999999999999" customHeight="1">
      <c r="A54" s="316" t="s">
        <v>389</v>
      </c>
      <c r="B54" s="317">
        <v>100.21</v>
      </c>
      <c r="C54" s="317">
        <v>100.09</v>
      </c>
    </row>
    <row r="55" spans="1:3" ht="18.899999999999999" customHeight="1">
      <c r="A55" s="316" t="s">
        <v>390</v>
      </c>
      <c r="B55" s="317">
        <v>100.65</v>
      </c>
      <c r="C55" s="317">
        <v>117.42</v>
      </c>
    </row>
    <row r="56" spans="1:3" ht="18.899999999999999" customHeight="1">
      <c r="A56" s="316" t="s">
        <v>391</v>
      </c>
      <c r="B56" s="317">
        <v>100.64</v>
      </c>
      <c r="C56" s="317">
        <v>105.6</v>
      </c>
    </row>
    <row r="57" spans="1:3" ht="18.899999999999999" customHeight="1">
      <c r="A57" s="316" t="s">
        <v>392</v>
      </c>
      <c r="B57" s="317">
        <v>100.07</v>
      </c>
      <c r="C57" s="317">
        <v>99.07</v>
      </c>
    </row>
    <row r="58" spans="1:3" ht="18.899999999999999" customHeight="1">
      <c r="A58" s="316" t="s">
        <v>393</v>
      </c>
      <c r="B58" s="317">
        <v>99.3</v>
      </c>
      <c r="C58" s="317">
        <v>117.82</v>
      </c>
    </row>
    <row r="59" spans="1:3" ht="18.899999999999999" customHeight="1">
      <c r="A59" s="316" t="s">
        <v>27</v>
      </c>
      <c r="B59" s="317">
        <v>100.18</v>
      </c>
      <c r="C59" s="317">
        <v>130.88999999999999</v>
      </c>
    </row>
    <row r="60" spans="1:3" ht="18.899999999999999" customHeight="1">
      <c r="A60" s="316" t="s">
        <v>394</v>
      </c>
      <c r="B60" s="317">
        <v>99.35</v>
      </c>
      <c r="C60" s="317">
        <v>99.2</v>
      </c>
    </row>
    <row r="61" spans="1:3" ht="18.899999999999999" customHeight="1">
      <c r="A61" s="316" t="s">
        <v>395</v>
      </c>
      <c r="B61" s="317">
        <v>100.21</v>
      </c>
      <c r="C61" s="317">
        <v>99.88</v>
      </c>
    </row>
    <row r="62" spans="1:3" ht="18.899999999999999" customHeight="1">
      <c r="A62" s="316" t="s">
        <v>396</v>
      </c>
      <c r="B62" s="317">
        <v>103.25</v>
      </c>
      <c r="C62" s="317">
        <v>110.22</v>
      </c>
    </row>
    <row r="63" spans="1:3" ht="18.899999999999999" customHeight="1">
      <c r="A63" s="316" t="s">
        <v>397</v>
      </c>
      <c r="B63" s="317">
        <v>99.61</v>
      </c>
      <c r="C63" s="317">
        <v>103.18</v>
      </c>
    </row>
    <row r="64" spans="1:3" ht="18.899999999999999" customHeight="1">
      <c r="A64" s="316" t="s">
        <v>31</v>
      </c>
      <c r="B64" s="317">
        <v>100.06</v>
      </c>
      <c r="C64" s="317">
        <v>108.21</v>
      </c>
    </row>
    <row r="65" spans="1:3" ht="18.899999999999999" customHeight="1">
      <c r="A65" s="316" t="s">
        <v>30</v>
      </c>
      <c r="B65" s="317">
        <v>100.31</v>
      </c>
      <c r="C65" s="317">
        <v>106.16</v>
      </c>
    </row>
    <row r="66" spans="1:3" ht="18.899999999999999" customHeight="1">
      <c r="A66" s="316" t="s">
        <v>33</v>
      </c>
      <c r="B66" s="317">
        <v>101.3</v>
      </c>
      <c r="C66" s="317">
        <v>108.32</v>
      </c>
    </row>
    <row r="67" spans="1:3" ht="18.899999999999999" customHeight="1">
      <c r="A67" s="316" t="s">
        <v>398</v>
      </c>
      <c r="B67" s="317">
        <v>99.35</v>
      </c>
      <c r="C67" s="317">
        <v>101.28</v>
      </c>
    </row>
    <row r="68" spans="1:3" ht="18.899999999999999" customHeight="1">
      <c r="A68" s="316" t="s">
        <v>399</v>
      </c>
      <c r="B68" s="317">
        <v>100.46</v>
      </c>
      <c r="C68" s="317">
        <v>113.12</v>
      </c>
    </row>
    <row r="69" spans="1:3" ht="18.899999999999999" customHeight="1">
      <c r="A69" s="316" t="s">
        <v>400</v>
      </c>
      <c r="B69" s="317">
        <v>100.5</v>
      </c>
      <c r="C69" s="317">
        <v>109.22</v>
      </c>
    </row>
    <row r="70" spans="1:3" ht="18.899999999999999" customHeight="1">
      <c r="A70" s="316" t="s">
        <v>401</v>
      </c>
      <c r="B70" s="317">
        <v>101.48</v>
      </c>
      <c r="C70" s="317">
        <v>115.9</v>
      </c>
    </row>
    <row r="71" spans="1:3" ht="18.899999999999999" customHeight="1">
      <c r="A71" s="316" t="s">
        <v>402</v>
      </c>
      <c r="B71" s="317">
        <v>99.98</v>
      </c>
      <c r="C71" s="317">
        <v>104.4</v>
      </c>
    </row>
    <row r="72" spans="1:3" ht="18.899999999999999" customHeight="1">
      <c r="A72" s="316" t="s">
        <v>403</v>
      </c>
      <c r="B72" s="317">
        <v>100.14</v>
      </c>
      <c r="C72" s="317">
        <v>109.1</v>
      </c>
    </row>
    <row r="73" spans="1:3" ht="18.899999999999999" customHeight="1">
      <c r="A73" s="316" t="s">
        <v>404</v>
      </c>
      <c r="B73" s="317">
        <v>100.71</v>
      </c>
      <c r="C73" s="317">
        <v>97.02</v>
      </c>
    </row>
    <row r="74" spans="1:3" ht="18.899999999999999" customHeight="1">
      <c r="A74" s="316" t="s">
        <v>405</v>
      </c>
      <c r="B74" s="317">
        <v>102.17</v>
      </c>
      <c r="C74" s="317">
        <v>113.33</v>
      </c>
    </row>
    <row r="75" spans="1:3" ht="18.899999999999999" customHeight="1">
      <c r="A75" s="316" t="s">
        <v>406</v>
      </c>
      <c r="B75" s="317">
        <v>101.6</v>
      </c>
      <c r="C75" s="317">
        <v>105.85</v>
      </c>
    </row>
    <row r="76" spans="1:3" ht="18.899999999999999" customHeight="1">
      <c r="A76" s="316" t="s">
        <v>20</v>
      </c>
      <c r="B76" s="317">
        <v>100.18</v>
      </c>
      <c r="C76" s="317">
        <v>101.51</v>
      </c>
    </row>
    <row r="77" spans="1:3" ht="18.899999999999999" customHeight="1">
      <c r="A77" s="316" t="s">
        <v>407</v>
      </c>
      <c r="B77" s="317">
        <v>100.24</v>
      </c>
      <c r="C77" s="317">
        <v>101.34</v>
      </c>
    </row>
    <row r="78" spans="1:3" ht="18.899999999999999" customHeight="1">
      <c r="A78" s="316" t="s">
        <v>408</v>
      </c>
      <c r="B78" s="317">
        <v>101.57</v>
      </c>
      <c r="C78" s="317">
        <v>105.29</v>
      </c>
    </row>
    <row r="79" spans="1:3" ht="18.899999999999999" customHeight="1">
      <c r="A79" s="316" t="s">
        <v>409</v>
      </c>
      <c r="B79" s="317">
        <v>99.91</v>
      </c>
      <c r="C79" s="317">
        <v>129.97</v>
      </c>
    </row>
    <row r="80" spans="1:3" ht="18.899999999999999" customHeight="1">
      <c r="A80" s="316" t="s">
        <v>410</v>
      </c>
      <c r="B80" s="317">
        <v>101.81</v>
      </c>
      <c r="C80" s="317">
        <v>105.85</v>
      </c>
    </row>
  </sheetData>
  <pageMargins left="0.86614173228346503" right="0.39370078740157499" top="0.74803149606299202" bottom="0.74803149606299202" header="0.31496062992126" footer="0.511811023622047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zoomScale="98" zoomScaleNormal="98" workbookViewId="0">
      <selection activeCell="A2" sqref="A2"/>
    </sheetView>
  </sheetViews>
  <sheetFormatPr defaultColWidth="7.5546875" defaultRowHeight="13.8"/>
  <cols>
    <col min="1" max="1" width="37.109375" style="374" customWidth="1"/>
    <col min="2" max="3" width="9.44140625" style="374" customWidth="1"/>
    <col min="4" max="4" width="9.33203125" style="374" customWidth="1"/>
    <col min="5" max="5" width="8.6640625" style="374" customWidth="1"/>
    <col min="6" max="6" width="9.5546875" style="374" customWidth="1"/>
    <col min="7" max="7" width="4.5546875" style="374" hidden="1" customWidth="1"/>
    <col min="8" max="8" width="9.44140625" style="374" hidden="1" customWidth="1"/>
    <col min="9" max="9" width="10.5546875" style="374" hidden="1" customWidth="1"/>
    <col min="10" max="10" width="3.109375" style="374" hidden="1" customWidth="1"/>
    <col min="11" max="13" width="7.5546875" style="374" hidden="1" customWidth="1"/>
    <col min="14" max="16384" width="7.5546875" style="374"/>
  </cols>
  <sheetData>
    <row r="1" spans="1:13" s="348" customFormat="1" ht="20.100000000000001" customHeight="1">
      <c r="A1" s="347" t="s">
        <v>425</v>
      </c>
    </row>
    <row r="2" spans="1:13" s="350" customFormat="1" ht="20.100000000000001" customHeight="1">
      <c r="A2" s="349"/>
    </row>
    <row r="3" spans="1:13" s="352" customFormat="1" ht="20.100000000000001" customHeight="1">
      <c r="A3" s="351"/>
      <c r="E3" s="353"/>
      <c r="F3" s="354"/>
      <c r="K3" s="355" t="s">
        <v>426</v>
      </c>
      <c r="L3" s="356" t="s">
        <v>427</v>
      </c>
      <c r="M3" s="356" t="s">
        <v>428</v>
      </c>
    </row>
    <row r="4" spans="1:13" s="359" customFormat="1" ht="16.95" customHeight="1">
      <c r="A4" s="357"/>
      <c r="B4" s="358" t="s">
        <v>104</v>
      </c>
      <c r="C4" s="358" t="s">
        <v>103</v>
      </c>
      <c r="D4" s="358" t="s">
        <v>104</v>
      </c>
      <c r="E4" s="468" t="s">
        <v>147</v>
      </c>
      <c r="F4" s="468"/>
      <c r="H4" s="358" t="s">
        <v>104</v>
      </c>
      <c r="I4" s="358" t="s">
        <v>429</v>
      </c>
      <c r="K4" s="360">
        <f>(D10+D14)/1000</f>
        <v>33.447000000000003</v>
      </c>
      <c r="L4" s="361">
        <f>K4/K5*100-100</f>
        <v>15.025104890295069</v>
      </c>
      <c r="M4" s="362">
        <f>K4/1</f>
        <v>33.447000000000003</v>
      </c>
    </row>
    <row r="5" spans="1:13" s="359" customFormat="1" ht="16.95" customHeight="1">
      <c r="B5" s="363" t="s">
        <v>82</v>
      </c>
      <c r="C5" s="363" t="s">
        <v>82</v>
      </c>
      <c r="D5" s="363" t="s">
        <v>82</v>
      </c>
      <c r="E5" s="469" t="s">
        <v>430</v>
      </c>
      <c r="F5" s="469"/>
      <c r="H5" s="363" t="s">
        <v>82</v>
      </c>
      <c r="I5" s="363">
        <v>2023</v>
      </c>
      <c r="K5" s="364">
        <f>(I10+I14)/1000</f>
        <v>29.077999999999999</v>
      </c>
      <c r="L5" s="364"/>
      <c r="M5" s="364"/>
    </row>
    <row r="6" spans="1:13" s="359" customFormat="1" ht="16.95" customHeight="1">
      <c r="B6" s="363">
        <v>2024</v>
      </c>
      <c r="C6" s="363">
        <v>2024</v>
      </c>
      <c r="D6" s="365">
        <v>2025</v>
      </c>
      <c r="E6" s="264" t="s">
        <v>104</v>
      </c>
      <c r="F6" s="264" t="s">
        <v>103</v>
      </c>
      <c r="H6" s="363">
        <v>2024</v>
      </c>
      <c r="I6" s="363"/>
      <c r="M6" s="364"/>
    </row>
    <row r="7" spans="1:13" s="359" customFormat="1" ht="16.95" customHeight="1">
      <c r="B7" s="363"/>
      <c r="C7" s="363"/>
      <c r="D7" s="363"/>
      <c r="E7" s="264" t="s">
        <v>82</v>
      </c>
      <c r="F7" s="264" t="s">
        <v>82</v>
      </c>
      <c r="H7" s="363"/>
      <c r="I7" s="363"/>
      <c r="K7" s="360">
        <f>SUM(D15:D17)/1000</f>
        <v>58.320999999999998</v>
      </c>
      <c r="L7" s="364">
        <f>K7/K8*100-100</f>
        <v>8.1480519962171059</v>
      </c>
      <c r="M7" s="362">
        <f>K7/1</f>
        <v>58.320999999999998</v>
      </c>
    </row>
    <row r="8" spans="1:13" s="359" customFormat="1" ht="16.95" customHeight="1">
      <c r="B8" s="366"/>
      <c r="C8" s="366"/>
      <c r="D8" s="366"/>
      <c r="E8" s="268">
        <v>2024</v>
      </c>
      <c r="F8" s="268">
        <v>2024</v>
      </c>
      <c r="H8" s="366"/>
      <c r="I8" s="366"/>
      <c r="K8" s="364">
        <f>SUM(I15:I17)/1000</f>
        <v>53.927</v>
      </c>
    </row>
    <row r="9" spans="1:13" s="359" customFormat="1" ht="15.9" customHeight="1">
      <c r="B9" s="367"/>
      <c r="C9" s="367"/>
      <c r="D9" s="367"/>
      <c r="H9" s="367"/>
      <c r="I9" s="367"/>
    </row>
    <row r="10" spans="1:13" s="359" customFormat="1" ht="30" customHeight="1">
      <c r="A10" s="368" t="s">
        <v>431</v>
      </c>
      <c r="B10" s="369">
        <v>15279</v>
      </c>
      <c r="C10" s="369">
        <v>9996</v>
      </c>
      <c r="D10" s="369">
        <v>10653</v>
      </c>
      <c r="E10" s="370">
        <f>+D10/B10*100</f>
        <v>69.723149420773609</v>
      </c>
      <c r="F10" s="370">
        <f>+D10/C10*100</f>
        <v>106.57262905162064</v>
      </c>
      <c r="G10" s="364"/>
      <c r="H10" s="369">
        <v>15279</v>
      </c>
      <c r="I10" s="369">
        <v>15279</v>
      </c>
      <c r="K10" s="370">
        <f t="shared" ref="K10:L17" si="0">E10-100</f>
        <v>-30.276850579226391</v>
      </c>
      <c r="L10" s="370">
        <f t="shared" si="0"/>
        <v>6.5726290516206376</v>
      </c>
      <c r="M10" s="364"/>
    </row>
    <row r="11" spans="1:13" s="359" customFormat="1" ht="30" customHeight="1">
      <c r="A11" s="368" t="s">
        <v>432</v>
      </c>
      <c r="B11" s="369">
        <v>155011.96751100902</v>
      </c>
      <c r="C11" s="369">
        <v>96406</v>
      </c>
      <c r="D11" s="369">
        <v>94064.627693400995</v>
      </c>
      <c r="E11" s="370">
        <f t="shared" ref="E11:E17" si="1">+D11/B11*100</f>
        <v>60.682171321204912</v>
      </c>
      <c r="F11" s="370">
        <f t="shared" ref="F11:F17" si="2">+D11/C11*100</f>
        <v>97.571341714624609</v>
      </c>
      <c r="G11" s="364"/>
      <c r="H11" s="369">
        <v>155011.96751100902</v>
      </c>
      <c r="I11" s="369">
        <v>155011.96751100902</v>
      </c>
      <c r="K11" s="370">
        <f t="shared" si="0"/>
        <v>-39.317828678795088</v>
      </c>
      <c r="L11" s="370">
        <f t="shared" si="0"/>
        <v>-2.4286582853753913</v>
      </c>
      <c r="M11" s="364"/>
    </row>
    <row r="12" spans="1:13" s="359" customFormat="1" ht="30" customHeight="1">
      <c r="A12" s="368" t="s">
        <v>433</v>
      </c>
      <c r="B12" s="369">
        <v>104913</v>
      </c>
      <c r="C12" s="369">
        <v>95749</v>
      </c>
      <c r="D12" s="369">
        <v>81539</v>
      </c>
      <c r="E12" s="370">
        <f t="shared" si="1"/>
        <v>77.720587534433292</v>
      </c>
      <c r="F12" s="370">
        <f t="shared" si="2"/>
        <v>85.159113933304781</v>
      </c>
      <c r="G12" s="364"/>
      <c r="H12" s="369">
        <v>104913</v>
      </c>
      <c r="I12" s="369">
        <v>104913</v>
      </c>
      <c r="K12" s="370">
        <f t="shared" si="0"/>
        <v>-22.279412465566708</v>
      </c>
      <c r="L12" s="370">
        <f t="shared" si="0"/>
        <v>-14.840886066695219</v>
      </c>
      <c r="M12" s="364"/>
    </row>
    <row r="13" spans="1:13" s="359" customFormat="1" ht="30" customHeight="1">
      <c r="A13" s="371" t="s">
        <v>434</v>
      </c>
      <c r="B13" s="372">
        <f>B11/B10</f>
        <v>10.145426239348716</v>
      </c>
      <c r="C13" s="372">
        <f>C11/C10</f>
        <v>9.6444577831132445</v>
      </c>
      <c r="D13" s="372">
        <f>D11/D10</f>
        <v>8.8298721199099788</v>
      </c>
      <c r="E13" s="370">
        <f t="shared" si="1"/>
        <v>87.033032537002725</v>
      </c>
      <c r="F13" s="370">
        <f t="shared" si="2"/>
        <v>91.553846970748864</v>
      </c>
      <c r="G13" s="364"/>
      <c r="H13" s="372">
        <f>H11/H10</f>
        <v>10.145426239348716</v>
      </c>
      <c r="I13" s="372">
        <f>I11/I10</f>
        <v>10.145426239348716</v>
      </c>
      <c r="K13" s="370">
        <f t="shared" si="0"/>
        <v>-12.966967462997275</v>
      </c>
      <c r="L13" s="370">
        <f t="shared" si="0"/>
        <v>-8.4461530292511355</v>
      </c>
      <c r="M13" s="364"/>
    </row>
    <row r="14" spans="1:13" s="359" customFormat="1" ht="30" customHeight="1">
      <c r="A14" s="368" t="s">
        <v>435</v>
      </c>
      <c r="B14" s="369">
        <v>13799</v>
      </c>
      <c r="C14" s="369">
        <v>8843</v>
      </c>
      <c r="D14" s="369">
        <v>22794</v>
      </c>
      <c r="E14" s="370">
        <f t="shared" si="1"/>
        <v>165.18588303500255</v>
      </c>
      <c r="F14" s="370">
        <f t="shared" si="2"/>
        <v>257.76320253307705</v>
      </c>
      <c r="G14" s="364"/>
      <c r="H14" s="369">
        <v>13799</v>
      </c>
      <c r="I14" s="369">
        <v>13799</v>
      </c>
      <c r="K14" s="370">
        <f t="shared" si="0"/>
        <v>65.185883035002547</v>
      </c>
      <c r="L14" s="370">
        <f t="shared" si="0"/>
        <v>157.76320253307705</v>
      </c>
      <c r="M14" s="364"/>
    </row>
    <row r="15" spans="1:13" s="373" customFormat="1" ht="30" customHeight="1">
      <c r="A15" s="371" t="s">
        <v>436</v>
      </c>
      <c r="B15" s="369">
        <v>43925</v>
      </c>
      <c r="C15" s="369">
        <v>4187</v>
      </c>
      <c r="D15" s="369">
        <v>52807</v>
      </c>
      <c r="E15" s="370">
        <f t="shared" si="1"/>
        <v>120.22083096186682</v>
      </c>
      <c r="F15" s="370">
        <f t="shared" si="2"/>
        <v>1261.2132791975162</v>
      </c>
      <c r="G15" s="364"/>
      <c r="H15" s="369">
        <v>43925</v>
      </c>
      <c r="I15" s="369">
        <v>43925</v>
      </c>
      <c r="K15" s="370">
        <f t="shared" si="0"/>
        <v>20.220830961866824</v>
      </c>
      <c r="L15" s="370">
        <f t="shared" si="0"/>
        <v>1161.2132791975162</v>
      </c>
      <c r="M15" s="364"/>
    </row>
    <row r="16" spans="1:13" s="373" customFormat="1" ht="30" customHeight="1">
      <c r="A16" s="371" t="s">
        <v>437</v>
      </c>
      <c r="B16" s="369">
        <v>7798</v>
      </c>
      <c r="C16" s="369">
        <v>19886</v>
      </c>
      <c r="D16" s="369">
        <v>3493</v>
      </c>
      <c r="E16" s="370">
        <f t="shared" si="1"/>
        <v>44.7935368043088</v>
      </c>
      <c r="F16" s="370">
        <f t="shared" si="2"/>
        <v>17.56512119078749</v>
      </c>
      <c r="G16" s="364"/>
      <c r="H16" s="369">
        <v>7798</v>
      </c>
      <c r="I16" s="369">
        <v>7798</v>
      </c>
      <c r="K16" s="370">
        <f t="shared" si="0"/>
        <v>-55.2064631956912</v>
      </c>
      <c r="L16" s="370">
        <f t="shared" si="0"/>
        <v>-82.434878809212506</v>
      </c>
      <c r="M16" s="364"/>
    </row>
    <row r="17" spans="1:13" s="373" customFormat="1" ht="30" customHeight="1">
      <c r="A17" s="368" t="s">
        <v>438</v>
      </c>
      <c r="B17" s="369">
        <v>2204</v>
      </c>
      <c r="C17" s="369">
        <v>2345</v>
      </c>
      <c r="D17" s="369">
        <v>2021</v>
      </c>
      <c r="E17" s="370">
        <f t="shared" si="1"/>
        <v>91.696914700544468</v>
      </c>
      <c r="F17" s="370">
        <f t="shared" si="2"/>
        <v>86.183368869936032</v>
      </c>
      <c r="G17" s="364"/>
      <c r="H17" s="369">
        <v>2204</v>
      </c>
      <c r="I17" s="369">
        <v>2204</v>
      </c>
      <c r="K17" s="370">
        <f t="shared" si="0"/>
        <v>-8.3030852994555318</v>
      </c>
      <c r="L17" s="370">
        <f t="shared" si="0"/>
        <v>-13.816631130063968</v>
      </c>
      <c r="M17" s="364"/>
    </row>
    <row r="18" spans="1:13" s="373" customFormat="1" ht="20.100000000000001" customHeight="1">
      <c r="A18" s="374"/>
      <c r="B18" s="375"/>
      <c r="C18" s="375"/>
      <c r="D18" s="375"/>
      <c r="E18" s="374"/>
      <c r="F18" s="374"/>
      <c r="H18" s="375"/>
      <c r="I18" s="375"/>
    </row>
    <row r="19" spans="1:13">
      <c r="C19" s="375"/>
      <c r="D19" s="375"/>
    </row>
    <row r="20" spans="1:13">
      <c r="C20" s="375"/>
      <c r="D20" s="376"/>
    </row>
    <row r="21" spans="1:13">
      <c r="D21" s="375"/>
    </row>
    <row r="22" spans="1:13" ht="20.100000000000001" customHeight="1"/>
    <row r="23" spans="1:13" ht="20.100000000000001" customHeight="1"/>
    <row r="24" spans="1:13" ht="20.100000000000001" customHeight="1"/>
    <row r="25" spans="1:13" ht="20.100000000000001" customHeight="1"/>
    <row r="26" spans="1:13" ht="20.100000000000001" customHeight="1"/>
    <row r="27" spans="1:13" ht="20.100000000000001" customHeight="1"/>
    <row r="28" spans="1:13" ht="21.6" customHeight="1"/>
    <row r="29" spans="1:13" ht="21.6" customHeight="1"/>
    <row r="30" spans="1:13" ht="21.6" customHeight="1"/>
    <row r="40" spans="1:9" ht="14.4">
      <c r="A40" s="377"/>
      <c r="B40" s="377"/>
      <c r="C40" s="377"/>
      <c r="D40" s="377"/>
      <c r="E40" s="377"/>
      <c r="F40" s="377"/>
      <c r="H40" s="377"/>
      <c r="I40" s="377"/>
    </row>
    <row r="41" spans="1:9" ht="14.4">
      <c r="A41" s="377"/>
      <c r="B41" s="377"/>
      <c r="C41" s="377"/>
      <c r="D41" s="377"/>
      <c r="E41" s="377"/>
      <c r="F41" s="377"/>
      <c r="H41" s="377"/>
      <c r="I41" s="377"/>
    </row>
    <row r="42" spans="1:9" ht="14.4">
      <c r="A42" s="377"/>
      <c r="B42" s="377"/>
      <c r="C42" s="377"/>
      <c r="D42" s="377"/>
      <c r="E42" s="377"/>
      <c r="F42" s="377"/>
      <c r="H42" s="377"/>
      <c r="I42" s="377"/>
    </row>
    <row r="43" spans="1:9" ht="14.4">
      <c r="A43" s="377"/>
      <c r="B43" s="377"/>
      <c r="C43" s="377"/>
      <c r="D43" s="377"/>
      <c r="E43" s="377"/>
      <c r="F43" s="377"/>
      <c r="H43" s="377"/>
      <c r="I43" s="377"/>
    </row>
    <row r="44" spans="1:9" ht="14.4">
      <c r="A44" s="377"/>
      <c r="B44" s="377"/>
      <c r="C44" s="377"/>
      <c r="D44" s="377"/>
      <c r="E44" s="377"/>
      <c r="F44" s="377"/>
      <c r="H44" s="377"/>
      <c r="I44" s="377"/>
    </row>
    <row r="45" spans="1:9" ht="14.4">
      <c r="A45" s="377"/>
      <c r="B45" s="377"/>
      <c r="C45" s="377"/>
      <c r="D45" s="377"/>
      <c r="E45" s="377"/>
      <c r="F45" s="377"/>
      <c r="H45" s="377"/>
      <c r="I45" s="377"/>
    </row>
    <row r="46" spans="1:9" ht="14.4">
      <c r="A46" s="377"/>
      <c r="B46" s="377"/>
      <c r="C46" s="377"/>
      <c r="D46" s="377"/>
      <c r="E46" s="377"/>
      <c r="F46" s="377"/>
      <c r="H46" s="377"/>
      <c r="I46" s="377"/>
    </row>
    <row r="47" spans="1:9" ht="14.4">
      <c r="A47" s="377"/>
      <c r="B47" s="377"/>
      <c r="C47" s="377"/>
      <c r="D47" s="377"/>
      <c r="E47" s="377"/>
      <c r="F47" s="377"/>
      <c r="H47" s="377"/>
      <c r="I47" s="377"/>
    </row>
    <row r="48" spans="1:9" ht="14.4">
      <c r="A48" s="377"/>
      <c r="B48" s="377"/>
      <c r="C48" s="377"/>
      <c r="D48" s="377"/>
      <c r="E48" s="377"/>
      <c r="F48" s="377"/>
      <c r="H48" s="377"/>
      <c r="I48" s="377"/>
    </row>
    <row r="49" spans="1:9" ht="14.4">
      <c r="A49" s="377"/>
      <c r="B49" s="377"/>
      <c r="C49" s="377"/>
      <c r="D49" s="377"/>
      <c r="E49" s="377"/>
      <c r="F49" s="377"/>
      <c r="H49" s="377"/>
      <c r="I49" s="377"/>
    </row>
    <row r="50" spans="1:9" ht="14.4">
      <c r="A50" s="377"/>
      <c r="B50" s="377"/>
      <c r="C50" s="377"/>
      <c r="D50" s="377"/>
      <c r="E50" s="377"/>
      <c r="F50" s="377"/>
      <c r="H50" s="377"/>
      <c r="I50" s="377"/>
    </row>
    <row r="51" spans="1:9" ht="14.4">
      <c r="A51" s="377"/>
      <c r="B51" s="377"/>
      <c r="C51" s="377"/>
      <c r="D51" s="377"/>
      <c r="E51" s="377"/>
      <c r="F51" s="377"/>
      <c r="H51" s="377"/>
      <c r="I51" s="377"/>
    </row>
  </sheetData>
  <mergeCells count="2">
    <mergeCell ref="E4:F4"/>
    <mergeCell ref="E5:F5"/>
  </mergeCells>
  <pageMargins left="0.86614173228346503" right="0.39370078740157499" top="0.74803149606299202" bottom="0.74803149606299202" header="0.31496062992126" footer="0.511811023622047"/>
  <pageSetup paperSize="9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topLeftCell="B1" zoomScaleNormal="100" workbookViewId="0">
      <selection activeCell="A2" sqref="A2"/>
    </sheetView>
  </sheetViews>
  <sheetFormatPr defaultColWidth="8.6640625" defaultRowHeight="13.2"/>
  <cols>
    <col min="1" max="1" width="1.33203125" style="350" customWidth="1"/>
    <col min="2" max="2" width="40.33203125" style="350" customWidth="1"/>
    <col min="3" max="5" width="8.109375" style="350" customWidth="1"/>
    <col min="6" max="6" width="0.44140625" style="350" customWidth="1"/>
    <col min="7" max="7" width="7.109375" style="350" customWidth="1"/>
    <col min="8" max="8" width="7.6640625" style="350" customWidth="1"/>
    <col min="9" max="9" width="6.6640625" style="350" customWidth="1"/>
    <col min="10" max="11" width="1.33203125" style="350" hidden="1" customWidth="1"/>
    <col min="12" max="12" width="8.109375" style="350" hidden="1" customWidth="1"/>
    <col min="13" max="13" width="9.33203125" style="350" hidden="1" customWidth="1"/>
    <col min="14" max="14" width="8.109375" style="350" hidden="1" customWidth="1"/>
    <col min="15" max="16" width="8.6640625" style="350" customWidth="1"/>
    <col min="17" max="16384" width="8.6640625" style="350"/>
  </cols>
  <sheetData>
    <row r="1" spans="1:17" s="348" customFormat="1" ht="20.100000000000001" customHeight="1">
      <c r="A1" s="347" t="s">
        <v>439</v>
      </c>
      <c r="B1" s="347"/>
      <c r="C1" s="378"/>
      <c r="D1" s="378"/>
      <c r="E1" s="378"/>
      <c r="F1" s="378"/>
      <c r="G1" s="378"/>
      <c r="L1" s="378"/>
      <c r="M1" s="378"/>
      <c r="N1" s="378"/>
    </row>
    <row r="2" spans="1:17" ht="20.100000000000001" customHeight="1">
      <c r="A2" s="349"/>
      <c r="B2" s="349"/>
      <c r="C2" s="359"/>
      <c r="D2" s="359"/>
      <c r="E2" s="359"/>
      <c r="F2" s="359"/>
      <c r="G2" s="359"/>
      <c r="L2" s="359"/>
      <c r="M2" s="359"/>
      <c r="N2" s="359"/>
    </row>
    <row r="3" spans="1:17" s="352" customFormat="1" ht="20.100000000000001" customHeight="1">
      <c r="A3" s="351"/>
      <c r="B3" s="351"/>
      <c r="C3" s="351"/>
      <c r="D3" s="351"/>
      <c r="E3" s="351"/>
      <c r="F3" s="351"/>
      <c r="G3" s="379"/>
      <c r="L3" s="351"/>
      <c r="M3" s="351"/>
      <c r="N3" s="351"/>
    </row>
    <row r="4" spans="1:17" s="352" customFormat="1" ht="15" customHeight="1">
      <c r="A4" s="380"/>
      <c r="B4" s="380"/>
      <c r="C4" s="470" t="s">
        <v>147</v>
      </c>
      <c r="D4" s="471"/>
      <c r="E4" s="471"/>
      <c r="F4" s="381"/>
      <c r="G4" s="473" t="s">
        <v>440</v>
      </c>
      <c r="H4" s="473"/>
      <c r="I4" s="473"/>
      <c r="L4" s="383" t="s">
        <v>441</v>
      </c>
      <c r="M4" s="383"/>
      <c r="N4" s="383"/>
    </row>
    <row r="5" spans="1:17" s="352" customFormat="1" ht="15" customHeight="1">
      <c r="A5" s="384"/>
      <c r="B5" s="384"/>
      <c r="C5" s="472"/>
      <c r="D5" s="472"/>
      <c r="E5" s="472"/>
      <c r="F5" s="386"/>
      <c r="G5" s="474" t="s">
        <v>442</v>
      </c>
      <c r="H5" s="474"/>
      <c r="I5" s="474"/>
      <c r="L5" s="388"/>
      <c r="M5" s="388"/>
      <c r="N5" s="388"/>
    </row>
    <row r="6" spans="1:17" s="352" customFormat="1" ht="15" customHeight="1">
      <c r="A6" s="384"/>
      <c r="B6" s="384"/>
      <c r="C6" s="382" t="s">
        <v>443</v>
      </c>
      <c r="D6" s="382" t="s">
        <v>444</v>
      </c>
      <c r="E6" s="382" t="s">
        <v>445</v>
      </c>
      <c r="F6" s="386"/>
      <c r="G6" s="382" t="s">
        <v>443</v>
      </c>
      <c r="H6" s="382" t="s">
        <v>444</v>
      </c>
      <c r="I6" s="382" t="s">
        <v>445</v>
      </c>
      <c r="L6" s="382" t="s">
        <v>443</v>
      </c>
      <c r="M6" s="382" t="s">
        <v>444</v>
      </c>
      <c r="N6" s="382" t="s">
        <v>445</v>
      </c>
    </row>
    <row r="7" spans="1:17" s="352" customFormat="1" ht="15" customHeight="1">
      <c r="A7" s="384"/>
      <c r="B7" s="384"/>
      <c r="C7" s="389" t="s">
        <v>446</v>
      </c>
      <c r="D7" s="389" t="s">
        <v>447</v>
      </c>
      <c r="E7" s="389" t="s">
        <v>448</v>
      </c>
      <c r="F7" s="386"/>
      <c r="G7" s="389" t="s">
        <v>449</v>
      </c>
      <c r="H7" s="389" t="s">
        <v>447</v>
      </c>
      <c r="I7" s="389" t="s">
        <v>448</v>
      </c>
      <c r="L7" s="389" t="s">
        <v>446</v>
      </c>
      <c r="M7" s="389" t="s">
        <v>447</v>
      </c>
      <c r="N7" s="389" t="s">
        <v>448</v>
      </c>
    </row>
    <row r="8" spans="1:17" s="352" customFormat="1" ht="15" customHeight="1">
      <c r="A8" s="384"/>
      <c r="B8" s="384"/>
      <c r="C8" s="387" t="s">
        <v>450</v>
      </c>
      <c r="D8" s="387" t="s">
        <v>451</v>
      </c>
      <c r="E8" s="387" t="s">
        <v>452</v>
      </c>
      <c r="F8" s="385"/>
      <c r="G8" s="387" t="s">
        <v>453</v>
      </c>
      <c r="H8" s="387"/>
      <c r="I8" s="387"/>
      <c r="L8" s="387" t="s">
        <v>450</v>
      </c>
      <c r="M8" s="387" t="s">
        <v>451</v>
      </c>
      <c r="N8" s="387" t="s">
        <v>452</v>
      </c>
    </row>
    <row r="9" spans="1:17" s="352" customFormat="1" ht="20.100000000000001" customHeight="1">
      <c r="A9" s="351"/>
      <c r="B9" s="351"/>
      <c r="C9" s="386"/>
      <c r="D9" s="386"/>
      <c r="E9" s="386"/>
      <c r="F9" s="386"/>
      <c r="G9" s="386"/>
      <c r="L9" s="386"/>
      <c r="M9" s="386"/>
      <c r="N9" s="386"/>
    </row>
    <row r="10" spans="1:17" s="393" customFormat="1" ht="20.100000000000001" customHeight="1">
      <c r="A10" s="390" t="s">
        <v>54</v>
      </c>
      <c r="B10" s="390"/>
      <c r="C10" s="391">
        <f>C12+C13+C18</f>
        <v>10653</v>
      </c>
      <c r="D10" s="391">
        <f>D12+D13+D18</f>
        <v>94064.627693400995</v>
      </c>
      <c r="E10" s="391">
        <f>E12+E13+E18</f>
        <v>81539</v>
      </c>
      <c r="F10" s="391"/>
      <c r="G10" s="392">
        <f>C10/L10*100</f>
        <v>69.723149420773609</v>
      </c>
      <c r="H10" s="392">
        <f>D10/M10*100</f>
        <v>60.682171321204912</v>
      </c>
      <c r="I10" s="392">
        <f>E10/N10*100</f>
        <v>77.720587534433292</v>
      </c>
      <c r="L10" s="391">
        <f>L12+L13+L18</f>
        <v>15279</v>
      </c>
      <c r="M10" s="391">
        <f>M12+M13+M18</f>
        <v>155011.96751100902</v>
      </c>
      <c r="N10" s="391">
        <f>N12+N13+N18</f>
        <v>104913</v>
      </c>
    </row>
    <row r="11" spans="1:17" s="393" customFormat="1" ht="18" customHeight="1">
      <c r="A11" s="390" t="s">
        <v>454</v>
      </c>
      <c r="B11" s="390"/>
      <c r="C11" s="391"/>
      <c r="D11" s="391"/>
      <c r="E11" s="391"/>
      <c r="F11" s="391"/>
      <c r="G11" s="392"/>
      <c r="H11" s="392"/>
      <c r="I11" s="392"/>
      <c r="L11" s="373"/>
      <c r="M11" s="391"/>
      <c r="N11" s="391"/>
    </row>
    <row r="12" spans="1:17" s="399" customFormat="1" ht="18" customHeight="1">
      <c r="A12" s="394"/>
      <c r="B12" s="395" t="s">
        <v>455</v>
      </c>
      <c r="C12" s="396">
        <v>113</v>
      </c>
      <c r="D12" s="396">
        <v>1062.92489</v>
      </c>
      <c r="E12" s="396">
        <v>581</v>
      </c>
      <c r="F12" s="397"/>
      <c r="G12" s="398">
        <f t="shared" ref="G12:I30" si="0">C12/L12*100</f>
        <v>66.081871345029242</v>
      </c>
      <c r="H12" s="398">
        <f t="shared" si="0"/>
        <v>51.988970027194647</v>
      </c>
      <c r="I12" s="398">
        <f t="shared" si="0"/>
        <v>42.223837209302324</v>
      </c>
      <c r="L12" s="400">
        <v>171</v>
      </c>
      <c r="M12" s="400">
        <v>2044.52</v>
      </c>
      <c r="N12" s="400">
        <v>1376</v>
      </c>
      <c r="Q12" s="401"/>
    </row>
    <row r="13" spans="1:17" s="399" customFormat="1" ht="18" customHeight="1">
      <c r="A13" s="394"/>
      <c r="B13" s="395" t="s">
        <v>456</v>
      </c>
      <c r="C13" s="397">
        <f>SUM(C14:C17)</f>
        <v>2544</v>
      </c>
      <c r="D13" s="397">
        <f>SUM(D14:D17)</f>
        <v>29923.741422741998</v>
      </c>
      <c r="E13" s="397">
        <f>SUM(E14:E17)</f>
        <v>36739</v>
      </c>
      <c r="F13" s="397">
        <v>0</v>
      </c>
      <c r="G13" s="398">
        <f t="shared" si="0"/>
        <v>70.353982300884951</v>
      </c>
      <c r="H13" s="398">
        <f t="shared" si="0"/>
        <v>63.889520999823816</v>
      </c>
      <c r="I13" s="398">
        <f t="shared" si="0"/>
        <v>73.02524349035977</v>
      </c>
      <c r="L13" s="397">
        <f>SUM(L14:L17)</f>
        <v>3616</v>
      </c>
      <c r="M13" s="397">
        <f>SUM(M14:M17)</f>
        <v>46836.697089690999</v>
      </c>
      <c r="N13" s="397">
        <f>SUM(N14:N17)</f>
        <v>50310</v>
      </c>
      <c r="Q13" s="401"/>
    </row>
    <row r="14" spans="1:17" s="352" customFormat="1" ht="18" customHeight="1">
      <c r="A14" s="402"/>
      <c r="B14" s="403" t="s">
        <v>260</v>
      </c>
      <c r="C14" s="400">
        <v>46</v>
      </c>
      <c r="D14" s="400">
        <v>784.06866866799999</v>
      </c>
      <c r="E14" s="400">
        <v>224</v>
      </c>
      <c r="F14" s="400"/>
      <c r="G14" s="364">
        <f t="shared" si="0"/>
        <v>67.64705882352942</v>
      </c>
      <c r="H14" s="364">
        <f t="shared" si="0"/>
        <v>47.871655308696688</v>
      </c>
      <c r="I14" s="364">
        <f t="shared" si="0"/>
        <v>69.135802469135797</v>
      </c>
      <c r="J14" s="400"/>
      <c r="K14" s="400"/>
      <c r="L14" s="400">
        <v>68</v>
      </c>
      <c r="M14" s="400">
        <v>1637.8557699999999</v>
      </c>
      <c r="N14" s="400">
        <v>324</v>
      </c>
      <c r="Q14" s="401"/>
    </row>
    <row r="15" spans="1:17" s="352" customFormat="1" ht="18" customHeight="1">
      <c r="A15" s="402"/>
      <c r="B15" s="403" t="s">
        <v>266</v>
      </c>
      <c r="C15" s="400">
        <v>1442</v>
      </c>
      <c r="D15" s="400">
        <v>21416.636907136999</v>
      </c>
      <c r="E15" s="400">
        <v>31936</v>
      </c>
      <c r="F15" s="400"/>
      <c r="G15" s="364">
        <f t="shared" si="0"/>
        <v>77.735849056603783</v>
      </c>
      <c r="H15" s="364">
        <f t="shared" si="0"/>
        <v>106.71310355999231</v>
      </c>
      <c r="I15" s="364">
        <f t="shared" si="0"/>
        <v>75.789073994968916</v>
      </c>
      <c r="J15" s="400"/>
      <c r="K15" s="400"/>
      <c r="L15" s="400">
        <v>1855</v>
      </c>
      <c r="M15" s="400">
        <v>20069.359987357999</v>
      </c>
      <c r="N15" s="400">
        <v>42138</v>
      </c>
      <c r="Q15" s="401"/>
    </row>
    <row r="16" spans="1:17" s="352" customFormat="1" ht="18" customHeight="1">
      <c r="A16" s="402"/>
      <c r="B16" s="403" t="s">
        <v>457</v>
      </c>
      <c r="C16" s="400">
        <v>85</v>
      </c>
      <c r="D16" s="400">
        <v>1053.6883680000001</v>
      </c>
      <c r="E16" s="400">
        <v>469</v>
      </c>
      <c r="F16" s="400"/>
      <c r="G16" s="364">
        <f t="shared" si="0"/>
        <v>85</v>
      </c>
      <c r="H16" s="364">
        <f t="shared" si="0"/>
        <v>91.9259531196019</v>
      </c>
      <c r="I16" s="364">
        <f t="shared" si="0"/>
        <v>88.994307400379498</v>
      </c>
      <c r="J16" s="400"/>
      <c r="K16" s="400"/>
      <c r="L16" s="400">
        <v>100</v>
      </c>
      <c r="M16" s="400">
        <v>1146.2360000000001</v>
      </c>
      <c r="N16" s="400">
        <v>527</v>
      </c>
      <c r="Q16" s="401"/>
    </row>
    <row r="17" spans="1:17" s="352" customFormat="1" ht="18" customHeight="1">
      <c r="A17" s="402"/>
      <c r="B17" s="403" t="s">
        <v>458</v>
      </c>
      <c r="C17" s="400">
        <v>971</v>
      </c>
      <c r="D17" s="400">
        <v>6669.3474789370002</v>
      </c>
      <c r="E17" s="400">
        <v>4110</v>
      </c>
      <c r="F17" s="400"/>
      <c r="G17" s="364">
        <f t="shared" si="0"/>
        <v>60.954174513496554</v>
      </c>
      <c r="H17" s="364">
        <f t="shared" si="0"/>
        <v>27.808361155968008</v>
      </c>
      <c r="I17" s="364">
        <f t="shared" si="0"/>
        <v>56.139871602240135</v>
      </c>
      <c r="J17" s="400"/>
      <c r="K17" s="400"/>
      <c r="L17" s="400">
        <v>1593</v>
      </c>
      <c r="M17" s="400">
        <v>23983.245332333001</v>
      </c>
      <c r="N17" s="400">
        <v>7321</v>
      </c>
      <c r="Q17" s="401"/>
    </row>
    <row r="18" spans="1:17" s="353" customFormat="1" ht="18" customHeight="1">
      <c r="A18" s="404"/>
      <c r="B18" s="395" t="s">
        <v>459</v>
      </c>
      <c r="C18" s="397">
        <f>SUM(C19:C30)</f>
        <v>7996</v>
      </c>
      <c r="D18" s="397">
        <f>SUM(D19:D30)</f>
        <v>63077.961380658999</v>
      </c>
      <c r="E18" s="397">
        <f>SUM(E19:E30)</f>
        <v>44219</v>
      </c>
      <c r="F18" s="397"/>
      <c r="G18" s="398">
        <f t="shared" si="0"/>
        <v>69.578837452140618</v>
      </c>
      <c r="H18" s="398">
        <f t="shared" si="0"/>
        <v>59.434198976500227</v>
      </c>
      <c r="I18" s="398">
        <f t="shared" si="0"/>
        <v>83.076258289965622</v>
      </c>
      <c r="L18" s="397">
        <f>SUM(L19:L30)</f>
        <v>11492</v>
      </c>
      <c r="M18" s="397">
        <f>SUM(M19:M30)</f>
        <v>106130.75042131801</v>
      </c>
      <c r="N18" s="397">
        <f>SUM(N19:N30)</f>
        <v>53227</v>
      </c>
      <c r="Q18" s="401"/>
    </row>
    <row r="19" spans="1:17" s="352" customFormat="1" ht="18" customHeight="1">
      <c r="A19" s="402"/>
      <c r="B19" s="403" t="s">
        <v>460</v>
      </c>
      <c r="C19" s="400">
        <v>3948</v>
      </c>
      <c r="D19" s="400">
        <v>18078.135646621002</v>
      </c>
      <c r="E19" s="400">
        <v>15268</v>
      </c>
      <c r="F19" s="400"/>
      <c r="G19" s="364">
        <f t="shared" si="0"/>
        <v>63.708245925447791</v>
      </c>
      <c r="H19" s="364">
        <f t="shared" si="0"/>
        <v>53.303064047957051</v>
      </c>
      <c r="I19" s="364">
        <f t="shared" si="0"/>
        <v>65.365185375460229</v>
      </c>
      <c r="J19" s="400"/>
      <c r="K19" s="400"/>
      <c r="L19" s="400">
        <v>6197</v>
      </c>
      <c r="M19" s="400">
        <v>33915.753192641998</v>
      </c>
      <c r="N19" s="400">
        <v>23358</v>
      </c>
      <c r="Q19" s="401"/>
    </row>
    <row r="20" spans="1:17" s="352" customFormat="1" ht="18" customHeight="1">
      <c r="A20" s="402"/>
      <c r="B20" s="403" t="s">
        <v>461</v>
      </c>
      <c r="C20" s="400">
        <v>592</v>
      </c>
      <c r="D20" s="400">
        <v>3323.1299880000001</v>
      </c>
      <c r="E20" s="400">
        <v>3330</v>
      </c>
      <c r="F20" s="400"/>
      <c r="G20" s="364">
        <f t="shared" si="0"/>
        <v>73.907615480649184</v>
      </c>
      <c r="H20" s="364">
        <f t="shared" si="0"/>
        <v>71.408362987187928</v>
      </c>
      <c r="I20" s="364">
        <f t="shared" si="0"/>
        <v>62.558707495773056</v>
      </c>
      <c r="J20" s="400"/>
      <c r="K20" s="400"/>
      <c r="L20" s="400">
        <v>801</v>
      </c>
      <c r="M20" s="400">
        <v>4653.6985991350002</v>
      </c>
      <c r="N20" s="400">
        <v>5323</v>
      </c>
      <c r="Q20" s="401"/>
    </row>
    <row r="21" spans="1:17" s="352" customFormat="1" ht="18" customHeight="1">
      <c r="A21" s="402"/>
      <c r="B21" s="403" t="s">
        <v>462</v>
      </c>
      <c r="C21" s="400">
        <v>341</v>
      </c>
      <c r="D21" s="400">
        <v>1767.2945475080001</v>
      </c>
      <c r="E21" s="400">
        <v>1390</v>
      </c>
      <c r="F21" s="400"/>
      <c r="G21" s="364">
        <f t="shared" si="0"/>
        <v>54.647435897435891</v>
      </c>
      <c r="H21" s="364">
        <f t="shared" si="0"/>
        <v>53.90688657200279</v>
      </c>
      <c r="I21" s="364">
        <f t="shared" si="0"/>
        <v>49.360795454545453</v>
      </c>
      <c r="J21" s="400"/>
      <c r="K21" s="400"/>
      <c r="L21" s="400">
        <v>624</v>
      </c>
      <c r="M21" s="400">
        <v>3278.420735999</v>
      </c>
      <c r="N21" s="400">
        <v>2816</v>
      </c>
      <c r="Q21" s="401"/>
    </row>
    <row r="22" spans="1:17" s="352" customFormat="1" ht="18" customHeight="1">
      <c r="A22" s="402"/>
      <c r="B22" s="403" t="s">
        <v>463</v>
      </c>
      <c r="C22" s="400">
        <v>333</v>
      </c>
      <c r="D22" s="400">
        <v>16834.091087032</v>
      </c>
      <c r="E22" s="400">
        <v>2309</v>
      </c>
      <c r="F22" s="400"/>
      <c r="G22" s="364">
        <f t="shared" si="0"/>
        <v>78.16901408450704</v>
      </c>
      <c r="H22" s="364">
        <f t="shared" si="0"/>
        <v>1015.721204197577</v>
      </c>
      <c r="I22" s="364">
        <f t="shared" si="0"/>
        <v>126.3129102844639</v>
      </c>
      <c r="J22" s="400"/>
      <c r="K22" s="400"/>
      <c r="L22" s="400">
        <v>426</v>
      </c>
      <c r="M22" s="400">
        <v>1657.3535156559999</v>
      </c>
      <c r="N22" s="400">
        <v>1828</v>
      </c>
      <c r="Q22" s="401"/>
    </row>
    <row r="23" spans="1:17" s="352" customFormat="1" ht="18" customHeight="1">
      <c r="A23" s="402"/>
      <c r="B23" s="403" t="s">
        <v>464</v>
      </c>
      <c r="C23" s="400">
        <v>89</v>
      </c>
      <c r="D23" s="400">
        <v>908.41089999999997</v>
      </c>
      <c r="E23" s="400">
        <v>421</v>
      </c>
      <c r="F23" s="400"/>
      <c r="G23" s="364">
        <f t="shared" si="0"/>
        <v>72.950819672131146</v>
      </c>
      <c r="H23" s="364">
        <f t="shared" si="0"/>
        <v>34.671687807790654</v>
      </c>
      <c r="I23" s="364">
        <f t="shared" si="0"/>
        <v>102.18446601941748</v>
      </c>
      <c r="J23" s="400"/>
      <c r="K23" s="400"/>
      <c r="L23" s="400">
        <v>122</v>
      </c>
      <c r="M23" s="400">
        <v>2620.0365699990002</v>
      </c>
      <c r="N23" s="400">
        <v>412</v>
      </c>
      <c r="Q23" s="401"/>
    </row>
    <row r="24" spans="1:17" s="352" customFormat="1" ht="18" customHeight="1">
      <c r="A24" s="402"/>
      <c r="B24" s="403" t="s">
        <v>465</v>
      </c>
      <c r="C24" s="400">
        <v>273</v>
      </c>
      <c r="D24" s="400">
        <v>12015.866226194001</v>
      </c>
      <c r="E24" s="400">
        <v>1364</v>
      </c>
      <c r="F24" s="400"/>
      <c r="G24" s="364">
        <f t="shared" si="0"/>
        <v>76.901408450704224</v>
      </c>
      <c r="H24" s="364">
        <f t="shared" si="0"/>
        <v>26.457708027974842</v>
      </c>
      <c r="I24" s="364">
        <f t="shared" si="0"/>
        <v>65.419664268585137</v>
      </c>
      <c r="J24" s="400"/>
      <c r="K24" s="400"/>
      <c r="L24" s="400">
        <v>355</v>
      </c>
      <c r="M24" s="400">
        <v>45415.370876000001</v>
      </c>
      <c r="N24" s="400">
        <v>2085</v>
      </c>
      <c r="Q24" s="401"/>
    </row>
    <row r="25" spans="1:17" s="352" customFormat="1" ht="30" customHeight="1">
      <c r="A25" s="402"/>
      <c r="B25" s="403" t="s">
        <v>466</v>
      </c>
      <c r="C25" s="400">
        <v>763</v>
      </c>
      <c r="D25" s="400">
        <v>4262.0593030480004</v>
      </c>
      <c r="E25" s="400">
        <v>3082</v>
      </c>
      <c r="F25" s="400"/>
      <c r="G25" s="364">
        <f t="shared" si="0"/>
        <v>61.93181818181818</v>
      </c>
      <c r="H25" s="364">
        <f t="shared" si="0"/>
        <v>66.515412863624974</v>
      </c>
      <c r="I25" s="364">
        <f t="shared" si="0"/>
        <v>31.059155497329439</v>
      </c>
      <c r="J25" s="400"/>
      <c r="K25" s="400"/>
      <c r="L25" s="400">
        <v>1232</v>
      </c>
      <c r="M25" s="400">
        <v>6407.6266230000001</v>
      </c>
      <c r="N25" s="400">
        <v>9923</v>
      </c>
      <c r="Q25" s="401"/>
    </row>
    <row r="26" spans="1:17" s="352" customFormat="1" ht="18" customHeight="1">
      <c r="A26" s="402"/>
      <c r="B26" s="403" t="s">
        <v>467</v>
      </c>
      <c r="C26" s="400">
        <v>814</v>
      </c>
      <c r="D26" s="400">
        <v>1932.978637256</v>
      </c>
      <c r="E26" s="400">
        <v>3459</v>
      </c>
      <c r="F26" s="400"/>
      <c r="G26" s="364">
        <f t="shared" si="0"/>
        <v>177.72925764192141</v>
      </c>
      <c r="H26" s="364">
        <f t="shared" si="0"/>
        <v>148.20062933337573</v>
      </c>
      <c r="I26" s="364">
        <f t="shared" si="0"/>
        <v>174.34475806451613</v>
      </c>
      <c r="J26" s="400"/>
      <c r="K26" s="400"/>
      <c r="L26" s="400">
        <v>458</v>
      </c>
      <c r="M26" s="400">
        <v>1304.2985349999999</v>
      </c>
      <c r="N26" s="400">
        <v>1984</v>
      </c>
    </row>
    <row r="27" spans="1:17" s="352" customFormat="1" ht="18" customHeight="1">
      <c r="A27" s="402"/>
      <c r="B27" s="403" t="s">
        <v>468</v>
      </c>
      <c r="C27" s="400">
        <v>110</v>
      </c>
      <c r="D27" s="400">
        <v>1282.258</v>
      </c>
      <c r="E27" s="400">
        <v>651</v>
      </c>
      <c r="F27" s="400"/>
      <c r="G27" s="364">
        <f t="shared" si="0"/>
        <v>88.709677419354833</v>
      </c>
      <c r="H27" s="364">
        <f t="shared" si="0"/>
        <v>111.69567016799731</v>
      </c>
      <c r="I27" s="364">
        <f t="shared" si="0"/>
        <v>102.6813880126183</v>
      </c>
      <c r="J27" s="400"/>
      <c r="K27" s="400"/>
      <c r="L27" s="400">
        <v>124</v>
      </c>
      <c r="M27" s="400">
        <v>1147.992574888</v>
      </c>
      <c r="N27" s="400">
        <v>634</v>
      </c>
    </row>
    <row r="28" spans="1:17" s="352" customFormat="1" ht="18" customHeight="1">
      <c r="A28" s="402"/>
      <c r="B28" s="403" t="s">
        <v>469</v>
      </c>
      <c r="C28" s="400">
        <v>90</v>
      </c>
      <c r="D28" s="400">
        <v>297.22500000000002</v>
      </c>
      <c r="E28" s="400">
        <v>280</v>
      </c>
      <c r="F28" s="400"/>
      <c r="G28" s="364">
        <f t="shared" si="0"/>
        <v>73.170731707317074</v>
      </c>
      <c r="H28" s="364">
        <f t="shared" si="0"/>
        <v>28.911784646749418</v>
      </c>
      <c r="I28" s="364">
        <f t="shared" si="0"/>
        <v>38.997214484679667</v>
      </c>
      <c r="J28" s="400"/>
      <c r="K28" s="400"/>
      <c r="L28" s="400">
        <v>123</v>
      </c>
      <c r="M28" s="400">
        <v>1028.040999999</v>
      </c>
      <c r="N28" s="400">
        <v>718</v>
      </c>
    </row>
    <row r="29" spans="1:17" ht="30" customHeight="1">
      <c r="A29" s="402"/>
      <c r="B29" s="403" t="s">
        <v>470</v>
      </c>
      <c r="C29" s="400">
        <v>560</v>
      </c>
      <c r="D29" s="400">
        <v>2246.747331</v>
      </c>
      <c r="E29" s="400">
        <v>12369</v>
      </c>
      <c r="F29" s="400"/>
      <c r="G29" s="364">
        <f t="shared" si="0"/>
        <v>64.146620847651775</v>
      </c>
      <c r="H29" s="364">
        <f t="shared" si="0"/>
        <v>53.724408070434194</v>
      </c>
      <c r="I29" s="364">
        <f t="shared" si="0"/>
        <v>350.99318955732122</v>
      </c>
      <c r="J29" s="400"/>
      <c r="K29" s="400"/>
      <c r="L29" s="400">
        <v>873</v>
      </c>
      <c r="M29" s="400">
        <v>4181.9861989999999</v>
      </c>
      <c r="N29" s="400">
        <v>3524</v>
      </c>
    </row>
    <row r="30" spans="1:17" ht="18" customHeight="1">
      <c r="A30" s="402"/>
      <c r="B30" s="403" t="s">
        <v>471</v>
      </c>
      <c r="C30" s="400">
        <v>83</v>
      </c>
      <c r="D30" s="400">
        <v>129.764714</v>
      </c>
      <c r="E30" s="400">
        <v>296</v>
      </c>
      <c r="F30" s="400"/>
      <c r="G30" s="364">
        <f t="shared" si="0"/>
        <v>52.866242038216562</v>
      </c>
      <c r="H30" s="364">
        <f t="shared" si="0"/>
        <v>24.946501157309502</v>
      </c>
      <c r="I30" s="364">
        <f t="shared" si="0"/>
        <v>47.588424437299039</v>
      </c>
      <c r="J30" s="400"/>
      <c r="K30" s="400"/>
      <c r="L30" s="400">
        <v>157</v>
      </c>
      <c r="M30" s="400">
        <v>520.17200000000003</v>
      </c>
      <c r="N30" s="400">
        <v>622</v>
      </c>
    </row>
    <row r="31" spans="1:17" ht="18" customHeight="1">
      <c r="C31" s="391"/>
      <c r="D31" s="391"/>
      <c r="E31" s="391"/>
      <c r="F31" s="400"/>
      <c r="G31" s="405"/>
      <c r="H31" s="406"/>
      <c r="I31" s="406"/>
      <c r="L31" s="359"/>
      <c r="M31" s="400"/>
      <c r="N31" s="400"/>
    </row>
    <row r="32" spans="1:17" ht="20.100000000000001" customHeight="1">
      <c r="A32" s="359"/>
      <c r="B32" s="359"/>
      <c r="C32" s="359"/>
      <c r="D32" s="359"/>
      <c r="E32" s="359"/>
      <c r="F32" s="359"/>
      <c r="G32" s="359"/>
      <c r="L32" s="359"/>
      <c r="M32" s="359"/>
      <c r="N32" s="359"/>
    </row>
    <row r="33" spans="1:14" ht="20.100000000000001" customHeight="1">
      <c r="A33" s="359"/>
      <c r="B33" s="359"/>
      <c r="C33" s="359"/>
      <c r="D33" s="359"/>
      <c r="E33" s="359"/>
      <c r="F33" s="359"/>
      <c r="G33" s="359"/>
      <c r="L33" s="359"/>
      <c r="M33" s="359"/>
      <c r="N33" s="359"/>
    </row>
    <row r="34" spans="1:14" ht="20.100000000000001" customHeight="1">
      <c r="A34" s="359"/>
      <c r="B34" s="359"/>
      <c r="C34" s="359"/>
      <c r="D34" s="359"/>
      <c r="E34" s="359"/>
      <c r="F34" s="359"/>
      <c r="G34" s="359"/>
      <c r="L34" s="359"/>
      <c r="M34" s="359"/>
      <c r="N34" s="359"/>
    </row>
    <row r="35" spans="1:14" ht="20.100000000000001" customHeight="1">
      <c r="A35" s="359"/>
      <c r="B35" s="359"/>
      <c r="C35" s="359"/>
      <c r="D35" s="359"/>
      <c r="E35" s="359"/>
      <c r="F35" s="359"/>
      <c r="G35" s="359"/>
      <c r="L35" s="359"/>
      <c r="M35" s="359"/>
      <c r="N35" s="359"/>
    </row>
    <row r="36" spans="1:14" ht="20.100000000000001" customHeight="1">
      <c r="A36" s="359"/>
      <c r="B36" s="359"/>
      <c r="C36" s="359"/>
      <c r="D36" s="359"/>
      <c r="E36" s="359"/>
      <c r="F36" s="359"/>
      <c r="G36" s="359"/>
      <c r="L36" s="359"/>
      <c r="M36" s="359"/>
      <c r="N36" s="359"/>
    </row>
    <row r="37" spans="1:14" ht="20.100000000000001" customHeight="1">
      <c r="A37" s="359"/>
      <c r="B37" s="359"/>
      <c r="C37" s="359"/>
      <c r="D37" s="359"/>
      <c r="E37" s="359"/>
      <c r="F37" s="359"/>
      <c r="G37" s="359"/>
      <c r="L37" s="359"/>
      <c r="M37" s="359"/>
      <c r="N37" s="359"/>
    </row>
    <row r="38" spans="1:14" ht="20.100000000000001" customHeight="1">
      <c r="A38" s="359"/>
      <c r="B38" s="359"/>
      <c r="C38" s="359"/>
      <c r="D38" s="359"/>
      <c r="E38" s="359"/>
      <c r="F38" s="359"/>
      <c r="G38" s="359"/>
      <c r="L38" s="359"/>
      <c r="M38" s="359"/>
      <c r="N38" s="359"/>
    </row>
    <row r="39" spans="1:14" ht="20.100000000000001" customHeight="1">
      <c r="A39" s="359"/>
      <c r="B39" s="359"/>
      <c r="C39" s="359"/>
      <c r="D39" s="359"/>
      <c r="E39" s="359"/>
      <c r="F39" s="359"/>
      <c r="G39" s="359"/>
      <c r="L39" s="359"/>
      <c r="M39" s="359"/>
      <c r="N39" s="359"/>
    </row>
    <row r="40" spans="1:14" ht="20.100000000000001" customHeight="1">
      <c r="A40" s="359"/>
      <c r="B40" s="359"/>
      <c r="C40" s="359"/>
      <c r="D40" s="359"/>
      <c r="E40" s="359"/>
      <c r="F40" s="359"/>
      <c r="G40" s="359"/>
      <c r="L40" s="359"/>
      <c r="M40" s="359"/>
      <c r="N40" s="359"/>
    </row>
    <row r="41" spans="1:14" ht="20.100000000000001" customHeight="1">
      <c r="A41" s="359"/>
      <c r="B41" s="359"/>
      <c r="C41" s="359"/>
      <c r="D41" s="359"/>
      <c r="E41" s="359"/>
      <c r="F41" s="359"/>
      <c r="G41" s="359"/>
      <c r="L41" s="359"/>
      <c r="M41" s="359"/>
      <c r="N41" s="359"/>
    </row>
    <row r="42" spans="1:14" ht="20.100000000000001" customHeight="1">
      <c r="A42" s="359"/>
      <c r="B42" s="359"/>
      <c r="C42" s="359"/>
      <c r="D42" s="359"/>
      <c r="E42" s="359"/>
      <c r="F42" s="359"/>
      <c r="G42" s="359"/>
      <c r="L42" s="359"/>
      <c r="M42" s="359"/>
      <c r="N42" s="359"/>
    </row>
    <row r="43" spans="1:14" ht="20.100000000000001" customHeight="1">
      <c r="A43" s="359"/>
      <c r="B43" s="359"/>
      <c r="C43" s="359"/>
      <c r="D43" s="359"/>
      <c r="E43" s="359"/>
      <c r="F43" s="359"/>
      <c r="G43" s="359"/>
      <c r="L43" s="359"/>
      <c r="M43" s="359"/>
      <c r="N43" s="359"/>
    </row>
    <row r="44" spans="1:14" ht="20.100000000000001" customHeight="1">
      <c r="A44" s="359"/>
      <c r="B44" s="359"/>
      <c r="C44" s="359"/>
      <c r="D44" s="359"/>
      <c r="E44" s="359"/>
      <c r="F44" s="359"/>
      <c r="G44" s="359"/>
      <c r="L44" s="359"/>
      <c r="M44" s="359"/>
      <c r="N44" s="359"/>
    </row>
    <row r="45" spans="1:14" ht="20.100000000000001" customHeight="1">
      <c r="A45" s="359"/>
      <c r="B45" s="359"/>
      <c r="C45" s="359"/>
      <c r="D45" s="359"/>
      <c r="E45" s="359"/>
      <c r="F45" s="359"/>
      <c r="G45" s="359"/>
      <c r="L45" s="359"/>
      <c r="M45" s="359"/>
      <c r="N45" s="359"/>
    </row>
    <row r="46" spans="1:14" ht="20.100000000000001" customHeight="1">
      <c r="A46" s="359"/>
      <c r="B46" s="359"/>
      <c r="C46" s="359"/>
      <c r="D46" s="359"/>
      <c r="E46" s="359"/>
      <c r="F46" s="359"/>
      <c r="G46" s="359"/>
      <c r="L46" s="359"/>
      <c r="M46" s="359"/>
      <c r="N46" s="359"/>
    </row>
    <row r="47" spans="1:14" ht="20.100000000000001" customHeight="1">
      <c r="A47" s="359"/>
      <c r="B47" s="359"/>
      <c r="C47" s="359"/>
      <c r="D47" s="359"/>
      <c r="E47" s="359"/>
      <c r="F47" s="359"/>
      <c r="G47" s="359"/>
      <c r="L47" s="359"/>
      <c r="M47" s="359"/>
      <c r="N47" s="359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3">
    <mergeCell ref="C4:E5"/>
    <mergeCell ref="G4:I4"/>
    <mergeCell ref="G5:I5"/>
  </mergeCells>
  <pageMargins left="0.86614173228346503" right="0.39370078740157499" top="0.74803149606299202" bottom="0.74803149606299202" header="0.31496062992126" footer="0.511811023622047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73"/>
  <sheetViews>
    <sheetView topLeftCell="A6" zoomScaleNormal="100" workbookViewId="0">
      <selection activeCell="A2" sqref="A2"/>
    </sheetView>
  </sheetViews>
  <sheetFormatPr defaultColWidth="8.6640625" defaultRowHeight="13.2"/>
  <cols>
    <col min="1" max="1" width="49.33203125" style="350" customWidth="1"/>
    <col min="2" max="3" width="10.6640625" style="350" customWidth="1"/>
    <col min="4" max="4" width="20.6640625" style="350" customWidth="1"/>
    <col min="5" max="16384" width="8.6640625" style="350"/>
  </cols>
  <sheetData>
    <row r="1" spans="1:4" s="348" customFormat="1" ht="20.100000000000001" customHeight="1">
      <c r="A1" s="347" t="s">
        <v>472</v>
      </c>
      <c r="B1" s="378"/>
      <c r="C1" s="378"/>
    </row>
    <row r="2" spans="1:4" ht="20.100000000000001" customHeight="1">
      <c r="A2" s="359"/>
      <c r="B2" s="359"/>
      <c r="C2" s="359"/>
    </row>
    <row r="3" spans="1:4" s="352" customFormat="1" ht="20.100000000000001" customHeight="1">
      <c r="A3" s="351"/>
      <c r="B3" s="379"/>
      <c r="C3" s="379"/>
      <c r="D3" s="407" t="s">
        <v>473</v>
      </c>
    </row>
    <row r="4" spans="1:4" s="352" customFormat="1" ht="15.9" customHeight="1">
      <c r="A4" s="380"/>
      <c r="B4" s="382" t="s">
        <v>104</v>
      </c>
      <c r="C4" s="382" t="s">
        <v>104</v>
      </c>
      <c r="D4" s="382" t="s">
        <v>440</v>
      </c>
    </row>
    <row r="5" spans="1:4" s="352" customFormat="1" ht="15.9" customHeight="1">
      <c r="A5" s="384"/>
      <c r="B5" s="387" t="s">
        <v>234</v>
      </c>
      <c r="C5" s="387" t="s">
        <v>57</v>
      </c>
      <c r="D5" s="387" t="s">
        <v>442</v>
      </c>
    </row>
    <row r="6" spans="1:4" s="352" customFormat="1" ht="20.100000000000001" customHeight="1">
      <c r="A6" s="351"/>
      <c r="B6" s="386"/>
      <c r="C6" s="386"/>
      <c r="D6" s="386"/>
    </row>
    <row r="7" spans="1:4" s="393" customFormat="1" ht="20.100000000000001" customHeight="1">
      <c r="A7" s="408" t="s">
        <v>54</v>
      </c>
      <c r="B7" s="409">
        <v>13799</v>
      </c>
      <c r="C7" s="409">
        <f>SUM(C8,C9,C14)</f>
        <v>22794</v>
      </c>
      <c r="D7" s="410">
        <f>C7/B7*100</f>
        <v>165.18588303500255</v>
      </c>
    </row>
    <row r="8" spans="1:4" s="393" customFormat="1" ht="20.100000000000001" customHeight="1">
      <c r="A8" s="395" t="s">
        <v>455</v>
      </c>
      <c r="B8" s="411">
        <v>216</v>
      </c>
      <c r="C8" s="411">
        <v>326</v>
      </c>
      <c r="D8" s="412">
        <f t="shared" ref="D8:D26" si="0">C8/B8*100</f>
        <v>150.92592592592592</v>
      </c>
    </row>
    <row r="9" spans="1:4" s="393" customFormat="1" ht="20.100000000000001" customHeight="1">
      <c r="A9" s="395" t="s">
        <v>456</v>
      </c>
      <c r="B9" s="411">
        <v>3919</v>
      </c>
      <c r="C9" s="411">
        <f>SUM(C10:C13)</f>
        <v>5952</v>
      </c>
      <c r="D9" s="412">
        <f t="shared" si="0"/>
        <v>151.87547843837714</v>
      </c>
    </row>
    <row r="10" spans="1:4" s="352" customFormat="1" ht="20.100000000000001" customHeight="1">
      <c r="A10" s="413" t="s">
        <v>260</v>
      </c>
      <c r="B10" s="414">
        <v>83</v>
      </c>
      <c r="C10" s="414">
        <v>123</v>
      </c>
      <c r="D10" s="415">
        <f t="shared" si="0"/>
        <v>148.19277108433735</v>
      </c>
    </row>
    <row r="11" spans="1:4" s="352" customFormat="1" ht="20.100000000000001" customHeight="1">
      <c r="A11" s="413" t="s">
        <v>266</v>
      </c>
      <c r="B11" s="414">
        <v>1758</v>
      </c>
      <c r="C11" s="414">
        <v>2788</v>
      </c>
      <c r="D11" s="415">
        <f t="shared" si="0"/>
        <v>158.58930602957906</v>
      </c>
    </row>
    <row r="12" spans="1:4" s="352" customFormat="1" ht="20.100000000000001" customHeight="1">
      <c r="A12" s="413" t="s">
        <v>457</v>
      </c>
      <c r="B12" s="414">
        <v>260</v>
      </c>
      <c r="C12" s="414">
        <v>380</v>
      </c>
      <c r="D12" s="415">
        <f t="shared" si="0"/>
        <v>146.15384615384613</v>
      </c>
    </row>
    <row r="13" spans="1:4" s="352" customFormat="1" ht="20.100000000000001" customHeight="1">
      <c r="A13" s="413" t="s">
        <v>458</v>
      </c>
      <c r="B13" s="414">
        <v>1818</v>
      </c>
      <c r="C13" s="414">
        <v>2661</v>
      </c>
      <c r="D13" s="415">
        <f t="shared" si="0"/>
        <v>146.36963696369637</v>
      </c>
    </row>
    <row r="14" spans="1:4" s="393" customFormat="1" ht="20.100000000000001" customHeight="1">
      <c r="A14" s="416" t="s">
        <v>459</v>
      </c>
      <c r="B14" s="411">
        <v>9664</v>
      </c>
      <c r="C14" s="411">
        <f>SUM(C15:C26)</f>
        <v>16516</v>
      </c>
      <c r="D14" s="412">
        <f t="shared" si="0"/>
        <v>170.9023178807947</v>
      </c>
    </row>
    <row r="15" spans="1:4" s="352" customFormat="1" ht="20.100000000000001" customHeight="1">
      <c r="A15" s="413" t="s">
        <v>460</v>
      </c>
      <c r="B15" s="414">
        <v>4263</v>
      </c>
      <c r="C15" s="414">
        <v>8271</v>
      </c>
      <c r="D15" s="415">
        <f t="shared" si="0"/>
        <v>194.01829697396201</v>
      </c>
    </row>
    <row r="16" spans="1:4" s="352" customFormat="1" ht="20.100000000000001" customHeight="1">
      <c r="A16" s="413" t="s">
        <v>461</v>
      </c>
      <c r="B16" s="414">
        <v>702</v>
      </c>
      <c r="C16" s="414">
        <v>1049</v>
      </c>
      <c r="D16" s="415">
        <f t="shared" si="0"/>
        <v>149.43019943019945</v>
      </c>
    </row>
    <row r="17" spans="1:4" s="352" customFormat="1" ht="20.100000000000001" customHeight="1">
      <c r="A17" s="413" t="s">
        <v>462</v>
      </c>
      <c r="B17" s="414">
        <v>751</v>
      </c>
      <c r="C17" s="414">
        <v>1171</v>
      </c>
      <c r="D17" s="415">
        <f t="shared" si="0"/>
        <v>155.92543275632491</v>
      </c>
    </row>
    <row r="18" spans="1:4" s="352" customFormat="1" ht="20.100000000000001" customHeight="1">
      <c r="A18" s="413" t="s">
        <v>463</v>
      </c>
      <c r="B18" s="414">
        <v>355</v>
      </c>
      <c r="C18" s="414">
        <v>510</v>
      </c>
      <c r="D18" s="415">
        <f t="shared" si="0"/>
        <v>143.66197183098592</v>
      </c>
    </row>
    <row r="19" spans="1:4" s="352" customFormat="1" ht="20.100000000000001" customHeight="1">
      <c r="A19" s="413" t="s">
        <v>464</v>
      </c>
      <c r="B19" s="414">
        <v>122</v>
      </c>
      <c r="C19" s="414">
        <v>219</v>
      </c>
      <c r="D19" s="415">
        <f t="shared" si="0"/>
        <v>179.50819672131149</v>
      </c>
    </row>
    <row r="20" spans="1:4" s="352" customFormat="1" ht="20.100000000000001" customHeight="1">
      <c r="A20" s="413" t="s">
        <v>465</v>
      </c>
      <c r="B20" s="414">
        <v>645</v>
      </c>
      <c r="C20" s="414">
        <v>974</v>
      </c>
      <c r="D20" s="415">
        <f t="shared" si="0"/>
        <v>151.00775193798449</v>
      </c>
    </row>
    <row r="21" spans="1:4" s="352" customFormat="1" ht="27.9" customHeight="1">
      <c r="A21" s="413" t="s">
        <v>474</v>
      </c>
      <c r="B21" s="414">
        <v>1117</v>
      </c>
      <c r="C21" s="414">
        <v>1661</v>
      </c>
      <c r="D21" s="415">
        <f t="shared" si="0"/>
        <v>148.70188003581021</v>
      </c>
    </row>
    <row r="22" spans="1:4" s="352" customFormat="1" ht="20.100000000000001" customHeight="1">
      <c r="A22" s="413" t="s">
        <v>467</v>
      </c>
      <c r="B22" s="414">
        <v>393</v>
      </c>
      <c r="C22" s="414">
        <v>565</v>
      </c>
      <c r="D22" s="415">
        <f t="shared" si="0"/>
        <v>143.76590330788804</v>
      </c>
    </row>
    <row r="23" spans="1:4" s="352" customFormat="1" ht="20.100000000000001" customHeight="1">
      <c r="A23" s="413" t="s">
        <v>468</v>
      </c>
      <c r="B23" s="414">
        <v>61</v>
      </c>
      <c r="C23" s="414">
        <v>118</v>
      </c>
      <c r="D23" s="415">
        <f t="shared" si="0"/>
        <v>193.44262295081967</v>
      </c>
    </row>
    <row r="24" spans="1:4" s="352" customFormat="1" ht="20.100000000000001" customHeight="1">
      <c r="A24" s="413" t="s">
        <v>469</v>
      </c>
      <c r="B24" s="414">
        <v>129</v>
      </c>
      <c r="C24" s="414">
        <v>170</v>
      </c>
      <c r="D24" s="415">
        <f t="shared" si="0"/>
        <v>131.7829457364341</v>
      </c>
    </row>
    <row r="25" spans="1:4" ht="27.9" customHeight="1">
      <c r="A25" s="413" t="s">
        <v>475</v>
      </c>
      <c r="B25" s="414">
        <v>698</v>
      </c>
      <c r="C25" s="414">
        <v>1160</v>
      </c>
      <c r="D25" s="415">
        <f t="shared" si="0"/>
        <v>166.189111747851</v>
      </c>
    </row>
    <row r="26" spans="1:4" ht="20.100000000000001" customHeight="1">
      <c r="A26" s="413" t="s">
        <v>471</v>
      </c>
      <c r="B26" s="414">
        <v>428</v>
      </c>
      <c r="C26" s="414">
        <v>648</v>
      </c>
      <c r="D26" s="415">
        <f t="shared" si="0"/>
        <v>151.4018691588785</v>
      </c>
    </row>
    <row r="27" spans="1:4" ht="20.100000000000001" customHeight="1">
      <c r="A27" s="359"/>
      <c r="B27" s="414"/>
      <c r="C27" s="359"/>
    </row>
    <row r="28" spans="1:4" ht="20.100000000000001" customHeight="1">
      <c r="A28" s="359"/>
      <c r="B28" s="414"/>
      <c r="C28" s="359"/>
    </row>
    <row r="29" spans="1:4" ht="20.100000000000001" customHeight="1">
      <c r="A29" s="359"/>
      <c r="B29" s="359"/>
      <c r="C29" s="359"/>
    </row>
    <row r="30" spans="1:4" ht="20.100000000000001" customHeight="1">
      <c r="A30" s="359"/>
      <c r="B30" s="359"/>
      <c r="C30" s="359"/>
    </row>
    <row r="31" spans="1:4" ht="20.100000000000001" customHeight="1">
      <c r="A31" s="359"/>
      <c r="B31" s="359"/>
      <c r="C31" s="359"/>
    </row>
    <row r="32" spans="1:4" ht="20.100000000000001" customHeight="1">
      <c r="A32" s="359"/>
      <c r="B32" s="359"/>
      <c r="C32" s="359"/>
    </row>
    <row r="33" spans="1:4" ht="20.100000000000001" customHeight="1">
      <c r="A33" s="359"/>
      <c r="B33" s="359"/>
      <c r="C33" s="359"/>
    </row>
    <row r="34" spans="1:4" ht="20.100000000000001" customHeight="1">
      <c r="A34" s="359"/>
      <c r="B34" s="359"/>
      <c r="C34" s="359"/>
    </row>
    <row r="35" spans="1:4" ht="20.100000000000001" customHeight="1">
      <c r="A35" s="359"/>
      <c r="B35" s="359"/>
      <c r="C35" s="359"/>
    </row>
    <row r="36" spans="1:4" ht="20.100000000000001" customHeight="1">
      <c r="A36" s="359"/>
      <c r="B36" s="359"/>
      <c r="C36" s="359"/>
    </row>
    <row r="37" spans="1:4" ht="20.100000000000001" customHeight="1">
      <c r="A37" s="359"/>
      <c r="B37" s="359"/>
      <c r="C37" s="359"/>
    </row>
    <row r="38" spans="1:4" ht="20.100000000000001" customHeight="1">
      <c r="A38" s="359"/>
      <c r="B38" s="359"/>
      <c r="C38" s="359"/>
    </row>
    <row r="39" spans="1:4" ht="20.100000000000001" customHeight="1">
      <c r="A39" s="359"/>
      <c r="B39" s="359"/>
      <c r="C39" s="359"/>
    </row>
    <row r="40" spans="1:4" ht="20.100000000000001" customHeight="1">
      <c r="A40" s="359"/>
      <c r="B40" s="359"/>
      <c r="C40" s="359"/>
    </row>
    <row r="41" spans="1:4" ht="20.100000000000001" customHeight="1">
      <c r="A41" s="359"/>
      <c r="B41" s="359"/>
      <c r="C41" s="359"/>
    </row>
    <row r="42" spans="1:4" ht="20.100000000000001" customHeight="1">
      <c r="A42" s="359"/>
      <c r="B42" s="359"/>
      <c r="C42" s="359"/>
    </row>
    <row r="43" spans="1:4" ht="20.100000000000001" customHeight="1">
      <c r="A43" s="359"/>
      <c r="B43" s="359"/>
      <c r="C43" s="359"/>
    </row>
    <row r="44" spans="1:4" ht="20.100000000000001" customHeight="1">
      <c r="A44" s="359"/>
      <c r="B44" s="359"/>
      <c r="C44" s="359"/>
      <c r="D44" s="359"/>
    </row>
    <row r="45" spans="1:4" ht="20.100000000000001" customHeight="1">
      <c r="A45" s="359"/>
      <c r="B45" s="359"/>
      <c r="C45" s="359"/>
      <c r="D45" s="359"/>
    </row>
    <row r="46" spans="1:4" ht="20.100000000000001" customHeight="1">
      <c r="A46" s="359"/>
      <c r="B46" s="359"/>
      <c r="C46" s="359"/>
      <c r="D46" s="359"/>
    </row>
    <row r="47" spans="1:4" ht="20.100000000000001" customHeight="1">
      <c r="A47" s="359"/>
      <c r="B47" s="359"/>
      <c r="C47" s="359"/>
      <c r="D47" s="359"/>
    </row>
    <row r="48" spans="1:4" ht="20.100000000000001" customHeight="1">
      <c r="A48" s="359"/>
      <c r="B48" s="359"/>
      <c r="C48" s="359"/>
      <c r="D48" s="359"/>
    </row>
    <row r="49" spans="1:4" ht="20.100000000000001" customHeight="1">
      <c r="A49" s="359"/>
      <c r="B49" s="359"/>
      <c r="C49" s="359"/>
      <c r="D49" s="359"/>
    </row>
    <row r="50" spans="1:4" ht="20.100000000000001" customHeight="1">
      <c r="A50" s="359"/>
      <c r="B50" s="359"/>
      <c r="C50" s="359"/>
      <c r="D50" s="359"/>
    </row>
    <row r="51" spans="1:4" ht="20.100000000000001" customHeight="1">
      <c r="A51" s="359"/>
      <c r="B51" s="359"/>
      <c r="C51" s="359"/>
      <c r="D51" s="359"/>
    </row>
    <row r="52" spans="1:4" ht="20.100000000000001" customHeight="1">
      <c r="A52" s="359"/>
      <c r="B52" s="359"/>
      <c r="C52" s="359"/>
      <c r="D52" s="359"/>
    </row>
    <row r="53" spans="1:4" ht="20.100000000000001" customHeight="1">
      <c r="A53" s="359"/>
      <c r="B53" s="359"/>
      <c r="C53" s="359"/>
      <c r="D53" s="359"/>
    </row>
    <row r="54" spans="1:4" ht="20.100000000000001" customHeight="1">
      <c r="A54" s="359"/>
      <c r="B54" s="359"/>
      <c r="C54" s="359"/>
      <c r="D54" s="359"/>
    </row>
    <row r="55" spans="1:4" ht="20.100000000000001" customHeight="1">
      <c r="A55" s="359"/>
      <c r="B55" s="359"/>
      <c r="C55" s="359"/>
      <c r="D55" s="359"/>
    </row>
    <row r="56" spans="1:4" ht="20.100000000000001" customHeight="1">
      <c r="A56" s="359"/>
      <c r="B56" s="359"/>
      <c r="C56" s="359"/>
      <c r="D56" s="359"/>
    </row>
    <row r="57" spans="1:4" ht="20.100000000000001" customHeight="1">
      <c r="A57" s="359"/>
      <c r="B57" s="359"/>
      <c r="C57" s="359"/>
      <c r="D57" s="359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5" right="0.39370078740157499" top="0.74803149606299202" bottom="0.74803149606299202" header="0.31496062992126" footer="0.511811023622047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5"/>
  <sheetViews>
    <sheetView topLeftCell="A3" workbookViewId="0">
      <selection activeCell="A2" sqref="A2"/>
    </sheetView>
  </sheetViews>
  <sheetFormatPr defaultColWidth="8.6640625" defaultRowHeight="13.2"/>
  <cols>
    <col min="1" max="1" width="46.5546875" style="350" customWidth="1"/>
    <col min="2" max="3" width="10.6640625" style="350" customWidth="1"/>
    <col min="4" max="4" width="20.6640625" style="350" customWidth="1"/>
    <col min="5" max="16384" width="8.6640625" style="350"/>
  </cols>
  <sheetData>
    <row r="1" spans="1:4" s="348" customFormat="1" ht="20.100000000000001" customHeight="1">
      <c r="A1" s="347" t="s">
        <v>476</v>
      </c>
      <c r="B1" s="378"/>
      <c r="C1" s="378"/>
      <c r="D1" s="378"/>
    </row>
    <row r="2" spans="1:4" ht="20.100000000000001" customHeight="1">
      <c r="A2" s="359"/>
      <c r="B2" s="359"/>
      <c r="C2" s="359"/>
    </row>
    <row r="3" spans="1:4" s="352" customFormat="1" ht="15.9" customHeight="1">
      <c r="A3" s="351"/>
      <c r="B3" s="379"/>
      <c r="C3" s="379"/>
      <c r="D3" s="407" t="s">
        <v>473</v>
      </c>
    </row>
    <row r="4" spans="1:4" s="352" customFormat="1" ht="15.75" customHeight="1">
      <c r="A4" s="380"/>
      <c r="B4" s="382" t="s">
        <v>104</v>
      </c>
      <c r="C4" s="382" t="s">
        <v>104</v>
      </c>
      <c r="D4" s="382" t="s">
        <v>440</v>
      </c>
    </row>
    <row r="5" spans="1:4" s="352" customFormat="1" ht="15.75" customHeight="1">
      <c r="A5" s="384"/>
      <c r="B5" s="387" t="s">
        <v>234</v>
      </c>
      <c r="C5" s="387" t="s">
        <v>57</v>
      </c>
      <c r="D5" s="387" t="s">
        <v>442</v>
      </c>
    </row>
    <row r="6" spans="1:4" s="352" customFormat="1" ht="20.100000000000001" customHeight="1">
      <c r="A6" s="351"/>
      <c r="B6" s="386"/>
      <c r="C6" s="386"/>
      <c r="D6" s="386"/>
    </row>
    <row r="7" spans="1:4" s="393" customFormat="1" ht="20.100000000000001" customHeight="1">
      <c r="A7" s="408" t="s">
        <v>54</v>
      </c>
      <c r="B7" s="409">
        <v>43925</v>
      </c>
      <c r="C7" s="409">
        <f>C8+C9+C14</f>
        <v>52807</v>
      </c>
      <c r="D7" s="417">
        <f t="shared" ref="D7:D26" si="0">+C7/B7*100</f>
        <v>120.22083096186682</v>
      </c>
    </row>
    <row r="8" spans="1:4" s="393" customFormat="1" ht="20.100000000000001" customHeight="1">
      <c r="A8" s="395" t="s">
        <v>455</v>
      </c>
      <c r="B8" s="411">
        <v>544</v>
      </c>
      <c r="C8" s="411">
        <v>622</v>
      </c>
      <c r="D8" s="418">
        <f t="shared" si="0"/>
        <v>114.33823529411764</v>
      </c>
    </row>
    <row r="9" spans="1:4" s="393" customFormat="1" ht="20.100000000000001" customHeight="1">
      <c r="A9" s="395" t="s">
        <v>456</v>
      </c>
      <c r="B9" s="411">
        <v>11403</v>
      </c>
      <c r="C9" s="411">
        <f>SUM(C10:C13)</f>
        <v>13728</v>
      </c>
      <c r="D9" s="418">
        <f t="shared" si="0"/>
        <v>120.38937121810049</v>
      </c>
    </row>
    <row r="10" spans="1:4" s="352" customFormat="1" ht="20.100000000000001" customHeight="1">
      <c r="A10" s="413" t="s">
        <v>260</v>
      </c>
      <c r="B10" s="414">
        <v>201</v>
      </c>
      <c r="C10" s="414">
        <v>265</v>
      </c>
      <c r="D10" s="419">
        <f t="shared" si="0"/>
        <v>131.84079601990049</v>
      </c>
    </row>
    <row r="11" spans="1:4" s="352" customFormat="1" ht="19.5" customHeight="1">
      <c r="A11" s="413" t="s">
        <v>266</v>
      </c>
      <c r="B11" s="414">
        <v>5127</v>
      </c>
      <c r="C11" s="414">
        <v>6113</v>
      </c>
      <c r="D11" s="419">
        <f t="shared" si="0"/>
        <v>119.23151940706065</v>
      </c>
    </row>
    <row r="12" spans="1:4" s="352" customFormat="1" ht="19.5" customHeight="1">
      <c r="A12" s="413" t="s">
        <v>457</v>
      </c>
      <c r="B12" s="414">
        <v>321</v>
      </c>
      <c r="C12" s="414">
        <v>375</v>
      </c>
      <c r="D12" s="419">
        <f t="shared" si="0"/>
        <v>116.82242990654206</v>
      </c>
    </row>
    <row r="13" spans="1:4" s="352" customFormat="1" ht="20.100000000000001" customHeight="1">
      <c r="A13" s="413" t="s">
        <v>458</v>
      </c>
      <c r="B13" s="414">
        <v>5754</v>
      </c>
      <c r="C13" s="414">
        <v>6975</v>
      </c>
      <c r="D13" s="419">
        <f t="shared" si="0"/>
        <v>121.22002085505734</v>
      </c>
    </row>
    <row r="14" spans="1:4" s="393" customFormat="1" ht="20.100000000000001" customHeight="1">
      <c r="A14" s="416" t="s">
        <v>459</v>
      </c>
      <c r="B14" s="411">
        <v>31978</v>
      </c>
      <c r="C14" s="411">
        <f>SUM(C15:C26)</f>
        <v>38457</v>
      </c>
      <c r="D14" s="418">
        <f t="shared" si="0"/>
        <v>120.26080430295829</v>
      </c>
    </row>
    <row r="15" spans="1:4" s="352" customFormat="1" ht="20.100000000000001" customHeight="1">
      <c r="A15" s="413" t="s">
        <v>460</v>
      </c>
      <c r="B15" s="414">
        <v>17128</v>
      </c>
      <c r="C15" s="414">
        <v>20716</v>
      </c>
      <c r="D15" s="419">
        <f t="shared" si="0"/>
        <v>120.94815506772537</v>
      </c>
    </row>
    <row r="16" spans="1:4" s="352" customFormat="1" ht="20.100000000000001" customHeight="1">
      <c r="A16" s="413" t="s">
        <v>461</v>
      </c>
      <c r="B16" s="414">
        <v>2229</v>
      </c>
      <c r="C16" s="414">
        <v>2656</v>
      </c>
      <c r="D16" s="419">
        <f t="shared" si="0"/>
        <v>119.15657245401525</v>
      </c>
    </row>
    <row r="17" spans="1:4" s="352" customFormat="1" ht="20.100000000000001" customHeight="1">
      <c r="A17" s="413" t="s">
        <v>462</v>
      </c>
      <c r="B17" s="414">
        <v>1830</v>
      </c>
      <c r="C17" s="414">
        <v>2014</v>
      </c>
      <c r="D17" s="419">
        <f t="shared" si="0"/>
        <v>110.05464480874316</v>
      </c>
    </row>
    <row r="18" spans="1:4" s="352" customFormat="1" ht="20.100000000000001" customHeight="1">
      <c r="A18" s="413" t="s">
        <v>463</v>
      </c>
      <c r="B18" s="414">
        <v>1228</v>
      </c>
      <c r="C18" s="414">
        <v>1565</v>
      </c>
      <c r="D18" s="419">
        <f t="shared" si="0"/>
        <v>127.44299674267101</v>
      </c>
    </row>
    <row r="19" spans="1:4" s="352" customFormat="1" ht="21.75" customHeight="1">
      <c r="A19" s="413" t="s">
        <v>464</v>
      </c>
      <c r="B19" s="414">
        <v>363</v>
      </c>
      <c r="C19" s="414">
        <v>412</v>
      </c>
      <c r="D19" s="419">
        <f t="shared" si="0"/>
        <v>113.49862258953168</v>
      </c>
    </row>
    <row r="20" spans="1:4" s="352" customFormat="1" ht="20.100000000000001" customHeight="1">
      <c r="A20" s="413" t="s">
        <v>465</v>
      </c>
      <c r="B20" s="414">
        <v>2000</v>
      </c>
      <c r="C20" s="414">
        <v>2153</v>
      </c>
      <c r="D20" s="419">
        <f t="shared" si="0"/>
        <v>107.65</v>
      </c>
    </row>
    <row r="21" spans="1:4" s="352" customFormat="1" ht="30" customHeight="1">
      <c r="A21" s="413" t="s">
        <v>474</v>
      </c>
      <c r="B21" s="414">
        <v>3454</v>
      </c>
      <c r="C21" s="414">
        <v>4257</v>
      </c>
      <c r="D21" s="419">
        <f t="shared" si="0"/>
        <v>123.24840764331211</v>
      </c>
    </row>
    <row r="22" spans="1:4" s="352" customFormat="1" ht="20.100000000000001" customHeight="1">
      <c r="A22" s="413" t="s">
        <v>467</v>
      </c>
      <c r="B22" s="414">
        <v>927</v>
      </c>
      <c r="C22" s="414">
        <v>1149</v>
      </c>
      <c r="D22" s="419">
        <f t="shared" si="0"/>
        <v>123.94822006472492</v>
      </c>
    </row>
    <row r="23" spans="1:4" s="352" customFormat="1" ht="21" customHeight="1">
      <c r="A23" s="413" t="s">
        <v>468</v>
      </c>
      <c r="B23" s="414">
        <v>161</v>
      </c>
      <c r="C23" s="414">
        <v>214</v>
      </c>
      <c r="D23" s="419">
        <f t="shared" si="0"/>
        <v>132.91925465838511</v>
      </c>
    </row>
    <row r="24" spans="1:4" s="352" customFormat="1" ht="20.100000000000001" customHeight="1">
      <c r="A24" s="413" t="s">
        <v>469</v>
      </c>
      <c r="B24" s="414">
        <v>241</v>
      </c>
      <c r="C24" s="414">
        <v>302</v>
      </c>
      <c r="D24" s="419">
        <f t="shared" si="0"/>
        <v>125.31120331950207</v>
      </c>
    </row>
    <row r="25" spans="1:4" ht="29.25" customHeight="1">
      <c r="A25" s="413" t="s">
        <v>475</v>
      </c>
      <c r="B25" s="414">
        <v>2143</v>
      </c>
      <c r="C25" s="414">
        <v>2666</v>
      </c>
      <c r="D25" s="419">
        <f t="shared" si="0"/>
        <v>124.40503966402238</v>
      </c>
    </row>
    <row r="26" spans="1:4" ht="20.100000000000001" customHeight="1">
      <c r="A26" s="413" t="s">
        <v>471</v>
      </c>
      <c r="B26" s="414">
        <v>274</v>
      </c>
      <c r="C26" s="414">
        <v>353</v>
      </c>
      <c r="D26" s="419">
        <f t="shared" si="0"/>
        <v>128.83211678832117</v>
      </c>
    </row>
    <row r="27" spans="1:4" ht="29.25" customHeight="1">
      <c r="A27" s="420"/>
      <c r="B27" s="414"/>
      <c r="C27" s="359"/>
      <c r="D27" s="359"/>
    </row>
    <row r="28" spans="1:4" ht="20.100000000000001" customHeight="1">
      <c r="A28" s="420"/>
      <c r="B28" s="359"/>
      <c r="C28" s="359"/>
      <c r="D28" s="359"/>
    </row>
    <row r="29" spans="1:4" ht="20.100000000000001" customHeight="1">
      <c r="A29" s="359"/>
      <c r="B29" s="359"/>
      <c r="C29" s="359"/>
    </row>
    <row r="30" spans="1:4" ht="20.100000000000001" customHeight="1">
      <c r="A30" s="359"/>
      <c r="B30" s="359"/>
      <c r="C30" s="359"/>
    </row>
    <row r="31" spans="1:4" ht="20.100000000000001" customHeight="1">
      <c r="A31" s="359"/>
      <c r="B31" s="359"/>
      <c r="C31" s="359"/>
    </row>
    <row r="32" spans="1:4" ht="20.100000000000001" customHeight="1">
      <c r="A32" s="359"/>
      <c r="B32" s="359"/>
      <c r="C32" s="359"/>
    </row>
    <row r="33" spans="1:3" ht="20.100000000000001" customHeight="1">
      <c r="A33" s="359"/>
      <c r="B33" s="359"/>
      <c r="C33" s="359"/>
    </row>
    <row r="34" spans="1:3" ht="20.100000000000001" customHeight="1">
      <c r="A34" s="359"/>
      <c r="B34" s="359"/>
      <c r="C34" s="359"/>
    </row>
    <row r="35" spans="1:3" ht="20.100000000000001" customHeight="1">
      <c r="A35" s="359"/>
      <c r="B35" s="359"/>
      <c r="C35" s="359"/>
    </row>
    <row r="36" spans="1:3" ht="20.100000000000001" customHeight="1">
      <c r="A36" s="359"/>
      <c r="B36" s="359"/>
      <c r="C36" s="359"/>
    </row>
    <row r="37" spans="1:3" ht="20.100000000000001" customHeight="1">
      <c r="A37" s="359"/>
      <c r="B37" s="359"/>
      <c r="C37" s="359"/>
    </row>
    <row r="38" spans="1:3" ht="20.100000000000001" customHeight="1">
      <c r="A38" s="359"/>
      <c r="B38" s="359"/>
      <c r="C38" s="359"/>
    </row>
    <row r="39" spans="1:3" ht="20.100000000000001" customHeight="1">
      <c r="A39" s="359"/>
      <c r="B39" s="359"/>
      <c r="C39" s="359"/>
    </row>
    <row r="40" spans="1:3" ht="20.100000000000001" customHeight="1">
      <c r="A40" s="359"/>
      <c r="B40" s="359"/>
      <c r="C40" s="359"/>
    </row>
    <row r="41" spans="1:3" ht="20.100000000000001" customHeight="1">
      <c r="A41" s="359"/>
      <c r="B41" s="359"/>
      <c r="C41" s="359"/>
    </row>
    <row r="42" spans="1:3" ht="20.100000000000001" customHeight="1">
      <c r="A42" s="359"/>
      <c r="B42" s="359"/>
      <c r="C42" s="359"/>
    </row>
    <row r="43" spans="1:3" ht="20.100000000000001" customHeight="1">
      <c r="A43" s="359"/>
      <c r="B43" s="359"/>
      <c r="C43" s="359"/>
    </row>
    <row r="44" spans="1:3" ht="20.100000000000001" customHeight="1">
      <c r="A44" s="359"/>
      <c r="B44" s="359"/>
      <c r="C44" s="359"/>
    </row>
    <row r="45" spans="1:3" ht="20.100000000000001" customHeight="1">
      <c r="A45" s="359"/>
      <c r="B45" s="359"/>
      <c r="C45" s="359"/>
    </row>
    <row r="46" spans="1:3" ht="20.100000000000001" customHeight="1">
      <c r="A46" s="359"/>
      <c r="B46" s="359"/>
      <c r="C46" s="359"/>
    </row>
    <row r="47" spans="1:3" ht="20.100000000000001" customHeight="1">
      <c r="A47" s="359"/>
      <c r="B47" s="359"/>
      <c r="C47" s="359"/>
    </row>
    <row r="48" spans="1:3" ht="20.100000000000001" customHeight="1">
      <c r="A48" s="359"/>
      <c r="B48" s="359"/>
      <c r="C48" s="359"/>
    </row>
    <row r="49" spans="1:3" ht="20.100000000000001" customHeight="1">
      <c r="A49" s="359"/>
      <c r="B49" s="359"/>
      <c r="C49" s="359"/>
    </row>
    <row r="50" spans="1:3" ht="20.100000000000001" customHeight="1">
      <c r="A50" s="359"/>
      <c r="B50" s="359"/>
      <c r="C50" s="359"/>
    </row>
    <row r="51" spans="1:3" ht="20.100000000000001" customHeight="1">
      <c r="A51" s="359"/>
      <c r="B51" s="359"/>
      <c r="C51" s="359"/>
    </row>
    <row r="52" spans="1:3" ht="20.100000000000001" customHeight="1">
      <c r="A52" s="359"/>
      <c r="B52" s="359"/>
      <c r="C52" s="359"/>
    </row>
    <row r="53" spans="1:3" ht="20.100000000000001" customHeight="1">
      <c r="A53" s="359"/>
      <c r="B53" s="359"/>
      <c r="C53" s="359"/>
    </row>
    <row r="54" spans="1:3" ht="20.100000000000001" customHeight="1">
      <c r="A54" s="359"/>
      <c r="B54" s="359"/>
      <c r="C54" s="359"/>
    </row>
    <row r="55" spans="1:3" ht="20.100000000000001" customHeight="1">
      <c r="A55" s="359"/>
      <c r="B55" s="359"/>
      <c r="C55" s="359"/>
    </row>
    <row r="56" spans="1:3" ht="20.100000000000001" customHeight="1">
      <c r="A56" s="359"/>
      <c r="B56" s="359"/>
      <c r="C56" s="359"/>
    </row>
    <row r="57" spans="1:3" ht="20.100000000000001" customHeight="1">
      <c r="A57" s="359"/>
      <c r="B57" s="359"/>
      <c r="C57" s="359"/>
    </row>
    <row r="58" spans="1:3" ht="20.100000000000001" customHeight="1">
      <c r="A58" s="359"/>
      <c r="B58" s="359"/>
      <c r="C58" s="359"/>
    </row>
    <row r="59" spans="1:3" ht="20.100000000000001" customHeight="1">
      <c r="A59" s="359"/>
      <c r="B59" s="359"/>
      <c r="C59" s="359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39370078740157499" top="0.74803149606299202" bottom="0.74803149606299202" header="0.31496062992126" footer="0.511811023622047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LĐ CN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12.FDI</vt:lpstr>
      <vt:lpstr>13. Tongmuc</vt:lpstr>
      <vt:lpstr>14. XK tháng</vt:lpstr>
      <vt:lpstr>15. NK tháng</vt:lpstr>
      <vt:lpstr>16. CPI</vt:lpstr>
      <vt:lpstr>17. Van tai HK</vt:lpstr>
      <vt:lpstr>18. Van tai HH</vt:lpstr>
      <vt:lpstr>19. Du 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2025-02-06T02:42:01Z</cp:lastPrinted>
  <dcterms:created xsi:type="dcterms:W3CDTF">2025-01-26T03:08:42Z</dcterms:created>
  <dcterms:modified xsi:type="dcterms:W3CDTF">2025-02-06T02:42:51Z</dcterms:modified>
</cp:coreProperties>
</file>