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11\Tổng hợp\"/>
    </mc:Choice>
  </mc:AlternateContent>
  <xr:revisionPtr revIDLastSave="0" documentId="14_{7A82EA2A-12E8-4B90-B4CB-F189958A2764}" xr6:coauthVersionLast="46" xr6:coauthVersionMax="46" xr10:uidLastSave="{00000000-0000-0000-0000-000000000000}"/>
  <bookViews>
    <workbookView xWindow="2400" yWindow="330" windowWidth="21600" windowHeight="12450" activeTab="1" xr2:uid="{00000000-000D-0000-FFFF-FFFF00000000}"/>
  </bookViews>
  <sheets>
    <sheet name="1.Nong nghiep" sheetId="2" r:id="rId1"/>
    <sheet name="2.IIPthang" sheetId="3" r:id="rId2"/>
    <sheet name="3.SPCNthang" sheetId="4" r:id="rId3"/>
    <sheet name="4.LĐCN" sheetId="5" r:id="rId4"/>
    <sheet name="5. LĐCN_DP" sheetId="6" r:id="rId5"/>
    <sheet name="6. Chi tieu DN" sheetId="15" r:id="rId6"/>
    <sheet name="7. DN DK thanh lap" sheetId="16" r:id="rId7"/>
    <sheet name="8. DN quay lai hoat dong" sheetId="17" r:id="rId8"/>
    <sheet name="9. DN Ngừng có thời hạn" sheetId="18" r:id="rId9"/>
    <sheet name="10. DN giải thể" sheetId="19" r:id="rId10"/>
    <sheet name="11.VDT" sheetId="7" r:id="rId11"/>
    <sheet name="12. FDI" sheetId="20" r:id="rId12"/>
    <sheet name="13. Tongmuc" sheetId="8" r:id="rId13"/>
    <sheet name="14.XK" sheetId="21" r:id="rId14"/>
    <sheet name="15.NK" sheetId="22" r:id="rId15"/>
    <sheet name="16.CPI" sheetId="14" r:id="rId16"/>
    <sheet name="17. VT HK" sheetId="9" r:id="rId17"/>
    <sheet name="18. VT HH" sheetId="10" r:id="rId18"/>
    <sheet name="19. KQT" sheetId="11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localSheetId="15" hidden="1">{"'TDTGT (theo Dphuong)'!$A$4:$F$75"}</definedName>
    <definedName name="__l1" hidden="1">{"'TDTGT (theo Dphuong)'!$A$4:$F$75"}</definedName>
    <definedName name="__M9" localSheetId="15" hidden="1">{"'TDTGT (theo Dphuong)'!$A$4:$F$75"}</definedName>
    <definedName name="__M9" hidden="1">{"'TDTGT (theo Dphuong)'!$A$4:$F$75"}</definedName>
    <definedName name="_7" localSheetId="15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6" hidden="1">{#N/A,#N/A,FALSE,"Chung"}</definedName>
    <definedName name="_B5" hidden="1">{#N/A,#N/A,FALSE,"Chung"}</definedName>
    <definedName name="_B8" localSheetId="1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localSheetId="15" hidden="1">{#N/A,#N/A,FALSE,"Chung"}</definedName>
    <definedName name="_K2" hidden="1">{#N/A,#N/A,FALSE,"Chung"}</definedName>
    <definedName name="_K7" localSheetId="15" hidden="1">{"'TDTGT (theo Dphuong)'!$A$4:$F$75"}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localSheetId="15" hidden="1">{"'TDTGT (theo Dphuong)'!$A$4:$F$75"}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j" localSheetId="15" hidden="1">{"'TDTGT (theo Dphuong)'!$A$4:$F$75"}</definedName>
    <definedName name="pj" hidden="1">{"'TDTGT (theo Dphuong)'!$A$4:$F$75"}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5" l="1"/>
  <c r="N4" i="15"/>
  <c r="L5" i="15"/>
  <c r="M4" i="15" s="1"/>
  <c r="L7" i="15"/>
  <c r="N7" i="15"/>
  <c r="L8" i="15"/>
  <c r="M7" i="15" s="1"/>
  <c r="N11" i="15"/>
  <c r="L12" i="15"/>
  <c r="M12" i="15"/>
  <c r="I13" i="15"/>
  <c r="J13" i="15"/>
  <c r="L14" i="15"/>
  <c r="M14" i="15"/>
  <c r="M15" i="15"/>
  <c r="N16" i="15"/>
  <c r="L17" i="15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C14" i="19"/>
  <c r="B14" i="19"/>
  <c r="D13" i="19"/>
  <c r="D12" i="19"/>
  <c r="D11" i="19"/>
  <c r="D10" i="19"/>
  <c r="C9" i="19"/>
  <c r="D9" i="19" s="1"/>
  <c r="B9" i="19"/>
  <c r="D8" i="19"/>
  <c r="C7" i="19"/>
  <c r="D7" i="19" s="1"/>
  <c r="B7" i="19"/>
  <c r="D26" i="18"/>
  <c r="D25" i="18"/>
  <c r="D24" i="18"/>
  <c r="D23" i="18"/>
  <c r="D22" i="18"/>
  <c r="D21" i="18"/>
  <c r="D20" i="18"/>
  <c r="D19" i="18"/>
  <c r="D18" i="18"/>
  <c r="D17" i="18"/>
  <c r="D16" i="18"/>
  <c r="D15" i="18"/>
  <c r="C14" i="18"/>
  <c r="D14" i="18" s="1"/>
  <c r="B14" i="18"/>
  <c r="D13" i="18"/>
  <c r="D12" i="18"/>
  <c r="D11" i="18"/>
  <c r="D10" i="18"/>
  <c r="C9" i="18"/>
  <c r="C7" i="18" s="1"/>
  <c r="B9" i="18"/>
  <c r="B7" i="18" s="1"/>
  <c r="D8" i="18"/>
  <c r="D26" i="17"/>
  <c r="D25" i="17"/>
  <c r="D24" i="17"/>
  <c r="D23" i="17"/>
  <c r="D22" i="17"/>
  <c r="D21" i="17"/>
  <c r="D20" i="17"/>
  <c r="D19" i="17"/>
  <c r="D18" i="17"/>
  <c r="D17" i="17"/>
  <c r="D16" i="17"/>
  <c r="D15" i="17"/>
  <c r="C14" i="17"/>
  <c r="D14" i="17" s="1"/>
  <c r="D13" i="17"/>
  <c r="D12" i="17"/>
  <c r="D11" i="17"/>
  <c r="D10" i="17"/>
  <c r="C9" i="17"/>
  <c r="C7" i="17" s="1"/>
  <c r="D7" i="17" s="1"/>
  <c r="D8" i="17"/>
  <c r="I30" i="16"/>
  <c r="H30" i="16"/>
  <c r="G30" i="16"/>
  <c r="I29" i="16"/>
  <c r="H29" i="16"/>
  <c r="G29" i="16"/>
  <c r="I28" i="16"/>
  <c r="H28" i="16"/>
  <c r="G28" i="16"/>
  <c r="I27" i="16"/>
  <c r="H27" i="16"/>
  <c r="G27" i="16"/>
  <c r="I26" i="16"/>
  <c r="H26" i="16"/>
  <c r="G26" i="16"/>
  <c r="I25" i="16"/>
  <c r="H25" i="16"/>
  <c r="G25" i="16"/>
  <c r="I24" i="16"/>
  <c r="H24" i="16"/>
  <c r="G24" i="16"/>
  <c r="I23" i="16"/>
  <c r="H23" i="16"/>
  <c r="G23" i="16"/>
  <c r="I22" i="16"/>
  <c r="H22" i="16"/>
  <c r="G22" i="16"/>
  <c r="I21" i="16"/>
  <c r="H21" i="16"/>
  <c r="G21" i="16"/>
  <c r="I20" i="16"/>
  <c r="H20" i="16"/>
  <c r="G20" i="16"/>
  <c r="I19" i="16"/>
  <c r="H19" i="16"/>
  <c r="G19" i="16"/>
  <c r="N18" i="16"/>
  <c r="I18" i="16" s="1"/>
  <c r="M18" i="16"/>
  <c r="H18" i="16" s="1"/>
  <c r="L18" i="16"/>
  <c r="E18" i="16"/>
  <c r="D18" i="16"/>
  <c r="C18" i="16"/>
  <c r="G18" i="16" s="1"/>
  <c r="I17" i="16"/>
  <c r="H17" i="16"/>
  <c r="G17" i="16"/>
  <c r="I16" i="16"/>
  <c r="H16" i="16"/>
  <c r="G16" i="16"/>
  <c r="I15" i="16"/>
  <c r="H15" i="16"/>
  <c r="G15" i="16"/>
  <c r="I14" i="16"/>
  <c r="H14" i="16"/>
  <c r="G14" i="16"/>
  <c r="N13" i="16"/>
  <c r="M13" i="16"/>
  <c r="L13" i="16"/>
  <c r="L10" i="16" s="1"/>
  <c r="I13" i="16"/>
  <c r="H13" i="16"/>
  <c r="G13" i="16"/>
  <c r="E13" i="16"/>
  <c r="D13" i="16"/>
  <c r="C13" i="16"/>
  <c r="I12" i="16"/>
  <c r="H12" i="16"/>
  <c r="G12" i="16"/>
  <c r="N10" i="16"/>
  <c r="M10" i="16"/>
  <c r="E10" i="16"/>
  <c r="I10" i="16" s="1"/>
  <c r="D10" i="16"/>
  <c r="H10" i="16" s="1"/>
  <c r="C10" i="16"/>
  <c r="G17" i="15"/>
  <c r="N17" i="15" s="1"/>
  <c r="F17" i="15"/>
  <c r="M17" i="15" s="1"/>
  <c r="E17" i="15"/>
  <c r="G16" i="15"/>
  <c r="F16" i="15"/>
  <c r="M16" i="15" s="1"/>
  <c r="E16" i="15"/>
  <c r="L16" i="15" s="1"/>
  <c r="G15" i="15"/>
  <c r="N15" i="15" s="1"/>
  <c r="F15" i="15"/>
  <c r="E15" i="15"/>
  <c r="L15" i="15" s="1"/>
  <c r="G14" i="15"/>
  <c r="N14" i="15" s="1"/>
  <c r="F14" i="15"/>
  <c r="E14" i="15"/>
  <c r="D13" i="15"/>
  <c r="G13" i="15" s="1"/>
  <c r="N13" i="15" s="1"/>
  <c r="C13" i="15"/>
  <c r="B13" i="15"/>
  <c r="G12" i="15"/>
  <c r="N12" i="15" s="1"/>
  <c r="F12" i="15"/>
  <c r="E12" i="15"/>
  <c r="G11" i="15"/>
  <c r="F11" i="15"/>
  <c r="M11" i="15" s="1"/>
  <c r="E11" i="15"/>
  <c r="L11" i="15" s="1"/>
  <c r="G10" i="15"/>
  <c r="N10" i="15" s="1"/>
  <c r="F10" i="15"/>
  <c r="M10" i="15" s="1"/>
  <c r="E10" i="15"/>
  <c r="L10" i="15" s="1"/>
  <c r="E13" i="15" l="1"/>
  <c r="L13" i="15" s="1"/>
  <c r="F13" i="15"/>
  <c r="M13" i="15" s="1"/>
  <c r="G10" i="16"/>
  <c r="D7" i="18"/>
  <c r="D9" i="17"/>
  <c r="D9" i="18"/>
  <c r="E11" i="2" l="1"/>
  <c r="E17" i="2"/>
  <c r="E16" i="2"/>
  <c r="E15" i="2"/>
  <c r="E14" i="2"/>
  <c r="E13" i="2"/>
  <c r="E10" i="2"/>
  <c r="E9" i="2"/>
  <c r="D8" i="2"/>
  <c r="C8" i="2"/>
  <c r="E8" i="2" s="1"/>
</calcChain>
</file>

<file path=xl/sharedStrings.xml><?xml version="1.0" encoding="utf-8"?>
<sst xmlns="http://schemas.openxmlformats.org/spreadsheetml/2006/main" count="915" uniqueCount="487">
  <si>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</si>
  <si>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</si>
  <si>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</si>
  <si>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</si>
  <si>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</si>
  <si>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</si>
  <si>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</si>
  <si>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</si>
  <si>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mùa</t>
  </si>
  <si>
    <t>Miền Bắc</t>
  </si>
  <si>
    <t>Miền Nam</t>
  </si>
  <si>
    <t xml:space="preserve">Gieo cấy lúa thu đông </t>
  </si>
  <si>
    <t>Ngô</t>
  </si>
  <si>
    <t>Khoai lang</t>
  </si>
  <si>
    <t>Đậu tương</t>
  </si>
  <si>
    <t>Lạc</t>
  </si>
  <si>
    <t>Rau đậu các loại</t>
  </si>
  <si>
    <t>1. Sản xuất nông nghiệp đến ngày 20 tháng 11 năm 2024</t>
  </si>
  <si>
    <t>Diện tích trồng rau màu</t>
  </si>
  <si>
    <t>2. Chỉ số sản xuất công nghiệp phân theo ngành công nghiệp</t>
  </si>
  <si>
    <t>%</t>
  </si>
  <si>
    <t>Tháng 10</t>
  </si>
  <si>
    <t>Tháng 11</t>
  </si>
  <si>
    <t>11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</si>
  <si>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</si>
  <si>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</si>
  <si>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</si>
  <si>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</si>
  <si>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</si>
  <si>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</si>
  <si>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</si>
  <si>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</si>
  <si>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</si>
  <si>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</si>
  <si>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</si>
  <si>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</si>
  <si>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</si>
  <si>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</si>
  <si>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</si>
  <si>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</si>
  <si>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</si>
  <si>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</si>
  <si>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</si>
  <si>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</si>
  <si>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</si>
  <si>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</si>
  <si>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</si>
  <si>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</si>
  <si>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</si>
  <si>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</si>
  <si>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</si>
  <si>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</si>
  <si>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</si>
  <si>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</si>
  <si>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</si>
  <si>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</si>
  <si>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</si>
  <si>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</si>
  <si>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</si>
  <si>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</si>
  <si>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</si>
  <si>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</si>
  <si>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</si>
  <si>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</si>
  <si>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</si>
  <si>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</si>
  <si>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</si>
  <si>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</si>
  <si>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</si>
  <si>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</si>
  <si>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</si>
  <si>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</si>
  <si>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</si>
  <si>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10</t>
  </si>
  <si>
    <t>tháng 11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</si>
  <si>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</si>
  <si>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</si>
  <si>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</si>
  <si>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</si>
  <si>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</si>
  <si>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</si>
  <si>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</si>
  <si>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</si>
  <si>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</si>
  <si>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</si>
  <si>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</si>
  <si>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</si>
  <si>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</si>
  <si>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</si>
  <si>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</si>
  <si>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</si>
  <si>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</si>
  <si>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</si>
  <si>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</si>
  <si>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</si>
  <si>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</si>
  <si>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</si>
  <si>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</si>
  <si>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</si>
  <si>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</si>
  <si>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</si>
  <si>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</si>
  <si>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</si>
  <si>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</si>
  <si>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</si>
  <si>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</si>
  <si>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</si>
  <si>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</si>
  <si>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</si>
  <si>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</si>
  <si>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</si>
  <si>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</si>
  <si>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</si>
  <si>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</si>
  <si>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</si>
  <si>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</si>
  <si>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</si>
  <si>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</si>
  <si>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</si>
  <si>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</si>
  <si>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</si>
  <si>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</si>
  <si>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</si>
  <si>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</si>
  <si>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</si>
  <si>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</si>
  <si>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</si>
  <si>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</si>
  <si>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</si>
  <si>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</si>
  <si>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</si>
  <si>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</si>
  <si>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</si>
  <si>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</si>
  <si>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</si>
  <si>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</si>
  <si>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</si>
  <si>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</si>
  <si>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1/11/2024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</si>
  <si>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</si>
  <si>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</si>
  <si>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</si>
  <si>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</si>
  <si>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</si>
  <si>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</si>
  <si>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</si>
  <si>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</si>
  <si>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</si>
  <si>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</si>
  <si>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</si>
  <si>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</si>
  <si>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</si>
  <si>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</si>
  <si>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</si>
  <si>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</si>
  <si>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</si>
  <si>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</si>
  <si>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</si>
  <si>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</si>
  <si>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</si>
  <si>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</si>
  <si>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</si>
  <si>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</si>
  <si>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</si>
  <si>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</si>
  <si>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</si>
  <si>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</si>
  <si>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</si>
  <si>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</si>
  <si>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</si>
  <si>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</si>
  <si>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</si>
  <si>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</si>
  <si>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</si>
  <si>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</si>
  <si>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</si>
  <si>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</si>
  <si>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</si>
  <si>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</si>
  <si>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</si>
  <si>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</si>
  <si>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</si>
  <si>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</si>
  <si>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</si>
  <si>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</si>
  <si>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</si>
  <si>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</si>
  <si>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</si>
  <si>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</si>
  <si>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</si>
  <si>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</si>
  <si>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</si>
  <si>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</si>
  <si>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</si>
  <si>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</si>
  <si>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</si>
  <si>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</si>
  <si>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</si>
  <si>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</si>
  <si>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</si>
  <si>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</si>
  <si>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</si>
  <si>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</si>
  <si>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</si>
  <si>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</si>
  <si>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</si>
  <si>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</si>
  <si>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</si>
  <si>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</si>
  <si>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</si>
  <si>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11 tháng năm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</si>
  <si>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</si>
  <si>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</si>
  <si>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</si>
  <si>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</si>
  <si>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</si>
  <si>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</si>
  <si>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</si>
  <si>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</si>
  <si>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Y tế</t>
  </si>
  <si>
    <t>Bộ Tài nguyên và Môi trường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</si>
  <si>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</si>
  <si>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</si>
  <si>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</si>
  <si>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</si>
  <si>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</si>
  <si>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</si>
  <si>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</si>
  <si>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</si>
  <si>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</si>
  <si>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</si>
  <si>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>Thái Bình</t>
  </si>
  <si>
    <t>An Giang</t>
  </si>
  <si>
    <t>Dịch vụ khác</t>
  </si>
  <si>
    <t>Du lịch lữ hành</t>
  </si>
  <si>
    <t>Dịch vụ lưu trú, ăn uống</t>
  </si>
  <si>
    <t>Bán lẻ hàng hóa</t>
  </si>
  <si>
    <t>trước (%)</t>
  </si>
  <si>
    <t>(%)</t>
  </si>
  <si>
    <t>(Tỷ đồng)</t>
  </si>
  <si>
    <t xml:space="preserve">cấu </t>
  </si>
  <si>
    <t>mức</t>
  </si>
  <si>
    <t>Cơ</t>
  </si>
  <si>
    <t>Tổng</t>
  </si>
  <si>
    <t xml:space="preserve">Ước tính 11 tháng </t>
  </si>
  <si>
    <t>Sơ bộ</t>
  </si>
  <si>
    <t>13. Tổng mức bán lẻ hàng hóa và doanh thu dịch vụ tiêu dùng</t>
  </si>
  <si>
    <t>Hàng không</t>
  </si>
  <si>
    <t>Đường bộ</t>
  </si>
  <si>
    <t>Đường thủy nội địa</t>
  </si>
  <si>
    <t>Đường biển</t>
  </si>
  <si>
    <t>Đường sắt</t>
  </si>
  <si>
    <t>Phân theo ngành vận tải</t>
  </si>
  <si>
    <t>Ngoài nước</t>
  </si>
  <si>
    <t>Trong nước</t>
  </si>
  <si>
    <t>Phân theo khu vực vận tải</t>
  </si>
  <si>
    <t>II. Luân chuyển (Triệu HK.km)</t>
  </si>
  <si>
    <t>I. Vận chuyển (Nghìn HK)</t>
  </si>
  <si>
    <t>cùng kỳ năm</t>
  </si>
  <si>
    <t>Tháng 11 năm</t>
  </si>
  <si>
    <t xml:space="preserve">     </t>
  </si>
  <si>
    <t>17. Vận tải hành khách</t>
  </si>
  <si>
    <t>II. Luân chuyển (Triệu tấn.km)</t>
  </si>
  <si>
    <t>I. Vận chuyển (Nghìn tấn)</t>
  </si>
  <si>
    <t>18. Vận tải hàng hoá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</si>
  <si>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</si>
  <si>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</si>
  <si>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</si>
  <si>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</si>
  <si>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</si>
  <si>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</si>
  <si>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Ba Lan</t>
  </si>
  <si>
    <t>Na Uy</t>
  </si>
  <si>
    <t>Bỉ</t>
  </si>
  <si>
    <t>Thụy Sỹ</t>
  </si>
  <si>
    <t>Đan Mạch</t>
  </si>
  <si>
    <t>Thụy Điển</t>
  </si>
  <si>
    <t>I-ta-li-a</t>
  </si>
  <si>
    <t>Hà Lan</t>
  </si>
  <si>
    <t>Tây Ban Nha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</si>
  <si>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</si>
  <si>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</si>
  <si>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</si>
  <si>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</si>
  <si>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</si>
  <si>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</si>
  <si>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</si>
  <si>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</si>
  <si>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</si>
  <si>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</si>
  <si>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Ấn Độ</t>
  </si>
  <si>
    <t>In-đô-nê-xi-a</t>
  </si>
  <si>
    <t>Lào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</si>
  <si>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</si>
  <si>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</si>
  <si>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</si>
  <si>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</si>
  <si>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</si>
  <si>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</si>
  <si>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</si>
  <si>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</si>
  <si>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</si>
  <si>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</si>
  <si>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</si>
  <si>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</si>
  <si>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</si>
  <si>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Lượt người</t>
  </si>
  <si>
    <t>19. Khách quốc tế đến Việt Nam</t>
  </si>
  <si>
    <t>Nghìn tấn; Triệu USD</t>
  </si>
  <si>
    <t>Tháng 11 năm 2024</t>
  </si>
  <si>
    <t>11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</si>
  <si>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</si>
  <si>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</si>
  <si>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</si>
  <si>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</si>
  <si>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</si>
  <si>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</si>
  <si>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</si>
  <si>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</si>
  <si>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</si>
  <si>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</si>
  <si>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</si>
  <si>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</si>
  <si>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</si>
  <si>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</si>
  <si>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</si>
  <si>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</si>
  <si>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</si>
  <si>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</si>
  <si>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</si>
  <si>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</si>
  <si>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</si>
  <si>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</si>
  <si>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</si>
  <si>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</si>
  <si>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</si>
  <si>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</si>
  <si>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</si>
  <si>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</si>
  <si>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</si>
  <si>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</si>
  <si>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</si>
  <si>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</si>
  <si>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</si>
  <si>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</si>
  <si>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</si>
  <si>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</si>
  <si>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</si>
  <si>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</si>
  <si>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</si>
  <si>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</si>
  <si>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</si>
  <si>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</si>
  <si>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</si>
  <si>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</si>
  <si>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</si>
  <si>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</si>
  <si>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</si>
  <si>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</si>
  <si>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</si>
  <si>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</si>
  <si>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</si>
  <si>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</si>
  <si>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</si>
  <si>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</si>
  <si>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</si>
  <si>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</si>
  <si>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</si>
  <si>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</si>
  <si>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</si>
  <si>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</si>
  <si>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</si>
  <si>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</si>
  <si>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</si>
  <si>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16. Chỉ số giá tiêu dùng, chỉ số giá vàng, chỉ số giá đô la Mỹ </t>
  </si>
  <si>
    <t xml:space="preserve">      và lạm phát cơ bản tháng 11 năm 2024</t>
  </si>
  <si>
    <t>Tháng 11 năm 2024 so với:</t>
  </si>
  <si>
    <t>Bình quân 11 tháng</t>
  </si>
  <si>
    <t>Kỳ gốc</t>
  </si>
  <si>
    <t>Tháng 12</t>
  </si>
  <si>
    <t xml:space="preserve"> năm 2024 so với </t>
  </si>
  <si>
    <t>(2019)</t>
  </si>
  <si>
    <t>năm 2023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</si>
  <si>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</si>
  <si>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</si>
  <si>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</si>
  <si>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</si>
  <si>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</si>
  <si>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</si>
  <si>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</si>
  <si>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</si>
  <si>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</si>
  <si>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</si>
  <si>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</si>
  <si>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</si>
  <si>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</si>
  <si>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</si>
  <si>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</si>
  <si>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</si>
  <si>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</si>
  <si>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</si>
  <si>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</si>
  <si>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</si>
  <si>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</si>
  <si>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01/11/2024 so với</t>
  </si>
  <si>
    <t xml:space="preserve"> thời điểm 01/11/2024 so với</t>
  </si>
  <si>
    <t>Bộ Giáo dục và Đào tạo</t>
  </si>
  <si>
    <t>Bộ Công Thương</t>
  </si>
  <si>
    <t>15. Hàng hóa nhập khẩu</t>
  </si>
  <si>
    <t xml:space="preserve">6. Một số chỉ tiêu về doanh nghiệp </t>
  </si>
  <si>
    <t>+/-</t>
  </si>
  <si>
    <t>BQ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</si>
  <si>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</si>
  <si>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</si>
  <si>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</si>
  <si>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</si>
  <si>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</si>
  <si>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</si>
  <si>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</si>
  <si>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</si>
  <si>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</si>
  <si>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</si>
  <si>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</si>
  <si>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 xml:space="preserve">11 tháng năm 2024 so với </t>
  </si>
  <si>
    <t>11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</si>
  <si>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</si>
  <si>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</si>
  <si>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</si>
  <si>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</si>
  <si>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</si>
  <si>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</si>
  <si>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</si>
  <si>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</si>
  <si>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</si>
  <si>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</si>
  <si>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</si>
  <si>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</si>
  <si>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</si>
  <si>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</si>
  <si>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</si>
  <si>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</si>
  <si>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</si>
  <si>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</si>
  <si>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</si>
  <si>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</si>
  <si>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</si>
  <si>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</si>
  <si>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</si>
  <si>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</si>
  <si>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</si>
  <si>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</si>
  <si>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</si>
  <si>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</si>
  <si>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</si>
  <si>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</si>
  <si>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</si>
  <si>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</si>
  <si>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</si>
  <si>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</si>
  <si>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</si>
  <si>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</si>
  <si>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14. Hàng hóa xuất khẩu</t>
  </si>
  <si>
    <t>12. Đầu tư nước ngoài vào Việt Nam được cấp phép từ 01/01- 30/11/2024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</si>
  <si>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</si>
  <si>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</si>
  <si>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</si>
  <si>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</si>
  <si>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</si>
  <si>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</si>
  <si>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</si>
  <si>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Ninh Thuận</t>
  </si>
  <si>
    <t>Trung Quốc</t>
  </si>
  <si>
    <t>Đặc khu hành chính Hồng Kông (TQ)</t>
  </si>
  <si>
    <t>Thổ Nhĩ Kỳ</t>
  </si>
  <si>
    <t>Xa-moa</t>
  </si>
  <si>
    <t>Quần đảo Vigin thuộc Anh</t>
  </si>
  <si>
    <t>Xây-xen</t>
  </si>
  <si>
    <t>Ca-na-da</t>
  </si>
  <si>
    <t>Quần đảo Cây-men</t>
  </si>
  <si>
    <t>Bánh kẹo và các sản phẩm từ ngũ cốc</t>
  </si>
  <si>
    <t>Máy móc, thiết bị, dụng cụ, phụ tùng khác</t>
  </si>
  <si>
    <t>Lúa mỳ</t>
  </si>
  <si>
    <t>Dầu mỡ động thực vật</t>
  </si>
  <si>
    <t>Sản phẩm khác từ dầu mỏ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</si>
  <si>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</si>
  <si>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t>Phương tiện vận tải khác và phụ tùng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</si>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</sst>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\ \ ########"/>
    <numFmt numFmtId="165" formatCode="0.0"/>
    <numFmt numFmtId="166" formatCode="_-* #,##0.00_-;\-* #,##0.00_-;_-* &quot;-&quot;??_-;_-@_-"/>
    <numFmt numFmtId="167" formatCode="_(* #,##0.0_);_(* \(#,##0.0\);_(* &quot;-&quot;??_);_(@_)"/>
    <numFmt numFmtId="168" formatCode="#,##0.0;\-#,##0.0"/>
    <numFmt numFmtId="169" formatCode="_-* #,##0_-;\-* #,##0_-;_-* &quot;-&quot;_-;_-@_-"/>
    <numFmt numFmtId="170" formatCode="_(* #,##0_);_(* \(#,##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9.5"/>
      <name val="Arial"/>
      <family val="2"/>
    </font>
    <font>
      <sz val="14"/>
      <color theme="1"/>
      <name val="Times New Roman"/>
      <family val="2"/>
    </font>
    <font>
      <sz val="10"/>
      <name val="Arial"/>
      <family val="2"/>
      <charset val="163"/>
    </font>
    <font>
      <i/>
      <sz val="12"/>
      <name val="Arial"/>
      <family val="2"/>
    </font>
    <font>
      <b/>
      <sz val="13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sz val="11.5"/>
      <color theme="1"/>
      <name val=".VnTime"/>
      <family val="2"/>
    </font>
    <font>
      <sz val="11.5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3"/>
      <color theme="1"/>
      <name val="Arial"/>
      <family val="2"/>
    </font>
    <font>
      <b/>
      <sz val="12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0" fontId="2" fillId="0" borderId="0"/>
    <xf numFmtId="0" fontId="5" fillId="0" borderId="0"/>
    <xf numFmtId="0" fontId="1" fillId="0" borderId="0"/>
    <xf numFmtId="0" fontId="8" fillId="0" borderId="0"/>
    <xf numFmtId="0" fontId="5" fillId="0" borderId="0"/>
    <xf numFmtId="0" fontId="2" fillId="0" borderId="0"/>
    <xf numFmtId="0" fontId="5" fillId="0" borderId="0"/>
    <xf numFmtId="43" fontId="1" fillId="0" borderId="0" applyFont="0" applyFill="0" applyBorder="0" applyAlignment="0" applyProtection="0"/>
    <xf numFmtId="0" fontId="11" fillId="0" borderId="0"/>
    <xf numFmtId="0" fontId="1" fillId="0" borderId="0"/>
    <xf numFmtId="0" fontId="5" fillId="0" borderId="0"/>
    <xf numFmtId="0" fontId="1" fillId="0" borderId="0"/>
    <xf numFmtId="0" fontId="8" fillId="0" borderId="0"/>
    <xf numFmtId="166" fontId="5" fillId="0" borderId="0" applyFont="0" applyFill="0" applyBorder="0" applyAlignment="0" applyProtection="0"/>
    <xf numFmtId="0" fontId="17" fillId="0" borderId="0"/>
    <xf numFmtId="0" fontId="21" fillId="0" borderId="0"/>
    <xf numFmtId="0" fontId="22" fillId="0" borderId="0"/>
    <xf numFmtId="0" fontId="1" fillId="0" borderId="0"/>
    <xf numFmtId="0" fontId="2" fillId="0" borderId="0"/>
    <xf numFmtId="166" fontId="1" fillId="0" borderId="0" applyFont="0" applyFill="0" applyBorder="0" applyAlignment="0" applyProtection="0"/>
    <xf numFmtId="0" fontId="11" fillId="0" borderId="0"/>
    <xf numFmtId="0" fontId="1" fillId="0" borderId="0"/>
    <xf numFmtId="0" fontId="26" fillId="0" borderId="0" applyAlignment="0">
      <alignment vertical="top" wrapText="1"/>
      <protection locked="0"/>
    </xf>
    <xf numFmtId="0" fontId="28" fillId="0" borderId="0"/>
    <xf numFmtId="0" fontId="29" fillId="0" borderId="0"/>
    <xf numFmtId="0" fontId="21" fillId="0" borderId="0"/>
    <xf numFmtId="0" fontId="2" fillId="0" borderId="0"/>
    <xf numFmtId="0" fontId="21" fillId="0" borderId="0"/>
    <xf numFmtId="0" fontId="32" fillId="0" borderId="0"/>
    <xf numFmtId="0" fontId="5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" fillId="0" borderId="0"/>
    <xf numFmtId="0" fontId="22" fillId="0" borderId="0"/>
    <xf numFmtId="0" fontId="1" fillId="0" borderId="0"/>
    <xf numFmtId="0" fontId="11" fillId="0" borderId="0"/>
    <xf numFmtId="0" fontId="28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1" fillId="0" borderId="0"/>
    <xf numFmtId="0" fontId="2" fillId="0" borderId="0"/>
    <xf numFmtId="0" fontId="5" fillId="0" borderId="0"/>
    <xf numFmtId="0" fontId="52" fillId="0" borderId="0"/>
    <xf numFmtId="169" fontId="2" fillId="0" borderId="0" applyFont="0" applyFill="0" applyBorder="0" applyAlignment="0" applyProtection="0"/>
    <xf numFmtId="0" fontId="5" fillId="0" borderId="0"/>
    <xf numFmtId="166" fontId="2" fillId="0" borderId="0" applyFont="0" applyFill="0" applyBorder="0" applyAlignment="0" applyProtection="0"/>
    <xf numFmtId="0" fontId="5" fillId="0" borderId="0"/>
    <xf numFmtId="0" fontId="58" fillId="0" borderId="0"/>
    <xf numFmtId="0" fontId="2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2" fillId="0" borderId="0" applyFont="0" applyFill="0" applyBorder="0" applyAlignment="0" applyProtection="0"/>
  </cellStyleXfs>
  <cellXfs count="450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6" fillId="0" borderId="0" xfId="1" applyFont="1"/>
    <xf numFmtId="0" fontId="6" fillId="0" borderId="1" xfId="1" applyFont="1" applyBorder="1"/>
    <xf numFmtId="0" fontId="7" fillId="0" borderId="0" xfId="1" applyFont="1" applyAlignment="1">
      <alignment horizontal="right"/>
    </xf>
    <xf numFmtId="0" fontId="1" fillId="0" borderId="0" xfId="3"/>
    <xf numFmtId="0" fontId="5" fillId="0" borderId="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4" fontId="9" fillId="0" borderId="0" xfId="4" applyNumberFormat="1" applyFont="1"/>
    <xf numFmtId="49" fontId="10" fillId="0" borderId="0" xfId="4" applyNumberFormat="1" applyFont="1"/>
    <xf numFmtId="165" fontId="9" fillId="0" borderId="0" xfId="5" applyNumberFormat="1" applyFont="1" applyAlignment="1">
      <alignment horizontal="right" indent="2"/>
    </xf>
    <xf numFmtId="165" fontId="9" fillId="0" borderId="0" xfId="6" applyNumberFormat="1" applyFont="1" applyAlignment="1">
      <alignment horizontal="right" indent="3"/>
    </xf>
    <xf numFmtId="165" fontId="5" fillId="0" borderId="0" xfId="2" applyNumberFormat="1"/>
    <xf numFmtId="164" fontId="5" fillId="0" borderId="0" xfId="4" applyNumberFormat="1" applyFont="1"/>
    <xf numFmtId="49" fontId="5" fillId="0" borderId="0" xfId="4" applyNumberFormat="1" applyFont="1"/>
    <xf numFmtId="165" fontId="5" fillId="0" borderId="0" xfId="5" applyNumberFormat="1" applyAlignment="1">
      <alignment horizontal="right" indent="2"/>
    </xf>
    <xf numFmtId="165" fontId="5" fillId="0" borderId="0" xfId="6" applyNumberFormat="1" applyFont="1" applyAlignment="1">
      <alignment horizontal="right" indent="3"/>
    </xf>
    <xf numFmtId="165" fontId="9" fillId="0" borderId="0" xfId="6" applyNumberFormat="1" applyFont="1" applyAlignment="1">
      <alignment horizontal="right" indent="2"/>
    </xf>
    <xf numFmtId="0" fontId="5" fillId="0" borderId="0" xfId="6" applyFont="1"/>
    <xf numFmtId="165" fontId="5" fillId="0" borderId="0" xfId="6" applyNumberFormat="1" applyFont="1" applyAlignment="1">
      <alignment horizontal="right" indent="2"/>
    </xf>
    <xf numFmtId="0" fontId="5" fillId="0" borderId="0" xfId="5"/>
    <xf numFmtId="0" fontId="3" fillId="0" borderId="0" xfId="9" applyFont="1"/>
    <xf numFmtId="0" fontId="3" fillId="0" borderId="0" xfId="9" applyFont="1" applyAlignment="1">
      <alignment wrapText="1"/>
    </xf>
    <xf numFmtId="0" fontId="6" fillId="0" borderId="0" xfId="9" applyFont="1"/>
    <xf numFmtId="0" fontId="3" fillId="0" borderId="0" xfId="9" applyFont="1" applyAlignment="1">
      <alignment horizontal="left" wrapText="1"/>
    </xf>
    <xf numFmtId="0" fontId="12" fillId="0" borderId="0" xfId="9" applyFont="1" applyAlignment="1">
      <alignment horizontal="left"/>
    </xf>
    <xf numFmtId="0" fontId="1" fillId="0" borderId="0" xfId="10"/>
    <xf numFmtId="0" fontId="6" fillId="0" borderId="0" xfId="9" applyFont="1" applyAlignment="1">
      <alignment horizontal="right"/>
    </xf>
    <xf numFmtId="0" fontId="6" fillId="0" borderId="0" xfId="9" applyFont="1" applyAlignment="1">
      <alignment horizontal="center"/>
    </xf>
    <xf numFmtId="0" fontId="13" fillId="0" borderId="0" xfId="9" applyFont="1" applyAlignment="1">
      <alignment horizontal="right"/>
    </xf>
    <xf numFmtId="0" fontId="12" fillId="0" borderId="2" xfId="9" applyFont="1" applyBorder="1" applyAlignment="1">
      <alignment vertical="center" wrapText="1"/>
    </xf>
    <xf numFmtId="0" fontId="6" fillId="0" borderId="2" xfId="9" applyFont="1" applyBorder="1" applyAlignment="1">
      <alignment horizontal="center" vertical="center" wrapText="1"/>
    </xf>
    <xf numFmtId="0" fontId="12" fillId="0" borderId="0" xfId="9" applyFont="1" applyAlignment="1">
      <alignment vertical="center" wrapText="1"/>
    </xf>
    <xf numFmtId="0" fontId="6" fillId="0" borderId="0" xfId="9" applyFont="1" applyAlignment="1">
      <alignment horizontal="center" vertical="center" wrapText="1"/>
    </xf>
    <xf numFmtId="0" fontId="6" fillId="0" borderId="1" xfId="9" applyFont="1" applyBorder="1" applyAlignment="1">
      <alignment horizontal="center" vertical="center" wrapText="1"/>
    </xf>
    <xf numFmtId="165" fontId="14" fillId="0" borderId="0" xfId="11" applyNumberFormat="1" applyFont="1" applyAlignment="1">
      <alignment horizontal="right" vertical="center" wrapText="1"/>
    </xf>
    <xf numFmtId="0" fontId="15" fillId="0" borderId="0" xfId="9" applyFont="1" applyAlignment="1">
      <alignment wrapText="1"/>
    </xf>
    <xf numFmtId="165" fontId="16" fillId="0" borderId="0" xfId="12" applyNumberFormat="1" applyFont="1" applyAlignment="1">
      <alignment horizontal="right" vertical="center" wrapText="1" indent="1"/>
    </xf>
    <xf numFmtId="0" fontId="9" fillId="0" borderId="0" xfId="13" applyFont="1" applyAlignment="1">
      <alignment horizontal="left"/>
    </xf>
    <xf numFmtId="167" fontId="16" fillId="0" borderId="0" xfId="14" applyNumberFormat="1" applyFont="1" applyBorder="1" applyAlignment="1">
      <alignment horizontal="right" vertical="center" wrapText="1" indent="1"/>
    </xf>
    <xf numFmtId="167" fontId="16" fillId="0" borderId="0" xfId="14" applyNumberFormat="1" applyFont="1" applyFill="1" applyBorder="1" applyAlignment="1">
      <alignment horizontal="right" vertical="center" wrapText="1" indent="1"/>
    </xf>
    <xf numFmtId="0" fontId="12" fillId="0" borderId="0" xfId="9" applyFont="1" applyAlignment="1">
      <alignment horizontal="center" vertical="center" wrapText="1"/>
    </xf>
    <xf numFmtId="0" fontId="13" fillId="0" borderId="0" xfId="9" applyFont="1" applyAlignment="1">
      <alignment horizontal="center" vertical="center" wrapText="1"/>
    </xf>
    <xf numFmtId="0" fontId="18" fillId="0" borderId="0" xfId="15" applyFont="1" applyAlignment="1">
      <alignment horizontal="left" wrapText="1" indent="1"/>
    </xf>
    <xf numFmtId="167" fontId="14" fillId="0" borderId="0" xfId="14" applyNumberFormat="1" applyFont="1" applyBorder="1" applyAlignment="1">
      <alignment horizontal="right" vertical="center" wrapText="1" indent="1"/>
    </xf>
    <xf numFmtId="167" fontId="14" fillId="0" borderId="0" xfId="14" applyNumberFormat="1" applyFont="1" applyFill="1" applyBorder="1" applyAlignment="1">
      <alignment horizontal="right" vertical="center" wrapText="1" indent="1"/>
    </xf>
    <xf numFmtId="0" fontId="12" fillId="0" borderId="0" xfId="9" applyFont="1"/>
    <xf numFmtId="0" fontId="9" fillId="0" borderId="0" xfId="9" applyFont="1" applyAlignment="1">
      <alignment horizontal="left" wrapText="1"/>
    </xf>
    <xf numFmtId="167" fontId="14" fillId="0" borderId="0" xfId="14" applyNumberFormat="1" applyFont="1" applyBorder="1" applyAlignment="1">
      <alignment horizontal="right" wrapText="1" indent="1"/>
    </xf>
    <xf numFmtId="167" fontId="14" fillId="0" borderId="0" xfId="14" applyNumberFormat="1" applyFont="1" applyFill="1" applyBorder="1" applyAlignment="1">
      <alignment horizontal="right" wrapText="1" indent="1"/>
    </xf>
    <xf numFmtId="0" fontId="19" fillId="0" borderId="0" xfId="9" applyFont="1"/>
    <xf numFmtId="0" fontId="20" fillId="0" borderId="0" xfId="15" applyFont="1" applyAlignment="1">
      <alignment horizontal="left" wrapText="1"/>
    </xf>
    <xf numFmtId="0" fontId="3" fillId="0" borderId="0" xfId="16" applyFont="1" applyAlignment="1">
      <alignment horizontal="left"/>
    </xf>
    <xf numFmtId="0" fontId="5" fillId="0" borderId="0" xfId="16" applyFont="1" applyAlignment="1">
      <alignment horizontal="center"/>
    </xf>
    <xf numFmtId="0" fontId="5" fillId="0" borderId="0" xfId="16" applyFont="1"/>
    <xf numFmtId="0" fontId="14" fillId="0" borderId="0" xfId="17" applyFont="1"/>
    <xf numFmtId="0" fontId="1" fillId="0" borderId="0" xfId="18"/>
    <xf numFmtId="0" fontId="4" fillId="0" borderId="0" xfId="13" applyFont="1"/>
    <xf numFmtId="0" fontId="3" fillId="0" borderId="0" xfId="19" applyFont="1" applyAlignment="1">
      <alignment horizontal="left"/>
    </xf>
    <xf numFmtId="0" fontId="5" fillId="0" borderId="0" xfId="13" applyFont="1"/>
    <xf numFmtId="0" fontId="5" fillId="0" borderId="0" xfId="16" applyFont="1" applyAlignment="1">
      <alignment horizontal="centerContinuous"/>
    </xf>
    <xf numFmtId="0" fontId="5" fillId="0" borderId="2" xfId="16" applyFont="1" applyBorder="1" applyAlignment="1">
      <alignment horizontal="centerContinuous"/>
    </xf>
    <xf numFmtId="0" fontId="6" fillId="0" borderId="2" xfId="16" applyFont="1" applyBorder="1" applyAlignment="1">
      <alignment horizontal="center" vertical="center"/>
    </xf>
    <xf numFmtId="0" fontId="6" fillId="0" borderId="2" xfId="16" quotePrefix="1" applyFont="1" applyBorder="1" applyAlignment="1">
      <alignment horizontal="center" vertical="center"/>
    </xf>
    <xf numFmtId="0" fontId="6" fillId="0" borderId="0" xfId="16" applyFont="1" applyAlignment="1">
      <alignment horizontal="center" vertical="center"/>
    </xf>
    <xf numFmtId="0" fontId="6" fillId="0" borderId="0" xfId="16" quotePrefix="1" applyFont="1" applyAlignment="1">
      <alignment horizontal="center" vertical="center"/>
    </xf>
    <xf numFmtId="0" fontId="6" fillId="0" borderId="0" xfId="13" applyFont="1" applyAlignment="1">
      <alignment horizontal="center" vertical="center"/>
    </xf>
    <xf numFmtId="0" fontId="23" fillId="0" borderId="1" xfId="16" applyFont="1" applyBorder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0" fontId="23" fillId="0" borderId="0" xfId="16" applyFont="1" applyAlignment="1">
      <alignment horizontal="center" vertical="center"/>
    </xf>
    <xf numFmtId="0" fontId="6" fillId="0" borderId="0" xfId="9" applyFont="1" applyAlignment="1">
      <alignment horizontal="left"/>
    </xf>
    <xf numFmtId="165" fontId="5" fillId="0" borderId="0" xfId="12" applyNumberFormat="1" applyFont="1" applyAlignment="1">
      <alignment wrapText="1"/>
    </xf>
    <xf numFmtId="165" fontId="5" fillId="0" borderId="0" xfId="12" applyNumberFormat="1" applyFont="1" applyAlignment="1">
      <alignment horizontal="right" wrapText="1" indent="2"/>
    </xf>
    <xf numFmtId="165" fontId="5" fillId="0" borderId="0" xfId="12" applyNumberFormat="1" applyFont="1" applyAlignment="1">
      <alignment horizontal="right" wrapText="1"/>
    </xf>
    <xf numFmtId="165" fontId="5" fillId="0" borderId="0" xfId="20" applyNumberFormat="1" applyFont="1" applyFill="1" applyBorder="1" applyAlignment="1">
      <alignment horizontal="right" wrapText="1" indent="2"/>
    </xf>
    <xf numFmtId="0" fontId="6" fillId="0" borderId="0" xfId="9" applyFont="1" applyAlignment="1">
      <alignment horizontal="left" wrapText="1"/>
    </xf>
    <xf numFmtId="0" fontId="25" fillId="0" borderId="0" xfId="9" applyFont="1" applyAlignment="1">
      <alignment horizontal="left" wrapText="1"/>
    </xf>
    <xf numFmtId="167" fontId="5" fillId="0" borderId="0" xfId="20" applyNumberFormat="1" applyFont="1" applyFill="1" applyBorder="1" applyAlignment="1">
      <alignment horizontal="center" wrapText="1"/>
    </xf>
    <xf numFmtId="0" fontId="4" fillId="0" borderId="0" xfId="13" applyFont="1" applyAlignment="1">
      <alignment horizontal="center"/>
    </xf>
    <xf numFmtId="165" fontId="14" fillId="0" borderId="0" xfId="17" applyNumberFormat="1" applyFont="1"/>
    <xf numFmtId="0" fontId="14" fillId="0" borderId="0" xfId="17" applyFont="1" applyAlignment="1">
      <alignment horizontal="center"/>
    </xf>
    <xf numFmtId="0" fontId="3" fillId="0" borderId="0" xfId="21" applyFont="1"/>
    <xf numFmtId="0" fontId="3" fillId="0" borderId="0" xfId="21" applyFont="1" applyAlignment="1">
      <alignment wrapText="1"/>
    </xf>
    <xf numFmtId="0" fontId="1" fillId="0" borderId="0" xfId="22"/>
    <xf numFmtId="0" fontId="6" fillId="0" borderId="0" xfId="21" applyFont="1"/>
    <xf numFmtId="0" fontId="3" fillId="0" borderId="0" xfId="21" applyFont="1" applyAlignment="1">
      <alignment horizontal="left" wrapText="1"/>
    </xf>
    <xf numFmtId="0" fontId="12" fillId="0" borderId="0" xfId="21" applyFont="1" applyAlignment="1">
      <alignment horizontal="left"/>
    </xf>
    <xf numFmtId="0" fontId="13" fillId="0" borderId="0" xfId="21" applyFont="1" applyAlignment="1">
      <alignment horizontal="right"/>
    </xf>
    <xf numFmtId="0" fontId="12" fillId="0" borderId="2" xfId="23" applyFont="1" applyBorder="1" applyAlignment="1">
      <alignment horizontal="center" vertical="center" wrapText="1"/>
      <protection locked="0"/>
    </xf>
    <xf numFmtId="0" fontId="27" fillId="0" borderId="2" xfId="23" applyFont="1" applyBorder="1" applyAlignment="1">
      <alignment horizontal="center" vertical="center" wrapText="1"/>
      <protection locked="0"/>
    </xf>
    <xf numFmtId="0" fontId="28" fillId="0" borderId="0" xfId="24"/>
    <xf numFmtId="0" fontId="12" fillId="0" borderId="0" xfId="23" applyFont="1" applyAlignment="1">
      <alignment horizontal="center" vertical="center" wrapText="1"/>
      <protection locked="0"/>
    </xf>
    <xf numFmtId="0" fontId="27" fillId="0" borderId="0" xfId="23" applyFont="1" applyAlignment="1">
      <alignment horizontal="center" vertical="center" wrapText="1"/>
      <protection locked="0"/>
    </xf>
    <xf numFmtId="14" fontId="27" fillId="0" borderId="0" xfId="23" quotePrefix="1" applyNumberFormat="1" applyFont="1" applyAlignment="1">
      <alignment horizontal="center" vertical="center" wrapText="1"/>
      <protection locked="0"/>
    </xf>
    <xf numFmtId="0" fontId="27" fillId="0" borderId="1" xfId="23" applyFont="1" applyBorder="1" applyAlignment="1">
      <alignment horizontal="center" vertical="center" wrapText="1"/>
      <protection locked="0"/>
    </xf>
    <xf numFmtId="0" fontId="6" fillId="0" borderId="0" xfId="23" applyFont="1" applyAlignment="1">
      <alignment horizontal="center" vertical="center" wrapText="1"/>
      <protection locked="0"/>
    </xf>
    <xf numFmtId="168" fontId="16" fillId="0" borderId="0" xfId="12" applyNumberFormat="1" applyFont="1" applyAlignment="1" applyProtection="1">
      <alignment horizontal="right" indent="3"/>
      <protection locked="0"/>
    </xf>
    <xf numFmtId="168" fontId="9" fillId="0" borderId="0" xfId="12" applyNumberFormat="1" applyFont="1" applyAlignment="1" applyProtection="1">
      <alignment horizontal="right" indent="3"/>
      <protection locked="0"/>
    </xf>
    <xf numFmtId="0" fontId="6" fillId="0" borderId="0" xfId="21" applyFont="1" applyAlignment="1">
      <alignment horizontal="center" vertical="center" wrapText="1"/>
    </xf>
    <xf numFmtId="168" fontId="14" fillId="0" borderId="0" xfId="12" applyNumberFormat="1" applyFont="1" applyAlignment="1" applyProtection="1">
      <alignment horizontal="right" indent="3"/>
      <protection locked="0"/>
    </xf>
    <xf numFmtId="0" fontId="12" fillId="0" borderId="0" xfId="21" applyFont="1" applyAlignment="1">
      <alignment horizontal="center" vertical="center" wrapText="1"/>
    </xf>
    <xf numFmtId="0" fontId="13" fillId="0" borderId="0" xfId="21" applyFont="1" applyAlignment="1">
      <alignment horizontal="center" vertical="center" wrapText="1"/>
    </xf>
    <xf numFmtId="168" fontId="5" fillId="0" borderId="0" xfId="12" applyNumberFormat="1" applyFont="1" applyAlignment="1" applyProtection="1">
      <alignment horizontal="right" indent="3"/>
      <protection locked="0"/>
    </xf>
    <xf numFmtId="0" fontId="12" fillId="0" borderId="0" xfId="21" applyFont="1"/>
    <xf numFmtId="0" fontId="6" fillId="0" borderId="0" xfId="21" applyFont="1" applyAlignment="1">
      <alignment vertical="center"/>
    </xf>
    <xf numFmtId="0" fontId="19" fillId="0" borderId="0" xfId="21" applyFont="1"/>
    <xf numFmtId="0" fontId="5" fillId="0" borderId="0" xfId="21" applyFont="1"/>
    <xf numFmtId="168" fontId="14" fillId="0" borderId="0" xfId="25" applyNumberFormat="1" applyFont="1" applyAlignment="1" applyProtection="1">
      <alignment horizontal="right" indent="2"/>
      <protection locked="0"/>
    </xf>
    <xf numFmtId="14" fontId="27" fillId="0" borderId="0" xfId="23" applyNumberFormat="1" applyFont="1" applyAlignment="1">
      <alignment horizontal="center" vertical="center" wrapText="1"/>
      <protection locked="0"/>
    </xf>
    <xf numFmtId="0" fontId="16" fillId="0" borderId="0" xfId="12" applyFont="1"/>
    <xf numFmtId="165" fontId="16" fillId="0" borderId="0" xfId="12" applyNumberFormat="1" applyFont="1" applyAlignment="1">
      <alignment horizontal="right" indent="8"/>
    </xf>
    <xf numFmtId="0" fontId="14" fillId="0" borderId="0" xfId="12" applyFont="1" applyAlignment="1">
      <alignment horizontal="left" indent="2"/>
    </xf>
    <xf numFmtId="165" fontId="14" fillId="0" borderId="0" xfId="12" applyNumberFormat="1" applyFont="1" applyAlignment="1">
      <alignment horizontal="right" indent="8"/>
    </xf>
    <xf numFmtId="0" fontId="1" fillId="0" borderId="0" xfId="12"/>
    <xf numFmtId="0" fontId="3" fillId="0" borderId="0" xfId="21" applyFont="1" applyAlignment="1">
      <alignment horizontal="left"/>
    </xf>
    <xf numFmtId="0" fontId="14" fillId="0" borderId="0" xfId="12" applyFont="1" applyAlignment="1">
      <alignment horizontal="left" indent="1"/>
    </xf>
    <xf numFmtId="168" fontId="14" fillId="0" borderId="0" xfId="12" applyNumberFormat="1" applyFont="1" applyAlignment="1" applyProtection="1">
      <alignment horizontal="right" indent="4"/>
      <protection locked="0"/>
    </xf>
    <xf numFmtId="0" fontId="3" fillId="0" borderId="0" xfId="26" applyFont="1" applyAlignment="1">
      <alignment horizontal="left"/>
    </xf>
    <xf numFmtId="0" fontId="2" fillId="0" borderId="0" xfId="27"/>
    <xf numFmtId="0" fontId="31" fillId="0" borderId="0" xfId="28" applyFont="1"/>
    <xf numFmtId="0" fontId="6" fillId="0" borderId="0" xfId="27" applyFont="1"/>
    <xf numFmtId="0" fontId="7" fillId="0" borderId="1" xfId="27" applyFont="1" applyBorder="1" applyAlignment="1">
      <alignment horizontal="right"/>
    </xf>
    <xf numFmtId="0" fontId="5" fillId="0" borderId="2" xfId="27" applyFont="1" applyBorder="1"/>
    <xf numFmtId="0" fontId="6" fillId="0" borderId="2" xfId="27" applyFont="1" applyBorder="1" applyAlignment="1">
      <alignment horizontal="center" vertical="center" wrapText="1"/>
    </xf>
    <xf numFmtId="0" fontId="6" fillId="0" borderId="2" xfId="27" quotePrefix="1" applyFont="1" applyBorder="1" applyAlignment="1">
      <alignment horizontal="center" vertical="center" wrapText="1"/>
    </xf>
    <xf numFmtId="0" fontId="5" fillId="0" borderId="0" xfId="27" applyFont="1"/>
    <xf numFmtId="0" fontId="6" fillId="0" borderId="0" xfId="27" applyFont="1" applyAlignment="1">
      <alignment horizontal="center" vertical="center" wrapText="1"/>
    </xf>
    <xf numFmtId="0" fontId="6" fillId="0" borderId="1" xfId="27" applyFont="1" applyBorder="1" applyAlignment="1">
      <alignment horizontal="center" vertical="center" wrapText="1"/>
    </xf>
    <xf numFmtId="0" fontId="9" fillId="0" borderId="0" xfId="29" applyFont="1" applyAlignment="1">
      <alignment horizontal="left"/>
    </xf>
    <xf numFmtId="0" fontId="9" fillId="0" borderId="0" xfId="29" applyFont="1"/>
    <xf numFmtId="1" fontId="9" fillId="0" borderId="0" xfId="30" applyNumberFormat="1" applyFont="1" applyAlignment="1">
      <alignment horizontal="right" indent="1"/>
    </xf>
    <xf numFmtId="165" fontId="9" fillId="0" borderId="0" xfId="30" applyNumberFormat="1" applyFont="1" applyAlignment="1">
      <alignment horizontal="right" indent="2"/>
    </xf>
    <xf numFmtId="0" fontId="5" fillId="0" borderId="0" xfId="29" applyFont="1"/>
    <xf numFmtId="0" fontId="7" fillId="0" borderId="0" xfId="29" applyFont="1" applyAlignment="1">
      <alignment horizontal="left"/>
    </xf>
    <xf numFmtId="1" fontId="33" fillId="0" borderId="0" xfId="30" applyNumberFormat="1" applyFont="1" applyAlignment="1">
      <alignment horizontal="right" indent="1"/>
    </xf>
    <xf numFmtId="165" fontId="33" fillId="0" borderId="0" xfId="30" applyNumberFormat="1" applyFont="1" applyAlignment="1">
      <alignment horizontal="right" indent="2"/>
    </xf>
    <xf numFmtId="165" fontId="2" fillId="0" borderId="0" xfId="27" applyNumberFormat="1"/>
    <xf numFmtId="0" fontId="10" fillId="0" borderId="0" xfId="29" applyFont="1"/>
    <xf numFmtId="0" fontId="5" fillId="0" borderId="0" xfId="29" applyFont="1" applyAlignment="1">
      <alignment horizontal="left" indent="1"/>
    </xf>
    <xf numFmtId="1" fontId="18" fillId="0" borderId="0" xfId="30" applyNumberFormat="1" applyFont="1" applyAlignment="1">
      <alignment horizontal="right" indent="1"/>
    </xf>
    <xf numFmtId="165" fontId="18" fillId="0" borderId="0" xfId="30" applyNumberFormat="1" applyFont="1" applyAlignment="1">
      <alignment horizontal="right" indent="2"/>
    </xf>
    <xf numFmtId="165" fontId="5" fillId="0" borderId="0" xfId="30" applyNumberFormat="1" applyAlignment="1">
      <alignment horizontal="right" indent="2"/>
    </xf>
    <xf numFmtId="1" fontId="5" fillId="0" borderId="0" xfId="30" applyNumberFormat="1" applyAlignment="1">
      <alignment horizontal="right" indent="1"/>
    </xf>
    <xf numFmtId="1" fontId="5" fillId="0" borderId="0" xfId="27" applyNumberFormat="1" applyFont="1" applyAlignment="1">
      <alignment horizontal="right" indent="1"/>
    </xf>
    <xf numFmtId="165" fontId="5" fillId="0" borderId="0" xfId="27" applyNumberFormat="1" applyFont="1" applyAlignment="1">
      <alignment horizontal="right" indent="2"/>
    </xf>
    <xf numFmtId="0" fontId="5" fillId="0" borderId="0" xfId="31" applyFont="1" applyAlignment="1">
      <alignment horizontal="left" indent="1"/>
    </xf>
    <xf numFmtId="0" fontId="7" fillId="0" borderId="0" xfId="29" applyFont="1"/>
    <xf numFmtId="165" fontId="5" fillId="0" borderId="0" xfId="27" applyNumberFormat="1" applyFont="1" applyAlignment="1">
      <alignment horizontal="right" indent="1"/>
    </xf>
    <xf numFmtId="0" fontId="5" fillId="0" borderId="0" xfId="32" applyFont="1"/>
    <xf numFmtId="0" fontId="5" fillId="0" borderId="0" xfId="32" applyFont="1" applyAlignment="1">
      <alignment horizontal="left" indent="1"/>
    </xf>
    <xf numFmtId="0" fontId="26" fillId="0" borderId="0" xfId="27" applyFont="1"/>
    <xf numFmtId="0" fontId="5" fillId="0" borderId="0" xfId="33" applyFont="1"/>
    <xf numFmtId="0" fontId="5" fillId="0" borderId="0" xfId="34" applyFont="1"/>
    <xf numFmtId="165" fontId="5" fillId="0" borderId="0" xfId="34" applyNumberFormat="1" applyFont="1"/>
    <xf numFmtId="1" fontId="5" fillId="0" borderId="0" xfId="33" applyNumberFormat="1" applyFont="1"/>
    <xf numFmtId="165" fontId="5" fillId="0" borderId="0" xfId="33" applyNumberFormat="1" applyFont="1"/>
    <xf numFmtId="0" fontId="9" fillId="0" borderId="0" xfId="33" applyFont="1"/>
    <xf numFmtId="165" fontId="9" fillId="0" borderId="0" xfId="33" applyNumberFormat="1" applyFont="1"/>
    <xf numFmtId="0" fontId="5" fillId="0" borderId="0" xfId="33" applyFont="1" applyAlignment="1">
      <alignment horizontal="left" indent="1"/>
    </xf>
    <xf numFmtId="0" fontId="7" fillId="0" borderId="0" xfId="33" applyFont="1"/>
    <xf numFmtId="165" fontId="27" fillId="0" borderId="0" xfId="33" applyNumberFormat="1" applyFont="1" applyAlignment="1">
      <alignment horizontal="center" vertical="center"/>
    </xf>
    <xf numFmtId="0" fontId="22" fillId="0" borderId="0" xfId="36" applyAlignment="1">
      <alignment wrapText="1"/>
    </xf>
    <xf numFmtId="165" fontId="5" fillId="0" borderId="1" xfId="33" applyNumberFormat="1" applyFont="1" applyBorder="1" applyAlignment="1">
      <alignment horizontal="center" vertical="center"/>
    </xf>
    <xf numFmtId="0" fontId="5" fillId="0" borderId="1" xfId="33" applyFont="1" applyBorder="1"/>
    <xf numFmtId="0" fontId="35" fillId="0" borderId="1" xfId="36" applyFont="1" applyBorder="1" applyAlignment="1">
      <alignment wrapText="1"/>
    </xf>
    <xf numFmtId="165" fontId="5" fillId="0" borderId="0" xfId="33" applyNumberFormat="1" applyFont="1" applyAlignment="1">
      <alignment horizontal="center" vertical="center"/>
    </xf>
    <xf numFmtId="0" fontId="14" fillId="0" borderId="0" xfId="36" applyFont="1" applyAlignment="1">
      <alignment horizontal="center" vertical="center" wrapText="1"/>
    </xf>
    <xf numFmtId="0" fontId="5" fillId="0" borderId="0" xfId="37" applyFont="1" applyAlignment="1">
      <alignment horizontal="center" vertical="center" wrapText="1"/>
    </xf>
    <xf numFmtId="0" fontId="5" fillId="0" borderId="0" xfId="34" applyFont="1" applyAlignment="1">
      <alignment horizontal="center" vertical="center" wrapText="1"/>
    </xf>
    <xf numFmtId="0" fontId="5" fillId="0" borderId="2" xfId="34" applyFont="1" applyBorder="1" applyAlignment="1">
      <alignment horizontal="center" vertical="center" wrapText="1"/>
    </xf>
    <xf numFmtId="0" fontId="14" fillId="0" borderId="2" xfId="36" applyFont="1" applyBorder="1" applyAlignment="1">
      <alignment horizontal="center" vertical="center" wrapText="1"/>
    </xf>
    <xf numFmtId="0" fontId="7" fillId="0" borderId="0" xfId="33" applyFont="1" applyAlignment="1">
      <alignment horizontal="right"/>
    </xf>
    <xf numFmtId="0" fontId="22" fillId="0" borderId="0" xfId="38"/>
    <xf numFmtId="0" fontId="4" fillId="0" borderId="0" xfId="33" applyFont="1"/>
    <xf numFmtId="0" fontId="3" fillId="0" borderId="0" xfId="33" applyFont="1" applyAlignment="1">
      <alignment horizontal="center"/>
    </xf>
    <xf numFmtId="0" fontId="3" fillId="0" borderId="0" xfId="33" applyFont="1"/>
    <xf numFmtId="0" fontId="1" fillId="0" borderId="0" xfId="39"/>
    <xf numFmtId="0" fontId="36" fillId="0" borderId="0" xfId="40" applyFont="1"/>
    <xf numFmtId="0" fontId="28" fillId="0" borderId="0" xfId="41"/>
    <xf numFmtId="0" fontId="37" fillId="0" borderId="0" xfId="40" applyFont="1"/>
    <xf numFmtId="0" fontId="38" fillId="0" borderId="0" xfId="40" applyFont="1"/>
    <xf numFmtId="0" fontId="22" fillId="0" borderId="0" xfId="36"/>
    <xf numFmtId="0" fontId="2" fillId="0" borderId="0" xfId="42"/>
    <xf numFmtId="165" fontId="1" fillId="0" borderId="0" xfId="39" applyNumberFormat="1"/>
    <xf numFmtId="165" fontId="5" fillId="2" borderId="0" xfId="43" applyNumberFormat="1" applyFont="1" applyFill="1" applyAlignment="1">
      <alignment horizontal="right" vertical="center" indent="2"/>
    </xf>
    <xf numFmtId="165" fontId="5" fillId="2" borderId="0" xfId="43" applyNumberFormat="1" applyFont="1" applyFill="1" applyAlignment="1">
      <alignment vertical="center"/>
    </xf>
    <xf numFmtId="0" fontId="5" fillId="0" borderId="0" xfId="44" applyFont="1" applyAlignment="1">
      <alignment horizontal="left" indent="1"/>
    </xf>
    <xf numFmtId="165" fontId="5" fillId="0" borderId="0" xfId="43" applyNumberFormat="1" applyFont="1" applyAlignment="1">
      <alignment horizontal="right" vertical="center" indent="2"/>
    </xf>
    <xf numFmtId="165" fontId="22" fillId="0" borderId="0" xfId="36" applyNumberFormat="1"/>
    <xf numFmtId="165" fontId="9" fillId="2" borderId="0" xfId="43" applyNumberFormat="1" applyFont="1" applyFill="1" applyAlignment="1">
      <alignment horizontal="right" vertical="center" indent="2"/>
    </xf>
    <xf numFmtId="165" fontId="9" fillId="2" borderId="0" xfId="43" applyNumberFormat="1" applyFont="1" applyFill="1" applyAlignment="1">
      <alignment vertical="center"/>
    </xf>
    <xf numFmtId="0" fontId="7" fillId="0" borderId="0" xfId="44" applyFont="1"/>
    <xf numFmtId="0" fontId="15" fillId="0" borderId="0" xfId="44" applyFont="1" applyAlignment="1">
      <alignment horizontal="left"/>
    </xf>
    <xf numFmtId="165" fontId="5" fillId="0" borderId="0" xfId="39" applyNumberFormat="1" applyFont="1" applyAlignment="1">
      <alignment horizontal="right" indent="2"/>
    </xf>
    <xf numFmtId="165" fontId="5" fillId="0" borderId="0" xfId="39" applyNumberFormat="1" applyFont="1"/>
    <xf numFmtId="0" fontId="5" fillId="0" borderId="0" xfId="40" applyFont="1" applyAlignment="1">
      <alignment vertical="center" wrapText="1"/>
    </xf>
    <xf numFmtId="0" fontId="5" fillId="0" borderId="1" xfId="45" applyFont="1" applyBorder="1" applyAlignment="1">
      <alignment horizontal="center" vertical="center" wrapText="1"/>
    </xf>
    <xf numFmtId="0" fontId="5" fillId="0" borderId="0" xfId="45" applyFont="1" applyAlignment="1">
      <alignment horizontal="center" vertical="center" wrapText="1"/>
    </xf>
    <xf numFmtId="0" fontId="14" fillId="0" borderId="0" xfId="12" applyFont="1" applyAlignment="1">
      <alignment horizontal="center" vertical="center" wrapText="1"/>
    </xf>
    <xf numFmtId="0" fontId="14" fillId="0" borderId="2" xfId="12" applyFont="1" applyBorder="1" applyAlignment="1">
      <alignment horizontal="center" vertical="center" wrapText="1"/>
    </xf>
    <xf numFmtId="0" fontId="5" fillId="0" borderId="2" xfId="40" applyFont="1" applyBorder="1" applyAlignment="1">
      <alignment vertical="center" wrapText="1"/>
    </xf>
    <xf numFmtId="0" fontId="7" fillId="0" borderId="0" xfId="40" applyFont="1" applyAlignment="1">
      <alignment horizontal="right"/>
    </xf>
    <xf numFmtId="0" fontId="5" fillId="0" borderId="0" xfId="40" applyFont="1" applyAlignment="1">
      <alignment horizontal="center"/>
    </xf>
    <xf numFmtId="0" fontId="5" fillId="0" borderId="0" xfId="40" applyFont="1"/>
    <xf numFmtId="0" fontId="39" fillId="0" borderId="0" xfId="40" applyFont="1" applyAlignment="1">
      <alignment horizontal="left"/>
    </xf>
    <xf numFmtId="0" fontId="40" fillId="0" borderId="0" xfId="40" applyFont="1" applyAlignment="1">
      <alignment horizontal="left"/>
    </xf>
    <xf numFmtId="0" fontId="41" fillId="0" borderId="0" xfId="40" applyFont="1"/>
    <xf numFmtId="0" fontId="3" fillId="0" borderId="0" xfId="42" applyFont="1"/>
    <xf numFmtId="0" fontId="5" fillId="0" borderId="0" xfId="46"/>
    <xf numFmtId="165" fontId="5" fillId="0" borderId="0" xfId="43" applyNumberFormat="1" applyFont="1" applyAlignment="1">
      <alignment vertical="center"/>
    </xf>
    <xf numFmtId="165" fontId="14" fillId="0" borderId="0" xfId="39" applyNumberFormat="1" applyFont="1"/>
    <xf numFmtId="0" fontId="6" fillId="0" borderId="0" xfId="33" applyFont="1" applyAlignment="1">
      <alignment horizontal="center" vertical="top" wrapText="1"/>
    </xf>
    <xf numFmtId="1" fontId="6" fillId="0" borderId="0" xfId="47" applyNumberFormat="1" applyFont="1" applyAlignment="1">
      <alignment horizontal="center" vertical="top" wrapText="1"/>
    </xf>
    <xf numFmtId="0" fontId="6" fillId="0" borderId="0" xfId="40" applyFont="1" applyAlignment="1">
      <alignment horizontal="center" vertical="top" wrapText="1"/>
    </xf>
    <xf numFmtId="0" fontId="42" fillId="0" borderId="0" xfId="40" applyFont="1"/>
    <xf numFmtId="0" fontId="43" fillId="0" borderId="0" xfId="40" applyFont="1"/>
    <xf numFmtId="0" fontId="44" fillId="0" borderId="0" xfId="40" applyFont="1"/>
    <xf numFmtId="0" fontId="45" fillId="0" borderId="0" xfId="40" applyFont="1"/>
    <xf numFmtId="0" fontId="46" fillId="0" borderId="0" xfId="12" applyFont="1"/>
    <xf numFmtId="1" fontId="45" fillId="0" borderId="0" xfId="40" applyNumberFormat="1" applyFont="1"/>
    <xf numFmtId="0" fontId="46" fillId="0" borderId="0" xfId="48" applyFont="1"/>
    <xf numFmtId="165" fontId="16" fillId="0" borderId="0" xfId="39" applyNumberFormat="1" applyFont="1" applyAlignment="1">
      <alignment horizontal="right" indent="2"/>
    </xf>
    <xf numFmtId="1" fontId="16" fillId="0" borderId="0" xfId="39" applyNumberFormat="1" applyFont="1"/>
    <xf numFmtId="0" fontId="16" fillId="0" borderId="0" xfId="49" applyFont="1" applyAlignment="1">
      <alignment horizontal="left" indent="1"/>
    </xf>
    <xf numFmtId="0" fontId="14" fillId="0" borderId="0" xfId="40" applyFont="1"/>
    <xf numFmtId="165" fontId="14" fillId="0" borderId="0" xfId="39" applyNumberFormat="1" applyFont="1" applyAlignment="1">
      <alignment horizontal="right" indent="2"/>
    </xf>
    <xf numFmtId="1" fontId="14" fillId="0" borderId="0" xfId="39" applyNumberFormat="1" applyFont="1"/>
    <xf numFmtId="0" fontId="14" fillId="0" borderId="0" xfId="49" applyFont="1" applyAlignment="1">
      <alignment horizontal="left" indent="2"/>
    </xf>
    <xf numFmtId="0" fontId="16" fillId="0" borderId="0" xfId="40" applyFont="1"/>
    <xf numFmtId="0" fontId="14" fillId="0" borderId="0" xfId="49" applyFont="1" applyAlignment="1">
      <alignment horizontal="left" indent="1"/>
    </xf>
    <xf numFmtId="0" fontId="16" fillId="0" borderId="0" xfId="50" applyFont="1"/>
    <xf numFmtId="0" fontId="16" fillId="0" borderId="0" xfId="49" applyFont="1"/>
    <xf numFmtId="0" fontId="14" fillId="0" borderId="0" xfId="33" applyFont="1" applyAlignment="1">
      <alignment horizontal="center" vertical="top" wrapText="1"/>
    </xf>
    <xf numFmtId="1" fontId="14" fillId="0" borderId="0" xfId="47" applyNumberFormat="1" applyFont="1" applyAlignment="1">
      <alignment horizontal="center" vertical="top" wrapText="1"/>
    </xf>
    <xf numFmtId="0" fontId="14" fillId="0" borderId="0" xfId="40" applyFont="1" applyAlignment="1">
      <alignment horizontal="center" vertical="top" wrapText="1"/>
    </xf>
    <xf numFmtId="0" fontId="14" fillId="0" borderId="0" xfId="40" applyFont="1" applyAlignment="1">
      <alignment vertical="center" wrapText="1"/>
    </xf>
    <xf numFmtId="0" fontId="14" fillId="0" borderId="1" xfId="45" applyFont="1" applyBorder="1" applyAlignment="1">
      <alignment horizontal="center" vertical="center" wrapText="1"/>
    </xf>
    <xf numFmtId="0" fontId="14" fillId="0" borderId="0" xfId="45" applyFont="1" applyAlignment="1">
      <alignment horizontal="center" vertical="center" wrapText="1"/>
    </xf>
    <xf numFmtId="0" fontId="14" fillId="0" borderId="2" xfId="40" applyFont="1" applyBorder="1" applyAlignment="1">
      <alignment vertical="center" wrapText="1"/>
    </xf>
    <xf numFmtId="0" fontId="47" fillId="0" borderId="0" xfId="40" applyFont="1" applyAlignment="1">
      <alignment horizontal="right"/>
    </xf>
    <xf numFmtId="0" fontId="14" fillId="0" borderId="0" xfId="40" applyFont="1" applyAlignment="1">
      <alignment horizontal="center"/>
    </xf>
    <xf numFmtId="0" fontId="14" fillId="0" borderId="1" xfId="40" applyFont="1" applyBorder="1" applyAlignment="1">
      <alignment horizontal="center"/>
    </xf>
    <xf numFmtId="0" fontId="48" fillId="0" borderId="0" xfId="40" applyFont="1"/>
    <xf numFmtId="0" fontId="49" fillId="0" borderId="0" xfId="40" applyFont="1"/>
    <xf numFmtId="1" fontId="31" fillId="0" borderId="0" xfId="51" applyNumberFormat="1" applyFont="1"/>
    <xf numFmtId="0" fontId="50" fillId="0" borderId="0" xfId="52" applyFont="1"/>
    <xf numFmtId="0" fontId="50" fillId="0" borderId="0" xfId="51" applyFont="1"/>
    <xf numFmtId="1" fontId="51" fillId="0" borderId="0" xfId="51" applyNumberFormat="1" applyFont="1" applyAlignment="1">
      <alignment horizontal="center"/>
    </xf>
    <xf numFmtId="0" fontId="6" fillId="0" borderId="0" xfId="52" applyFont="1"/>
    <xf numFmtId="0" fontId="6" fillId="0" borderId="0" xfId="51" applyFont="1"/>
    <xf numFmtId="0" fontId="13" fillId="0" borderId="1" xfId="51" applyFont="1" applyBorder="1"/>
    <xf numFmtId="0" fontId="6" fillId="0" borderId="1" xfId="51" applyFont="1" applyBorder="1"/>
    <xf numFmtId="0" fontId="13" fillId="0" borderId="1" xfId="51" applyFont="1" applyBorder="1" applyAlignment="1">
      <alignment horizontal="right"/>
    </xf>
    <xf numFmtId="0" fontId="50" fillId="0" borderId="2" xfId="51" applyFont="1" applyBorder="1"/>
    <xf numFmtId="0" fontId="6" fillId="0" borderId="2" xfId="52" applyFont="1" applyBorder="1" applyAlignment="1">
      <alignment horizontal="center"/>
    </xf>
    <xf numFmtId="0" fontId="53" fillId="0" borderId="2" xfId="53" applyFont="1" applyBorder="1" applyAlignment="1">
      <alignment horizontal="center" wrapText="1"/>
    </xf>
    <xf numFmtId="0" fontId="6" fillId="0" borderId="0" xfId="52" applyFont="1" applyAlignment="1">
      <alignment horizontal="center"/>
    </xf>
    <xf numFmtId="0" fontId="53" fillId="0" borderId="0" xfId="53" applyFont="1" applyAlignment="1">
      <alignment horizontal="center" wrapText="1"/>
    </xf>
    <xf numFmtId="0" fontId="53" fillId="0" borderId="1" xfId="53" applyFont="1" applyBorder="1" applyAlignment="1">
      <alignment horizontal="center" wrapText="1"/>
    </xf>
    <xf numFmtId="1" fontId="6" fillId="0" borderId="1" xfId="52" applyNumberFormat="1" applyFont="1" applyBorder="1" applyAlignment="1">
      <alignment horizontal="center"/>
    </xf>
    <xf numFmtId="165" fontId="6" fillId="0" borderId="1" xfId="52" applyNumberFormat="1" applyFont="1" applyBorder="1" applyAlignment="1">
      <alignment horizontal="center"/>
    </xf>
    <xf numFmtId="1" fontId="6" fillId="0" borderId="1" xfId="51" applyNumberFormat="1" applyFont="1" applyBorder="1" applyAlignment="1">
      <alignment horizontal="center"/>
    </xf>
    <xf numFmtId="0" fontId="54" fillId="0" borderId="0" xfId="52" applyFont="1" applyAlignment="1">
      <alignment horizontal="center" wrapText="1"/>
    </xf>
    <xf numFmtId="165" fontId="6" fillId="0" borderId="0" xfId="51" applyNumberFormat="1" applyFont="1"/>
    <xf numFmtId="49" fontId="12" fillId="0" borderId="0" xfId="54" applyNumberFormat="1" applyFont="1" applyFill="1" applyBorder="1" applyAlignment="1"/>
    <xf numFmtId="0" fontId="51" fillId="0" borderId="0" xfId="51" applyFont="1"/>
    <xf numFmtId="0" fontId="12" fillId="0" borderId="0" xfId="51" applyFont="1"/>
    <xf numFmtId="1" fontId="12" fillId="0" borderId="0" xfId="51" applyNumberFormat="1" applyFont="1"/>
    <xf numFmtId="165" fontId="12" fillId="0" borderId="0" xfId="51" applyNumberFormat="1" applyFont="1"/>
    <xf numFmtId="1" fontId="51" fillId="0" borderId="0" xfId="51" applyNumberFormat="1" applyFont="1"/>
    <xf numFmtId="49" fontId="12" fillId="0" borderId="0" xfId="52" applyNumberFormat="1" applyFont="1" applyAlignment="1">
      <alignment horizontal="left"/>
    </xf>
    <xf numFmtId="49" fontId="6" fillId="0" borderId="0" xfId="52" applyNumberFormat="1" applyFont="1" applyAlignment="1">
      <alignment horizontal="left"/>
    </xf>
    <xf numFmtId="1" fontId="6" fillId="0" borderId="0" xfId="51" applyNumberFormat="1" applyFont="1"/>
    <xf numFmtId="0" fontId="6" fillId="0" borderId="0" xfId="52" applyFont="1" applyAlignment="1">
      <alignment horizontal="left"/>
    </xf>
    <xf numFmtId="0" fontId="12" fillId="0" borderId="0" xfId="52" applyFont="1"/>
    <xf numFmtId="0" fontId="5" fillId="0" borderId="0" xfId="52" applyAlignment="1">
      <alignment horizontal="left"/>
    </xf>
    <xf numFmtId="0" fontId="5" fillId="0" borderId="0" xfId="52" applyAlignment="1">
      <alignment horizontal="left" wrapText="1"/>
    </xf>
    <xf numFmtId="0" fontId="5" fillId="0" borderId="0" xfId="55"/>
    <xf numFmtId="0" fontId="4" fillId="0" borderId="0" xfId="51" applyFont="1"/>
    <xf numFmtId="49" fontId="12" fillId="0" borderId="0" xfId="56" applyNumberFormat="1" applyFont="1" applyFill="1" applyBorder="1" applyAlignment="1"/>
    <xf numFmtId="1" fontId="6" fillId="0" borderId="0" xfId="55" applyNumberFormat="1" applyFont="1"/>
    <xf numFmtId="1" fontId="12" fillId="0" borderId="0" xfId="55" applyNumberFormat="1" applyFont="1"/>
    <xf numFmtId="165" fontId="12" fillId="0" borderId="0" xfId="55" applyNumberFormat="1" applyFont="1"/>
    <xf numFmtId="1" fontId="3" fillId="0" borderId="0" xfId="47" applyNumberFormat="1" applyFont="1"/>
    <xf numFmtId="0" fontId="55" fillId="0" borderId="0" xfId="51" applyFont="1"/>
    <xf numFmtId="1" fontId="4" fillId="0" borderId="0" xfId="47" applyNumberFormat="1" applyFont="1"/>
    <xf numFmtId="0" fontId="4" fillId="0" borderId="0" xfId="52" applyFont="1"/>
    <xf numFmtId="165" fontId="6" fillId="0" borderId="0" xfId="55" applyNumberFormat="1" applyFont="1"/>
    <xf numFmtId="165" fontId="6" fillId="0" borderId="0" xfId="55" applyNumberFormat="1" applyFont="1" applyAlignment="1">
      <alignment horizontal="right"/>
    </xf>
    <xf numFmtId="165" fontId="50" fillId="0" borderId="0" xfId="51" applyNumberFormat="1" applyFont="1"/>
    <xf numFmtId="1" fontId="56" fillId="0" borderId="0" xfId="47" applyNumberFormat="1" applyFont="1"/>
    <xf numFmtId="0" fontId="19" fillId="0" borderId="2" xfId="52" applyFont="1" applyBorder="1"/>
    <xf numFmtId="0" fontId="57" fillId="0" borderId="0" xfId="52" applyFont="1"/>
    <xf numFmtId="0" fontId="27" fillId="0" borderId="0" xfId="51" applyFont="1"/>
    <xf numFmtId="0" fontId="27" fillId="0" borderId="0" xfId="52" applyFont="1"/>
    <xf numFmtId="0" fontId="3" fillId="0" borderId="0" xfId="57" applyFont="1"/>
    <xf numFmtId="0" fontId="40" fillId="0" borderId="0" xfId="58" applyFont="1" applyAlignment="1">
      <alignment horizontal="left"/>
    </xf>
    <xf numFmtId="0" fontId="2" fillId="0" borderId="0" xfId="58" applyFont="1"/>
    <xf numFmtId="0" fontId="5" fillId="0" borderId="0" xfId="57"/>
    <xf numFmtId="0" fontId="4" fillId="0" borderId="0" xfId="58" applyFont="1"/>
    <xf numFmtId="0" fontId="5" fillId="0" borderId="0" xfId="58" applyFont="1"/>
    <xf numFmtId="0" fontId="4" fillId="0" borderId="0" xfId="57" applyFont="1"/>
    <xf numFmtId="0" fontId="7" fillId="0" borderId="0" xfId="58" applyFont="1" applyAlignment="1">
      <alignment horizontal="right"/>
    </xf>
    <xf numFmtId="0" fontId="4" fillId="0" borderId="2" xfId="58" applyFont="1" applyBorder="1"/>
    <xf numFmtId="0" fontId="5" fillId="0" borderId="2" xfId="58" applyFont="1" applyBorder="1"/>
    <xf numFmtId="0" fontId="27" fillId="0" borderId="2" xfId="58" applyFont="1" applyBorder="1" applyAlignment="1">
      <alignment horizontal="center" vertical="center"/>
    </xf>
    <xf numFmtId="0" fontId="27" fillId="0" borderId="0" xfId="58" applyFont="1" applyAlignment="1">
      <alignment horizontal="center" vertical="center"/>
    </xf>
    <xf numFmtId="0" fontId="27" fillId="0" borderId="1" xfId="58" quotePrefix="1" applyFont="1" applyBorder="1" applyAlignment="1">
      <alignment horizontal="center" vertical="center"/>
    </xf>
    <xf numFmtId="0" fontId="27" fillId="0" borderId="1" xfId="58" applyFont="1" applyBorder="1" applyAlignment="1">
      <alignment horizontal="center" vertical="center"/>
    </xf>
    <xf numFmtId="0" fontId="26" fillId="0" borderId="0" xfId="58" applyFont="1"/>
    <xf numFmtId="2" fontId="5" fillId="0" borderId="0" xfId="57" applyNumberFormat="1"/>
    <xf numFmtId="2" fontId="5" fillId="0" borderId="0" xfId="57" applyNumberFormat="1" applyAlignment="1">
      <alignment horizontal="right" indent="1"/>
    </xf>
    <xf numFmtId="0" fontId="59" fillId="0" borderId="0" xfId="58" applyFont="1" applyAlignment="1">
      <alignment horizontal="left"/>
    </xf>
    <xf numFmtId="2" fontId="9" fillId="0" borderId="0" xfId="57" applyNumberFormat="1" applyFont="1" applyAlignment="1">
      <alignment horizontal="right" indent="1"/>
    </xf>
    <xf numFmtId="2" fontId="9" fillId="0" borderId="0" xfId="57" applyNumberFormat="1" applyFont="1" applyAlignment="1">
      <alignment horizontal="right" indent="2"/>
    </xf>
    <xf numFmtId="0" fontId="27" fillId="0" borderId="0" xfId="58" applyFont="1"/>
    <xf numFmtId="2" fontId="5" fillId="0" borderId="0" xfId="57" applyNumberFormat="1" applyAlignment="1">
      <alignment horizontal="right" indent="2"/>
    </xf>
    <xf numFmtId="0" fontId="60" fillId="0" borderId="0" xfId="58" applyFont="1"/>
    <xf numFmtId="2" fontId="5" fillId="0" borderId="0" xfId="59" applyNumberFormat="1" applyFont="1" applyAlignment="1">
      <alignment horizontal="right" indent="1"/>
    </xf>
    <xf numFmtId="2" fontId="12" fillId="0" borderId="0" xfId="59" applyNumberFormat="1" applyFont="1" applyAlignment="1">
      <alignment horizontal="right"/>
    </xf>
    <xf numFmtId="165" fontId="59" fillId="0" borderId="0" xfId="58" applyNumberFormat="1" applyFont="1" applyAlignment="1">
      <alignment horizontal="center"/>
    </xf>
    <xf numFmtId="0" fontId="9" fillId="0" borderId="0" xfId="57" applyFont="1" applyAlignment="1">
      <alignment horizontal="right" indent="1"/>
    </xf>
    <xf numFmtId="0" fontId="14" fillId="0" borderId="0" xfId="0" applyFont="1"/>
    <xf numFmtId="0" fontId="49" fillId="0" borderId="0" xfId="60" applyFont="1"/>
    <xf numFmtId="0" fontId="48" fillId="0" borderId="0" xfId="61" applyFont="1"/>
    <xf numFmtId="0" fontId="61" fillId="0" borderId="0" xfId="60" applyFont="1"/>
    <xf numFmtId="0" fontId="14" fillId="0" borderId="0" xfId="61" applyFont="1"/>
    <xf numFmtId="0" fontId="53" fillId="0" borderId="0" xfId="60" applyFont="1"/>
    <xf numFmtId="0" fontId="53" fillId="0" borderId="0" xfId="61" applyFont="1"/>
    <xf numFmtId="0" fontId="62" fillId="0" borderId="0" xfId="61" applyFont="1"/>
    <xf numFmtId="0" fontId="62" fillId="0" borderId="0" xfId="61" applyFont="1" applyAlignment="1">
      <alignment horizontal="right"/>
    </xf>
    <xf numFmtId="0" fontId="63" fillId="0" borderId="0" xfId="61" applyFont="1" applyAlignment="1">
      <alignment horizontal="center" vertical="center"/>
    </xf>
    <xf numFmtId="0" fontId="63" fillId="0" borderId="0" xfId="61" quotePrefix="1" applyFont="1" applyAlignment="1">
      <alignment horizontal="center" vertical="center"/>
    </xf>
    <xf numFmtId="0" fontId="14" fillId="0" borderId="2" xfId="60" applyFont="1" applyBorder="1"/>
    <xf numFmtId="0" fontId="64" fillId="0" borderId="2" xfId="38" applyFont="1" applyBorder="1" applyAlignment="1">
      <alignment horizontal="center" vertical="center" wrapText="1"/>
    </xf>
    <xf numFmtId="0" fontId="65" fillId="0" borderId="2" xfId="60" applyFont="1" applyBorder="1" applyAlignment="1">
      <alignment horizontal="center" vertical="center"/>
    </xf>
    <xf numFmtId="0" fontId="14" fillId="0" borderId="0" xfId="60" applyFont="1"/>
    <xf numFmtId="2" fontId="14" fillId="0" borderId="0" xfId="60" applyNumberFormat="1" applyFont="1"/>
    <xf numFmtId="165" fontId="14" fillId="0" borderId="0" xfId="62" applyNumberFormat="1" applyFont="1"/>
    <xf numFmtId="2" fontId="14" fillId="0" borderId="0" xfId="62" applyNumberFormat="1" applyFont="1"/>
    <xf numFmtId="0" fontId="64" fillId="0" borderId="0" xfId="38" applyFont="1" applyAlignment="1">
      <alignment horizontal="center" vertical="center" wrapText="1"/>
    </xf>
    <xf numFmtId="0" fontId="65" fillId="0" borderId="0" xfId="60" applyFont="1" applyAlignment="1">
      <alignment horizontal="center" vertical="center"/>
    </xf>
    <xf numFmtId="165" fontId="14" fillId="0" borderId="0" xfId="60" applyNumberFormat="1" applyFont="1"/>
    <xf numFmtId="0" fontId="27" fillId="0" borderId="0" xfId="16" applyFont="1" applyAlignment="1">
      <alignment horizontal="center" vertical="center"/>
    </xf>
    <xf numFmtId="0" fontId="64" fillId="0" borderId="1" xfId="38" applyFont="1" applyBorder="1" applyAlignment="1">
      <alignment horizontal="center" vertical="center" wrapText="1"/>
    </xf>
    <xf numFmtId="0" fontId="27" fillId="0" borderId="1" xfId="16" applyFont="1" applyBorder="1" applyAlignment="1">
      <alignment horizontal="center" vertical="center"/>
    </xf>
    <xf numFmtId="0" fontId="65" fillId="0" borderId="1" xfId="60" applyFont="1" applyBorder="1" applyAlignment="1">
      <alignment horizontal="center" vertical="center"/>
    </xf>
    <xf numFmtId="0" fontId="14" fillId="0" borderId="0" xfId="61" applyFont="1" applyAlignment="1">
      <alignment horizontal="center" vertical="center" wrapText="1"/>
    </xf>
    <xf numFmtId="0" fontId="65" fillId="0" borderId="0" xfId="60" applyFont="1" applyAlignment="1">
      <alignment vertical="center"/>
    </xf>
    <xf numFmtId="1" fontId="14" fillId="0" borderId="0" xfId="63" applyNumberFormat="1" applyFont="1" applyAlignment="1">
      <alignment horizontal="right" vertical="center"/>
    </xf>
    <xf numFmtId="165" fontId="14" fillId="0" borderId="0" xfId="60" applyNumberFormat="1" applyFont="1" applyAlignment="1">
      <alignment vertical="center"/>
    </xf>
    <xf numFmtId="0" fontId="65" fillId="0" borderId="0" xfId="60" applyFont="1" applyAlignment="1">
      <alignment vertical="center" wrapText="1"/>
    </xf>
    <xf numFmtId="165" fontId="14" fillId="0" borderId="0" xfId="63" applyNumberFormat="1" applyFont="1" applyAlignment="1">
      <alignment horizontal="right" vertical="center"/>
    </xf>
    <xf numFmtId="0" fontId="16" fillId="0" borderId="0" xfId="60" applyFont="1"/>
    <xf numFmtId="0" fontId="66" fillId="0" borderId="0" xfId="60" applyFont="1"/>
    <xf numFmtId="1" fontId="66" fillId="0" borderId="0" xfId="60" applyNumberFormat="1" applyFont="1"/>
    <xf numFmtId="2" fontId="53" fillId="0" borderId="0" xfId="60" applyNumberFormat="1" applyFont="1"/>
    <xf numFmtId="0" fontId="1" fillId="0" borderId="0" xfId="60"/>
    <xf numFmtId="0" fontId="48" fillId="0" borderId="0" xfId="60" applyFont="1"/>
    <xf numFmtId="0" fontId="33" fillId="0" borderId="0" xfId="60" applyFont="1" applyAlignment="1">
      <alignment horizontal="right"/>
    </xf>
    <xf numFmtId="0" fontId="67" fillId="0" borderId="2" xfId="60" applyFont="1" applyBorder="1" applyAlignment="1">
      <alignment horizontal="center" wrapText="1"/>
    </xf>
    <xf numFmtId="0" fontId="6" fillId="0" borderId="2" xfId="16" applyFont="1" applyBorder="1" applyAlignment="1">
      <alignment horizontal="center" vertical="center" wrapText="1"/>
    </xf>
    <xf numFmtId="15" fontId="6" fillId="0" borderId="2" xfId="16" quotePrefix="1" applyNumberFormat="1" applyFont="1" applyBorder="1" applyAlignment="1">
      <alignment vertical="center"/>
    </xf>
    <xf numFmtId="0" fontId="67" fillId="0" borderId="0" xfId="60" applyFont="1" applyAlignment="1">
      <alignment horizontal="center" wrapText="1"/>
    </xf>
    <xf numFmtId="0" fontId="6" fillId="0" borderId="1" xfId="16" applyFont="1" applyBorder="1" applyAlignment="1">
      <alignment horizontal="center" vertical="center" wrapText="1"/>
    </xf>
    <xf numFmtId="15" fontId="6" fillId="0" borderId="1" xfId="16" quotePrefix="1" applyNumberFormat="1" applyFont="1" applyBorder="1" applyAlignment="1">
      <alignment vertical="center"/>
    </xf>
    <xf numFmtId="0" fontId="6" fillId="0" borderId="0" xfId="16" applyFont="1" applyAlignment="1">
      <alignment horizontal="center" vertical="center" wrapText="1"/>
    </xf>
    <xf numFmtId="0" fontId="59" fillId="0" borderId="0" xfId="45" applyFont="1"/>
    <xf numFmtId="1" fontId="16" fillId="0" borderId="0" xfId="60" applyNumberFormat="1" applyFont="1"/>
    <xf numFmtId="165" fontId="16" fillId="0" borderId="0" xfId="60" applyNumberFormat="1" applyFont="1" applyAlignment="1">
      <alignment horizontal="right" wrapText="1"/>
    </xf>
    <xf numFmtId="0" fontId="63" fillId="0" borderId="0" xfId="61" applyFont="1"/>
    <xf numFmtId="0" fontId="68" fillId="0" borderId="0" xfId="64" applyFont="1"/>
    <xf numFmtId="0" fontId="68" fillId="0" borderId="0" xfId="65" applyFont="1"/>
    <xf numFmtId="1" fontId="47" fillId="0" borderId="0" xfId="60" applyNumberFormat="1" applyFont="1"/>
    <xf numFmtId="165" fontId="47" fillId="0" borderId="0" xfId="60" applyNumberFormat="1" applyFont="1" applyAlignment="1">
      <alignment horizontal="right" wrapText="1"/>
    </xf>
    <xf numFmtId="0" fontId="69" fillId="0" borderId="0" xfId="61" applyFont="1"/>
    <xf numFmtId="0" fontId="65" fillId="0" borderId="0" xfId="65" applyFont="1"/>
    <xf numFmtId="0" fontId="64" fillId="0" borderId="0" xfId="65" applyFont="1" applyAlignment="1">
      <alignment horizontal="left" wrapText="1" indent="1"/>
    </xf>
    <xf numFmtId="1" fontId="14" fillId="0" borderId="0" xfId="60" applyNumberFormat="1" applyFont="1"/>
    <xf numFmtId="165" fontId="14" fillId="0" borderId="0" xfId="60" applyNumberFormat="1" applyFont="1" applyAlignment="1">
      <alignment horizontal="right" wrapText="1"/>
    </xf>
    <xf numFmtId="0" fontId="70" fillId="0" borderId="0" xfId="64" applyFont="1"/>
    <xf numFmtId="165" fontId="14" fillId="0" borderId="0" xfId="60" applyNumberFormat="1" applyFont="1" applyAlignment="1">
      <alignment wrapText="1"/>
    </xf>
    <xf numFmtId="165" fontId="14" fillId="0" borderId="0" xfId="61" applyNumberFormat="1" applyFont="1" applyAlignment="1">
      <alignment horizontal="right"/>
    </xf>
    <xf numFmtId="0" fontId="69" fillId="0" borderId="0" xfId="61" applyFont="1" applyAlignment="1">
      <alignment horizontal="right"/>
    </xf>
    <xf numFmtId="0" fontId="9" fillId="0" borderId="0" xfId="45" applyFont="1"/>
    <xf numFmtId="0" fontId="16" fillId="0" borderId="0" xfId="60" applyFont="1" applyAlignment="1">
      <alignment horizontal="right" indent="1"/>
    </xf>
    <xf numFmtId="165" fontId="16" fillId="0" borderId="0" xfId="60" applyNumberFormat="1" applyFont="1" applyAlignment="1">
      <alignment horizontal="right" indent="4"/>
    </xf>
    <xf numFmtId="0" fontId="47" fillId="0" borderId="0" xfId="60" applyFont="1" applyAlignment="1">
      <alignment horizontal="right" indent="1"/>
    </xf>
    <xf numFmtId="165" fontId="47" fillId="0" borderId="0" xfId="60" applyNumberFormat="1" applyFont="1" applyAlignment="1">
      <alignment horizontal="right" indent="4"/>
    </xf>
    <xf numFmtId="0" fontId="71" fillId="0" borderId="0" xfId="63" applyFont="1" applyAlignment="1">
      <alignment horizontal="left" wrapText="1" indent="1"/>
    </xf>
    <xf numFmtId="0" fontId="14" fillId="0" borderId="0" xfId="60" applyFont="1" applyAlignment="1">
      <alignment horizontal="right" indent="1"/>
    </xf>
    <xf numFmtId="165" fontId="14" fillId="0" borderId="0" xfId="60" applyNumberFormat="1" applyFont="1" applyAlignment="1">
      <alignment horizontal="right" indent="4"/>
    </xf>
    <xf numFmtId="0" fontId="47" fillId="0" borderId="0" xfId="63" applyFont="1"/>
    <xf numFmtId="165" fontId="16" fillId="0" borderId="0" xfId="60" applyNumberFormat="1" applyFont="1" applyAlignment="1">
      <alignment horizontal="center"/>
    </xf>
    <xf numFmtId="165" fontId="47" fillId="0" borderId="0" xfId="60" applyNumberFormat="1" applyFont="1" applyAlignment="1">
      <alignment horizontal="center"/>
    </xf>
    <xf numFmtId="165" fontId="14" fillId="0" borderId="0" xfId="60" applyNumberFormat="1" applyFont="1" applyAlignment="1">
      <alignment horizontal="center"/>
    </xf>
    <xf numFmtId="0" fontId="71" fillId="0" borderId="0" xfId="60" applyFont="1" applyAlignment="1">
      <alignment horizontal="left" wrapText="1" indent="1"/>
    </xf>
    <xf numFmtId="1" fontId="9" fillId="0" borderId="0" xfId="8" applyNumberFormat="1" applyFont="1" applyFill="1" applyBorder="1" applyAlignment="1">
      <alignment horizontal="right" vertical="center"/>
    </xf>
    <xf numFmtId="165" fontId="9" fillId="0" borderId="0" xfId="8" applyNumberFormat="1" applyFont="1" applyFill="1" applyBorder="1" applyAlignment="1">
      <alignment horizontal="right" vertical="center" indent="1"/>
    </xf>
    <xf numFmtId="165" fontId="9" fillId="0" borderId="0" xfId="35" applyNumberFormat="1" applyFont="1" applyAlignment="1">
      <alignment horizontal="right" vertical="center" indent="2"/>
    </xf>
    <xf numFmtId="1" fontId="5" fillId="0" borderId="0" xfId="8" applyNumberFormat="1" applyFont="1" applyFill="1" applyBorder="1" applyAlignment="1">
      <alignment horizontal="right" vertical="center"/>
    </xf>
    <xf numFmtId="165" fontId="5" fillId="0" borderId="0" xfId="8" applyNumberFormat="1" applyFont="1" applyFill="1" applyBorder="1" applyAlignment="1">
      <alignment horizontal="right" vertical="center" indent="1"/>
    </xf>
    <xf numFmtId="165" fontId="5" fillId="0" borderId="0" xfId="35" applyNumberFormat="1" applyFont="1" applyAlignment="1">
      <alignment horizontal="right" vertical="center" indent="2"/>
    </xf>
    <xf numFmtId="0" fontId="3" fillId="0" borderId="0" xfId="66" applyFont="1" applyAlignment="1">
      <alignment horizontal="left"/>
    </xf>
    <xf numFmtId="0" fontId="4" fillId="0" borderId="0" xfId="66" applyFont="1" applyAlignment="1">
      <alignment horizontal="left"/>
    </xf>
    <xf numFmtId="0" fontId="4" fillId="0" borderId="0" xfId="66" applyFont="1" applyAlignment="1">
      <alignment horizontal="center"/>
    </xf>
    <xf numFmtId="0" fontId="2" fillId="0" borderId="0" xfId="66"/>
    <xf numFmtId="0" fontId="4" fillId="0" borderId="0" xfId="66" applyFont="1"/>
    <xf numFmtId="0" fontId="26" fillId="0" borderId="0" xfId="66" applyFont="1"/>
    <xf numFmtId="0" fontId="26" fillId="0" borderId="0" xfId="66" applyFont="1" applyAlignment="1">
      <alignment horizontal="center"/>
    </xf>
    <xf numFmtId="0" fontId="7" fillId="0" borderId="0" xfId="66" applyFont="1" applyAlignment="1">
      <alignment horizontal="right"/>
    </xf>
    <xf numFmtId="0" fontId="26" fillId="0" borderId="2" xfId="66" applyFont="1" applyBorder="1"/>
    <xf numFmtId="0" fontId="26" fillId="0" borderId="2" xfId="66" applyFont="1" applyBorder="1" applyAlignment="1">
      <alignment vertical="center"/>
    </xf>
    <xf numFmtId="0" fontId="5" fillId="0" borderId="2" xfId="66" applyFont="1" applyBorder="1" applyAlignment="1">
      <alignment horizontal="center" vertical="center"/>
    </xf>
    <xf numFmtId="0" fontId="26" fillId="0" borderId="0" xfId="66" applyFont="1" applyAlignment="1">
      <alignment vertical="center"/>
    </xf>
    <xf numFmtId="0" fontId="5" fillId="0" borderId="1" xfId="66" applyFont="1" applyBorder="1" applyAlignment="1">
      <alignment horizontal="center" vertical="center"/>
    </xf>
    <xf numFmtId="0" fontId="9" fillId="0" borderId="0" xfId="66" applyFont="1"/>
    <xf numFmtId="0" fontId="5" fillId="0" borderId="0" xfId="67"/>
    <xf numFmtId="1" fontId="9" fillId="0" borderId="0" xfId="66" applyNumberFormat="1" applyFont="1" applyAlignment="1">
      <alignment horizontal="right" indent="3"/>
    </xf>
    <xf numFmtId="165" fontId="9" fillId="0" borderId="0" xfId="66" applyNumberFormat="1" applyFont="1" applyAlignment="1">
      <alignment horizontal="right" indent="2"/>
    </xf>
    <xf numFmtId="1" fontId="5" fillId="0" borderId="0" xfId="66" applyNumberFormat="1" applyFont="1" applyAlignment="1">
      <alignment horizontal="right" indent="3"/>
    </xf>
    <xf numFmtId="0" fontId="1" fillId="0" borderId="0" xfId="68" applyAlignment="1">
      <alignment horizontal="right" indent="2"/>
    </xf>
    <xf numFmtId="165" fontId="5" fillId="0" borderId="0" xfId="66" applyNumberFormat="1" applyFont="1" applyAlignment="1">
      <alignment horizontal="right" indent="2"/>
    </xf>
    <xf numFmtId="0" fontId="28" fillId="0" borderId="0" xfId="24" applyAlignment="1">
      <alignment vertical="center" wrapText="1"/>
    </xf>
    <xf numFmtId="0" fontId="5" fillId="0" borderId="0" xfId="69" applyFont="1" applyAlignment="1">
      <alignment horizontal="right" indent="3"/>
    </xf>
    <xf numFmtId="170" fontId="72" fillId="0" borderId="0" xfId="69" applyNumberFormat="1" applyFont="1" applyAlignment="1">
      <alignment horizontal="center"/>
    </xf>
    <xf numFmtId="170" fontId="7" fillId="0" borderId="0" xfId="69" applyNumberFormat="1" applyFont="1" applyAlignment="1">
      <alignment horizontal="right" indent="3"/>
    </xf>
    <xf numFmtId="165" fontId="7" fillId="0" borderId="0" xfId="69" applyNumberFormat="1" applyFont="1" applyAlignment="1">
      <alignment horizontal="right" indent="2"/>
    </xf>
    <xf numFmtId="0" fontId="5" fillId="0" borderId="0" xfId="66" applyFont="1"/>
    <xf numFmtId="43" fontId="44" fillId="0" borderId="0" xfId="8" applyFont="1" applyFill="1" applyBorder="1" applyAlignment="1">
      <alignment vertical="center"/>
    </xf>
    <xf numFmtId="0" fontId="27" fillId="0" borderId="2" xfId="16" quotePrefix="1" applyFont="1" applyBorder="1" applyAlignment="1">
      <alignment horizontal="center" vertical="center"/>
    </xf>
    <xf numFmtId="0" fontId="27" fillId="0" borderId="1" xfId="16" quotePrefix="1" applyFont="1" applyBorder="1" applyAlignment="1">
      <alignment horizontal="center" vertical="center"/>
    </xf>
    <xf numFmtId="0" fontId="6" fillId="0" borderId="2" xfId="16" quotePrefix="1" applyFont="1" applyBorder="1" applyAlignment="1">
      <alignment horizontal="center" vertical="center"/>
    </xf>
    <xf numFmtId="0" fontId="6" fillId="0" borderId="2" xfId="16" applyFont="1" applyBorder="1" applyAlignment="1">
      <alignment horizontal="center" vertical="center"/>
    </xf>
    <xf numFmtId="0" fontId="6" fillId="0" borderId="1" xfId="16" applyFont="1" applyBorder="1" applyAlignment="1">
      <alignment horizontal="center" vertical="center"/>
    </xf>
    <xf numFmtId="0" fontId="6" fillId="0" borderId="2" xfId="16" applyFont="1" applyBorder="1" applyAlignment="1">
      <alignment horizontal="center" vertical="center" wrapText="1"/>
    </xf>
    <xf numFmtId="0" fontId="6" fillId="0" borderId="1" xfId="16" applyFont="1" applyBorder="1" applyAlignment="1">
      <alignment horizontal="center" vertical="center" wrapText="1"/>
    </xf>
    <xf numFmtId="0" fontId="14" fillId="0" borderId="2" xfId="36" applyFont="1" applyBorder="1" applyAlignment="1">
      <alignment horizontal="center" vertical="center" wrapText="1"/>
    </xf>
    <xf numFmtId="0" fontId="14" fillId="0" borderId="1" xfId="36" applyFont="1" applyBorder="1" applyAlignment="1">
      <alignment horizontal="center" vertical="center" wrapText="1"/>
    </xf>
    <xf numFmtId="0" fontId="53" fillId="0" borderId="1" xfId="53" applyFont="1" applyBorder="1" applyAlignment="1">
      <alignment horizontal="center" wrapText="1"/>
    </xf>
    <xf numFmtId="0" fontId="53" fillId="0" borderId="2" xfId="53" applyFont="1" applyBorder="1" applyAlignment="1">
      <alignment horizontal="center" wrapText="1"/>
    </xf>
    <xf numFmtId="0" fontId="53" fillId="0" borderId="0" xfId="53" applyFont="1" applyAlignment="1">
      <alignment horizontal="center" wrapText="1"/>
    </xf>
    <xf numFmtId="0" fontId="27" fillId="0" borderId="3" xfId="58" applyFont="1" applyBorder="1" applyAlignment="1">
      <alignment horizontal="center" vertical="center"/>
    </xf>
  </cellXfs>
  <cellStyles count="70">
    <cellStyle name="Comma" xfId="8" builtinId="3"/>
    <cellStyle name="Comma 10 2 2 2 2" xfId="20" xr:uid="{298A21A3-2B64-46D4-9680-D3E1F66DDBF2}"/>
    <cellStyle name="Comma 17 2" xfId="14" xr:uid="{6935EBEF-2AF2-47D6-AE8A-54031E3B36B6}"/>
    <cellStyle name="Comma 3 2 5 4 2" xfId="69" xr:uid="{6CB45E10-000E-4EFB-96BF-A38E7A954EEE}"/>
    <cellStyle name="Comma_Bieu 012011" xfId="54" xr:uid="{9C9F0DC7-3387-48A3-B44C-8CF384395C75}"/>
    <cellStyle name="Comma_Bieu 012011 2 3" xfId="56" xr:uid="{15784D55-B99D-40DE-B3EF-8250BA27AE3C}"/>
    <cellStyle name="Normal" xfId="0" builtinId="0"/>
    <cellStyle name="Normal - Style1 3" xfId="46" xr:uid="{0D986E9A-3803-4A27-9E42-38AA4B4743E2}"/>
    <cellStyle name="Normal 10 2 2 2 2" xfId="43" xr:uid="{5FF0DBB8-5B55-43D5-8C23-8FB16158D90B}"/>
    <cellStyle name="Normal 10 2 2 2 3" xfId="12" xr:uid="{8277BD91-C79E-4EA1-99FF-633A997B2862}"/>
    <cellStyle name="Normal 10 2 2 2 4 2" xfId="65" xr:uid="{4636F343-D5AE-4EB3-A71B-6AAF7AC20F62}"/>
    <cellStyle name="Normal 10 2 2 2 5" xfId="60" xr:uid="{3CBFB5C7-3EA8-4889-938A-79223EF140FE}"/>
    <cellStyle name="Normal 10 2 2 2 5 2" xfId="63" xr:uid="{955F52BC-2E75-4FC5-896F-5D1E08783B97}"/>
    <cellStyle name="Normal 10 4 2 2 2" xfId="64" xr:uid="{F23CA065-773F-464B-BCF9-30D20D0A7EF4}"/>
    <cellStyle name="Normal 10 4 2 3" xfId="61" xr:uid="{C5B364BB-0031-46DA-8766-83355B190B71}"/>
    <cellStyle name="Normal 11 4" xfId="24" xr:uid="{50F103DD-99CC-446D-AEFE-1F29785D7749}"/>
    <cellStyle name="Normal 12 3" xfId="11" xr:uid="{D46AD41B-4B97-4D13-9D2D-0501E13DF7EC}"/>
    <cellStyle name="Normal 15 2 2" xfId="25" xr:uid="{4AE076D9-F9C2-41B6-B627-4CAC4611AC4C}"/>
    <cellStyle name="Normal 153 2 2" xfId="68" xr:uid="{9B0718A5-B5E5-46AA-B4C9-C33F9E2BB502}"/>
    <cellStyle name="Normal 155 2" xfId="17" xr:uid="{5BA88C54-0D56-47CD-ABB6-1BDEA8288A10}"/>
    <cellStyle name="Normal 156" xfId="36" xr:uid="{76A43FF9-1D65-4F64-9826-951E1417F215}"/>
    <cellStyle name="Normal 157" xfId="35" xr:uid="{AB863FC6-8686-4400-B756-3CCBAD29D358}"/>
    <cellStyle name="Normal 157 2" xfId="53" xr:uid="{50DAE273-0D49-4E41-846B-01F7E52DB1B1}"/>
    <cellStyle name="Normal 158" xfId="3" xr:uid="{00000000-0005-0000-0000-000001000000}"/>
    <cellStyle name="Normal 159" xfId="10" xr:uid="{2ADAC429-00BE-4C75-9DA0-ACE8D7D76C2F}"/>
    <cellStyle name="Normal 160" xfId="18" xr:uid="{B6087F9F-F52D-4126-8D75-43C22A015021}"/>
    <cellStyle name="Normal 161" xfId="22" xr:uid="{AFB3B4CB-C4A6-4DF1-9599-A5AA6AC538E2}"/>
    <cellStyle name="Normal 2" xfId="2" xr:uid="{00000000-0005-0000-0000-000002000000}"/>
    <cellStyle name="Normal 2 13 2" xfId="67" xr:uid="{CEA76A9E-0206-464A-BAAC-612BB8D4CEBD}"/>
    <cellStyle name="Normal 2 16 2" xfId="38" xr:uid="{0BE13FB2-A39B-4E48-993A-D755AAA49D39}"/>
    <cellStyle name="Normal 2 2" xfId="7" xr:uid="{00000000-0005-0000-0000-000003000000}"/>
    <cellStyle name="Normal 2 4 2" xfId="5" xr:uid="{00000000-0005-0000-0000-000004000000}"/>
    <cellStyle name="Normal 2 7 2" xfId="41" xr:uid="{E7EB5171-4BF5-40FA-B111-22C520D139FD}"/>
    <cellStyle name="Normal 3 2 2 2 2" xfId="39" xr:uid="{695E82D4-ED97-4FC7-9C5E-AC5703233913}"/>
    <cellStyle name="Normal 3 2 2 2 2 3" xfId="48" xr:uid="{39327379-7604-436A-95DF-737CA1DEA26B}"/>
    <cellStyle name="Normal 7 4 2" xfId="31" xr:uid="{2E40073B-F179-47F0-A8F7-4E636B17030D}"/>
    <cellStyle name="Normal_02NN" xfId="1" xr:uid="{00000000-0005-0000-0000-000005000000}"/>
    <cellStyle name="Normal_02NN_bieu nongnghiep" xfId="6" xr:uid="{00000000-0005-0000-0000-000006000000}"/>
    <cellStyle name="Normal_03&amp;04CN" xfId="13" xr:uid="{BB017EEB-909D-486B-B791-CEE550670598}"/>
    <cellStyle name="Normal_05XD 2" xfId="27" xr:uid="{2E2C0F9A-BA4A-4EC2-9352-E12C2989CB87}"/>
    <cellStyle name="Normal_05XD_Dautu(6-2011)" xfId="19" xr:uid="{E0EC38F5-0CED-4ABA-BFA6-44A4DE673E7E}"/>
    <cellStyle name="Normal_05XD_Dautu(6-2011) 2" xfId="32" xr:uid="{182BBBF0-97C5-4BC5-8DAF-278B6FA1A482}"/>
    <cellStyle name="Normal_06DTNN 2" xfId="66" xr:uid="{513FB7D8-91BF-427D-9220-0DC9B7CCCEAA}"/>
    <cellStyle name="Normal_07Dulich11 2" xfId="49" xr:uid="{43C424F4-3FE4-4E52-8E4D-D658F3F2028B}"/>
    <cellStyle name="Normal_07gia" xfId="58" xr:uid="{C2B77102-1E1B-4704-A324-2C8DEE6F3B31}"/>
    <cellStyle name="Normal_07VT 2" xfId="42" xr:uid="{D6D5F2CC-3693-4D77-BE39-43CB3321D0C9}"/>
    <cellStyle name="Normal_08-12TM" xfId="51" xr:uid="{C68C6C50-3E54-480F-9836-24426A0D8266}"/>
    <cellStyle name="Normal_08tmt3" xfId="33" xr:uid="{890121E1-020B-4551-AE34-7906F0F88820}"/>
    <cellStyle name="Normal_08tmt3 2" xfId="37" xr:uid="{B2341243-7462-4D15-A60C-5D842AA807F8}"/>
    <cellStyle name="Normal_08tmt3_VT- TM Diep" xfId="34" xr:uid="{AF6FF118-006A-4FD7-9F53-30AC07487DD0}"/>
    <cellStyle name="Normal_Bctiendo2000" xfId="4" xr:uid="{00000000-0005-0000-0000-000007000000}"/>
    <cellStyle name="Normal_Book2" xfId="59" xr:uid="{562AE2C3-7985-41C7-B6ED-7C90358E0E83}"/>
    <cellStyle name="Normal_Dau tu 2" xfId="30" xr:uid="{2D9DF4C7-85E7-435A-B2A9-59EC60CBAB4E}"/>
    <cellStyle name="Normal_Gui Vu TH-Bao cao nhanh VDT 2006" xfId="29" xr:uid="{F47BC760-7CD1-495C-9684-00A0E504DA3E}"/>
    <cellStyle name="Normal_nhanh sap xep lai 2 2" xfId="47" xr:uid="{903E288B-6D1D-44A7-B813-10F6D92B3FA7}"/>
    <cellStyle name="Normal_nhanh sap xep lai 3" xfId="52" xr:uid="{35ABED36-B003-4A34-A8DA-FADE0295255C}"/>
    <cellStyle name="Normal_Sheet1" xfId="15" xr:uid="{4F16B2D6-0207-429B-9AAC-8AD6CB0B6C2D}"/>
    <cellStyle name="Normal_solieu gdp 2 2" xfId="45" xr:uid="{04239D23-B136-4B1C-8460-393974CF16A0}"/>
    <cellStyle name="Normal_SPT3-96" xfId="16" xr:uid="{F716A913-2236-459E-AAA3-BC466B8FA7FD}"/>
    <cellStyle name="Normal_SPT3-96_Bieu 012011 2" xfId="28" xr:uid="{F9306213-10A7-4B8E-A5F2-2193E6C60112}"/>
    <cellStyle name="Normal_SPT3-96_Bieudautu_Dautu(6-2011)" xfId="26" xr:uid="{3803F68D-5A53-4DEA-BF84-DD65ECE0EF8D}"/>
    <cellStyle name="Normal_SPT3-96_Van tai12.2010 2" xfId="44" xr:uid="{37B27A55-3660-4481-87AD-3BE1C46D49E8}"/>
    <cellStyle name="Normal_Tieu thu-Ton kho thang 7.2012 (dieu chinh)" xfId="23" xr:uid="{D03F7978-2FA5-4D09-B1FC-A00E2953071A}"/>
    <cellStyle name="Normal_Xl0000008" xfId="50" xr:uid="{39FFD99F-E47C-4499-9A7E-F10124AD6F4B}"/>
    <cellStyle name="Normal_Xl0000107" xfId="21" xr:uid="{01334F07-33E6-4E6A-A6F9-30FC56203305}"/>
    <cellStyle name="Normal_Xl0000141" xfId="9" xr:uid="{AC59F982-BCBF-4799-8797-4A16E760D496}"/>
    <cellStyle name="Normal_Xl0000156" xfId="40" xr:uid="{8CC30CE1-2CF4-423F-8530-1375206C052C}"/>
    <cellStyle name="Normal_Xl0000163" xfId="57" xr:uid="{EBD66D55-58F9-4891-B5E5-16D747AE63F4}"/>
    <cellStyle name="Normal_Xl0000203" xfId="55" xr:uid="{683D4D6F-043E-4FE4-B9F2-CA1800C351E8}"/>
    <cellStyle name="Percent 2" xfId="62" xr:uid="{62FB3DF9-D41E-4646-A7BC-2C167ACB2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I"/>
      <sheetName val="CT.XF1"/>
      <sheetName val="tt chu don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TH  goi _x0014_-x"/>
      <sheetName val="_x0000__x0000_di trong  tong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_x0005_"/>
      <sheetName val="_x000d_â_x0005_"/>
      <sheetName val="I_x0005_"/>
      <sheetName val="QUY IV _x0005_"/>
      <sheetName val="co_x0005_"/>
      <sheetName val="Cong ban _x0000_ _x0000__x0004__x0000__x0003_"/>
      <sheetName val="Èoasen"/>
      <sheetName val="chieuda"/>
      <sheetName val="_x0005_"/>
      <sheetName val="Cong ban_x0009__x0000__x0009__x0000__x0004__x0000__x0003_"/>
      <sheetName val="⁋㌱Ա_x0000_䭔㌱س_x0000_䭔ㄠㄴ_x0006_牴湯⁧琠湯౧_x0000_杮楨搠湩⵨偃_x0006_匀뀀콙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IBASE"/>
      <sheetName val="CC@S03"/>
      <sheetName val="_x000f_?‚ž½"/>
      <sheetName val="_x000c_?_x000d_"/>
      <sheetName val="_x000c_?_x000a_"/>
      <sheetName val="M pc_x0006__x0000_CamPhþ"/>
      <sheetName val="chieuday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SoCaiT"/>
      <sheetName val="7 THAI NGUYEN"/>
      <sheetName val="_x0000__x000f__x0000__x0000__x0000_‚ž興"/>
      <sheetName val="gia԰_x0000__x0000__x0000_"/>
      <sheetName val="Np mai 280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Cong ɢan 0,7x0,7"/>
      <sheetName val="Thu hồi cá nhân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  <sheetName val="Data"/>
      <sheetName val="Nov19 Plan"/>
      <sheetName val="xnt 1ãµP"/>
      <sheetName val="bÑi_x0003__x0000_²r_x0013_¸"/>
      <sheetName val="bÑi_x0003__x0000_²r_x0013__x0005_"/>
      <sheetName val="bÑi_x0003__x0000_²r_x0013_X"/>
      <sheetName val="20_x0000__x0000__x0000__x0000__x0000__x0000__x0000__x0000__x0000__x0000__x0000_瀐ϔ_x0000__x0004__x0000__x0000__x0000__x0000__x0000__x0000_좔ϑ_x0000__x0000__x0000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/>
      <sheetData sheetId="1192"/>
      <sheetData sheetId="1193" refreshError="1"/>
      <sheetData sheetId="1194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/>
      <sheetData sheetId="1229"/>
      <sheetData sheetId="1230"/>
      <sheetData sheetId="1231" refreshError="1"/>
      <sheetData sheetId="1232" refreshError="1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 refreshError="1"/>
      <sheetData sheetId="1293" refreshError="1"/>
      <sheetData sheetId="1294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/>
      <sheetData sheetId="1309" refreshError="1"/>
      <sheetData sheetId="1310" refreshError="1"/>
      <sheetData sheetId="1311"/>
      <sheetData sheetId="1312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/>
      <sheetData sheetId="1345"/>
      <sheetData sheetId="1346" refreshError="1"/>
      <sheetData sheetId="1347" refreshError="1"/>
      <sheetData sheetId="1348" refreshError="1"/>
      <sheetData sheetId="1349" refreshError="1"/>
      <sheetData sheetId="135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HQI"/>
      <sheetName val="T6"/>
      <sheetName val="THQII"/>
      <sheetName val="Trung"/>
      <sheetName val="THQIII"/>
      <sheetName val="THT nam 04"/>
      <sheetName val="142201ȭT4"/>
      <sheetName val="HD1"/>
      <sheetName val="HD4"/>
      <sheetName val="HD3"/>
      <sheetName val="HD5"/>
      <sheetName val="HD7"/>
      <sheetName val="HD6"/>
      <sheetName val="HD2"/>
      <sheetName val="T.K H.T.T5"/>
      <sheetName val="T.K T7"/>
      <sheetName val="TK T6"/>
      <sheetName val="T.K T5"/>
      <sheetName val="Bang thong ke hang ton"/>
      <sheetName val="thong ke "/>
      <sheetName val="T.KT04"/>
      <sheetName val="T8-9)"/>
      <sheetName val="DATA"/>
      <sheetName val="DTCT"/>
      <sheetName val="PTVT"/>
      <sheetName val="THVT"/>
      <sheetName val="Km282-Km_x0003__x0000_3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ia1"/>
      <sheetName val="Bia"/>
      <sheetName val="THTBO"/>
      <sheetName val="XLAP"/>
      <sheetName val="Bao cao Quy I-06"/>
      <sheetName val="Bao cao DD 30.6.06"/>
      <sheetName val="Bao cao DD 31.7.06"/>
      <sheetName val="20+590"/>
      <sheetName val="20+1218"/>
      <sheetName val="22+456"/>
      <sheetName val="23+200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Chart3"/>
      <sheetName val="Chart2"/>
      <sheetName val="BaTrieu-L.con"/>
      <sheetName val="EDT - Ro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Nhap_lieu"/>
      <sheetName val="Khoiluong"/>
      <sheetName val="Vattu"/>
      <sheetName val="Trungchuyen"/>
      <sheetName val="Bu"/>
      <sheetName val="Chitiet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KP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  <sheetName val="_IBASE2.XLSѝTNHNoi"/>
      <sheetName val="Km282-Km_x0003_"/>
      <sheetName val="Soqu_x0005_"/>
      <sheetName val="thong ke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PhanTichDonGia"/>
      <sheetName val="T4-99_x0005_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Soqu窨_x0013_竬"/>
      <sheetName val="Soqu_x0005__x0000_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  <sheetName val="QD_x0000_cua HDQD"/>
      <sheetName val="CTOBT"/>
      <sheetName val="Qheet10"/>
      <sheetName val="ThieuHD "/>
      <sheetName val="Trich Ngalg"/>
      <sheetName val="THANG7 "/>
      <sheetName val="THANG8"/>
      <sheetName val="THANG9"/>
      <sheetName val="THANG10"/>
      <sheetName val="THANG 11"/>
      <sheetName val="THANG 12"/>
      <sheetName val="De Tai Vhuc Tap"/>
      <sheetName val="trong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 refreshError="1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 refreshError="1"/>
      <sheetData sheetId="838" refreshError="1"/>
      <sheetData sheetId="839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 refreshError="1"/>
      <sheetData sheetId="893" refreshError="1"/>
      <sheetData sheetId="894"/>
      <sheetData sheetId="895" refreshError="1"/>
      <sheetData sheetId="896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 refreshError="1"/>
      <sheetData sheetId="1703" refreshError="1"/>
      <sheetData sheetId="1704" refreshError="1"/>
      <sheetData sheetId="1705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/>
      <sheetData sheetId="1712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  <sheetData sheetId="1728" refreshError="1"/>
      <sheetData sheetId="1729" refreshError="1"/>
      <sheetData sheetId="1730" refreshError="1"/>
      <sheetData sheetId="1731"/>
      <sheetData sheetId="1732" refreshError="1"/>
      <sheetData sheetId="1733" refreshError="1"/>
      <sheetData sheetId="1734" refreshError="1"/>
      <sheetData sheetId="1735"/>
      <sheetData sheetId="1736"/>
      <sheetData sheetId="1737"/>
      <sheetData sheetId="1738"/>
      <sheetData sheetId="1739"/>
      <sheetData sheetId="174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  <sheetName val="_x0005_"/>
      <sheetName val="tien uong"/>
      <sheetName val="Y_BA"/>
      <sheetName val="T6-99 _x0012_[IBASE2.XLS]T"/>
      <sheetName val="T4-99_x0005_T5-99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Bthkl"/>
      <sheetName val="KM247"/>
      <sheetName val="km248"/>
      <sheetName val="Congty"/>
      <sheetName val="VPPN"/>
      <sheetName val="XN74"/>
      <sheetName val="XN54"/>
      <sheetName val="XN33"/>
      <sheetName val="NK96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sat"/>
      <sheetName val="ptvt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MAU_A"/>
      <sheetName val="MAU_B"/>
      <sheetName val="MAU_C"/>
      <sheetName val="MAU E -XCD"/>
      <sheetName val="MAU E -TDS1"/>
      <sheetName val="MAU E- NDH"/>
      <sheetName val="Sheet1"/>
      <sheetName val="Sheet2"/>
      <sheetName val="Chart1"/>
      <sheetName val="Chart2"/>
      <sheetName val="Sheet4"/>
      <sheetName val="TINHNEN"/>
      <sheetName val="Nen VN"/>
      <sheetName val="ESTI_"/>
      <sheetName val="DI_ESTI"/>
      <sheetName val="thang 1"/>
      <sheetName val="thang2"/>
      <sheetName val="Thang 3"/>
      <sheetName val="thang5"/>
      <sheetName val="thang4"/>
      <sheetName val="00000001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ATA"/>
      <sheetName val="Gia VL"/>
      <sheetName val="Bang luong CB"/>
      <sheetName val="Bang P.tich CT"/>
      <sheetName val="D.toan chi tiet"/>
      <sheetName val="Bang TH Dtoan"/>
      <sheetName val="XXXXXXXX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TH"/>
      <sheetName val="XL"/>
      <sheetName val="1E"/>
      <sheetName val="2E"/>
      <sheetName val="3E"/>
      <sheetName val="7D"/>
      <sheetName val="8D"/>
      <sheetName val="14D"/>
      <sheetName val="10D"/>
      <sheetName val="20D"/>
      <sheetName val="22D"/>
      <sheetName val="24D"/>
      <sheetName val="26P"/>
      <sheetName val="28P"/>
      <sheetName val="33P"/>
      <sheetName val="PTro"/>
      <sheetName val="PT"/>
      <sheetName val="KSTK"/>
      <sheetName val="A6-II"/>
      <sheetName val="km338+00-km338+100(2)"/>
      <sheetName val="km337+136-km337-350"/>
      <sheetName val="km346+600-km346+820 (2)"/>
      <sheetName val="km346+330-km346+600 (2)"/>
      <sheetName val="km346+00-km346+240 (2)"/>
      <sheetName val="km345+400-km345+500 (6)"/>
      <sheetName val="km345+400-km345+5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37+00-km337+34 (3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cong ty so 9 VINACONEX"/>
      <sheetName val="cong ty so 9 VINACONEX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QTNC-2002"/>
      <sheetName val="QTNC2003"/>
      <sheetName val="QTNC-Tong hop"/>
      <sheetName val="QTVT-Tong hop"/>
      <sheetName val="GTQT-Tong hop"/>
      <sheetName val="QT - Duet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PT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caodothietke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Du an nut So"/>
      <sheetName val="Du an nut vong"/>
      <sheetName val="Du an nut Nam cau Tlong"/>
      <sheetName val="Duong kim lien 0 cho dua"/>
      <sheetName val="Du an KTDC Nam trung yen"/>
      <sheetName val="DTCT"/>
      <sheetName val="THDT"/>
      <sheetName val="THVT"/>
      <sheetName val="THGT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hang 8"/>
      <sheetName val="Macro1"/>
      <sheetName val="Macro2"/>
      <sheetName val="Macro3"/>
      <sheetName val="THANG 09"/>
      <sheetName val="THANG 10"/>
      <sheetName val="Duong con' vu hcm (8)"/>
      <sheetName val="Qheet3"/>
      <sheetName val="C47-456"/>
      <sheetName val="C46"/>
      <sheetName val="C47-PII"/>
      <sheetName val="TRUC TIEP"/>
      <sheetName val="GIAN TIEP"/>
      <sheetName val="HOP DONG"/>
      <sheetName val="CON LINH"/>
      <sheetName val="km346+00-km346_x000b_240 (2)"/>
      <sheetName val="km342+297._x0015_8-km342+376.41"/>
      <sheetName val="km341+1077 -km34_x0011_+1177.61"/>
      <sheetName val="Bang 聧ia ca may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1N"/>
      <sheetName val="XD"/>
      <sheetName val="GTGT1"/>
      <sheetName val="NHAHAT"/>
      <sheetName val="TGTGT2"/>
      <sheetName val="CAU"/>
      <sheetName val="KL"/>
      <sheetName val="MD1"/>
      <sheetName val="RPT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20000000"/>
      <sheetName val="[RPT.x"/>
      <sheetName val="[RPT.xlsၝCmay"/>
      <sheetName val="Duïng cong vu hcm (13;) (2)"/>
      <sheetName val="Duong cong vu hcm (8;) (:)"/>
      <sheetName val="Duofg cong vu hcm (7;) (2)"/>
      <sheetName val=""/>
      <sheetName val="gVL"/>
      <sheetName val="THChi"/>
      <sheetName val="THthu"/>
      <sheetName val="BCD"/>
      <sheetName val="111"/>
      <sheetName val="112"/>
      <sheetName val="131"/>
      <sheetName val="133"/>
      <sheetName val="138"/>
      <sheetName val="141"/>
      <sheetName val="142"/>
      <sheetName val="152"/>
      <sheetName val="153"/>
      <sheetName val="154"/>
      <sheetName val="211"/>
      <sheetName val="214"/>
      <sheetName val="331"/>
      <sheetName val="3331"/>
      <sheetName val="3334"/>
      <sheetName val="334"/>
      <sheetName val="411"/>
      <sheetName val="421"/>
      <sheetName val="511"/>
      <sheetName val="621"/>
      <sheetName val="622"/>
      <sheetName val="623"/>
      <sheetName val="627b"/>
      <sheetName val="632"/>
      <sheetName val="642"/>
      <sheetName val="711"/>
      <sheetName val="811"/>
      <sheetName val="911"/>
      <sheetName val="009"/>
      <sheetName val=" quy I-2005"/>
      <sheetName val="Quy 2- 2005 "/>
      <sheetName val="Quy III- 2005 "/>
      <sheetName val="Quy 4- 2005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km337+533î60-km3ó4 (2)"/>
      <sheetName val="N_x0008_AN CONG"/>
      <sheetName val="K251 _x0001_C"/>
      <sheetName val="?? MTL"/>
      <sheetName val="?? DI"/>
      <sheetName val="tienluon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HDKT"/>
      <sheetName val="PIPERACK"/>
      <sheetName val="MONG T,V,E"/>
      <sheetName val="tk12A-B&amp;13A-B"/>
      <sheetName val="TAM-tk12A-B&amp;13A-B"/>
      <sheetName val="tk15&amp;11A-B"/>
      <sheetName val="TAM-tk15&amp;11A-B"/>
      <sheetName val="V31"/>
      <sheetName val="T-V31"/>
      <sheetName val="V51"/>
      <sheetName val="T-V51"/>
      <sheetName val="V11"/>
      <sheetName val="v12"/>
      <sheetName val="V13"/>
      <sheetName val="v22"/>
      <sheetName val="V23"/>
      <sheetName val="v24"/>
      <sheetName val="V25"/>
      <sheetName val="V52"/>
      <sheetName val="V61"/>
      <sheetName val="E-01"/>
      <sheetName val="E-02"/>
      <sheetName val="C-01"/>
      <sheetName val="pr-B"/>
      <sheetName val="pr-C"/>
      <sheetName val="pr-D"/>
      <sheetName val="pr-E"/>
      <sheetName val="S-SA"/>
      <sheetName val="S-SB"/>
      <sheetName val="S-SC1"/>
      <sheetName val="S-SC2"/>
      <sheetName val="S-SD1"/>
      <sheetName val="S-SD2"/>
      <sheetName val="S-SD3"/>
      <sheetName val="S-SE1"/>
      <sheetName val="S-SE2"/>
      <sheetName val="sum-sl"/>
      <sheetName val="sum-steel"/>
      <sheetName val="sum-T"/>
      <sheetName val="sum-E"/>
      <sheetName val="sum-pr"/>
      <sheetName val="REPORT"/>
      <sheetName val="Daily"/>
      <sheetName val="Data-input"/>
      <sheetName val="TK12"/>
      <sheetName val="Visual inspection record-07"/>
      <sheetName val="Fitup inspection record-06"/>
      <sheetName val="WELD MONITORING"/>
      <sheetName val="CHECK LIST"/>
      <sheetName val="MATERIAL B"/>
      <sheetName val="MATERIAL"/>
      <sheetName val="BENDING REPORT"/>
      <sheetName val="INPS RELEASE"/>
      <sheetName val="PAINTING REPORT"/>
      <sheetName val="hydro test"/>
      <sheetName val="MTL$-INTER"/>
      <sheetName val="Duong cong vu hcm (¶)"/>
      <sheetName val="thang6"/>
      <sheetName val="Sheet5"/>
      <sheetName val="Sheet6"/>
      <sheetName val="刃割 MTL"/>
      <sheetName val="giamay"/>
      <sheetName val="XL²t5"/>
      <sheetName val="Ë261"/>
      <sheetName val="K261Base"/>
      <sheetName val="K2_x0016_1 AC"/>
      <sheetName val="CON(LINH"/>
      <sheetName val="CHEKe VLCHINH"/>
      <sheetName val="K5_x0001_ @9_x0008_"/>
      <sheetName val="soktmay"/>
      <sheetName val="切割 MၔL"/>
      <sheetName val="K2_x0015_1 AC"/>
      <sheetName val="km342+520-km342+690 (2 "/>
      <sheetName val="Km346+60_x0010_-km346+820 (2)"/>
      <sheetName val="km346+00-km3_x0014_6+240 (_x0012_)"/>
      <sheetName val="km345+6_x0016_1-km345+000"/>
      <sheetName val="km342+_x0013_76.41- km342+520.29"/>
      <sheetName val="km342+29_x0017_.58-km3_x0014_2+376.41"/>
      <sheetName val="km338+00-km33Oé100(2)"/>
      <sheetName val="Bang ?ia ca may"/>
      <sheetName val="[RPT.xls?Cmay"/>
      <sheetName val="km345+400-km345ÿÿ00 (6)"/>
      <sheetName val="Con'ty"/>
      <sheetName val="Thuc thanh"/>
      <sheetName val="GTXLC@INH"/>
      <sheetName val="Ho=Ðdong giao khoan"/>
      <sheetName val="切割 II"/>
      <sheetName val="959 K98"/>
      <sheetName val="Mau so 04 TFDN"/>
      <sheetName val="TSO_CHUNG"/>
      <sheetName val="Duong cog vu hcm (4)"/>
      <sheetName val="K219 Subbase"/>
      <sheetName val="Duong cojg vu hcm (13;) (2)"/>
      <sheetName val="m361 Base"/>
      <sheetName val="DG1kSAT"/>
      <sheetName val="May no"/>
      <sheetName val="Sua chua "/>
      <sheetName val="BC luan chuyen"/>
      <sheetName val="_x0010_pЁ"/>
      <sheetName val="K259†Base "/>
      <sheetName val="_x0010_p?Ё"/>
      <sheetName val="K251 K)8"/>
      <sheetName val="?"/>
      <sheetName val="cot_xa"/>
      <sheetName val="Quet rac"/>
      <sheetName val="Thang"/>
      <sheetName val="T1"/>
      <sheetName val="T2"/>
      <sheetName val="T3"/>
      <sheetName val="T4"/>
      <sheetName val="k-337+533.60-km338 (2)"/>
      <sheetName val="km341+275-km341)350"/>
      <sheetName val="Don gia"/>
      <sheetName val="chi tiet z"/>
      <sheetName val="000000000000"/>
      <sheetName val="100000000000"/>
      <sheetName val="200000000000"/>
      <sheetName val="300000000000"/>
      <sheetName val="400000000000"/>
      <sheetName val="C²iet TK131"/>
      <sheetName val="Bang ke T.toan`"/>
      <sheetName val="K261?Base"/>
      <sheetName val="XL²??t5"/>
      <sheetName val="K?5_x0001_ @9_x0008_"/>
      <sheetName val="km337+136-km33×¶350"/>
      <sheetName val="km337+136-km337ý350"/>
      <sheetName val="nghiviecQ402"/>
      <sheetName val="nhansu_phong"/>
      <sheetName val="dieudong2003"/>
      <sheetName val="lylich03"/>
      <sheetName val="bdns02"/>
      <sheetName val="bdns03"/>
      <sheetName val="PET-NB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30000000"/>
      <sheetName val="40000000"/>
      <sheetName val="50000000"/>
      <sheetName val="60000000"/>
      <sheetName val="XXXXXXX0"/>
      <sheetName val="TH9"/>
      <sheetName val="TH12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  <sheetName val="CTA NCS cond.2012"/>
      <sheetName val="TCT DIEN LUC (EVN)"/>
      <sheetName val="415"/>
      <sheetName val="511.BT"/>
      <sheetName val="631.BT"/>
      <sheetName val="NKSC1"/>
      <sheetName val="CDKT"/>
      <sheetName val="BCDTCP"/>
      <sheetName val="KEM NGHIEN GIA CONG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rptDSTHEOTUNGNVVATUNGKHchitiet"/>
      <sheetName val="rptHangHoaNhapXuatTonTuNgayDenN"/>
      <sheetName val="Outlets"/>
      <sheetName val="PGs"/>
      <sheetName val="Cto"/>
      <sheetName val="B×a QTo¸n"/>
      <sheetName val="TDuyÖt QT "/>
      <sheetName val="B×a QTo¸n "/>
      <sheetName val="TMQT"/>
      <sheetName val="THQTo¸n"/>
      <sheetName val="TH.HangMuc"/>
      <sheetName val="NC«ng "/>
      <sheetName val="VËt t­ "/>
      <sheetName val="ThÝ nghiÖm "/>
      <sheetName val="THVT­ "/>
      <sheetName val="Thèng Kª nghiÖm thu"/>
      <sheetName val="VChuyÓn "/>
      <sheetName val="QT Thu håi "/>
      <sheetName val="Thu håi B3 "/>
      <sheetName val="Thu håi B4  "/>
      <sheetName val="Thu håi Õ"/>
      <sheetName val="BB¶n ®gi¸ VTThu håi "/>
      <sheetName val="CaM¸y "/>
      <sheetName val="BB"/>
      <sheetName val="BB¶n"/>
      <sheetName val="BVe Duoica 2"/>
      <sheetName val="BVe 242 MK"/>
      <sheetName val="BVe LTam-6"/>
      <sheetName val="특외대"/>
      <sheetName val="SILICATE"/>
      <sheetName val="Main"/>
      <sheetName val="Reference"/>
      <sheetName val="general"/>
      <sheetName val="_x0010_p?"/>
      <sheetName val="K259Base "/>
      <sheetName val="_x0010_p??"/>
      <sheetName val="Duong co?g vu hcm (4)"/>
      <sheetName val="Disch"/>
      <sheetName val="Pack"/>
      <sheetName val="Delivery"/>
      <sheetName val="M50"/>
      <sheetName val="M48"/>
      <sheetName val="M45"/>
      <sheetName val="M38"/>
      <sheetName val="D.Order"/>
      <sheetName val="Report.Delivery"/>
      <sheetName val="Monthly"/>
      <sheetName val="DMTK"/>
      <sheetName val="Corporate"/>
      <sheetName val="Quantity"/>
      <sheetName val="_RPT.x"/>
      <sheetName val="Du a. nut Nam cau Tlong"/>
      <sheetName val="km338+00-km338+100,2)"/>
      <sheetName val="km″42+297.58-km342+376.41"/>
      <sheetName val="Sheet04"/>
      <sheetName val="D"/>
      <sheetName val="_x0010_p"/>
      <sheetName val="ÇÐ¸î MTL"/>
      <sheetName val="ÇÐ¸î DI"/>
      <sheetName val="¤Á³Î MTL"/>
      <sheetName val="¤Á³Î DI"/>
      <sheetName val="km341+1077 -km341+1!77.61"/>
      <sheetName val="km3;7+00-km337+34 (3)"/>
      <sheetName val="Duong cong vu hcm`(2)"/>
      <sheetName val="Duong cong vuhcm (9)"/>
      <sheetName val="Duong cong vuhcm (4;) (2)"/>
      <sheetName val="Duong cong ve hcm (6)"/>
      <sheetName val="Duong colg vu hcm (3)"/>
      <sheetName val="Duong cnng vu hcm (7;) (2)"/>
      <sheetName val="Duong cong vu hcm(Lmat;0)!(2)"/>
      <sheetName val="CTduo~g"/>
      <sheetName val="km345+661-km345;000"/>
      <sheetName val="TNHCHINH"/>
      <sheetName val="Macro2뻰Ŏ_x0004_뱤ŏ"/>
      <sheetName val="PNT-QUOT-#3"/>
      <sheetName val="COAT&amp;WRAP-QIOT-#3"/>
      <sheetName val="NEW-PANEL"/>
      <sheetName val="Overhead &amp; Profit B-1"/>
      <sheetName val="B-2  (DPP)"/>
      <sheetName val="RP 14E Table"/>
      <sheetName val="AG"/>
      <sheetName val="Guidelines"/>
      <sheetName val="b1"/>
      <sheetName val="2.. (2)"/>
      <sheetName val="Callout"/>
      <sheetName val="MTO REV.0"/>
      <sheetName val="предприятия"/>
      <sheetName val="ЦФО"/>
      <sheetName val="LIGHTING &amp; GROUNDING"/>
      <sheetName val="[RPT.xls]Duong cong vu hcm (8;)"/>
      <sheetName val="T HOP"/>
      <sheetName val="LONG"/>
      <sheetName val="HAI"/>
      <sheetName val="HIEP"/>
      <sheetName val="TUAN"/>
      <sheetName val="nguyen"/>
      <sheetName val="VE"/>
      <sheetName val="VU"/>
      <sheetName val="LUAN"/>
      <sheetName val="HIEN&gt;"/>
      <sheetName val="HIEN"/>
      <sheetName val="PHU"/>
      <sheetName val="CHAN"/>
      <sheetName val="BANBGIAO"/>
      <sheetName val="DLIEU"/>
      <sheetName val="GOC"/>
      <sheetName val="Son"/>
      <sheetName val="MAIN GATE HOUSE"/>
      <sheetName val="Schedule"/>
      <sheetName val="MMTB"/>
      <sheetName val="DGNC"/>
      <sheetName val="F04-CPNC"/>
      <sheetName val="F05-CFVT"/>
      <sheetName val="VLP"/>
      <sheetName val="PVGC"/>
      <sheetName val="T03-02"/>
      <sheetName val="T02-02"/>
      <sheetName val="Mau"/>
      <sheetName val="切割_MTL"/>
      <sheetName val="切割_DI"/>
      <sheetName val="LM"/>
      <sheetName val="NSL"/>
      <sheetName val="切割_MTL1"/>
      <sheetName val="切割_DI1"/>
      <sheetName val="ESTI_1"/>
      <sheetName val="C²??iet TK131"/>
      <sheetName val="Dir01"/>
      <sheetName val="chamcongDHbo"/>
      <sheetName val="1-TH"/>
      <sheetName val="thang lương"/>
      <sheetName val="vs"/>
      <sheetName val="DTCP NB"/>
      <sheetName val="Duong co"/>
      <sheetName val="XL²"/>
      <sheetName val="K"/>
      <sheetName val="C²"/>
      <sheetName val="Duong cong vu"/>
      <sheetName val="Duong cong vu hcm(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km342+520-km342+690 (2_x0009_"/>
      <sheetName val="_x0000_"/>
      <sheetName val="K261_x0000_Base"/>
      <sheetName val="K_x0000_5_x0001_ @9_x0008_"/>
      <sheetName val="Duong co_x0000_g vu hcm (4)"/>
      <sheetName val="Thang_x0000__x0000_"/>
      <sheetName val="_x0010_p_x0000_?"/>
      <sheetName val="Duong cong vu_x0000_hcm (9)"/>
      <sheetName val="Duong cong vu_x0000_hcm (4;) (2)"/>
      <sheetName val="Duong cong vu hcm(_x0000_Lmat;0)!(2)"/>
      <sheetName val="WUA"/>
      <sheetName val="_RPT.xlsၝCmay"/>
      <sheetName val="TRUC TI"/>
      <sheetName val="Ў`"/>
      <sheetName val="chitiet"/>
      <sheetName val="Thang??"/>
      <sheetName val="?? M?L"/>
      <sheetName val="?? II"/>
      <sheetName val="ctTBA"/>
      <sheetName val="MCY"/>
      <sheetName val="Eau so 04 TNDN"/>
      <sheetName val="LME"/>
      <sheetName val="GDXLCHINH"/>
      <sheetName val="CT 13!"/>
      <sheetName val="Du an n5t Nam cau Tlong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  <cell r="B1">
            <v>0</v>
          </cell>
          <cell r="C1">
            <v>0</v>
          </cell>
          <cell r="D1" t="str">
            <v/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 t="str">
            <v/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/>
          </cell>
          <cell r="S1">
            <v>0</v>
          </cell>
          <cell r="T1" t="str">
            <v/>
          </cell>
          <cell r="U1">
            <v>0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C31">
            <v>6</v>
          </cell>
          <cell r="D31">
            <v>2.77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C32">
            <v>8</v>
          </cell>
          <cell r="D32">
            <v>2.77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C33">
            <v>10</v>
          </cell>
          <cell r="D33">
            <v>3.4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C34">
            <v>12</v>
          </cell>
          <cell r="D34">
            <v>3.96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C35">
            <v>14</v>
          </cell>
          <cell r="D35">
            <v>3.96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C36">
            <v>16</v>
          </cell>
          <cell r="D36">
            <v>4.1900000000000004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C37">
            <v>18</v>
          </cell>
          <cell r="D37">
            <v>4.1900000000000004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C38">
            <v>20</v>
          </cell>
          <cell r="D38">
            <v>4.78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C39">
            <v>22</v>
          </cell>
          <cell r="D39">
            <v>4.78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C40">
            <v>24</v>
          </cell>
          <cell r="D40">
            <v>5.54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C41">
            <v>30</v>
          </cell>
          <cell r="D41">
            <v>6.35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C42">
            <v>14</v>
          </cell>
          <cell r="D42">
            <v>6.35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C43">
            <v>16</v>
          </cell>
          <cell r="D43">
            <v>6.35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C44">
            <v>18</v>
          </cell>
          <cell r="D44">
            <v>6.35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C45">
            <v>20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0</v>
          </cell>
          <cell r="G46">
            <v>0</v>
          </cell>
          <cell r="H46">
            <v>0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 t="str">
            <v>Fc = 0.25  Utility Supply Lines, OSBL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 t="str">
            <v xml:space="preserve">   By William B. Hooper , Monsanto Co.</v>
          </cell>
          <cell r="E48">
            <v>1</v>
          </cell>
          <cell r="I48">
            <v>2.64</v>
          </cell>
          <cell r="J48">
            <v>4.8600000000000003</v>
          </cell>
          <cell r="K48" t="str">
            <v xml:space="preserve">        (PIPE JOINT FACTOR Fp = 100%)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 t="str">
            <v>Fc = 0.50  Long, Straight Piping Run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 t="str">
            <v xml:space="preserve">        (PIPE JOINT FACTOR Fp = 100%)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 t="str">
            <v>Fc = 1.00  Normal Piping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 t="str">
            <v xml:space="preserve">        (PIPE JOINT FACTOR Fp = 10%)</v>
          </cell>
          <cell r="P52">
            <v>12</v>
          </cell>
        </row>
      </sheetData>
      <sheetData sheetId="3">
        <row r="8">
          <cell r="A8">
            <v>3</v>
          </cell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7.0000000000000007E-2</v>
          </cell>
          <cell r="J8">
            <v>0</v>
          </cell>
          <cell r="K8">
            <v>7.0000000000000007E-2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0</v>
          </cell>
        </row>
        <row r="9">
          <cell r="A9">
            <v>4</v>
          </cell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7.0000000000000007E-2</v>
          </cell>
          <cell r="J9">
            <v>0</v>
          </cell>
          <cell r="K9">
            <v>7.0000000000000007E-2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</row>
        <row r="10">
          <cell r="A10" t="str">
            <v>5S</v>
          </cell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F10">
            <v>7.0000000000000007E-2</v>
          </cell>
          <cell r="G10">
            <v>0</v>
          </cell>
          <cell r="H10">
            <v>7.0000000000000007E-2</v>
          </cell>
          <cell r="I10">
            <v>7.0000000000000007E-2</v>
          </cell>
          <cell r="J10">
            <v>0</v>
          </cell>
          <cell r="K10">
            <v>7.0000000000000007E-2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</row>
        <row r="11">
          <cell r="A11">
            <v>6</v>
          </cell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7.0000000000000007E-2</v>
          </cell>
          <cell r="J11">
            <v>0</v>
          </cell>
          <cell r="K11">
            <v>7.0000000000000007E-2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0</v>
          </cell>
          <cell r="R11">
            <v>0</v>
          </cell>
        </row>
        <row r="12">
          <cell r="A12">
            <v>7</v>
          </cell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7.0000000000000007E-2</v>
          </cell>
          <cell r="J12">
            <v>0</v>
          </cell>
          <cell r="K12">
            <v>7.0000000000000007E-2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</row>
        <row r="13">
          <cell r="A13">
            <v>8</v>
          </cell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7.0000000000000007E-2</v>
          </cell>
          <cell r="J13">
            <v>0</v>
          </cell>
          <cell r="K13">
            <v>7.0000000000000007E-2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</row>
        <row r="14">
          <cell r="A14">
            <v>9</v>
          </cell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0.12</v>
          </cell>
          <cell r="J14">
            <v>0</v>
          </cell>
          <cell r="K14">
            <v>0.12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</row>
        <row r="15">
          <cell r="A15">
            <v>10</v>
          </cell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0.12</v>
          </cell>
          <cell r="J15">
            <v>0</v>
          </cell>
          <cell r="K15">
            <v>0.12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</row>
        <row r="16">
          <cell r="A16">
            <v>11</v>
          </cell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0.12</v>
          </cell>
          <cell r="J16">
            <v>0</v>
          </cell>
          <cell r="K16">
            <v>0.12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</v>
          </cell>
          <cell r="Q16">
            <v>0</v>
          </cell>
          <cell r="R16">
            <v>0</v>
          </cell>
        </row>
        <row r="17">
          <cell r="A17">
            <v>12</v>
          </cell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0.15</v>
          </cell>
          <cell r="J17">
            <v>0</v>
          </cell>
          <cell r="K17">
            <v>0.15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2</v>
          </cell>
          <cell r="Q17">
            <v>0</v>
          </cell>
          <cell r="R17">
            <v>0</v>
          </cell>
        </row>
        <row r="18">
          <cell r="A18">
            <v>13</v>
          </cell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0.15</v>
          </cell>
          <cell r="J18">
            <v>0</v>
          </cell>
          <cell r="K18">
            <v>0.15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2</v>
          </cell>
          <cell r="Q18">
            <v>0</v>
          </cell>
          <cell r="R18">
            <v>0</v>
          </cell>
        </row>
        <row r="19">
          <cell r="A19">
            <v>14</v>
          </cell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0.15</v>
          </cell>
          <cell r="J19">
            <v>0</v>
          </cell>
          <cell r="K19">
            <v>0.15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</row>
        <row r="20">
          <cell r="A20">
            <v>15</v>
          </cell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0.15</v>
          </cell>
          <cell r="J20">
            <v>0</v>
          </cell>
          <cell r="K20">
            <v>0.15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</row>
        <row r="21">
          <cell r="A21">
            <v>16</v>
          </cell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0.15</v>
          </cell>
          <cell r="J21">
            <v>0</v>
          </cell>
          <cell r="K21">
            <v>0.15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</v>
          </cell>
          <cell r="Q21">
            <v>0</v>
          </cell>
          <cell r="R21">
            <v>0</v>
          </cell>
        </row>
        <row r="22">
          <cell r="A22">
            <v>17</v>
          </cell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F22">
            <v>0</v>
          </cell>
          <cell r="G22">
            <v>0</v>
          </cell>
          <cell r="H22">
            <v>0</v>
          </cell>
          <cell r="I22">
            <v>0.15</v>
          </cell>
          <cell r="J22">
            <v>0</v>
          </cell>
          <cell r="K22">
            <v>0.15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</v>
          </cell>
          <cell r="Q22">
            <v>0</v>
          </cell>
          <cell r="R22">
            <v>0</v>
          </cell>
        </row>
        <row r="23">
          <cell r="A23">
            <v>18</v>
          </cell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0.15</v>
          </cell>
          <cell r="J23">
            <v>0</v>
          </cell>
          <cell r="K23">
            <v>0.15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</v>
          </cell>
          <cell r="Q23">
            <v>0</v>
          </cell>
          <cell r="R23">
            <v>0</v>
          </cell>
        </row>
        <row r="24">
          <cell r="A24">
            <v>19</v>
          </cell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0.15</v>
          </cell>
          <cell r="J24">
            <v>0</v>
          </cell>
          <cell r="K24">
            <v>0.15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</v>
          </cell>
          <cell r="Q24">
            <v>0</v>
          </cell>
          <cell r="R24">
            <v>0</v>
          </cell>
        </row>
        <row r="25">
          <cell r="A25">
            <v>20</v>
          </cell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0.15</v>
          </cell>
          <cell r="J25">
            <v>0</v>
          </cell>
          <cell r="K25">
            <v>0.15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>
            <v>21</v>
          </cell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0.15</v>
          </cell>
          <cell r="J26">
            <v>0</v>
          </cell>
          <cell r="K26">
            <v>0.15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</v>
          </cell>
          <cell r="Q26">
            <v>0</v>
          </cell>
          <cell r="R26">
            <v>0</v>
          </cell>
        </row>
        <row r="27">
          <cell r="A27">
            <v>22</v>
          </cell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0.3</v>
          </cell>
          <cell r="J27">
            <v>0</v>
          </cell>
          <cell r="K27">
            <v>0.3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</v>
          </cell>
          <cell r="Q27">
            <v>0</v>
          </cell>
          <cell r="R27">
            <v>0</v>
          </cell>
        </row>
        <row r="28">
          <cell r="A28">
            <v>23</v>
          </cell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F28">
            <v>0</v>
          </cell>
          <cell r="G28">
            <v>0</v>
          </cell>
          <cell r="H28">
            <v>0</v>
          </cell>
          <cell r="I28">
            <v>0.3</v>
          </cell>
          <cell r="J28">
            <v>0</v>
          </cell>
          <cell r="K28">
            <v>0.3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3</v>
          </cell>
          <cell r="Q28">
            <v>0</v>
          </cell>
          <cell r="R28">
            <v>0</v>
          </cell>
        </row>
        <row r="29">
          <cell r="A29">
            <v>24</v>
          </cell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0.3</v>
          </cell>
          <cell r="J29">
            <v>0</v>
          </cell>
          <cell r="K29">
            <v>0.3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>
            <v>0</v>
          </cell>
        </row>
        <row r="30">
          <cell r="A30">
            <v>25</v>
          </cell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0.3</v>
          </cell>
          <cell r="J30">
            <v>0</v>
          </cell>
          <cell r="K30">
            <v>0.3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4</v>
          </cell>
          <cell r="Q30">
            <v>0</v>
          </cell>
          <cell r="R30">
            <v>0</v>
          </cell>
        </row>
        <row r="31">
          <cell r="A31" t="str">
            <v>5S</v>
          </cell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F31">
            <v>0.45</v>
          </cell>
          <cell r="G31">
            <v>0</v>
          </cell>
          <cell r="H31">
            <v>0.45</v>
          </cell>
          <cell r="I31">
            <v>0.45</v>
          </cell>
          <cell r="J31">
            <v>0</v>
          </cell>
          <cell r="K31">
            <v>0.45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4</v>
          </cell>
          <cell r="Q31">
            <v>0</v>
          </cell>
          <cell r="R31">
            <v>0</v>
          </cell>
        </row>
        <row r="32">
          <cell r="A32">
            <v>27</v>
          </cell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F32">
            <v>0</v>
          </cell>
          <cell r="G32">
            <v>0</v>
          </cell>
          <cell r="H32">
            <v>0</v>
          </cell>
          <cell r="I32">
            <v>0.45</v>
          </cell>
          <cell r="J32">
            <v>0</v>
          </cell>
          <cell r="K32">
            <v>0.45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</v>
          </cell>
          <cell r="Q32">
            <v>0</v>
          </cell>
          <cell r="R32">
            <v>0</v>
          </cell>
        </row>
        <row r="33">
          <cell r="A33">
            <v>28</v>
          </cell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0.9</v>
          </cell>
          <cell r="J33">
            <v>0</v>
          </cell>
          <cell r="K33">
            <v>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</row>
        <row r="34">
          <cell r="A34">
            <v>29</v>
          </cell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F34">
            <v>0</v>
          </cell>
          <cell r="G34">
            <v>0</v>
          </cell>
          <cell r="H34">
            <v>0</v>
          </cell>
          <cell r="I34">
            <v>1.2</v>
          </cell>
          <cell r="J34">
            <v>0</v>
          </cell>
          <cell r="K34">
            <v>1.2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6</v>
          </cell>
          <cell r="Q34">
            <v>0</v>
          </cell>
          <cell r="R34">
            <v>0</v>
          </cell>
        </row>
        <row r="35">
          <cell r="A35">
            <v>30</v>
          </cell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1.34</v>
          </cell>
          <cell r="J35">
            <v>0</v>
          </cell>
          <cell r="K35">
            <v>1.34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0</v>
          </cell>
        </row>
        <row r="36">
          <cell r="A36">
            <v>31</v>
          </cell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F36">
            <v>0</v>
          </cell>
          <cell r="G36">
            <v>0</v>
          </cell>
          <cell r="H36">
            <v>0</v>
          </cell>
          <cell r="I36">
            <v>1.65</v>
          </cell>
          <cell r="J36">
            <v>0</v>
          </cell>
          <cell r="K36">
            <v>1.65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</v>
          </cell>
          <cell r="Q36">
            <v>0</v>
          </cell>
          <cell r="R36">
            <v>0</v>
          </cell>
        </row>
        <row r="37">
          <cell r="A37">
            <v>32</v>
          </cell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1.8</v>
          </cell>
          <cell r="J37">
            <v>0</v>
          </cell>
          <cell r="K37">
            <v>1.8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6</v>
          </cell>
          <cell r="Q37">
            <v>0</v>
          </cell>
          <cell r="R37">
            <v>0</v>
          </cell>
        </row>
        <row r="38">
          <cell r="A38">
            <v>33</v>
          </cell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F38">
            <v>0</v>
          </cell>
          <cell r="G38">
            <v>0</v>
          </cell>
          <cell r="H38">
            <v>0</v>
          </cell>
          <cell r="I38">
            <v>2.54</v>
          </cell>
          <cell r="J38">
            <v>0</v>
          </cell>
          <cell r="K38">
            <v>2.54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7</v>
          </cell>
          <cell r="Q38">
            <v>0</v>
          </cell>
          <cell r="R38">
            <v>0</v>
          </cell>
        </row>
        <row r="39">
          <cell r="A39">
            <v>34</v>
          </cell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2.69</v>
          </cell>
          <cell r="J39">
            <v>0</v>
          </cell>
          <cell r="K39">
            <v>2.69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8</v>
          </cell>
          <cell r="Q39">
            <v>0</v>
          </cell>
          <cell r="R39">
            <v>0</v>
          </cell>
        </row>
        <row r="40">
          <cell r="A40">
            <v>35</v>
          </cell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2.4300000000000002</v>
          </cell>
          <cell r="J40">
            <v>1.47</v>
          </cell>
          <cell r="K40">
            <v>3.9000000000000004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</v>
          </cell>
          <cell r="Q40">
            <v>0</v>
          </cell>
          <cell r="R40">
            <v>0</v>
          </cell>
        </row>
        <row r="41">
          <cell r="A41">
            <v>36</v>
          </cell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3.04</v>
          </cell>
          <cell r="J41">
            <v>3.11</v>
          </cell>
          <cell r="K41">
            <v>6.15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10</v>
          </cell>
          <cell r="Q41">
            <v>0</v>
          </cell>
          <cell r="R41">
            <v>0</v>
          </cell>
        </row>
        <row r="42">
          <cell r="A42">
            <v>37</v>
          </cell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1.42</v>
          </cell>
          <cell r="J42">
            <v>1.27</v>
          </cell>
          <cell r="K42">
            <v>2.69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</v>
          </cell>
          <cell r="Q42">
            <v>0</v>
          </cell>
          <cell r="R42">
            <v>0</v>
          </cell>
        </row>
        <row r="43">
          <cell r="A43">
            <v>38</v>
          </cell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F43">
            <v>0</v>
          </cell>
          <cell r="G43">
            <v>0</v>
          </cell>
          <cell r="H43">
            <v>0</v>
          </cell>
          <cell r="I43">
            <v>1.62</v>
          </cell>
          <cell r="J43">
            <v>1.38</v>
          </cell>
          <cell r="K43">
            <v>3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6</v>
          </cell>
          <cell r="Q43">
            <v>0</v>
          </cell>
          <cell r="R43">
            <v>0</v>
          </cell>
        </row>
        <row r="44">
          <cell r="A44">
            <v>39</v>
          </cell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1.82</v>
          </cell>
          <cell r="J44">
            <v>1.48</v>
          </cell>
          <cell r="K44">
            <v>3.3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6</v>
          </cell>
          <cell r="Q44">
            <v>0</v>
          </cell>
          <cell r="R44">
            <v>0</v>
          </cell>
        </row>
        <row r="45">
          <cell r="A45" t="str">
            <v>AVE.</v>
          </cell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F45">
            <v>0</v>
          </cell>
          <cell r="G45">
            <v>0</v>
          </cell>
          <cell r="H45">
            <v>0</v>
          </cell>
          <cell r="I45">
            <v>2.0299999999999998</v>
          </cell>
          <cell r="J45">
            <v>1.72</v>
          </cell>
          <cell r="K45">
            <v>3.75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</v>
          </cell>
          <cell r="Q45">
            <v>0</v>
          </cell>
          <cell r="R45">
            <v>0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F46">
            <v>2.23</v>
          </cell>
          <cell r="G46">
            <v>2.27</v>
          </cell>
          <cell r="H46">
            <v>4.5</v>
          </cell>
          <cell r="I46">
            <v>2.23</v>
          </cell>
          <cell r="J46">
            <v>2.27</v>
          </cell>
          <cell r="K46">
            <v>4.5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8</v>
          </cell>
        </row>
        <row r="47">
          <cell r="A47" t="str">
            <v>*** Reference Paper : Predict Fittings For Piping Systems ***</v>
          </cell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2.4300000000000002</v>
          </cell>
          <cell r="J47">
            <v>2.0699999999999998</v>
          </cell>
          <cell r="K47">
            <v>4.5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8</v>
          </cell>
          <cell r="R47" t="str">
            <v>Fc = 2.00  Manifold Type Piping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F48">
            <v>2.64</v>
          </cell>
          <cell r="G48">
            <v>4.8600000000000003</v>
          </cell>
          <cell r="H48">
            <v>7.5</v>
          </cell>
          <cell r="I48">
            <v>2.64</v>
          </cell>
          <cell r="J48">
            <v>4.8600000000000003</v>
          </cell>
          <cell r="K48">
            <v>7.5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</v>
          </cell>
          <cell r="R48" t="str">
            <v xml:space="preserve">        (PIPE JOINT FACTOR Fp = 0%)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F49">
            <v>2.84</v>
          </cell>
          <cell r="G49">
            <v>5.26</v>
          </cell>
          <cell r="H49">
            <v>8.1</v>
          </cell>
          <cell r="I49">
            <v>2.84</v>
          </cell>
          <cell r="J49">
            <v>5.26</v>
          </cell>
          <cell r="K49">
            <v>8.1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F50">
            <v>0</v>
          </cell>
          <cell r="G50">
            <v>0</v>
          </cell>
          <cell r="H50">
            <v>0</v>
          </cell>
          <cell r="I50">
            <v>3.04</v>
          </cell>
          <cell r="J50">
            <v>5.66</v>
          </cell>
          <cell r="K50">
            <v>8.6999999999999993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10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3.24</v>
          </cell>
          <cell r="J51">
            <v>6.06</v>
          </cell>
          <cell r="K51">
            <v>9.3000000000000007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11</v>
          </cell>
        </row>
        <row r="52">
          <cell r="A52" t="str">
            <v>of the system's complexity are all that is needed.</v>
          </cell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3.45</v>
          </cell>
          <cell r="J52">
            <v>6.44</v>
          </cell>
          <cell r="K52">
            <v>9.89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</v>
          </cell>
          <cell r="Q52">
            <v>0</v>
          </cell>
          <cell r="R52" t="str">
            <v/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F53">
            <v>3.65</v>
          </cell>
          <cell r="G53">
            <v>6.84</v>
          </cell>
          <cell r="H53">
            <v>10.49</v>
          </cell>
          <cell r="I53">
            <v>3.65</v>
          </cell>
          <cell r="J53">
            <v>6.84</v>
          </cell>
          <cell r="K53">
            <v>10.49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F54">
            <v>7.0000000000000007E-2</v>
          </cell>
          <cell r="G54">
            <v>7.0000000000000007E-2</v>
          </cell>
          <cell r="H54">
            <v>2</v>
          </cell>
          <cell r="I54">
            <v>7.0000000000000007E-2</v>
          </cell>
          <cell r="J54">
            <v>0</v>
          </cell>
          <cell r="K54">
            <v>7.0000000000000007E-2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F55">
            <v>7.0000000000000007E-2</v>
          </cell>
          <cell r="G55">
            <v>7.0000000000000007E-2</v>
          </cell>
          <cell r="H55">
            <v>2</v>
          </cell>
          <cell r="I55">
            <v>7.0000000000000007E-2</v>
          </cell>
          <cell r="J55">
            <v>0</v>
          </cell>
          <cell r="K55">
            <v>7.0000000000000007E-2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2</v>
          </cell>
          <cell r="Q55" t="str">
            <v xml:space="preserve">S_x0001_N_x0002_1a_x0000__x0017_T«n nÒn b»ng c¸t ®Çm kü_x0002_m3_x0000_%X©y mãng ®¸ 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F56">
            <v>7.0000000000000007E-2</v>
          </cell>
          <cell r="G56">
            <v>7.0000000000000007E-2</v>
          </cell>
          <cell r="H56">
            <v>2</v>
          </cell>
          <cell r="I56">
            <v>7.0000000000000007E-2</v>
          </cell>
          <cell r="J56">
            <v>0</v>
          </cell>
          <cell r="K56">
            <v>7.0000000000000007E-2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F57">
            <v>7.0000000000000007E-2</v>
          </cell>
          <cell r="G57">
            <v>7.0000000000000007E-2</v>
          </cell>
          <cell r="H57">
            <v>2</v>
          </cell>
          <cell r="I57">
            <v>7.0000000000000007E-2</v>
          </cell>
          <cell r="J57">
            <v>0</v>
          </cell>
          <cell r="K57">
            <v>7.0000000000000007E-2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F58">
            <v>7.0000000000000007E-2</v>
          </cell>
          <cell r="G58">
            <v>7.0000000000000007E-2</v>
          </cell>
          <cell r="H58">
            <v>2</v>
          </cell>
          <cell r="I58">
            <v>7.0000000000000007E-2</v>
          </cell>
          <cell r="J58">
            <v>0</v>
          </cell>
          <cell r="K58">
            <v>7.0000000000000007E-2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F59">
            <v>7.0000000000000007E-2</v>
          </cell>
          <cell r="G59">
            <v>7.0000000000000007E-2</v>
          </cell>
          <cell r="H59">
            <v>2</v>
          </cell>
          <cell r="I59">
            <v>7.0000000000000007E-2</v>
          </cell>
          <cell r="J59">
            <v>0</v>
          </cell>
          <cell r="K59">
            <v>7.0000000000000007E-2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F60">
            <v>7.0000000000000007E-2</v>
          </cell>
          <cell r="G60">
            <v>0</v>
          </cell>
          <cell r="H60">
            <v>7.0000000000000007E-2</v>
          </cell>
          <cell r="I60">
            <v>7.0000000000000007E-2</v>
          </cell>
          <cell r="J60">
            <v>0</v>
          </cell>
          <cell r="K60">
            <v>7.0000000000000007E-2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F61">
            <v>7.0000000000000007E-2</v>
          </cell>
          <cell r="G61">
            <v>0</v>
          </cell>
          <cell r="H61">
            <v>7.0000000000000007E-2</v>
          </cell>
          <cell r="I61">
            <v>7.0000000000000007E-2</v>
          </cell>
          <cell r="J61">
            <v>0</v>
          </cell>
          <cell r="K61">
            <v>7.0000000000000007E-2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F62">
            <v>7.0000000000000007E-2</v>
          </cell>
          <cell r="G62">
            <v>0</v>
          </cell>
          <cell r="H62">
            <v>7.0000000000000007E-2</v>
          </cell>
          <cell r="I62">
            <v>7.0000000000000007E-2</v>
          </cell>
          <cell r="J62">
            <v>0</v>
          </cell>
          <cell r="K62">
            <v>7.0000000000000007E-2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F63">
            <v>7.0000000000000007E-2</v>
          </cell>
          <cell r="G63">
            <v>0</v>
          </cell>
          <cell r="H63">
            <v>7.0000000000000007E-2</v>
          </cell>
          <cell r="I63">
            <v>7.0000000000000007E-2</v>
          </cell>
          <cell r="J63">
            <v>0</v>
          </cell>
          <cell r="K63">
            <v>7.0000000000000007E-2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F64">
            <v>7.0000000000000007E-2</v>
          </cell>
          <cell r="G64">
            <v>0</v>
          </cell>
          <cell r="H64">
            <v>7.0000000000000007E-2</v>
          </cell>
          <cell r="I64">
            <v>7.0000000000000007E-2</v>
          </cell>
          <cell r="J64">
            <v>0</v>
          </cell>
          <cell r="K64">
            <v>7.0000000000000007E-2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F65">
            <v>7.0000000000000007E-2</v>
          </cell>
          <cell r="G65">
            <v>0</v>
          </cell>
          <cell r="H65">
            <v>7.0000000000000007E-2</v>
          </cell>
          <cell r="I65">
            <v>7.0000000000000007E-2</v>
          </cell>
          <cell r="J65">
            <v>0</v>
          </cell>
          <cell r="K65">
            <v>7.0000000000000007E-2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F66">
            <v>7.0000000000000007E-2</v>
          </cell>
          <cell r="G66">
            <v>0</v>
          </cell>
          <cell r="H66">
            <v>7.0000000000000007E-2</v>
          </cell>
          <cell r="I66">
            <v>7.0000000000000007E-2</v>
          </cell>
          <cell r="J66">
            <v>0</v>
          </cell>
          <cell r="K66">
            <v>7.0000000000000007E-2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F67">
            <v>7.0000000000000007E-2</v>
          </cell>
          <cell r="G67">
            <v>0</v>
          </cell>
          <cell r="H67">
            <v>7.0000000000000007E-2</v>
          </cell>
          <cell r="I67">
            <v>7.0000000000000007E-2</v>
          </cell>
          <cell r="J67">
            <v>0</v>
          </cell>
          <cell r="K67">
            <v>7.0000000000000007E-2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F68">
            <v>7.0000000000000007E-2</v>
          </cell>
          <cell r="G68">
            <v>0</v>
          </cell>
          <cell r="H68">
            <v>7.0000000000000007E-2</v>
          </cell>
          <cell r="I68">
            <v>7.0000000000000007E-2</v>
          </cell>
          <cell r="J68">
            <v>0</v>
          </cell>
          <cell r="K68">
            <v>7.0000000000000007E-2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F69">
            <v>0.12</v>
          </cell>
          <cell r="G69">
            <v>0</v>
          </cell>
          <cell r="H69">
            <v>0.12</v>
          </cell>
          <cell r="I69">
            <v>0.12</v>
          </cell>
          <cell r="J69">
            <v>0</v>
          </cell>
          <cell r="K69">
            <v>0.12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F70">
            <v>0.12</v>
          </cell>
          <cell r="G70">
            <v>0</v>
          </cell>
          <cell r="H70">
            <v>0.12</v>
          </cell>
          <cell r="I70">
            <v>0.12</v>
          </cell>
          <cell r="J70">
            <v>0</v>
          </cell>
          <cell r="K70">
            <v>0.12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F71">
            <v>0.12</v>
          </cell>
          <cell r="G71">
            <v>0</v>
          </cell>
          <cell r="H71">
            <v>0.12</v>
          </cell>
          <cell r="I71">
            <v>0.12</v>
          </cell>
          <cell r="J71">
            <v>0</v>
          </cell>
          <cell r="K71">
            <v>0.12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F72">
            <v>0.15</v>
          </cell>
          <cell r="G72">
            <v>0.15</v>
          </cell>
          <cell r="H72">
            <v>2</v>
          </cell>
          <cell r="I72">
            <v>0.15</v>
          </cell>
          <cell r="J72">
            <v>0</v>
          </cell>
          <cell r="K72">
            <v>0.15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F73">
            <v>0.15</v>
          </cell>
          <cell r="G73">
            <v>0.15</v>
          </cell>
          <cell r="H73">
            <v>2</v>
          </cell>
          <cell r="I73">
            <v>0.15</v>
          </cell>
          <cell r="J73">
            <v>0</v>
          </cell>
          <cell r="K73">
            <v>0.15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F74">
            <v>0.15</v>
          </cell>
          <cell r="G74">
            <v>0.15</v>
          </cell>
          <cell r="H74">
            <v>2</v>
          </cell>
          <cell r="I74">
            <v>0.15</v>
          </cell>
          <cell r="J74">
            <v>0</v>
          </cell>
          <cell r="K74">
            <v>0.15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F75">
            <v>0.15</v>
          </cell>
          <cell r="G75">
            <v>0</v>
          </cell>
          <cell r="H75">
            <v>0.15</v>
          </cell>
          <cell r="I75">
            <v>0.15</v>
          </cell>
          <cell r="J75">
            <v>0</v>
          </cell>
          <cell r="K75">
            <v>0.15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F76">
            <v>0.15</v>
          </cell>
          <cell r="G76">
            <v>0</v>
          </cell>
          <cell r="H76">
            <v>0.15</v>
          </cell>
          <cell r="I76">
            <v>0.15</v>
          </cell>
          <cell r="J76">
            <v>0</v>
          </cell>
          <cell r="K76">
            <v>0.15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F77">
            <v>0.15</v>
          </cell>
          <cell r="G77">
            <v>0</v>
          </cell>
          <cell r="H77">
            <v>0.15</v>
          </cell>
          <cell r="I77">
            <v>0.15</v>
          </cell>
          <cell r="J77">
            <v>0</v>
          </cell>
          <cell r="K77">
            <v>0.15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F78">
            <v>0.15</v>
          </cell>
          <cell r="G78">
            <v>0</v>
          </cell>
          <cell r="H78">
            <v>0.15</v>
          </cell>
          <cell r="I78">
            <v>0.15</v>
          </cell>
          <cell r="J78">
            <v>0</v>
          </cell>
          <cell r="K78">
            <v>0.15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F79">
            <v>0.15</v>
          </cell>
          <cell r="G79">
            <v>0</v>
          </cell>
          <cell r="H79">
            <v>0.15</v>
          </cell>
          <cell r="I79">
            <v>0.15</v>
          </cell>
          <cell r="J79">
            <v>0</v>
          </cell>
          <cell r="K79">
            <v>0.15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F80">
            <v>0.15</v>
          </cell>
          <cell r="G80">
            <v>0</v>
          </cell>
          <cell r="H80">
            <v>0.15</v>
          </cell>
          <cell r="I80">
            <v>0.15</v>
          </cell>
          <cell r="J80">
            <v>0</v>
          </cell>
          <cell r="K80">
            <v>0.15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F81">
            <v>0.15</v>
          </cell>
          <cell r="G81">
            <v>0</v>
          </cell>
          <cell r="H81">
            <v>0.15</v>
          </cell>
          <cell r="I81">
            <v>0.15</v>
          </cell>
          <cell r="J81">
            <v>0</v>
          </cell>
          <cell r="K81">
            <v>0.15</v>
          </cell>
          <cell r="L81">
            <v>0</v>
          </cell>
          <cell r="M81">
            <v>0</v>
          </cell>
          <cell r="N81">
            <v>0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F82">
            <v>0.3</v>
          </cell>
          <cell r="G82">
            <v>0</v>
          </cell>
          <cell r="H82">
            <v>0.3</v>
          </cell>
          <cell r="I82">
            <v>0.3</v>
          </cell>
          <cell r="J82">
            <v>0</v>
          </cell>
          <cell r="K82">
            <v>0.3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F83">
            <v>0.3</v>
          </cell>
          <cell r="G83">
            <v>0.3</v>
          </cell>
          <cell r="H83">
            <v>3</v>
          </cell>
          <cell r="I83">
            <v>0.3</v>
          </cell>
          <cell r="J83">
            <v>0</v>
          </cell>
          <cell r="K83">
            <v>0.3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F84">
            <v>0.45</v>
          </cell>
          <cell r="G84">
            <v>0</v>
          </cell>
          <cell r="H84">
            <v>0.45</v>
          </cell>
          <cell r="I84">
            <v>0.45</v>
          </cell>
          <cell r="J84">
            <v>0</v>
          </cell>
          <cell r="K84">
            <v>0.45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F85">
            <v>0.45</v>
          </cell>
          <cell r="G85">
            <v>0.45</v>
          </cell>
          <cell r="H85">
            <v>4</v>
          </cell>
          <cell r="I85">
            <v>0.45</v>
          </cell>
          <cell r="J85">
            <v>0</v>
          </cell>
          <cell r="K85">
            <v>0.45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F86">
            <v>0.6</v>
          </cell>
          <cell r="G86">
            <v>0</v>
          </cell>
          <cell r="H86">
            <v>0.6</v>
          </cell>
          <cell r="I86">
            <v>0.6</v>
          </cell>
          <cell r="J86">
            <v>0</v>
          </cell>
          <cell r="K86">
            <v>0.6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F87">
            <v>0.6</v>
          </cell>
          <cell r="G87">
            <v>0</v>
          </cell>
          <cell r="H87">
            <v>0.6</v>
          </cell>
          <cell r="I87">
            <v>0.6</v>
          </cell>
          <cell r="J87">
            <v>0</v>
          </cell>
          <cell r="K87">
            <v>0.6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F88">
            <v>1.2</v>
          </cell>
          <cell r="G88">
            <v>0</v>
          </cell>
          <cell r="H88">
            <v>1.2</v>
          </cell>
          <cell r="I88">
            <v>1.2</v>
          </cell>
          <cell r="J88">
            <v>0</v>
          </cell>
          <cell r="K88">
            <v>1.2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F89">
            <v>1.5</v>
          </cell>
          <cell r="G89">
            <v>0</v>
          </cell>
          <cell r="H89">
            <v>1.5</v>
          </cell>
          <cell r="I89">
            <v>1.5</v>
          </cell>
          <cell r="J89">
            <v>0</v>
          </cell>
          <cell r="K89">
            <v>1.5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F90">
            <v>0</v>
          </cell>
          <cell r="G90">
            <v>0</v>
          </cell>
          <cell r="H90">
            <v>2.2251287283221441E-307</v>
          </cell>
          <cell r="I90">
            <v>1.65</v>
          </cell>
          <cell r="J90">
            <v>0</v>
          </cell>
          <cell r="K90">
            <v>1.65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F91">
            <v>1.95</v>
          </cell>
          <cell r="G91">
            <v>0</v>
          </cell>
          <cell r="H91">
            <v>1.95</v>
          </cell>
          <cell r="I91">
            <v>1.95</v>
          </cell>
          <cell r="J91">
            <v>0</v>
          </cell>
          <cell r="K91">
            <v>1.95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F92">
            <v>2.25</v>
          </cell>
          <cell r="G92">
            <v>0</v>
          </cell>
          <cell r="H92">
            <v>2.25</v>
          </cell>
          <cell r="I92">
            <v>2.25</v>
          </cell>
          <cell r="J92">
            <v>0</v>
          </cell>
          <cell r="K92">
            <v>2.25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F93">
            <v>2.0299999999999998</v>
          </cell>
          <cell r="G93">
            <v>1.1200000000000001</v>
          </cell>
          <cell r="H93">
            <v>3.15</v>
          </cell>
          <cell r="I93">
            <v>2.0299999999999998</v>
          </cell>
          <cell r="J93">
            <v>1.1200000000000001</v>
          </cell>
          <cell r="K93">
            <v>3.15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F94">
            <v>2.23</v>
          </cell>
          <cell r="G94">
            <v>1.37</v>
          </cell>
          <cell r="H94">
            <v>3.6</v>
          </cell>
          <cell r="I94">
            <v>2.23</v>
          </cell>
          <cell r="J94">
            <v>1.37</v>
          </cell>
          <cell r="K94">
            <v>3.6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F95">
            <v>2.4300000000000002</v>
          </cell>
          <cell r="G95">
            <v>2.0699999999999998</v>
          </cell>
          <cell r="H95">
            <v>4.5</v>
          </cell>
          <cell r="I95">
            <v>2.4300000000000002</v>
          </cell>
          <cell r="J95">
            <v>2.0699999999999998</v>
          </cell>
          <cell r="K95">
            <v>4.5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F96">
            <v>3.04</v>
          </cell>
          <cell r="G96">
            <v>5.66</v>
          </cell>
          <cell r="H96">
            <v>8.6999999999999993</v>
          </cell>
          <cell r="I96">
            <v>3.04</v>
          </cell>
          <cell r="J96">
            <v>5.66</v>
          </cell>
          <cell r="K96">
            <v>8.6999999999999993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F97">
            <v>0.81</v>
          </cell>
          <cell r="G97">
            <v>0.99</v>
          </cell>
          <cell r="H97">
            <v>1.8</v>
          </cell>
          <cell r="I97">
            <v>0.81</v>
          </cell>
          <cell r="J97">
            <v>0.99</v>
          </cell>
          <cell r="K97">
            <v>1.8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F98">
            <v>1.01</v>
          </cell>
          <cell r="G98">
            <v>1.0900000000000001</v>
          </cell>
          <cell r="H98">
            <v>2.1</v>
          </cell>
          <cell r="I98">
            <v>1.01</v>
          </cell>
          <cell r="J98">
            <v>1.0900000000000001</v>
          </cell>
          <cell r="K98">
            <v>2.1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F99">
            <v>1.22</v>
          </cell>
          <cell r="G99">
            <v>1.32</v>
          </cell>
          <cell r="H99">
            <v>2.54</v>
          </cell>
          <cell r="I99">
            <v>1.22</v>
          </cell>
          <cell r="J99">
            <v>1.32</v>
          </cell>
          <cell r="K99">
            <v>2.54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F100">
            <v>1.42</v>
          </cell>
          <cell r="G100">
            <v>2.48</v>
          </cell>
          <cell r="H100">
            <v>3.9</v>
          </cell>
          <cell r="I100">
            <v>1.42</v>
          </cell>
          <cell r="J100">
            <v>2.48</v>
          </cell>
          <cell r="K100">
            <v>3.9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F101">
            <v>1.62</v>
          </cell>
          <cell r="G101">
            <v>2.73</v>
          </cell>
          <cell r="H101">
            <v>4.3499999999999996</v>
          </cell>
          <cell r="I101">
            <v>1.62</v>
          </cell>
          <cell r="J101">
            <v>2.73</v>
          </cell>
          <cell r="K101">
            <v>4.3499999999999996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F102">
            <v>1.82</v>
          </cell>
          <cell r="G102">
            <v>3.12</v>
          </cell>
          <cell r="H102">
            <v>4.9400000000000004</v>
          </cell>
          <cell r="I102">
            <v>1.82</v>
          </cell>
          <cell r="J102">
            <v>3.12</v>
          </cell>
          <cell r="K102">
            <v>4.9400000000000004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F103">
            <v>2.0299999999999998</v>
          </cell>
          <cell r="G103">
            <v>5.47</v>
          </cell>
          <cell r="H103">
            <v>7.5</v>
          </cell>
          <cell r="I103">
            <v>2.0299999999999998</v>
          </cell>
          <cell r="J103">
            <v>5.47</v>
          </cell>
          <cell r="K103">
            <v>7.5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F104">
            <v>2.23</v>
          </cell>
          <cell r="G104">
            <v>6.47</v>
          </cell>
          <cell r="H104">
            <v>8.6999999999999993</v>
          </cell>
          <cell r="I104">
            <v>2.23</v>
          </cell>
          <cell r="J104">
            <v>6.47</v>
          </cell>
          <cell r="K104">
            <v>8.6999999999999993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F105">
            <v>2.4300000000000002</v>
          </cell>
          <cell r="G105">
            <v>6.57</v>
          </cell>
          <cell r="H105">
            <v>9</v>
          </cell>
          <cell r="I105">
            <v>2.4300000000000002</v>
          </cell>
          <cell r="J105">
            <v>6.57</v>
          </cell>
          <cell r="K105">
            <v>9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F106">
            <v>2.64</v>
          </cell>
          <cell r="G106">
            <v>13.86</v>
          </cell>
          <cell r="H106">
            <v>16.5</v>
          </cell>
          <cell r="I106">
            <v>2.64</v>
          </cell>
          <cell r="J106">
            <v>13.86</v>
          </cell>
          <cell r="K106">
            <v>16.5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F107">
            <v>2.84</v>
          </cell>
          <cell r="G107">
            <v>15.16</v>
          </cell>
          <cell r="H107">
            <v>18</v>
          </cell>
          <cell r="I107">
            <v>2.84</v>
          </cell>
          <cell r="J107">
            <v>15.16</v>
          </cell>
          <cell r="K107">
            <v>18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F108">
            <v>3.04</v>
          </cell>
          <cell r="G108">
            <v>16.45</v>
          </cell>
          <cell r="H108">
            <v>19.489999999999998</v>
          </cell>
          <cell r="I108">
            <v>3.04</v>
          </cell>
          <cell r="J108">
            <v>16.45</v>
          </cell>
          <cell r="K108">
            <v>19.489999999999998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F109">
            <v>3.24</v>
          </cell>
          <cell r="G109">
            <v>17.75</v>
          </cell>
          <cell r="H109">
            <v>20.990000000000002</v>
          </cell>
          <cell r="I109">
            <v>3.24</v>
          </cell>
          <cell r="J109">
            <v>17.75</v>
          </cell>
          <cell r="K109">
            <v>20.990000000000002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F110">
            <v>3.45</v>
          </cell>
          <cell r="G110">
            <v>18.54</v>
          </cell>
          <cell r="H110">
            <v>21.99</v>
          </cell>
          <cell r="I110">
            <v>3.45</v>
          </cell>
          <cell r="J110">
            <v>18.54</v>
          </cell>
          <cell r="K110">
            <v>21.99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F111">
            <v>3.65</v>
          </cell>
          <cell r="G111">
            <v>18.84</v>
          </cell>
          <cell r="H111">
            <v>22.49</v>
          </cell>
          <cell r="I111">
            <v>3.65</v>
          </cell>
          <cell r="J111">
            <v>18.84</v>
          </cell>
          <cell r="K111">
            <v>22.49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F112">
            <v>0.81</v>
          </cell>
          <cell r="G112">
            <v>1.1399999999999999</v>
          </cell>
          <cell r="H112">
            <v>1.95</v>
          </cell>
          <cell r="I112">
            <v>0.81</v>
          </cell>
          <cell r="J112">
            <v>1.1399999999999999</v>
          </cell>
          <cell r="K112">
            <v>1.95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F113">
            <v>1.01</v>
          </cell>
          <cell r="G113">
            <v>1.99</v>
          </cell>
          <cell r="H113">
            <v>3</v>
          </cell>
          <cell r="I113">
            <v>1.01</v>
          </cell>
          <cell r="J113">
            <v>1.99</v>
          </cell>
          <cell r="K113">
            <v>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4</v>
          </cell>
          <cell r="Q113">
            <v>0</v>
          </cell>
          <cell r="R113">
            <v>0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F114">
            <v>1.22</v>
          </cell>
          <cell r="G114">
            <v>2.68</v>
          </cell>
          <cell r="H114">
            <v>3.9000000000000004</v>
          </cell>
          <cell r="I114">
            <v>1.22</v>
          </cell>
          <cell r="J114">
            <v>2.68</v>
          </cell>
          <cell r="K114">
            <v>3.9000000000000004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F115">
            <v>1.42</v>
          </cell>
          <cell r="G115">
            <v>3.97</v>
          </cell>
          <cell r="H115">
            <v>5.3900000000000006</v>
          </cell>
          <cell r="I115">
            <v>1.42</v>
          </cell>
          <cell r="J115">
            <v>3.97</v>
          </cell>
          <cell r="K115">
            <v>5.3900000000000006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F116">
            <v>1.62</v>
          </cell>
          <cell r="G116">
            <v>4.68</v>
          </cell>
          <cell r="H116">
            <v>6.3</v>
          </cell>
          <cell r="I116">
            <v>1.62</v>
          </cell>
          <cell r="J116">
            <v>4.68</v>
          </cell>
          <cell r="K116">
            <v>6.3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F117">
            <v>1.82</v>
          </cell>
          <cell r="G117">
            <v>6.88</v>
          </cell>
          <cell r="H117">
            <v>8.6999999999999993</v>
          </cell>
          <cell r="I117">
            <v>1.82</v>
          </cell>
          <cell r="J117">
            <v>6.88</v>
          </cell>
          <cell r="K117">
            <v>8.6999999999999993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F118">
            <v>2.0299999999999998</v>
          </cell>
          <cell r="G118">
            <v>10.42</v>
          </cell>
          <cell r="H118">
            <v>12.45</v>
          </cell>
          <cell r="I118">
            <v>2.0299999999999998</v>
          </cell>
          <cell r="J118">
            <v>10.42</v>
          </cell>
          <cell r="K118">
            <v>12.45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F119">
            <v>2.23</v>
          </cell>
          <cell r="G119">
            <v>11.72</v>
          </cell>
          <cell r="H119">
            <v>13.950000000000001</v>
          </cell>
          <cell r="I119">
            <v>2.23</v>
          </cell>
          <cell r="J119">
            <v>11.72</v>
          </cell>
          <cell r="K119">
            <v>13.950000000000001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F120">
            <v>2.4300000000000002</v>
          </cell>
          <cell r="G120">
            <v>15.57</v>
          </cell>
          <cell r="H120">
            <v>18</v>
          </cell>
          <cell r="I120">
            <v>2.4300000000000002</v>
          </cell>
          <cell r="J120">
            <v>15.57</v>
          </cell>
          <cell r="K120">
            <v>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F121">
            <v>2.84</v>
          </cell>
          <cell r="G121">
            <v>22.65</v>
          </cell>
          <cell r="H121">
            <v>25.49</v>
          </cell>
          <cell r="I121">
            <v>2.84</v>
          </cell>
          <cell r="J121">
            <v>22.65</v>
          </cell>
          <cell r="K121">
            <v>25.49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F122">
            <v>3.04</v>
          </cell>
          <cell r="G122">
            <v>23.96</v>
          </cell>
          <cell r="H122">
            <v>27</v>
          </cell>
          <cell r="I122">
            <v>3.04</v>
          </cell>
          <cell r="J122">
            <v>23.96</v>
          </cell>
          <cell r="K122">
            <v>27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F123">
            <v>3.24</v>
          </cell>
          <cell r="G123">
            <v>26.76</v>
          </cell>
          <cell r="H123">
            <v>30</v>
          </cell>
          <cell r="I123">
            <v>3.24</v>
          </cell>
          <cell r="J123">
            <v>26.76</v>
          </cell>
          <cell r="K123">
            <v>30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F124">
            <v>3.45</v>
          </cell>
          <cell r="G124">
            <v>28.05</v>
          </cell>
          <cell r="H124">
            <v>31.5</v>
          </cell>
          <cell r="I124">
            <v>3.45</v>
          </cell>
          <cell r="J124">
            <v>28.05</v>
          </cell>
          <cell r="K124">
            <v>31.5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F125">
            <v>3.65</v>
          </cell>
          <cell r="G125">
            <v>29.35</v>
          </cell>
          <cell r="H125">
            <v>33</v>
          </cell>
          <cell r="I125">
            <v>3.65</v>
          </cell>
          <cell r="J125">
            <v>29.35</v>
          </cell>
          <cell r="K125">
            <v>33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F126">
            <v>7.0000000000000007E-2</v>
          </cell>
          <cell r="G126">
            <v>7.0000000000000007E-2</v>
          </cell>
          <cell r="H126">
            <v>2</v>
          </cell>
          <cell r="I126">
            <v>7.0000000000000007E-2</v>
          </cell>
          <cell r="J126">
            <v>0</v>
          </cell>
          <cell r="K126">
            <v>7.0000000000000007E-2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F127">
            <v>7.0000000000000007E-2</v>
          </cell>
          <cell r="G127">
            <v>7.0000000000000007E-2</v>
          </cell>
          <cell r="H127">
            <v>2</v>
          </cell>
          <cell r="I127">
            <v>7.0000000000000007E-2</v>
          </cell>
          <cell r="J127">
            <v>0</v>
          </cell>
          <cell r="K127">
            <v>7.0000000000000007E-2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F128">
            <v>7.0000000000000007E-2</v>
          </cell>
          <cell r="G128">
            <v>7.0000000000000007E-2</v>
          </cell>
          <cell r="H128">
            <v>2</v>
          </cell>
          <cell r="I128">
            <v>7.0000000000000007E-2</v>
          </cell>
          <cell r="J128">
            <v>0</v>
          </cell>
          <cell r="K128">
            <v>7.0000000000000007E-2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F129">
            <v>7.0000000000000007E-2</v>
          </cell>
          <cell r="G129">
            <v>7.0000000000000007E-2</v>
          </cell>
          <cell r="H129">
            <v>2</v>
          </cell>
          <cell r="I129">
            <v>7.0000000000000007E-2</v>
          </cell>
          <cell r="J129">
            <v>0</v>
          </cell>
          <cell r="K129">
            <v>7.0000000000000007E-2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>
            <v>7.0000000000000007E-2</v>
          </cell>
          <cell r="J130">
            <v>0</v>
          </cell>
          <cell r="K130">
            <v>7.0000000000000007E-2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2</v>
          </cell>
          <cell r="Q130">
            <v>0</v>
          </cell>
          <cell r="R130">
            <v>0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F131">
            <v>7.0000000000000007E-2</v>
          </cell>
          <cell r="G131">
            <v>7.0000000000000007E-2</v>
          </cell>
          <cell r="H131">
            <v>2</v>
          </cell>
          <cell r="I131">
            <v>7.0000000000000007E-2</v>
          </cell>
          <cell r="J131">
            <v>0</v>
          </cell>
          <cell r="K131">
            <v>7.0000000000000007E-2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F132">
            <v>7.0000000000000007E-2</v>
          </cell>
          <cell r="G132">
            <v>0</v>
          </cell>
          <cell r="H132">
            <v>7.0000000000000007E-2</v>
          </cell>
          <cell r="I132">
            <v>7.0000000000000007E-2</v>
          </cell>
          <cell r="J132">
            <v>0</v>
          </cell>
          <cell r="K132">
            <v>7.0000000000000007E-2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F133">
            <v>7.0000000000000007E-2</v>
          </cell>
          <cell r="G133">
            <v>0</v>
          </cell>
          <cell r="H133">
            <v>7.0000000000000007E-2</v>
          </cell>
          <cell r="I133">
            <v>7.0000000000000007E-2</v>
          </cell>
          <cell r="J133">
            <v>0</v>
          </cell>
          <cell r="K133">
            <v>7.0000000000000007E-2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F134">
            <v>7.0000000000000007E-2</v>
          </cell>
          <cell r="G134">
            <v>0</v>
          </cell>
          <cell r="H134">
            <v>7.0000000000000007E-2</v>
          </cell>
          <cell r="I134">
            <v>7.0000000000000007E-2</v>
          </cell>
          <cell r="J134">
            <v>0</v>
          </cell>
          <cell r="K134">
            <v>7.0000000000000007E-2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F135">
            <v>7.0000000000000007E-2</v>
          </cell>
          <cell r="G135">
            <v>0</v>
          </cell>
          <cell r="H135">
            <v>7.0000000000000007E-2</v>
          </cell>
          <cell r="I135">
            <v>7.0000000000000007E-2</v>
          </cell>
          <cell r="J135">
            <v>0</v>
          </cell>
          <cell r="K135">
            <v>7.0000000000000007E-2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F136">
            <v>7.0000000000000007E-2</v>
          </cell>
          <cell r="G136">
            <v>0</v>
          </cell>
          <cell r="H136">
            <v>7.0000000000000007E-2</v>
          </cell>
          <cell r="I136">
            <v>7.0000000000000007E-2</v>
          </cell>
          <cell r="J136">
            <v>0</v>
          </cell>
          <cell r="K136">
            <v>7.0000000000000007E-2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F137">
            <v>7.0000000000000007E-2</v>
          </cell>
          <cell r="G137">
            <v>0</v>
          </cell>
          <cell r="H137">
            <v>7.0000000000000007E-2</v>
          </cell>
          <cell r="I137">
            <v>7.0000000000000007E-2</v>
          </cell>
          <cell r="J137">
            <v>0</v>
          </cell>
          <cell r="K137">
            <v>7.0000000000000007E-2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F138">
            <v>7.0000000000000007E-2</v>
          </cell>
          <cell r="G138">
            <v>0</v>
          </cell>
          <cell r="H138">
            <v>7.0000000000000007E-2</v>
          </cell>
          <cell r="I138">
            <v>7.0000000000000007E-2</v>
          </cell>
          <cell r="J138">
            <v>0</v>
          </cell>
          <cell r="K138">
            <v>7.0000000000000007E-2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F139">
            <v>7.0000000000000007E-2</v>
          </cell>
          <cell r="G139">
            <v>0</v>
          </cell>
          <cell r="H139">
            <v>7.0000000000000007E-2</v>
          </cell>
          <cell r="I139">
            <v>7.0000000000000007E-2</v>
          </cell>
          <cell r="J139">
            <v>0</v>
          </cell>
          <cell r="K139">
            <v>7.0000000000000007E-2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F140">
            <v>7.0000000000000007E-2</v>
          </cell>
          <cell r="G140">
            <v>0</v>
          </cell>
          <cell r="H140">
            <v>7.0000000000000007E-2</v>
          </cell>
          <cell r="I140">
            <v>7.0000000000000007E-2</v>
          </cell>
          <cell r="J140">
            <v>0</v>
          </cell>
          <cell r="K140">
            <v>7.0000000000000007E-2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F141">
            <v>0.12</v>
          </cell>
          <cell r="G141">
            <v>0</v>
          </cell>
          <cell r="H141">
            <v>0.12</v>
          </cell>
          <cell r="I141">
            <v>0.12</v>
          </cell>
          <cell r="J141">
            <v>0</v>
          </cell>
          <cell r="K141">
            <v>0.12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F142">
            <v>0.12</v>
          </cell>
          <cell r="G142">
            <v>0</v>
          </cell>
          <cell r="H142">
            <v>0.12</v>
          </cell>
          <cell r="I142">
            <v>0.12</v>
          </cell>
          <cell r="J142">
            <v>0</v>
          </cell>
          <cell r="K142">
            <v>0.12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F143">
            <v>0.12</v>
          </cell>
          <cell r="G143">
            <v>0</v>
          </cell>
          <cell r="H143">
            <v>0.12</v>
          </cell>
          <cell r="I143">
            <v>0.12</v>
          </cell>
          <cell r="J143">
            <v>0</v>
          </cell>
          <cell r="K143">
            <v>0.12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F144">
            <v>0.15</v>
          </cell>
          <cell r="G144">
            <v>0.15</v>
          </cell>
          <cell r="H144">
            <v>2</v>
          </cell>
          <cell r="I144">
            <v>0.15</v>
          </cell>
          <cell r="J144">
            <v>0</v>
          </cell>
          <cell r="K144">
            <v>0.15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F145">
            <v>0.15</v>
          </cell>
          <cell r="G145">
            <v>0.15</v>
          </cell>
          <cell r="H145">
            <v>2</v>
          </cell>
          <cell r="I145">
            <v>0.15</v>
          </cell>
          <cell r="J145">
            <v>0</v>
          </cell>
          <cell r="K145">
            <v>0.15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F146">
            <v>0.15</v>
          </cell>
          <cell r="G146">
            <v>0.15</v>
          </cell>
          <cell r="H146">
            <v>2</v>
          </cell>
          <cell r="I146">
            <v>0.15</v>
          </cell>
          <cell r="J146">
            <v>0</v>
          </cell>
          <cell r="K146">
            <v>0.15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F147">
            <v>0.15</v>
          </cell>
          <cell r="G147">
            <v>0</v>
          </cell>
          <cell r="H147">
            <v>0.15</v>
          </cell>
          <cell r="I147">
            <v>0.15</v>
          </cell>
          <cell r="J147">
            <v>0</v>
          </cell>
          <cell r="K147">
            <v>0.15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F148">
            <v>0.15</v>
          </cell>
          <cell r="G148">
            <v>0</v>
          </cell>
          <cell r="H148">
            <v>0.15</v>
          </cell>
          <cell r="I148">
            <v>0.15</v>
          </cell>
          <cell r="J148">
            <v>0</v>
          </cell>
          <cell r="K148">
            <v>0.15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F149">
            <v>0.15</v>
          </cell>
          <cell r="G149">
            <v>0</v>
          </cell>
          <cell r="H149">
            <v>0.15</v>
          </cell>
          <cell r="I149">
            <v>0.15</v>
          </cell>
          <cell r="J149">
            <v>0</v>
          </cell>
          <cell r="K149">
            <v>0.15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F150">
            <v>0.3</v>
          </cell>
          <cell r="G150">
            <v>0</v>
          </cell>
          <cell r="H150">
            <v>0.3</v>
          </cell>
          <cell r="I150">
            <v>0.3</v>
          </cell>
          <cell r="J150">
            <v>0</v>
          </cell>
          <cell r="K150">
            <v>0.3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2</v>
          </cell>
          <cell r="Q150">
            <v>0</v>
          </cell>
          <cell r="R150">
            <v>0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F151">
            <v>0.3</v>
          </cell>
          <cell r="G151">
            <v>0</v>
          </cell>
          <cell r="H151">
            <v>0.3</v>
          </cell>
          <cell r="I151">
            <v>0.3</v>
          </cell>
          <cell r="J151">
            <v>0</v>
          </cell>
          <cell r="K151">
            <v>0.3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F152">
            <v>0.3</v>
          </cell>
          <cell r="G152">
            <v>0</v>
          </cell>
          <cell r="H152">
            <v>0.3</v>
          </cell>
          <cell r="I152">
            <v>0.3</v>
          </cell>
          <cell r="J152">
            <v>0</v>
          </cell>
          <cell r="K152">
            <v>0.3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F153">
            <v>0.25</v>
          </cell>
          <cell r="G153">
            <v>0.2</v>
          </cell>
          <cell r="H153">
            <v>0.45</v>
          </cell>
          <cell r="I153">
            <v>0.25</v>
          </cell>
          <cell r="J153">
            <v>0.2</v>
          </cell>
          <cell r="K153">
            <v>0.45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F154">
            <v>0.3</v>
          </cell>
          <cell r="G154">
            <v>0.3</v>
          </cell>
          <cell r="H154">
            <v>0.6</v>
          </cell>
          <cell r="I154">
            <v>0.3</v>
          </cell>
          <cell r="J154">
            <v>0.3</v>
          </cell>
          <cell r="K154">
            <v>0.6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F155">
            <v>0.35</v>
          </cell>
          <cell r="G155">
            <v>0.4</v>
          </cell>
          <cell r="H155">
            <v>0.75</v>
          </cell>
          <cell r="I155">
            <v>0.35</v>
          </cell>
          <cell r="J155">
            <v>0.4</v>
          </cell>
          <cell r="K155">
            <v>0.75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F156">
            <v>0.41</v>
          </cell>
          <cell r="G156">
            <v>0.49</v>
          </cell>
          <cell r="H156">
            <v>0.89999999999999991</v>
          </cell>
          <cell r="I156">
            <v>0.41</v>
          </cell>
          <cell r="J156">
            <v>0.49</v>
          </cell>
          <cell r="K156">
            <v>0.89999999999999991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F157">
            <v>0.51</v>
          </cell>
          <cell r="G157">
            <v>0.54</v>
          </cell>
          <cell r="H157">
            <v>1.05</v>
          </cell>
          <cell r="I157">
            <v>0.51</v>
          </cell>
          <cell r="J157">
            <v>0.54</v>
          </cell>
          <cell r="K157">
            <v>1.05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F158">
            <v>0.61</v>
          </cell>
          <cell r="G158">
            <v>1.04</v>
          </cell>
          <cell r="H158">
            <v>1.65</v>
          </cell>
          <cell r="I158">
            <v>0.61</v>
          </cell>
          <cell r="J158">
            <v>1.04</v>
          </cell>
          <cell r="K158">
            <v>1.65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F159">
            <v>0.81</v>
          </cell>
          <cell r="G159">
            <v>1.73</v>
          </cell>
          <cell r="H159">
            <v>2.54</v>
          </cell>
          <cell r="I159">
            <v>0.81</v>
          </cell>
          <cell r="J159">
            <v>1.73</v>
          </cell>
          <cell r="K159">
            <v>2.54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F160">
            <v>1.01</v>
          </cell>
          <cell r="G160">
            <v>3.04</v>
          </cell>
          <cell r="H160">
            <v>4.05</v>
          </cell>
          <cell r="I160">
            <v>1.01</v>
          </cell>
          <cell r="J160">
            <v>3.04</v>
          </cell>
          <cell r="K160">
            <v>4.05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F161">
            <v>1.22</v>
          </cell>
          <cell r="G161">
            <v>4.0199999999999996</v>
          </cell>
          <cell r="H161">
            <v>5.2399999999999993</v>
          </cell>
          <cell r="I161">
            <v>1.22</v>
          </cell>
          <cell r="J161">
            <v>4.0199999999999996</v>
          </cell>
          <cell r="K161">
            <v>5.2399999999999993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F162">
            <v>1.42</v>
          </cell>
          <cell r="G162">
            <v>5.33</v>
          </cell>
          <cell r="H162">
            <v>6.75</v>
          </cell>
          <cell r="I162">
            <v>1.42</v>
          </cell>
          <cell r="J162">
            <v>5.33</v>
          </cell>
          <cell r="K162">
            <v>6.75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F163">
            <v>1.62</v>
          </cell>
          <cell r="G163">
            <v>8.42</v>
          </cell>
          <cell r="H163">
            <v>10.039999999999999</v>
          </cell>
          <cell r="I163">
            <v>1.62</v>
          </cell>
          <cell r="J163">
            <v>8.42</v>
          </cell>
          <cell r="K163">
            <v>10.039999999999999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F164">
            <v>1.82</v>
          </cell>
          <cell r="G164">
            <v>11.53</v>
          </cell>
          <cell r="H164">
            <v>13.35</v>
          </cell>
          <cell r="I164">
            <v>1.82</v>
          </cell>
          <cell r="J164">
            <v>11.53</v>
          </cell>
          <cell r="K164">
            <v>13.35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F165">
            <v>2.0299999999999998</v>
          </cell>
          <cell r="G165">
            <v>14.47</v>
          </cell>
          <cell r="H165">
            <v>16.5</v>
          </cell>
          <cell r="I165">
            <v>2.0299999999999998</v>
          </cell>
          <cell r="J165">
            <v>14.47</v>
          </cell>
          <cell r="K165">
            <v>16.5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F166">
            <v>2.4300000000000002</v>
          </cell>
          <cell r="G166">
            <v>24.57</v>
          </cell>
          <cell r="H166">
            <v>27</v>
          </cell>
          <cell r="I166">
            <v>2.4300000000000002</v>
          </cell>
          <cell r="J166">
            <v>24.57</v>
          </cell>
          <cell r="K166">
            <v>27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F167">
            <v>3.24</v>
          </cell>
          <cell r="G167">
            <v>31.26</v>
          </cell>
          <cell r="H167">
            <v>34.5</v>
          </cell>
          <cell r="I167">
            <v>3.24</v>
          </cell>
          <cell r="J167">
            <v>31.26</v>
          </cell>
          <cell r="K167">
            <v>34.5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F168">
            <v>3.45</v>
          </cell>
          <cell r="G168">
            <v>34.049999999999997</v>
          </cell>
          <cell r="H168">
            <v>37.5</v>
          </cell>
          <cell r="I168">
            <v>3.45</v>
          </cell>
          <cell r="J168">
            <v>34.049999999999997</v>
          </cell>
          <cell r="K168">
            <v>37.5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F169">
            <v>3.65</v>
          </cell>
          <cell r="G169">
            <v>41.34</v>
          </cell>
          <cell r="H169">
            <v>44.99</v>
          </cell>
          <cell r="I169">
            <v>3.65</v>
          </cell>
          <cell r="J169">
            <v>41.34</v>
          </cell>
          <cell r="K169">
            <v>44.99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F170">
            <v>7.0000000000000007E-2</v>
          </cell>
          <cell r="G170">
            <v>7.0000000000000007E-2</v>
          </cell>
          <cell r="H170">
            <v>2</v>
          </cell>
          <cell r="I170">
            <v>7.0000000000000007E-2</v>
          </cell>
          <cell r="J170">
            <v>0</v>
          </cell>
          <cell r="K170">
            <v>7.0000000000000007E-2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F171">
            <v>7.0000000000000007E-2</v>
          </cell>
          <cell r="G171">
            <v>7.0000000000000007E-2</v>
          </cell>
          <cell r="H171">
            <v>2</v>
          </cell>
          <cell r="I171">
            <v>7.0000000000000007E-2</v>
          </cell>
          <cell r="J171">
            <v>0</v>
          </cell>
          <cell r="K171">
            <v>7.0000000000000007E-2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F172">
            <v>7.0000000000000007E-2</v>
          </cell>
          <cell r="G172">
            <v>7.0000000000000007E-2</v>
          </cell>
          <cell r="H172">
            <v>2</v>
          </cell>
          <cell r="I172">
            <v>7.0000000000000007E-2</v>
          </cell>
          <cell r="J172">
            <v>0</v>
          </cell>
          <cell r="K172">
            <v>7.0000000000000007E-2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F173">
            <v>7.0000000000000007E-2</v>
          </cell>
          <cell r="G173">
            <v>7.0000000000000007E-2</v>
          </cell>
          <cell r="H173">
            <v>2</v>
          </cell>
          <cell r="I173">
            <v>7.0000000000000007E-2</v>
          </cell>
          <cell r="J173">
            <v>0</v>
          </cell>
          <cell r="K173">
            <v>7.0000000000000007E-2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F174">
            <v>7.0000000000000007E-2</v>
          </cell>
          <cell r="G174">
            <v>7.0000000000000007E-2</v>
          </cell>
          <cell r="H174">
            <v>2</v>
          </cell>
          <cell r="I174">
            <v>7.0000000000000007E-2</v>
          </cell>
          <cell r="J174">
            <v>0</v>
          </cell>
          <cell r="K174">
            <v>7.0000000000000007E-2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F175">
            <v>0</v>
          </cell>
          <cell r="G175">
            <v>0</v>
          </cell>
          <cell r="H175">
            <v>2</v>
          </cell>
          <cell r="I175">
            <v>7.0000000000000007E-2</v>
          </cell>
          <cell r="J175">
            <v>0</v>
          </cell>
          <cell r="K175">
            <v>7.0000000000000007E-2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F176">
            <v>7.0000000000000007E-2</v>
          </cell>
          <cell r="G176">
            <v>7.0000000000000007E-2</v>
          </cell>
          <cell r="H176">
            <v>2</v>
          </cell>
          <cell r="I176">
            <v>7.0000000000000007E-2</v>
          </cell>
          <cell r="J176">
            <v>0</v>
          </cell>
          <cell r="K176">
            <v>7.0000000000000007E-2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F177">
            <v>7.0000000000000007E-2</v>
          </cell>
          <cell r="G177">
            <v>7.0000000000000007E-2</v>
          </cell>
          <cell r="H177">
            <v>2</v>
          </cell>
          <cell r="I177">
            <v>7.0000000000000007E-2</v>
          </cell>
          <cell r="J177">
            <v>0</v>
          </cell>
          <cell r="K177">
            <v>7.0000000000000007E-2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F178">
            <v>7.0000000000000007E-2</v>
          </cell>
          <cell r="G178">
            <v>7.0000000000000007E-2</v>
          </cell>
          <cell r="H178">
            <v>2</v>
          </cell>
          <cell r="I178">
            <v>7.0000000000000007E-2</v>
          </cell>
          <cell r="J178">
            <v>0</v>
          </cell>
          <cell r="K178">
            <v>7.0000000000000007E-2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F179">
            <v>7.0000000000000007E-2</v>
          </cell>
          <cell r="G179">
            <v>0</v>
          </cell>
          <cell r="H179">
            <v>7.0000000000000007E-2</v>
          </cell>
          <cell r="I179">
            <v>7.0000000000000007E-2</v>
          </cell>
          <cell r="J179">
            <v>0</v>
          </cell>
          <cell r="K179">
            <v>7.0000000000000007E-2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F180">
            <v>7.0000000000000007E-2</v>
          </cell>
          <cell r="G180">
            <v>0</v>
          </cell>
          <cell r="H180">
            <v>7.0000000000000007E-2</v>
          </cell>
          <cell r="I180">
            <v>7.0000000000000007E-2</v>
          </cell>
          <cell r="J180">
            <v>0</v>
          </cell>
          <cell r="K180">
            <v>7.0000000000000007E-2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F181">
            <v>7.0000000000000007E-2</v>
          </cell>
          <cell r="G181">
            <v>0</v>
          </cell>
          <cell r="H181">
            <v>7.0000000000000007E-2</v>
          </cell>
          <cell r="I181">
            <v>7.0000000000000007E-2</v>
          </cell>
          <cell r="J181">
            <v>0</v>
          </cell>
          <cell r="K181">
            <v>7.0000000000000007E-2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F182">
            <v>7.0000000000000007E-2</v>
          </cell>
          <cell r="G182">
            <v>0</v>
          </cell>
          <cell r="H182">
            <v>7.0000000000000007E-2</v>
          </cell>
          <cell r="I182">
            <v>7.0000000000000007E-2</v>
          </cell>
          <cell r="J182">
            <v>0</v>
          </cell>
          <cell r="K182">
            <v>7.0000000000000007E-2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F183">
            <v>7.0000000000000007E-2</v>
          </cell>
          <cell r="G183">
            <v>0</v>
          </cell>
          <cell r="H183">
            <v>7.0000000000000007E-2</v>
          </cell>
          <cell r="I183">
            <v>7.0000000000000007E-2</v>
          </cell>
          <cell r="J183">
            <v>0</v>
          </cell>
          <cell r="K183">
            <v>7.0000000000000007E-2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F184">
            <v>7.0000000000000007E-2</v>
          </cell>
          <cell r="G184">
            <v>0</v>
          </cell>
          <cell r="H184">
            <v>7.0000000000000007E-2</v>
          </cell>
          <cell r="I184">
            <v>7.0000000000000007E-2</v>
          </cell>
          <cell r="J184">
            <v>0</v>
          </cell>
          <cell r="K184">
            <v>7.0000000000000007E-2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F185">
            <v>0.12</v>
          </cell>
          <cell r="G185">
            <v>0</v>
          </cell>
          <cell r="H185">
            <v>0.12</v>
          </cell>
          <cell r="I185">
            <v>0.12</v>
          </cell>
          <cell r="J185">
            <v>0</v>
          </cell>
          <cell r="K185">
            <v>0.12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F186">
            <v>0.12</v>
          </cell>
          <cell r="G186">
            <v>0</v>
          </cell>
          <cell r="H186">
            <v>0.12</v>
          </cell>
          <cell r="I186">
            <v>0.12</v>
          </cell>
          <cell r="J186">
            <v>0</v>
          </cell>
          <cell r="K186">
            <v>0.12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F187">
            <v>0.12</v>
          </cell>
          <cell r="G187">
            <v>0</v>
          </cell>
          <cell r="H187">
            <v>0.12</v>
          </cell>
          <cell r="I187">
            <v>0.12</v>
          </cell>
          <cell r="J187">
            <v>0</v>
          </cell>
          <cell r="K187">
            <v>0.12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F188">
            <v>0.15</v>
          </cell>
          <cell r="G188">
            <v>0.15</v>
          </cell>
          <cell r="H188">
            <v>2</v>
          </cell>
          <cell r="I188">
            <v>0.15</v>
          </cell>
          <cell r="J188">
            <v>0</v>
          </cell>
          <cell r="K188">
            <v>0.15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F189">
            <v>0.15</v>
          </cell>
          <cell r="G189">
            <v>0.15</v>
          </cell>
          <cell r="H189">
            <v>2</v>
          </cell>
          <cell r="I189">
            <v>0.15</v>
          </cell>
          <cell r="J189">
            <v>0</v>
          </cell>
          <cell r="K189">
            <v>0.15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F190">
            <v>0.15</v>
          </cell>
          <cell r="G190">
            <v>0.15</v>
          </cell>
          <cell r="H190">
            <v>2</v>
          </cell>
          <cell r="I190">
            <v>0.15</v>
          </cell>
          <cell r="J190">
            <v>8.42</v>
          </cell>
          <cell r="K190">
            <v>0.15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F191">
            <v>0.15</v>
          </cell>
          <cell r="G191">
            <v>0</v>
          </cell>
          <cell r="H191">
            <v>0.15</v>
          </cell>
          <cell r="I191">
            <v>0.15</v>
          </cell>
          <cell r="J191">
            <v>0</v>
          </cell>
          <cell r="K191">
            <v>0.15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F192">
            <v>0.15</v>
          </cell>
          <cell r="G192">
            <v>0</v>
          </cell>
          <cell r="H192">
            <v>0.15</v>
          </cell>
          <cell r="I192">
            <v>0.15</v>
          </cell>
          <cell r="J192">
            <v>0</v>
          </cell>
          <cell r="K192">
            <v>0.15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F193">
            <v>0.15</v>
          </cell>
          <cell r="G193">
            <v>0</v>
          </cell>
          <cell r="H193">
            <v>0.15</v>
          </cell>
          <cell r="I193">
            <v>0.15</v>
          </cell>
          <cell r="J193">
            <v>0</v>
          </cell>
          <cell r="K193">
            <v>0.15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F194">
            <v>0.3</v>
          </cell>
          <cell r="G194">
            <v>0</v>
          </cell>
          <cell r="H194">
            <v>0.3</v>
          </cell>
          <cell r="I194">
            <v>0.3</v>
          </cell>
          <cell r="J194">
            <v>0</v>
          </cell>
          <cell r="K194">
            <v>0.3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F195">
            <v>0.3</v>
          </cell>
          <cell r="G195">
            <v>0</v>
          </cell>
          <cell r="H195">
            <v>0.3</v>
          </cell>
          <cell r="I195">
            <v>0.3</v>
          </cell>
          <cell r="J195">
            <v>0</v>
          </cell>
          <cell r="K195">
            <v>0.3</v>
          </cell>
          <cell r="L195">
            <v>2</v>
          </cell>
          <cell r="M195">
            <v>0</v>
          </cell>
          <cell r="N195">
            <v>4.1166770151461775E-312</v>
          </cell>
          <cell r="O195" t="str">
            <v>40S</v>
          </cell>
          <cell r="P195">
            <v>2</v>
          </cell>
          <cell r="Q195">
            <v>3.9099923706054689</v>
          </cell>
          <cell r="R195">
            <v>1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F196">
            <v>0.3</v>
          </cell>
          <cell r="G196">
            <v>0</v>
          </cell>
          <cell r="H196">
            <v>0.3</v>
          </cell>
          <cell r="I196">
            <v>0.3</v>
          </cell>
          <cell r="J196">
            <v>0</v>
          </cell>
          <cell r="K196">
            <v>0.3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F197">
            <v>0.25</v>
          </cell>
          <cell r="G197">
            <v>0.2</v>
          </cell>
          <cell r="H197">
            <v>0.45</v>
          </cell>
          <cell r="I197">
            <v>0.25</v>
          </cell>
          <cell r="J197">
            <v>0.2</v>
          </cell>
          <cell r="K197">
            <v>0.45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F198">
            <v>0.3</v>
          </cell>
          <cell r="G198">
            <v>0.3</v>
          </cell>
          <cell r="H198">
            <v>0.6</v>
          </cell>
          <cell r="I198">
            <v>0.3</v>
          </cell>
          <cell r="J198">
            <v>0.3</v>
          </cell>
          <cell r="K198">
            <v>0.6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F199">
            <v>0.35</v>
          </cell>
          <cell r="G199">
            <v>0.4</v>
          </cell>
          <cell r="H199">
            <v>0.75</v>
          </cell>
          <cell r="I199">
            <v>0.35</v>
          </cell>
          <cell r="J199">
            <v>0.4</v>
          </cell>
          <cell r="K199">
            <v>0.75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F200">
            <v>0.41</v>
          </cell>
          <cell r="G200">
            <v>0.49</v>
          </cell>
          <cell r="H200">
            <v>0.89999999999999991</v>
          </cell>
          <cell r="I200">
            <v>0.41</v>
          </cell>
          <cell r="J200">
            <v>0.49</v>
          </cell>
          <cell r="K200">
            <v>0.89999999999999991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F201">
            <v>0.51</v>
          </cell>
          <cell r="G201">
            <v>0.54</v>
          </cell>
          <cell r="H201">
            <v>1.05</v>
          </cell>
          <cell r="I201">
            <v>0.51</v>
          </cell>
          <cell r="J201">
            <v>0.54</v>
          </cell>
          <cell r="K201">
            <v>1.05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F202">
            <v>0.61</v>
          </cell>
          <cell r="G202">
            <v>1.04</v>
          </cell>
          <cell r="H202">
            <v>1.65</v>
          </cell>
          <cell r="I202">
            <v>0.61</v>
          </cell>
          <cell r="J202">
            <v>1.04</v>
          </cell>
          <cell r="K202">
            <v>1.65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F203">
            <v>0.81</v>
          </cell>
          <cell r="G203">
            <v>1.73</v>
          </cell>
          <cell r="H203">
            <v>2.54</v>
          </cell>
          <cell r="I203">
            <v>0.81</v>
          </cell>
          <cell r="J203">
            <v>1.73</v>
          </cell>
          <cell r="K203">
            <v>2.54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F204">
            <v>1.01</v>
          </cell>
          <cell r="G204">
            <v>3.04</v>
          </cell>
          <cell r="H204">
            <v>4.05</v>
          </cell>
          <cell r="I204">
            <v>1.01</v>
          </cell>
          <cell r="J204">
            <v>3.04</v>
          </cell>
          <cell r="K204">
            <v>4.05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F205">
            <v>1.22</v>
          </cell>
          <cell r="G205">
            <v>3.28</v>
          </cell>
          <cell r="H205">
            <v>4.5</v>
          </cell>
          <cell r="I205">
            <v>1.22</v>
          </cell>
          <cell r="J205">
            <v>3.28</v>
          </cell>
          <cell r="K205">
            <v>4.5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F206">
            <v>0.81</v>
          </cell>
          <cell r="G206">
            <v>2.64</v>
          </cell>
          <cell r="H206">
            <v>3.45</v>
          </cell>
          <cell r="I206">
            <v>0.81</v>
          </cell>
          <cell r="J206">
            <v>2.64</v>
          </cell>
          <cell r="K206">
            <v>3.45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F207">
            <v>1.01</v>
          </cell>
          <cell r="G207">
            <v>5.74</v>
          </cell>
          <cell r="H207">
            <v>6.75</v>
          </cell>
          <cell r="I207">
            <v>1.01</v>
          </cell>
          <cell r="J207">
            <v>5.74</v>
          </cell>
          <cell r="K207">
            <v>6.75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F208">
            <v>1.22</v>
          </cell>
          <cell r="G208">
            <v>8.3800000000000008</v>
          </cell>
          <cell r="H208">
            <v>9.6000000000000014</v>
          </cell>
          <cell r="I208">
            <v>1.22</v>
          </cell>
          <cell r="J208">
            <v>8.3800000000000008</v>
          </cell>
          <cell r="K208">
            <v>9.6000000000000014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F209">
            <v>1.42</v>
          </cell>
          <cell r="G209">
            <v>9.9700000000000006</v>
          </cell>
          <cell r="H209">
            <v>11.39</v>
          </cell>
          <cell r="I209">
            <v>1.42</v>
          </cell>
          <cell r="J209">
            <v>9.9700000000000006</v>
          </cell>
          <cell r="K209">
            <v>11.39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F210">
            <v>1.62</v>
          </cell>
          <cell r="G210">
            <v>14.88</v>
          </cell>
          <cell r="H210">
            <v>16.5</v>
          </cell>
          <cell r="I210">
            <v>1.62</v>
          </cell>
          <cell r="J210">
            <v>14.88</v>
          </cell>
          <cell r="K210">
            <v>16.5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F211">
            <v>1.82</v>
          </cell>
          <cell r="G211">
            <v>20.67</v>
          </cell>
          <cell r="H211">
            <v>22.490000000000002</v>
          </cell>
          <cell r="I211">
            <v>1.82</v>
          </cell>
          <cell r="J211">
            <v>20.67</v>
          </cell>
          <cell r="K211">
            <v>22.490000000000002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F212">
            <v>2.0299999999999998</v>
          </cell>
          <cell r="G212">
            <v>23.47</v>
          </cell>
          <cell r="H212">
            <v>25.5</v>
          </cell>
          <cell r="I212">
            <v>2.0299999999999998</v>
          </cell>
          <cell r="J212">
            <v>23.47</v>
          </cell>
          <cell r="K212">
            <v>25.5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F213">
            <v>2.23</v>
          </cell>
          <cell r="G213">
            <v>29.27</v>
          </cell>
          <cell r="H213">
            <v>31.5</v>
          </cell>
          <cell r="I213">
            <v>2.23</v>
          </cell>
          <cell r="J213">
            <v>29.27</v>
          </cell>
          <cell r="K213">
            <v>31.5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F214">
            <v>2.4300000000000002</v>
          </cell>
          <cell r="G214">
            <v>35.07</v>
          </cell>
          <cell r="H214">
            <v>37.5</v>
          </cell>
          <cell r="I214">
            <v>2.4300000000000002</v>
          </cell>
          <cell r="J214">
            <v>35.07</v>
          </cell>
          <cell r="K214">
            <v>37.5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F215">
            <v>7.0000000000000007E-2</v>
          </cell>
          <cell r="G215">
            <v>7.0000000000000007E-2</v>
          </cell>
          <cell r="H215">
            <v>2</v>
          </cell>
          <cell r="I215">
            <v>7.0000000000000007E-2</v>
          </cell>
          <cell r="J215">
            <v>0</v>
          </cell>
          <cell r="K215">
            <v>7.0000000000000007E-2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F216">
            <v>7.0000000000000007E-2</v>
          </cell>
          <cell r="G216">
            <v>7.0000000000000007E-2</v>
          </cell>
          <cell r="H216">
            <v>2</v>
          </cell>
          <cell r="I216">
            <v>7.0000000000000007E-2</v>
          </cell>
          <cell r="J216">
            <v>0</v>
          </cell>
          <cell r="K216">
            <v>7.0000000000000007E-2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F217">
            <v>7.0000000000000007E-2</v>
          </cell>
          <cell r="G217">
            <v>7.0000000000000007E-2</v>
          </cell>
          <cell r="H217">
            <v>2</v>
          </cell>
          <cell r="I217">
            <v>7.0000000000000007E-2</v>
          </cell>
          <cell r="J217">
            <v>0</v>
          </cell>
          <cell r="K217">
            <v>7.0000000000000007E-2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F218">
            <v>7.0000000000000007E-2</v>
          </cell>
          <cell r="G218">
            <v>7.0000000000000007E-2</v>
          </cell>
          <cell r="H218">
            <v>2</v>
          </cell>
          <cell r="I218">
            <v>7.0000000000000007E-2</v>
          </cell>
          <cell r="J218">
            <v>0</v>
          </cell>
          <cell r="K218">
            <v>7.0000000000000007E-2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F219">
            <v>7.0000000000000007E-2</v>
          </cell>
          <cell r="G219">
            <v>7.0000000000000007E-2</v>
          </cell>
          <cell r="H219">
            <v>2</v>
          </cell>
          <cell r="I219">
            <v>7.0000000000000007E-2</v>
          </cell>
          <cell r="J219">
            <v>0</v>
          </cell>
          <cell r="K219">
            <v>7.0000000000000007E-2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F220">
            <v>7.0000000000000007E-2</v>
          </cell>
          <cell r="G220">
            <v>7.0000000000000007E-2</v>
          </cell>
          <cell r="H220">
            <v>2</v>
          </cell>
          <cell r="I220">
            <v>7.0000000000000007E-2</v>
          </cell>
          <cell r="J220">
            <v>0</v>
          </cell>
          <cell r="K220">
            <v>7.0000000000000007E-2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F221">
            <v>7.0000000000000007E-2</v>
          </cell>
          <cell r="G221">
            <v>0</v>
          </cell>
          <cell r="H221">
            <v>7.0000000000000007E-2</v>
          </cell>
          <cell r="I221">
            <v>7.0000000000000007E-2</v>
          </cell>
          <cell r="J221">
            <v>0</v>
          </cell>
          <cell r="K221">
            <v>7.0000000000000007E-2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F222">
            <v>7.0000000000000007E-2</v>
          </cell>
          <cell r="G222">
            <v>0</v>
          </cell>
          <cell r="H222">
            <v>7.0000000000000007E-2</v>
          </cell>
          <cell r="I222">
            <v>7.0000000000000007E-2</v>
          </cell>
          <cell r="J222">
            <v>0</v>
          </cell>
          <cell r="K222">
            <v>7.0000000000000007E-2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7.0000000000000007E-2</v>
          </cell>
          <cell r="J223">
            <v>0</v>
          </cell>
          <cell r="K223">
            <v>7.0000000000000007E-2</v>
          </cell>
          <cell r="L223">
            <v>2.12451171875</v>
          </cell>
          <cell r="M223">
            <v>0</v>
          </cell>
          <cell r="N223">
            <v>4.7320557945261064E-312</v>
          </cell>
          <cell r="O223">
            <v>80</v>
          </cell>
          <cell r="P223">
            <v>2</v>
          </cell>
          <cell r="Q223">
            <v>3.73</v>
          </cell>
          <cell r="R223">
            <v>1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F224">
            <v>7.0000000000000007E-2</v>
          </cell>
          <cell r="G224">
            <v>0</v>
          </cell>
          <cell r="H224">
            <v>7.0000000000000007E-2</v>
          </cell>
          <cell r="I224">
            <v>7.0000000000000007E-2</v>
          </cell>
          <cell r="J224">
            <v>0</v>
          </cell>
          <cell r="K224">
            <v>7.0000000000000007E-2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F225">
            <v>7.0000000000000007E-2</v>
          </cell>
          <cell r="G225">
            <v>0</v>
          </cell>
          <cell r="H225">
            <v>7.0000000000000007E-2</v>
          </cell>
          <cell r="I225">
            <v>7.0000000000000007E-2</v>
          </cell>
          <cell r="J225">
            <v>0</v>
          </cell>
          <cell r="K225">
            <v>7.0000000000000007E-2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F226">
            <v>7.0000000000000007E-2</v>
          </cell>
          <cell r="G226">
            <v>0</v>
          </cell>
          <cell r="H226">
            <v>7.0000000000000007E-2</v>
          </cell>
          <cell r="I226">
            <v>7.0000000000000007E-2</v>
          </cell>
          <cell r="J226">
            <v>0</v>
          </cell>
          <cell r="K226">
            <v>7.0000000000000007E-2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F227">
            <v>7.0000000000000007E-2</v>
          </cell>
          <cell r="G227">
            <v>0</v>
          </cell>
          <cell r="H227">
            <v>7.0000000000000007E-2</v>
          </cell>
          <cell r="I227">
            <v>7.0000000000000007E-2</v>
          </cell>
          <cell r="J227">
            <v>0</v>
          </cell>
          <cell r="K227">
            <v>7.0000000000000007E-2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F228">
            <v>7.0000000000000007E-2</v>
          </cell>
          <cell r="G228">
            <v>0</v>
          </cell>
          <cell r="H228">
            <v>7.0000000000000007E-2</v>
          </cell>
          <cell r="I228">
            <v>7.0000000000000007E-2</v>
          </cell>
          <cell r="J228">
            <v>0</v>
          </cell>
          <cell r="K228">
            <v>7.0000000000000007E-2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F229">
            <v>7.0000000000000007E-2</v>
          </cell>
          <cell r="G229">
            <v>0</v>
          </cell>
          <cell r="H229">
            <v>7.0000000000000007E-2</v>
          </cell>
          <cell r="I229">
            <v>7.0000000000000007E-2</v>
          </cell>
          <cell r="J229">
            <v>0</v>
          </cell>
          <cell r="K229">
            <v>7.0000000000000007E-2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F230">
            <v>0.15</v>
          </cell>
          <cell r="G230">
            <v>0</v>
          </cell>
          <cell r="H230">
            <v>0.15</v>
          </cell>
          <cell r="I230">
            <v>0.15</v>
          </cell>
          <cell r="J230">
            <v>0</v>
          </cell>
          <cell r="K230">
            <v>0.15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F231">
            <v>0.15</v>
          </cell>
          <cell r="G231">
            <v>0</v>
          </cell>
          <cell r="H231">
            <v>0.15</v>
          </cell>
          <cell r="I231">
            <v>0.15</v>
          </cell>
          <cell r="J231">
            <v>0</v>
          </cell>
          <cell r="K231">
            <v>0.15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F232">
            <v>0.15</v>
          </cell>
          <cell r="G232">
            <v>0</v>
          </cell>
          <cell r="H232">
            <v>0.15</v>
          </cell>
          <cell r="I232">
            <v>0.15</v>
          </cell>
          <cell r="J232">
            <v>0</v>
          </cell>
          <cell r="K232">
            <v>0.15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F233">
            <v>0.13</v>
          </cell>
          <cell r="G233">
            <v>0.17</v>
          </cell>
          <cell r="H233">
            <v>0.30000000000000004</v>
          </cell>
          <cell r="I233">
            <v>0.13</v>
          </cell>
          <cell r="J233">
            <v>0.17</v>
          </cell>
          <cell r="K233">
            <v>0.30000000000000004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F234">
            <v>0.13</v>
          </cell>
          <cell r="G234">
            <v>0.17</v>
          </cell>
          <cell r="H234">
            <v>0.30000000000000004</v>
          </cell>
          <cell r="I234">
            <v>0.13</v>
          </cell>
          <cell r="J234">
            <v>0.17</v>
          </cell>
          <cell r="K234">
            <v>0.30000000000000004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F235">
            <v>0.13</v>
          </cell>
          <cell r="G235">
            <v>0.17</v>
          </cell>
          <cell r="H235">
            <v>0.30000000000000004</v>
          </cell>
          <cell r="I235">
            <v>0.13</v>
          </cell>
          <cell r="J235">
            <v>0.17</v>
          </cell>
          <cell r="K235">
            <v>0.30000000000000004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F236">
            <v>0.15</v>
          </cell>
          <cell r="G236">
            <v>0.15</v>
          </cell>
          <cell r="H236">
            <v>0.3</v>
          </cell>
          <cell r="I236">
            <v>0.15</v>
          </cell>
          <cell r="J236">
            <v>0.15</v>
          </cell>
          <cell r="K236">
            <v>0.3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F237">
            <v>0.15</v>
          </cell>
          <cell r="G237">
            <v>0.15</v>
          </cell>
          <cell r="H237">
            <v>0.3</v>
          </cell>
          <cell r="I237">
            <v>0.15</v>
          </cell>
          <cell r="J237">
            <v>0.15</v>
          </cell>
          <cell r="K237">
            <v>0.3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2</v>
          </cell>
          <cell r="R237">
            <v>0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F238">
            <v>0.15</v>
          </cell>
          <cell r="G238">
            <v>0.15</v>
          </cell>
          <cell r="H238">
            <v>0.3</v>
          </cell>
          <cell r="I238">
            <v>0.15</v>
          </cell>
          <cell r="J238">
            <v>0.15</v>
          </cell>
          <cell r="K238">
            <v>0.3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F239">
            <v>0.2</v>
          </cell>
          <cell r="G239">
            <v>0.25</v>
          </cell>
          <cell r="H239">
            <v>0.45</v>
          </cell>
          <cell r="I239">
            <v>0.2</v>
          </cell>
          <cell r="J239">
            <v>0.25</v>
          </cell>
          <cell r="K239">
            <v>0.45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F240">
            <v>0.2</v>
          </cell>
          <cell r="G240">
            <v>0.25</v>
          </cell>
          <cell r="H240">
            <v>0.45</v>
          </cell>
          <cell r="I240">
            <v>0.2</v>
          </cell>
          <cell r="J240">
            <v>0.25</v>
          </cell>
          <cell r="K240">
            <v>0.45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F241">
            <v>0.2</v>
          </cell>
          <cell r="G241">
            <v>0.25</v>
          </cell>
          <cell r="H241">
            <v>0.45</v>
          </cell>
          <cell r="I241">
            <v>0.2</v>
          </cell>
          <cell r="J241">
            <v>0.25</v>
          </cell>
          <cell r="K241">
            <v>0.45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F242">
            <v>0.25</v>
          </cell>
          <cell r="G242">
            <v>0.5</v>
          </cell>
          <cell r="H242">
            <v>0.75</v>
          </cell>
          <cell r="I242">
            <v>0.25</v>
          </cell>
          <cell r="J242">
            <v>0.5</v>
          </cell>
          <cell r="K242">
            <v>0.75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F243">
            <v>0.3</v>
          </cell>
          <cell r="G243">
            <v>0.6</v>
          </cell>
          <cell r="H243">
            <v>0.89999999999999991</v>
          </cell>
          <cell r="I243">
            <v>0.3</v>
          </cell>
          <cell r="J243">
            <v>0.6</v>
          </cell>
          <cell r="K243">
            <v>0.89999999999999991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F244">
            <v>0.35</v>
          </cell>
          <cell r="G244">
            <v>0.85</v>
          </cell>
          <cell r="H244">
            <v>1.2</v>
          </cell>
          <cell r="I244">
            <v>0.35</v>
          </cell>
          <cell r="J244">
            <v>0.85</v>
          </cell>
          <cell r="K244">
            <v>1.2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</v>
          </cell>
        </row>
        <row r="245">
          <cell r="A245">
            <v>0</v>
          </cell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F245">
            <v>0.41</v>
          </cell>
          <cell r="G245">
            <v>0.93</v>
          </cell>
          <cell r="H245">
            <v>1.34</v>
          </cell>
          <cell r="I245">
            <v>0.41</v>
          </cell>
          <cell r="J245">
            <v>0.93</v>
          </cell>
          <cell r="K245">
            <v>1.34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F246">
            <v>0.51</v>
          </cell>
          <cell r="G246">
            <v>1.59</v>
          </cell>
          <cell r="H246">
            <v>2.1</v>
          </cell>
          <cell r="I246">
            <v>0.51</v>
          </cell>
          <cell r="J246">
            <v>1.59</v>
          </cell>
          <cell r="K246">
            <v>2.1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F247">
            <v>0.61</v>
          </cell>
          <cell r="G247">
            <v>2.69</v>
          </cell>
          <cell r="H247">
            <v>3.3</v>
          </cell>
          <cell r="I247">
            <v>0.61</v>
          </cell>
          <cell r="J247">
            <v>2.69</v>
          </cell>
          <cell r="K247">
            <v>3.3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F248">
            <v>0.81</v>
          </cell>
          <cell r="G248">
            <v>4.58</v>
          </cell>
          <cell r="H248">
            <v>5.3900000000000006</v>
          </cell>
          <cell r="I248">
            <v>0.81</v>
          </cell>
          <cell r="J248">
            <v>4.58</v>
          </cell>
          <cell r="K248">
            <v>5.3900000000000006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F249">
            <v>1.01</v>
          </cell>
          <cell r="G249">
            <v>7.99</v>
          </cell>
          <cell r="H249">
            <v>9</v>
          </cell>
          <cell r="I249">
            <v>1.01</v>
          </cell>
          <cell r="J249">
            <v>7.99</v>
          </cell>
          <cell r="K249">
            <v>9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F250">
            <v>1.22</v>
          </cell>
          <cell r="G250">
            <v>11.68</v>
          </cell>
          <cell r="H250">
            <v>12.9</v>
          </cell>
          <cell r="I250">
            <v>1.22</v>
          </cell>
          <cell r="J250">
            <v>11.68</v>
          </cell>
          <cell r="K250">
            <v>12.9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F251">
            <v>1.42</v>
          </cell>
          <cell r="G251">
            <v>12.68</v>
          </cell>
          <cell r="H251">
            <v>14.1</v>
          </cell>
          <cell r="I251">
            <v>1.42</v>
          </cell>
          <cell r="J251">
            <v>12.68</v>
          </cell>
          <cell r="K251">
            <v>14.1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F252">
            <v>1.62</v>
          </cell>
          <cell r="G252">
            <v>19.37</v>
          </cell>
          <cell r="H252">
            <v>20.990000000000002</v>
          </cell>
          <cell r="I252">
            <v>1.62</v>
          </cell>
          <cell r="J252">
            <v>19.37</v>
          </cell>
          <cell r="K252">
            <v>20.990000000000002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F253">
            <v>1.82</v>
          </cell>
          <cell r="G253">
            <v>26.68</v>
          </cell>
          <cell r="H253">
            <v>28.5</v>
          </cell>
          <cell r="I253">
            <v>1.82</v>
          </cell>
          <cell r="J253">
            <v>26.68</v>
          </cell>
          <cell r="K253">
            <v>28.5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F254">
            <v>2.0299999999999998</v>
          </cell>
          <cell r="G254">
            <v>36.96</v>
          </cell>
          <cell r="H254">
            <v>38.99</v>
          </cell>
          <cell r="I254">
            <v>2.0299999999999998</v>
          </cell>
          <cell r="J254">
            <v>36.96</v>
          </cell>
          <cell r="K254">
            <v>38.99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F255">
            <v>2.23</v>
          </cell>
          <cell r="G255">
            <v>45.77</v>
          </cell>
          <cell r="H255">
            <v>48</v>
          </cell>
          <cell r="I255">
            <v>2.23</v>
          </cell>
          <cell r="J255">
            <v>45.77</v>
          </cell>
          <cell r="K255">
            <v>48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F256">
            <v>2.4300000000000002</v>
          </cell>
          <cell r="G256">
            <v>53.07</v>
          </cell>
          <cell r="H256">
            <v>55.5</v>
          </cell>
          <cell r="I256">
            <v>2.4300000000000002</v>
          </cell>
          <cell r="J256">
            <v>53.07</v>
          </cell>
          <cell r="K256">
            <v>55.5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8</v>
          </cell>
        </row>
        <row r="257">
          <cell r="A257">
            <v>0</v>
          </cell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F257">
            <v>7.0000000000000007E-2</v>
          </cell>
          <cell r="G257">
            <v>7.0000000000000007E-2</v>
          </cell>
          <cell r="H257">
            <v>2</v>
          </cell>
          <cell r="I257">
            <v>7.0000000000000007E-2</v>
          </cell>
          <cell r="J257">
            <v>0</v>
          </cell>
          <cell r="K257">
            <v>7.0000000000000007E-2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F258">
            <v>7.0000000000000007E-2</v>
          </cell>
          <cell r="G258">
            <v>7.0000000000000007E-2</v>
          </cell>
          <cell r="H258">
            <v>2</v>
          </cell>
          <cell r="I258">
            <v>7.0000000000000007E-2</v>
          </cell>
          <cell r="J258">
            <v>0</v>
          </cell>
          <cell r="K258">
            <v>7.0000000000000007E-2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F259">
            <v>7.0000000000000007E-2</v>
          </cell>
          <cell r="G259">
            <v>7.0000000000000007E-2</v>
          </cell>
          <cell r="H259">
            <v>2</v>
          </cell>
          <cell r="I259">
            <v>7.0000000000000007E-2</v>
          </cell>
          <cell r="J259">
            <v>0</v>
          </cell>
          <cell r="K259">
            <v>7.0000000000000007E-2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F260">
            <v>7.0000000000000007E-2</v>
          </cell>
          <cell r="G260">
            <v>7.0000000000000007E-2</v>
          </cell>
          <cell r="H260">
            <v>2</v>
          </cell>
          <cell r="I260">
            <v>7.0000000000000007E-2</v>
          </cell>
          <cell r="J260">
            <v>0</v>
          </cell>
          <cell r="K260">
            <v>7.0000000000000007E-2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</v>
          </cell>
        </row>
        <row r="261">
          <cell r="A261">
            <v>0</v>
          </cell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F261">
            <v>7.0000000000000007E-2</v>
          </cell>
          <cell r="G261">
            <v>7.0000000000000007E-2</v>
          </cell>
          <cell r="H261">
            <v>2</v>
          </cell>
          <cell r="I261">
            <v>7.0000000000000007E-2</v>
          </cell>
          <cell r="J261">
            <v>0</v>
          </cell>
          <cell r="K261">
            <v>7.0000000000000007E-2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2</v>
          </cell>
          <cell r="Q261">
            <v>0</v>
          </cell>
          <cell r="R261">
            <v>0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F262">
            <v>7.0000000000000007E-2</v>
          </cell>
          <cell r="G262">
            <v>7.0000000000000007E-2</v>
          </cell>
          <cell r="H262">
            <v>2</v>
          </cell>
          <cell r="I262">
            <v>7.0000000000000007E-2</v>
          </cell>
          <cell r="J262">
            <v>0</v>
          </cell>
          <cell r="K262">
            <v>7.0000000000000007E-2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F263">
            <v>7.0000000000000007E-2</v>
          </cell>
          <cell r="G263">
            <v>0</v>
          </cell>
          <cell r="H263">
            <v>7.0000000000000007E-2</v>
          </cell>
          <cell r="I263">
            <v>7.0000000000000007E-2</v>
          </cell>
          <cell r="J263">
            <v>0</v>
          </cell>
          <cell r="K263">
            <v>7.0000000000000007E-2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F264">
            <v>7.0000000000000007E-2</v>
          </cell>
          <cell r="G264">
            <v>0</v>
          </cell>
          <cell r="H264">
            <v>7.0000000000000007E-2</v>
          </cell>
          <cell r="I264">
            <v>7.0000000000000007E-2</v>
          </cell>
          <cell r="J264">
            <v>0</v>
          </cell>
          <cell r="K264">
            <v>7.0000000000000007E-2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F265">
            <v>7.0000000000000007E-2</v>
          </cell>
          <cell r="G265">
            <v>0</v>
          </cell>
          <cell r="H265">
            <v>7.0000000000000007E-2</v>
          </cell>
          <cell r="I265">
            <v>7.0000000000000007E-2</v>
          </cell>
          <cell r="J265">
            <v>0</v>
          </cell>
          <cell r="K265">
            <v>7.0000000000000007E-2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F266">
            <v>7.0000000000000007E-2</v>
          </cell>
          <cell r="G266">
            <v>0</v>
          </cell>
          <cell r="H266">
            <v>7.0000000000000007E-2</v>
          </cell>
          <cell r="I266">
            <v>7.0000000000000007E-2</v>
          </cell>
          <cell r="J266">
            <v>0</v>
          </cell>
          <cell r="K266">
            <v>7.0000000000000007E-2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F267">
            <v>7.0000000000000007E-2</v>
          </cell>
          <cell r="G267">
            <v>0</v>
          </cell>
          <cell r="H267">
            <v>7.0000000000000007E-2</v>
          </cell>
          <cell r="I267">
            <v>7.0000000000000007E-2</v>
          </cell>
          <cell r="J267">
            <v>0</v>
          </cell>
          <cell r="K267">
            <v>7.0000000000000007E-2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F268">
            <v>7.0000000000000007E-2</v>
          </cell>
          <cell r="G268">
            <v>0</v>
          </cell>
          <cell r="H268">
            <v>7.0000000000000007E-2</v>
          </cell>
          <cell r="I268">
            <v>7.0000000000000007E-2</v>
          </cell>
          <cell r="J268">
            <v>0</v>
          </cell>
          <cell r="K268">
            <v>7.0000000000000007E-2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F269">
            <v>7.0000000000000007E-2</v>
          </cell>
          <cell r="G269">
            <v>0</v>
          </cell>
          <cell r="H269">
            <v>0</v>
          </cell>
          <cell r="I269">
            <v>7.0000000000000007E-2</v>
          </cell>
          <cell r="J269">
            <v>0</v>
          </cell>
          <cell r="K269">
            <v>7.0000000000000007E-2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2</v>
          </cell>
          <cell r="R269">
            <v>0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F270">
            <v>7.0000000000000007E-2</v>
          </cell>
          <cell r="G270">
            <v>0</v>
          </cell>
          <cell r="H270">
            <v>7.0000000000000007E-2</v>
          </cell>
          <cell r="I270">
            <v>7.0000000000000007E-2</v>
          </cell>
          <cell r="J270">
            <v>0</v>
          </cell>
          <cell r="K270">
            <v>7.0000000000000007E-2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F271">
            <v>7.0000000000000007E-2</v>
          </cell>
          <cell r="G271">
            <v>0</v>
          </cell>
          <cell r="H271">
            <v>7.0000000000000007E-2</v>
          </cell>
          <cell r="I271">
            <v>7.0000000000000007E-2</v>
          </cell>
          <cell r="J271">
            <v>0</v>
          </cell>
          <cell r="K271">
            <v>7.0000000000000007E-2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2</v>
          </cell>
          <cell r="Q271">
            <v>0</v>
          </cell>
          <cell r="R271">
            <v>0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F272">
            <v>0.15</v>
          </cell>
          <cell r="G272">
            <v>0</v>
          </cell>
          <cell r="H272">
            <v>0.15</v>
          </cell>
          <cell r="I272">
            <v>0.15</v>
          </cell>
          <cell r="J272">
            <v>0</v>
          </cell>
          <cell r="K272">
            <v>0.15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F273">
            <v>0.15</v>
          </cell>
          <cell r="G273">
            <v>0</v>
          </cell>
          <cell r="H273">
            <v>0.15</v>
          </cell>
          <cell r="I273">
            <v>0.15</v>
          </cell>
          <cell r="J273">
            <v>0</v>
          </cell>
          <cell r="K273">
            <v>0.15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F274">
            <v>0.15</v>
          </cell>
          <cell r="G274">
            <v>0</v>
          </cell>
          <cell r="H274">
            <v>0.15</v>
          </cell>
          <cell r="I274">
            <v>0.15</v>
          </cell>
          <cell r="J274">
            <v>0</v>
          </cell>
          <cell r="K274">
            <v>0.15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F275">
            <v>0.13</v>
          </cell>
          <cell r="G275">
            <v>0.17</v>
          </cell>
          <cell r="H275">
            <v>0.30000000000000004</v>
          </cell>
          <cell r="I275">
            <v>0.13</v>
          </cell>
          <cell r="J275">
            <v>0.17</v>
          </cell>
          <cell r="K275">
            <v>0.30000000000000004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F276">
            <v>0.13</v>
          </cell>
          <cell r="G276">
            <v>0.17</v>
          </cell>
          <cell r="H276">
            <v>0.30000000000000004</v>
          </cell>
          <cell r="I276">
            <v>0.13</v>
          </cell>
          <cell r="J276">
            <v>0.17</v>
          </cell>
          <cell r="K276">
            <v>0.30000000000000004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F277">
            <v>0.13</v>
          </cell>
          <cell r="G277">
            <v>0.17</v>
          </cell>
          <cell r="H277">
            <v>0.30000000000000004</v>
          </cell>
          <cell r="I277">
            <v>0.13</v>
          </cell>
          <cell r="J277">
            <v>0.17</v>
          </cell>
          <cell r="K277">
            <v>0.30000000000000004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F278">
            <v>0.15</v>
          </cell>
          <cell r="G278">
            <v>0.15</v>
          </cell>
          <cell r="H278">
            <v>0.3</v>
          </cell>
          <cell r="I278">
            <v>0.15</v>
          </cell>
          <cell r="J278">
            <v>0.15</v>
          </cell>
          <cell r="K278">
            <v>0.3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F279">
            <v>0.15</v>
          </cell>
          <cell r="G279">
            <v>0.15</v>
          </cell>
          <cell r="H279">
            <v>0.3</v>
          </cell>
          <cell r="I279">
            <v>0.15</v>
          </cell>
          <cell r="J279">
            <v>0.15</v>
          </cell>
          <cell r="K279">
            <v>0.3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F280">
            <v>0.15</v>
          </cell>
          <cell r="G280">
            <v>0.15</v>
          </cell>
          <cell r="H280">
            <v>0.3</v>
          </cell>
          <cell r="I280">
            <v>0.15</v>
          </cell>
          <cell r="J280">
            <v>0.15</v>
          </cell>
          <cell r="K280">
            <v>0.3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F281">
            <v>0.2</v>
          </cell>
          <cell r="G281">
            <v>0.25</v>
          </cell>
          <cell r="H281">
            <v>0.45</v>
          </cell>
          <cell r="I281">
            <v>0.2</v>
          </cell>
          <cell r="J281">
            <v>0.25</v>
          </cell>
          <cell r="K281">
            <v>0.45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F282">
            <v>0.2</v>
          </cell>
          <cell r="G282">
            <v>0.25</v>
          </cell>
          <cell r="H282">
            <v>0.45</v>
          </cell>
          <cell r="I282">
            <v>0.2</v>
          </cell>
          <cell r="J282">
            <v>0.25</v>
          </cell>
          <cell r="K282">
            <v>0.45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F283">
            <v>0.2</v>
          </cell>
          <cell r="G283">
            <v>0.25</v>
          </cell>
          <cell r="H283">
            <v>0.45</v>
          </cell>
          <cell r="I283">
            <v>0.2</v>
          </cell>
          <cell r="J283">
            <v>0.25</v>
          </cell>
          <cell r="K283">
            <v>0.45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F284">
            <v>0.25</v>
          </cell>
          <cell r="G284">
            <v>0.5</v>
          </cell>
          <cell r="H284">
            <v>0.75</v>
          </cell>
          <cell r="I284">
            <v>0.25</v>
          </cell>
          <cell r="J284">
            <v>0.5</v>
          </cell>
          <cell r="K284">
            <v>0.75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F285">
            <v>0.3</v>
          </cell>
          <cell r="G285">
            <v>0.6</v>
          </cell>
          <cell r="H285">
            <v>0.89999999999999991</v>
          </cell>
          <cell r="I285">
            <v>0.3</v>
          </cell>
          <cell r="J285">
            <v>0.6</v>
          </cell>
          <cell r="K285">
            <v>0.89999999999999991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F286">
            <v>0.35</v>
          </cell>
          <cell r="G286">
            <v>0.85</v>
          </cell>
          <cell r="H286">
            <v>1.2</v>
          </cell>
          <cell r="I286">
            <v>0.35</v>
          </cell>
          <cell r="J286">
            <v>0.85</v>
          </cell>
          <cell r="K286">
            <v>1.2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3</v>
          </cell>
        </row>
        <row r="287">
          <cell r="A287" t="str">
            <v>80S</v>
          </cell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F287">
            <v>0.41</v>
          </cell>
          <cell r="G287">
            <v>0.93</v>
          </cell>
          <cell r="H287">
            <v>1.34</v>
          </cell>
          <cell r="I287">
            <v>0.41</v>
          </cell>
          <cell r="J287">
            <v>0.93</v>
          </cell>
          <cell r="K287">
            <v>1.34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F288">
            <v>0.51</v>
          </cell>
          <cell r="G288">
            <v>1.59</v>
          </cell>
          <cell r="H288">
            <v>2.1</v>
          </cell>
          <cell r="I288">
            <v>0.51</v>
          </cell>
          <cell r="J288">
            <v>1.59</v>
          </cell>
          <cell r="K288">
            <v>2.1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F289">
            <v>0.61</v>
          </cell>
          <cell r="G289">
            <v>2.69</v>
          </cell>
          <cell r="H289">
            <v>3.3</v>
          </cell>
          <cell r="I289">
            <v>0.61</v>
          </cell>
          <cell r="J289">
            <v>2.69</v>
          </cell>
          <cell r="K289">
            <v>3.3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F290">
            <v>0.81</v>
          </cell>
          <cell r="G290">
            <v>4.58</v>
          </cell>
          <cell r="H290">
            <v>5.3900000000000006</v>
          </cell>
          <cell r="I290">
            <v>0.81</v>
          </cell>
          <cell r="J290">
            <v>4.58</v>
          </cell>
          <cell r="K290">
            <v>5.3900000000000006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F291">
            <v>1.01</v>
          </cell>
          <cell r="G291">
            <v>5.74</v>
          </cell>
          <cell r="H291">
            <v>6.75</v>
          </cell>
          <cell r="I291">
            <v>1.01</v>
          </cell>
          <cell r="J291">
            <v>5.74</v>
          </cell>
          <cell r="K291">
            <v>6.75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F292">
            <v>1.22</v>
          </cell>
          <cell r="G292">
            <v>6.73</v>
          </cell>
          <cell r="H292">
            <v>7.95</v>
          </cell>
          <cell r="I292">
            <v>1.22</v>
          </cell>
          <cell r="J292">
            <v>6.73</v>
          </cell>
          <cell r="K292">
            <v>7.95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F293">
            <v>0.81</v>
          </cell>
          <cell r="G293">
            <v>6.09</v>
          </cell>
          <cell r="H293">
            <v>6.9</v>
          </cell>
          <cell r="I293">
            <v>0.81</v>
          </cell>
          <cell r="J293">
            <v>6.09</v>
          </cell>
          <cell r="K293">
            <v>6.9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F294">
            <v>1.01</v>
          </cell>
          <cell r="G294">
            <v>11.44</v>
          </cell>
          <cell r="H294">
            <v>12.45</v>
          </cell>
          <cell r="I294">
            <v>1.01</v>
          </cell>
          <cell r="J294">
            <v>11.44</v>
          </cell>
          <cell r="K294">
            <v>12.45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F295">
            <v>1.22</v>
          </cell>
          <cell r="G295">
            <v>15.28</v>
          </cell>
          <cell r="H295">
            <v>16.5</v>
          </cell>
          <cell r="I295">
            <v>1.22</v>
          </cell>
          <cell r="J295">
            <v>15.28</v>
          </cell>
          <cell r="K295">
            <v>16.5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F296">
            <v>1.42</v>
          </cell>
          <cell r="G296">
            <v>21.07</v>
          </cell>
          <cell r="H296">
            <v>22.490000000000002</v>
          </cell>
          <cell r="I296">
            <v>1.42</v>
          </cell>
          <cell r="J296">
            <v>21.07</v>
          </cell>
          <cell r="K296">
            <v>22.490000000000002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F297">
            <v>1.62</v>
          </cell>
          <cell r="G297">
            <v>28.38</v>
          </cell>
          <cell r="H297">
            <v>30</v>
          </cell>
          <cell r="I297">
            <v>1.62</v>
          </cell>
          <cell r="J297">
            <v>28.38</v>
          </cell>
          <cell r="K297">
            <v>30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F298">
            <v>1.82</v>
          </cell>
          <cell r="G298">
            <v>37.17</v>
          </cell>
          <cell r="H298">
            <v>38.99</v>
          </cell>
          <cell r="I298">
            <v>1.82</v>
          </cell>
          <cell r="J298">
            <v>37.17</v>
          </cell>
          <cell r="K298">
            <v>38.99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F299">
            <v>2.0299999999999998</v>
          </cell>
          <cell r="G299">
            <v>45.97</v>
          </cell>
          <cell r="H299">
            <v>48</v>
          </cell>
          <cell r="I299">
            <v>2.0299999999999998</v>
          </cell>
          <cell r="J299">
            <v>45.97</v>
          </cell>
          <cell r="K299">
            <v>48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F300">
            <v>2.23</v>
          </cell>
          <cell r="G300">
            <v>65.27</v>
          </cell>
          <cell r="H300">
            <v>67.5</v>
          </cell>
          <cell r="I300">
            <v>2.23</v>
          </cell>
          <cell r="J300">
            <v>65.27</v>
          </cell>
          <cell r="K300">
            <v>67.5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F301">
            <v>2.4300000000000002</v>
          </cell>
          <cell r="G301">
            <v>75.56</v>
          </cell>
          <cell r="H301">
            <v>77.990000000000009</v>
          </cell>
          <cell r="I301">
            <v>2.4300000000000002</v>
          </cell>
          <cell r="J301">
            <v>75.56</v>
          </cell>
          <cell r="K301">
            <v>77.990000000000009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F302">
            <v>0.41</v>
          </cell>
          <cell r="G302">
            <v>1.84</v>
          </cell>
          <cell r="H302">
            <v>2.25</v>
          </cell>
          <cell r="I302">
            <v>0.41</v>
          </cell>
          <cell r="J302">
            <v>1.84</v>
          </cell>
          <cell r="K302">
            <v>2.25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F303">
            <v>0.51</v>
          </cell>
          <cell r="G303">
            <v>2.94</v>
          </cell>
          <cell r="H303">
            <v>3.45</v>
          </cell>
          <cell r="I303">
            <v>0.51</v>
          </cell>
          <cell r="J303">
            <v>2.94</v>
          </cell>
          <cell r="K303">
            <v>3.45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F304">
            <v>0.61</v>
          </cell>
          <cell r="G304">
            <v>4.1900000000000004</v>
          </cell>
          <cell r="H304">
            <v>4.8000000000000007</v>
          </cell>
          <cell r="I304">
            <v>0.61</v>
          </cell>
          <cell r="J304">
            <v>4.1900000000000004</v>
          </cell>
          <cell r="K304">
            <v>4.8000000000000007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F305">
            <v>0.81</v>
          </cell>
          <cell r="G305">
            <v>9.23</v>
          </cell>
          <cell r="H305">
            <v>10.040000000000001</v>
          </cell>
          <cell r="I305">
            <v>0.81</v>
          </cell>
          <cell r="J305">
            <v>9.23</v>
          </cell>
          <cell r="K305">
            <v>10.040000000000001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F306">
            <v>1.01</v>
          </cell>
          <cell r="G306">
            <v>12.49</v>
          </cell>
          <cell r="H306">
            <v>13.5</v>
          </cell>
          <cell r="I306">
            <v>1.01</v>
          </cell>
          <cell r="J306">
            <v>12.49</v>
          </cell>
          <cell r="K306">
            <v>13.5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F307">
            <v>1.22</v>
          </cell>
          <cell r="G307">
            <v>21.27</v>
          </cell>
          <cell r="H307">
            <v>22.49</v>
          </cell>
          <cell r="I307">
            <v>1.22</v>
          </cell>
          <cell r="J307">
            <v>21.27</v>
          </cell>
          <cell r="K307">
            <v>22.49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F308">
            <v>1.42</v>
          </cell>
          <cell r="G308">
            <v>25.58</v>
          </cell>
          <cell r="H308">
            <v>27</v>
          </cell>
          <cell r="I308">
            <v>1.42</v>
          </cell>
          <cell r="J308">
            <v>25.58</v>
          </cell>
          <cell r="K308">
            <v>27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F309">
            <v>1.62</v>
          </cell>
          <cell r="G309">
            <v>35.880000000000003</v>
          </cell>
          <cell r="H309">
            <v>37.5</v>
          </cell>
          <cell r="I309">
            <v>1.62</v>
          </cell>
          <cell r="J309">
            <v>35.880000000000003</v>
          </cell>
          <cell r="K309">
            <v>37.5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F310">
            <v>1.82</v>
          </cell>
          <cell r="G310">
            <v>47.68</v>
          </cell>
          <cell r="H310">
            <v>49.5</v>
          </cell>
          <cell r="I310">
            <v>1.82</v>
          </cell>
          <cell r="J310">
            <v>47.68</v>
          </cell>
          <cell r="K310">
            <v>49.5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F311">
            <v>2.0299999999999998</v>
          </cell>
          <cell r="G311">
            <v>62.47</v>
          </cell>
          <cell r="H311">
            <v>64.5</v>
          </cell>
          <cell r="I311">
            <v>2.0299999999999998</v>
          </cell>
          <cell r="J311">
            <v>62.47</v>
          </cell>
          <cell r="K311">
            <v>64.5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F312">
            <v>2.23</v>
          </cell>
          <cell r="G312">
            <v>84.76</v>
          </cell>
          <cell r="H312">
            <v>86.990000000000009</v>
          </cell>
          <cell r="I312">
            <v>2.23</v>
          </cell>
          <cell r="J312">
            <v>84.76</v>
          </cell>
          <cell r="K312">
            <v>86.990000000000009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F313">
            <v>2.4300000000000002</v>
          </cell>
          <cell r="G313">
            <v>98.07</v>
          </cell>
          <cell r="H313">
            <v>100.5</v>
          </cell>
          <cell r="I313">
            <v>2.4300000000000002</v>
          </cell>
          <cell r="J313">
            <v>98.07</v>
          </cell>
          <cell r="K313">
            <v>100.5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8</v>
          </cell>
          <cell r="Q313">
            <v>0</v>
          </cell>
          <cell r="R313">
            <v>0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F314">
            <v>0.81</v>
          </cell>
          <cell r="G314">
            <v>10.130000000000001</v>
          </cell>
          <cell r="H314">
            <v>10.940000000000001</v>
          </cell>
          <cell r="I314">
            <v>0.81</v>
          </cell>
          <cell r="J314">
            <v>10.130000000000001</v>
          </cell>
          <cell r="K314">
            <v>10.940000000000001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F315">
            <v>1.01</v>
          </cell>
          <cell r="G315">
            <v>18.48</v>
          </cell>
          <cell r="H315">
            <v>19.490000000000002</v>
          </cell>
          <cell r="I315">
            <v>1.01</v>
          </cell>
          <cell r="J315">
            <v>18.48</v>
          </cell>
          <cell r="K315">
            <v>19.490000000000002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F316">
            <v>1.22</v>
          </cell>
          <cell r="G316">
            <v>25.78</v>
          </cell>
          <cell r="H316">
            <v>27</v>
          </cell>
          <cell r="I316">
            <v>1.22</v>
          </cell>
          <cell r="J316">
            <v>25.78</v>
          </cell>
          <cell r="K316">
            <v>27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F317">
            <v>1.42</v>
          </cell>
          <cell r="G317">
            <v>31.58</v>
          </cell>
          <cell r="H317">
            <v>33</v>
          </cell>
          <cell r="I317">
            <v>1.42</v>
          </cell>
          <cell r="J317">
            <v>31.58</v>
          </cell>
          <cell r="K317">
            <v>33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F318">
            <v>1.62</v>
          </cell>
          <cell r="G318">
            <v>44.87</v>
          </cell>
          <cell r="H318">
            <v>46.489999999999995</v>
          </cell>
          <cell r="I318">
            <v>1.62</v>
          </cell>
          <cell r="J318">
            <v>44.87</v>
          </cell>
          <cell r="K318">
            <v>46.489999999999995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F319">
            <v>1.82</v>
          </cell>
          <cell r="G319">
            <v>59.68</v>
          </cell>
          <cell r="H319">
            <v>61.5</v>
          </cell>
          <cell r="I319">
            <v>1.82</v>
          </cell>
          <cell r="J319">
            <v>59.68</v>
          </cell>
          <cell r="K319">
            <v>61.5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F320">
            <v>2.0299999999999998</v>
          </cell>
          <cell r="G320">
            <v>78.959999999999994</v>
          </cell>
          <cell r="H320">
            <v>80.989999999999995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F321">
            <v>2.23</v>
          </cell>
          <cell r="G321">
            <v>108.77</v>
          </cell>
          <cell r="H321">
            <v>111</v>
          </cell>
          <cell r="I321">
            <v>2.23</v>
          </cell>
          <cell r="J321">
            <v>108.77</v>
          </cell>
          <cell r="K321">
            <v>111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F322">
            <v>2.4300000000000002</v>
          </cell>
          <cell r="G322">
            <v>126.57</v>
          </cell>
          <cell r="H322">
            <v>129</v>
          </cell>
          <cell r="I322">
            <v>2.4300000000000002</v>
          </cell>
          <cell r="J322">
            <v>126.57</v>
          </cell>
          <cell r="K322">
            <v>129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F323">
            <v>7.0000000000000007E-2</v>
          </cell>
          <cell r="G323">
            <v>0.08</v>
          </cell>
          <cell r="H323">
            <v>0.15000000000000002</v>
          </cell>
          <cell r="I323">
            <v>7.0000000000000007E-2</v>
          </cell>
          <cell r="J323">
            <v>0.08</v>
          </cell>
          <cell r="K323">
            <v>0.15000000000000002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F324">
            <v>7.0000000000000007E-2</v>
          </cell>
          <cell r="G324">
            <v>0.08</v>
          </cell>
          <cell r="H324">
            <v>0.15000000000000002</v>
          </cell>
          <cell r="I324">
            <v>7.0000000000000007E-2</v>
          </cell>
          <cell r="J324">
            <v>0.08</v>
          </cell>
          <cell r="K324">
            <v>0.15000000000000002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F325">
            <v>7.0000000000000007E-2</v>
          </cell>
          <cell r="G325">
            <v>0.08</v>
          </cell>
          <cell r="H325">
            <v>0.15000000000000002</v>
          </cell>
          <cell r="I325">
            <v>7.0000000000000007E-2</v>
          </cell>
          <cell r="J325">
            <v>0.08</v>
          </cell>
          <cell r="K325">
            <v>0.15000000000000002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F326">
            <v>0.08</v>
          </cell>
          <cell r="G326">
            <v>7.0000000000000007E-2</v>
          </cell>
          <cell r="H326">
            <v>0.15000000000000002</v>
          </cell>
          <cell r="I326">
            <v>0.08</v>
          </cell>
          <cell r="J326">
            <v>7.0000000000000007E-2</v>
          </cell>
          <cell r="K326">
            <v>0.15000000000000002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F327">
            <v>0.08</v>
          </cell>
          <cell r="G327">
            <v>7.0000000000000007E-2</v>
          </cell>
          <cell r="H327">
            <v>0.15000000000000002</v>
          </cell>
          <cell r="I327">
            <v>0.08</v>
          </cell>
          <cell r="J327">
            <v>7.0000000000000007E-2</v>
          </cell>
          <cell r="K327">
            <v>0.15000000000000002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F328">
            <v>0.08</v>
          </cell>
          <cell r="G328">
            <v>7.0000000000000007E-2</v>
          </cell>
          <cell r="H328">
            <v>0.15000000000000002</v>
          </cell>
          <cell r="I328">
            <v>0.08</v>
          </cell>
          <cell r="J328">
            <v>7.0000000000000007E-2</v>
          </cell>
          <cell r="K328">
            <v>0.15000000000000002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F329">
            <v>0.1</v>
          </cell>
          <cell r="G329">
            <v>0.35</v>
          </cell>
          <cell r="H329">
            <v>0.44999999999999996</v>
          </cell>
          <cell r="I329">
            <v>0.1</v>
          </cell>
          <cell r="J329">
            <v>0.35</v>
          </cell>
          <cell r="K329">
            <v>0.44999999999999996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F330">
            <v>0.1</v>
          </cell>
          <cell r="G330">
            <v>0.35</v>
          </cell>
          <cell r="H330">
            <v>0.44999999999999996</v>
          </cell>
          <cell r="I330">
            <v>0.1</v>
          </cell>
          <cell r="J330">
            <v>0.35</v>
          </cell>
          <cell r="K330">
            <v>0.44999999999999996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F331">
            <v>0.1</v>
          </cell>
          <cell r="G331">
            <v>0.35</v>
          </cell>
          <cell r="H331">
            <v>0.44999999999999996</v>
          </cell>
          <cell r="I331">
            <v>0.1</v>
          </cell>
          <cell r="J331">
            <v>0.35</v>
          </cell>
          <cell r="K331">
            <v>0.44999999999999996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F332">
            <v>0.13</v>
          </cell>
          <cell r="G332">
            <v>0.32</v>
          </cell>
          <cell r="H332">
            <v>0.45</v>
          </cell>
          <cell r="I332">
            <v>0.13</v>
          </cell>
          <cell r="J332">
            <v>0.32</v>
          </cell>
          <cell r="K332">
            <v>0.45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F333">
            <v>0.13</v>
          </cell>
          <cell r="G333">
            <v>0.32</v>
          </cell>
          <cell r="H333">
            <v>0.45</v>
          </cell>
          <cell r="I333">
            <v>0.13</v>
          </cell>
          <cell r="J333">
            <v>0.32</v>
          </cell>
          <cell r="K333">
            <v>0.45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F334">
            <v>0.13</v>
          </cell>
          <cell r="G334">
            <v>0.32</v>
          </cell>
          <cell r="H334">
            <v>0.45</v>
          </cell>
          <cell r="I334">
            <v>0.13</v>
          </cell>
          <cell r="J334">
            <v>0.32</v>
          </cell>
          <cell r="K334">
            <v>0.45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F335">
            <v>0.15</v>
          </cell>
          <cell r="G335">
            <v>0.45</v>
          </cell>
          <cell r="H335">
            <v>0.6</v>
          </cell>
          <cell r="I335">
            <v>0.15</v>
          </cell>
          <cell r="J335">
            <v>0.45</v>
          </cell>
          <cell r="K335">
            <v>0.6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F336">
            <v>0.15</v>
          </cell>
          <cell r="G336">
            <v>0.45</v>
          </cell>
          <cell r="H336">
            <v>0.6</v>
          </cell>
          <cell r="I336">
            <v>0.15</v>
          </cell>
          <cell r="J336">
            <v>0.45</v>
          </cell>
          <cell r="K336">
            <v>0.6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F337">
            <v>0.15</v>
          </cell>
          <cell r="G337">
            <v>0.45</v>
          </cell>
          <cell r="H337">
            <v>0.6</v>
          </cell>
          <cell r="I337">
            <v>0.15</v>
          </cell>
          <cell r="J337">
            <v>0.45</v>
          </cell>
          <cell r="K337">
            <v>0.6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F338">
            <v>0.2</v>
          </cell>
          <cell r="G338">
            <v>0.7</v>
          </cell>
          <cell r="H338">
            <v>0.89999999999999991</v>
          </cell>
          <cell r="I338">
            <v>0.2</v>
          </cell>
          <cell r="J338">
            <v>0.7</v>
          </cell>
          <cell r="K338">
            <v>0.89999999999999991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F339">
            <v>0.2</v>
          </cell>
          <cell r="G339">
            <v>0.7</v>
          </cell>
          <cell r="H339">
            <v>0.89999999999999991</v>
          </cell>
          <cell r="I339">
            <v>0.2</v>
          </cell>
          <cell r="J339">
            <v>0.7</v>
          </cell>
          <cell r="K339">
            <v>0.89999999999999991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F340">
            <v>0.2</v>
          </cell>
          <cell r="G340">
            <v>0.7</v>
          </cell>
          <cell r="H340">
            <v>0.89999999999999991</v>
          </cell>
          <cell r="I340">
            <v>0.2</v>
          </cell>
          <cell r="J340">
            <v>0.7</v>
          </cell>
          <cell r="K340">
            <v>0.89999999999999991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F341">
            <v>0.25</v>
          </cell>
          <cell r="G341">
            <v>0.8</v>
          </cell>
          <cell r="H341">
            <v>1.05</v>
          </cell>
          <cell r="I341">
            <v>0.25</v>
          </cell>
          <cell r="J341">
            <v>0.8</v>
          </cell>
          <cell r="K341">
            <v>1.05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F342">
            <v>0.3</v>
          </cell>
          <cell r="G342">
            <v>1.5</v>
          </cell>
          <cell r="H342">
            <v>1.8</v>
          </cell>
          <cell r="I342">
            <v>0.3</v>
          </cell>
          <cell r="J342">
            <v>1.5</v>
          </cell>
          <cell r="K342">
            <v>1.8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F343">
            <v>0.41</v>
          </cell>
          <cell r="G343">
            <v>2.59</v>
          </cell>
          <cell r="H343">
            <v>3</v>
          </cell>
          <cell r="I343">
            <v>0.41</v>
          </cell>
          <cell r="J343">
            <v>2.59</v>
          </cell>
          <cell r="K343">
            <v>3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F344">
            <v>0</v>
          </cell>
          <cell r="G344">
            <v>4.29</v>
          </cell>
          <cell r="H344">
            <v>4.8</v>
          </cell>
          <cell r="I344">
            <v>0.51</v>
          </cell>
          <cell r="J344">
            <v>4.29</v>
          </cell>
          <cell r="K344">
            <v>4.8</v>
          </cell>
          <cell r="L344">
            <v>4</v>
          </cell>
          <cell r="M344">
            <v>0</v>
          </cell>
          <cell r="N344">
            <v>0</v>
          </cell>
          <cell r="O344">
            <v>160</v>
          </cell>
          <cell r="P344">
            <v>4</v>
          </cell>
          <cell r="Q344">
            <v>0</v>
          </cell>
          <cell r="R344">
            <v>7.2784507436844332E-312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F345">
            <v>0.61</v>
          </cell>
          <cell r="G345">
            <v>7.04</v>
          </cell>
          <cell r="H345">
            <v>7.65</v>
          </cell>
          <cell r="I345">
            <v>0.61</v>
          </cell>
          <cell r="J345">
            <v>7.04</v>
          </cell>
          <cell r="K345">
            <v>7.65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F346">
            <v>0.81</v>
          </cell>
          <cell r="G346">
            <v>11.19</v>
          </cell>
          <cell r="H346">
            <v>12</v>
          </cell>
          <cell r="I346">
            <v>0.81</v>
          </cell>
          <cell r="J346">
            <v>11.19</v>
          </cell>
          <cell r="K346">
            <v>12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F347">
            <v>1.01</v>
          </cell>
          <cell r="G347">
            <v>21.48</v>
          </cell>
          <cell r="H347">
            <v>22.490000000000002</v>
          </cell>
          <cell r="I347">
            <v>1.01</v>
          </cell>
          <cell r="J347">
            <v>21.48</v>
          </cell>
          <cell r="K347">
            <v>22.490000000000002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F348">
            <v>1.22</v>
          </cell>
          <cell r="G348">
            <v>31.78</v>
          </cell>
          <cell r="H348">
            <v>33</v>
          </cell>
          <cell r="I348">
            <v>1.22</v>
          </cell>
          <cell r="J348">
            <v>31.78</v>
          </cell>
          <cell r="K348">
            <v>33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F349">
            <v>1.42</v>
          </cell>
          <cell r="G349">
            <v>39.07</v>
          </cell>
          <cell r="H349">
            <v>40.49</v>
          </cell>
          <cell r="I349">
            <v>1.42</v>
          </cell>
          <cell r="J349">
            <v>39.07</v>
          </cell>
          <cell r="K349">
            <v>40.49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6</v>
          </cell>
        </row>
        <row r="350">
          <cell r="A350">
            <v>160</v>
          </cell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F350">
            <v>1.62</v>
          </cell>
          <cell r="G350">
            <v>53.88</v>
          </cell>
          <cell r="H350">
            <v>55.5</v>
          </cell>
          <cell r="I350">
            <v>1.62</v>
          </cell>
          <cell r="J350">
            <v>53.88</v>
          </cell>
          <cell r="K350">
            <v>55.5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F351">
            <v>1.82</v>
          </cell>
          <cell r="G351">
            <v>71.680000000000007</v>
          </cell>
          <cell r="H351">
            <v>73.5</v>
          </cell>
          <cell r="I351">
            <v>1.82</v>
          </cell>
          <cell r="J351">
            <v>71.680000000000007</v>
          </cell>
          <cell r="K351">
            <v>73.5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F352">
            <v>2.0299999999999998</v>
          </cell>
          <cell r="G352">
            <v>93.97</v>
          </cell>
          <cell r="H352">
            <v>96</v>
          </cell>
          <cell r="I352">
            <v>2.0299999999999998</v>
          </cell>
          <cell r="J352">
            <v>93.97</v>
          </cell>
          <cell r="K352">
            <v>96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F353">
            <v>2.23</v>
          </cell>
          <cell r="G353">
            <v>132.77000000000001</v>
          </cell>
          <cell r="H353">
            <v>135</v>
          </cell>
          <cell r="I353">
            <v>2.23</v>
          </cell>
          <cell r="J353">
            <v>132.77000000000001</v>
          </cell>
          <cell r="K353">
            <v>135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F354">
            <v>2.4300000000000002</v>
          </cell>
          <cell r="G354">
            <v>162.56</v>
          </cell>
          <cell r="H354">
            <v>164.99</v>
          </cell>
          <cell r="I354">
            <v>2.4300000000000002</v>
          </cell>
          <cell r="J354">
            <v>162.56</v>
          </cell>
          <cell r="K354">
            <v>164.99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F355">
            <v>7.0000000000000007E-2</v>
          </cell>
          <cell r="G355">
            <v>7.0000000000000007E-2</v>
          </cell>
          <cell r="H355">
            <v>2</v>
          </cell>
          <cell r="I355">
            <v>7.0000000000000007E-2</v>
          </cell>
          <cell r="J355">
            <v>0</v>
          </cell>
          <cell r="K355">
            <v>7.0000000000000007E-2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F356">
            <v>7.0000000000000007E-2</v>
          </cell>
          <cell r="G356">
            <v>7.0000000000000007E-2</v>
          </cell>
          <cell r="H356">
            <v>2</v>
          </cell>
          <cell r="I356">
            <v>7.0000000000000007E-2</v>
          </cell>
          <cell r="J356">
            <v>0</v>
          </cell>
          <cell r="K356">
            <v>7.0000000000000007E-2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F357">
            <v>7.0000000000000007E-2</v>
          </cell>
          <cell r="G357">
            <v>7.0000000000000007E-2</v>
          </cell>
          <cell r="H357">
            <v>2</v>
          </cell>
          <cell r="I357">
            <v>7.0000000000000007E-2</v>
          </cell>
          <cell r="J357">
            <v>0</v>
          </cell>
          <cell r="K357">
            <v>7.0000000000000007E-2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F358">
            <v>7.0000000000000007E-2</v>
          </cell>
          <cell r="G358">
            <v>7.0000000000000007E-2</v>
          </cell>
          <cell r="H358">
            <v>2</v>
          </cell>
          <cell r="I358">
            <v>7.0000000000000007E-2</v>
          </cell>
          <cell r="J358">
            <v>0</v>
          </cell>
          <cell r="K358">
            <v>7.0000000000000007E-2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F359">
            <v>7.0000000000000007E-2</v>
          </cell>
          <cell r="G359">
            <v>7.0000000000000007E-2</v>
          </cell>
          <cell r="H359">
            <v>2</v>
          </cell>
          <cell r="I359">
            <v>7.0000000000000007E-2</v>
          </cell>
          <cell r="J359">
            <v>0</v>
          </cell>
          <cell r="K359">
            <v>7.0000000000000007E-2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F360">
            <v>7.0000000000000007E-2</v>
          </cell>
          <cell r="G360">
            <v>7.0000000000000007E-2</v>
          </cell>
          <cell r="H360">
            <v>2</v>
          </cell>
          <cell r="I360">
            <v>7.0000000000000007E-2</v>
          </cell>
          <cell r="J360">
            <v>0</v>
          </cell>
          <cell r="K360">
            <v>7.0000000000000007E-2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F361">
            <v>7.0000000000000007E-2</v>
          </cell>
          <cell r="G361">
            <v>0</v>
          </cell>
          <cell r="H361">
            <v>7.0000000000000007E-2</v>
          </cell>
          <cell r="I361">
            <v>7.0000000000000007E-2</v>
          </cell>
          <cell r="J361">
            <v>0</v>
          </cell>
          <cell r="K361">
            <v>7.0000000000000007E-2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F362">
            <v>7.0000000000000007E-2</v>
          </cell>
          <cell r="G362">
            <v>0</v>
          </cell>
          <cell r="H362">
            <v>7.0000000000000007E-2</v>
          </cell>
          <cell r="I362">
            <v>7.0000000000000007E-2</v>
          </cell>
          <cell r="J362">
            <v>0</v>
          </cell>
          <cell r="K362">
            <v>7.0000000000000007E-2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F363">
            <v>7.0000000000000007E-2</v>
          </cell>
          <cell r="G363">
            <v>0</v>
          </cell>
          <cell r="H363">
            <v>7.0000000000000007E-2</v>
          </cell>
          <cell r="I363">
            <v>7.0000000000000007E-2</v>
          </cell>
          <cell r="J363">
            <v>0</v>
          </cell>
          <cell r="K363">
            <v>7.0000000000000007E-2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F364">
            <v>7.0000000000000007E-2</v>
          </cell>
          <cell r="G364">
            <v>0</v>
          </cell>
          <cell r="H364">
            <v>7.0000000000000007E-2</v>
          </cell>
          <cell r="I364">
            <v>7.0000000000000007E-2</v>
          </cell>
          <cell r="J364">
            <v>0</v>
          </cell>
          <cell r="K364">
            <v>7.0000000000000007E-2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F365">
            <v>7.0000000000000007E-2</v>
          </cell>
          <cell r="G365">
            <v>0</v>
          </cell>
          <cell r="H365">
            <v>7.0000000000000007E-2</v>
          </cell>
          <cell r="I365">
            <v>7.0000000000000007E-2</v>
          </cell>
          <cell r="J365">
            <v>0</v>
          </cell>
          <cell r="K365">
            <v>7.0000000000000007E-2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F366">
            <v>7.0000000000000007E-2</v>
          </cell>
          <cell r="G366">
            <v>0</v>
          </cell>
          <cell r="H366">
            <v>7.0000000000000007E-2</v>
          </cell>
          <cell r="I366">
            <v>7.0000000000000007E-2</v>
          </cell>
          <cell r="J366">
            <v>0</v>
          </cell>
          <cell r="K366">
            <v>7.0000000000000007E-2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F367">
            <v>7.0000000000000007E-2</v>
          </cell>
          <cell r="G367">
            <v>0</v>
          </cell>
          <cell r="H367">
            <v>7.0000000000000007E-2</v>
          </cell>
          <cell r="I367">
            <v>7.0000000000000007E-2</v>
          </cell>
          <cell r="J367">
            <v>0</v>
          </cell>
          <cell r="K367">
            <v>7.0000000000000007E-2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F368">
            <v>7.0000000000000007E-2</v>
          </cell>
          <cell r="G368">
            <v>0</v>
          </cell>
          <cell r="H368">
            <v>7.0000000000000007E-2</v>
          </cell>
          <cell r="I368">
            <v>7.0000000000000007E-2</v>
          </cell>
          <cell r="J368">
            <v>0</v>
          </cell>
          <cell r="K368">
            <v>7.0000000000000007E-2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F369">
            <v>7.0000000000000007E-2</v>
          </cell>
          <cell r="G369">
            <v>0</v>
          </cell>
          <cell r="H369">
            <v>7.0000000000000007E-2</v>
          </cell>
          <cell r="I369">
            <v>7.0000000000000007E-2</v>
          </cell>
          <cell r="J369">
            <v>0</v>
          </cell>
          <cell r="K369">
            <v>7.0000000000000007E-2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F370">
            <v>0.12</v>
          </cell>
          <cell r="G370">
            <v>0</v>
          </cell>
          <cell r="H370">
            <v>0.12</v>
          </cell>
          <cell r="I370">
            <v>0.12</v>
          </cell>
          <cell r="J370">
            <v>0</v>
          </cell>
          <cell r="K370">
            <v>0.12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F371">
            <v>0.12</v>
          </cell>
          <cell r="G371">
            <v>0</v>
          </cell>
          <cell r="H371">
            <v>0.12</v>
          </cell>
          <cell r="I371">
            <v>0.12</v>
          </cell>
          <cell r="J371">
            <v>0</v>
          </cell>
          <cell r="K371">
            <v>0.12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F372">
            <v>0.12</v>
          </cell>
          <cell r="G372">
            <v>0</v>
          </cell>
          <cell r="H372">
            <v>0.12</v>
          </cell>
          <cell r="I372">
            <v>0.12</v>
          </cell>
          <cell r="J372">
            <v>0</v>
          </cell>
          <cell r="K372">
            <v>0.12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F373">
            <v>0.15</v>
          </cell>
          <cell r="G373">
            <v>0.15</v>
          </cell>
          <cell r="H373">
            <v>2</v>
          </cell>
          <cell r="I373">
            <v>0.15</v>
          </cell>
          <cell r="J373">
            <v>0</v>
          </cell>
          <cell r="K373">
            <v>0.15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F374">
            <v>0.15</v>
          </cell>
          <cell r="G374">
            <v>0.15</v>
          </cell>
          <cell r="H374">
            <v>2</v>
          </cell>
          <cell r="I374">
            <v>0.15</v>
          </cell>
          <cell r="J374">
            <v>0</v>
          </cell>
          <cell r="K374">
            <v>0.15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F375">
            <v>0.15</v>
          </cell>
          <cell r="G375">
            <v>0.15</v>
          </cell>
          <cell r="H375">
            <v>2</v>
          </cell>
          <cell r="I375">
            <v>0.15</v>
          </cell>
          <cell r="J375">
            <v>0</v>
          </cell>
          <cell r="K375">
            <v>0.15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F376">
            <v>0.15</v>
          </cell>
          <cell r="G376">
            <v>0</v>
          </cell>
          <cell r="H376">
            <v>0.15</v>
          </cell>
          <cell r="I376">
            <v>0.15</v>
          </cell>
          <cell r="J376">
            <v>0</v>
          </cell>
          <cell r="K376">
            <v>0.15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F377">
            <v>0.15</v>
          </cell>
          <cell r="G377">
            <v>0</v>
          </cell>
          <cell r="H377">
            <v>0.15</v>
          </cell>
          <cell r="I377">
            <v>0.15</v>
          </cell>
          <cell r="J377">
            <v>0</v>
          </cell>
          <cell r="K377">
            <v>0.15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F378">
            <v>0.15</v>
          </cell>
          <cell r="G378">
            <v>0</v>
          </cell>
          <cell r="H378">
            <v>0.15</v>
          </cell>
          <cell r="I378">
            <v>0.15</v>
          </cell>
          <cell r="J378">
            <v>0</v>
          </cell>
          <cell r="K378">
            <v>0.15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F379">
            <v>0.3</v>
          </cell>
          <cell r="G379">
            <v>0</v>
          </cell>
          <cell r="H379">
            <v>0.3</v>
          </cell>
          <cell r="I379">
            <v>0.3</v>
          </cell>
          <cell r="J379">
            <v>0</v>
          </cell>
          <cell r="K379">
            <v>0.3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F380">
            <v>0.3</v>
          </cell>
          <cell r="G380">
            <v>0</v>
          </cell>
          <cell r="H380">
            <v>0.3</v>
          </cell>
          <cell r="I380">
            <v>0.3</v>
          </cell>
          <cell r="J380">
            <v>0</v>
          </cell>
          <cell r="K380">
            <v>0.3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F381">
            <v>0.3</v>
          </cell>
          <cell r="G381">
            <v>0</v>
          </cell>
          <cell r="H381">
            <v>0.3</v>
          </cell>
          <cell r="I381">
            <v>0.3</v>
          </cell>
          <cell r="J381">
            <v>0</v>
          </cell>
          <cell r="K381">
            <v>0.3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F382">
            <v>0.25</v>
          </cell>
          <cell r="G382">
            <v>0.2</v>
          </cell>
          <cell r="H382">
            <v>0.45</v>
          </cell>
          <cell r="I382">
            <v>0.25</v>
          </cell>
          <cell r="J382">
            <v>0.2</v>
          </cell>
          <cell r="K382">
            <v>0.45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F383">
            <v>0.3</v>
          </cell>
          <cell r="G383">
            <v>0.3</v>
          </cell>
          <cell r="H383">
            <v>0.6</v>
          </cell>
          <cell r="I383">
            <v>0.3</v>
          </cell>
          <cell r="J383">
            <v>0.3</v>
          </cell>
          <cell r="K383">
            <v>0.6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F384">
            <v>0.35</v>
          </cell>
          <cell r="G384">
            <v>0.4</v>
          </cell>
          <cell r="H384">
            <v>0.75</v>
          </cell>
          <cell r="I384">
            <v>0.35</v>
          </cell>
          <cell r="J384">
            <v>0.4</v>
          </cell>
          <cell r="K384">
            <v>0.75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F385">
            <v>0.41</v>
          </cell>
          <cell r="G385">
            <v>0.49</v>
          </cell>
          <cell r="H385">
            <v>0.89999999999999991</v>
          </cell>
          <cell r="I385">
            <v>0.41</v>
          </cell>
          <cell r="J385">
            <v>0.49</v>
          </cell>
          <cell r="K385">
            <v>0.89999999999999991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F386">
            <v>0.51</v>
          </cell>
          <cell r="G386">
            <v>0.54</v>
          </cell>
          <cell r="H386">
            <v>1.05</v>
          </cell>
          <cell r="I386">
            <v>0.51</v>
          </cell>
          <cell r="J386">
            <v>0.54</v>
          </cell>
          <cell r="K386">
            <v>1.05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F387">
            <v>0.61</v>
          </cell>
          <cell r="G387">
            <v>1.04</v>
          </cell>
          <cell r="H387">
            <v>1.65</v>
          </cell>
          <cell r="I387">
            <v>0.61</v>
          </cell>
          <cell r="J387">
            <v>1.04</v>
          </cell>
          <cell r="K387">
            <v>1.65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F388">
            <v>0.81</v>
          </cell>
          <cell r="G388">
            <v>1.73</v>
          </cell>
          <cell r="H388">
            <v>2.54</v>
          </cell>
          <cell r="I388">
            <v>0.81</v>
          </cell>
          <cell r="J388">
            <v>1.73</v>
          </cell>
          <cell r="K388">
            <v>2.54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F389">
            <v>1.01</v>
          </cell>
          <cell r="G389">
            <v>3.04</v>
          </cell>
          <cell r="H389">
            <v>4.05</v>
          </cell>
          <cell r="I389">
            <v>1.01</v>
          </cell>
          <cell r="J389">
            <v>3.04</v>
          </cell>
          <cell r="K389">
            <v>4.05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F390">
            <v>1.22</v>
          </cell>
          <cell r="G390">
            <v>3.28</v>
          </cell>
          <cell r="H390">
            <v>4.5</v>
          </cell>
          <cell r="I390">
            <v>1.22</v>
          </cell>
          <cell r="J390">
            <v>3.28</v>
          </cell>
          <cell r="K390">
            <v>4.5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F391">
            <v>1.42</v>
          </cell>
          <cell r="G391">
            <v>3.97</v>
          </cell>
          <cell r="H391">
            <v>5.3900000000000006</v>
          </cell>
          <cell r="I391">
            <v>1.42</v>
          </cell>
          <cell r="J391">
            <v>3.97</v>
          </cell>
          <cell r="K391">
            <v>5.3900000000000006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F392">
            <v>1.62</v>
          </cell>
          <cell r="G392">
            <v>4.68</v>
          </cell>
          <cell r="H392">
            <v>6.3</v>
          </cell>
          <cell r="I392">
            <v>1.62</v>
          </cell>
          <cell r="J392">
            <v>4.68</v>
          </cell>
          <cell r="K392">
            <v>6.3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F393">
            <v>1.82</v>
          </cell>
          <cell r="G393">
            <v>5.38</v>
          </cell>
          <cell r="H393">
            <v>7.2</v>
          </cell>
          <cell r="I393">
            <v>1.82</v>
          </cell>
          <cell r="J393">
            <v>5.38</v>
          </cell>
          <cell r="K393">
            <v>7.2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F394">
            <v>2.0299999999999998</v>
          </cell>
          <cell r="G394">
            <v>5.47</v>
          </cell>
          <cell r="H394">
            <v>7.5</v>
          </cell>
          <cell r="I394">
            <v>2.0299999999999998</v>
          </cell>
          <cell r="J394">
            <v>5.47</v>
          </cell>
          <cell r="K394">
            <v>7.5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F395">
            <v>2.23</v>
          </cell>
          <cell r="G395">
            <v>6.47</v>
          </cell>
          <cell r="H395">
            <v>8.6999999999999993</v>
          </cell>
          <cell r="I395">
            <v>2.23</v>
          </cell>
          <cell r="J395">
            <v>6.47</v>
          </cell>
          <cell r="K395">
            <v>8.6999999999999993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F396">
            <v>2.4300000000000002</v>
          </cell>
          <cell r="G396">
            <v>6.57</v>
          </cell>
          <cell r="H396">
            <v>9</v>
          </cell>
          <cell r="I396">
            <v>2.4300000000000002</v>
          </cell>
          <cell r="J396">
            <v>6.57</v>
          </cell>
          <cell r="K396">
            <v>9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F397">
            <v>2.64</v>
          </cell>
          <cell r="G397">
            <v>7.7</v>
          </cell>
          <cell r="H397">
            <v>10.34</v>
          </cell>
          <cell r="I397">
            <v>2.64</v>
          </cell>
          <cell r="J397">
            <v>7.7</v>
          </cell>
          <cell r="K397">
            <v>10.34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F398">
            <v>2.84</v>
          </cell>
          <cell r="G398">
            <v>8.25</v>
          </cell>
          <cell r="H398">
            <v>11.09</v>
          </cell>
          <cell r="I398">
            <v>2.84</v>
          </cell>
          <cell r="J398">
            <v>8.25</v>
          </cell>
          <cell r="K398">
            <v>11.09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F399">
            <v>3.04</v>
          </cell>
          <cell r="G399">
            <v>8.9600000000000009</v>
          </cell>
          <cell r="H399">
            <v>12</v>
          </cell>
          <cell r="I399">
            <v>3.04</v>
          </cell>
          <cell r="J399">
            <v>8.9600000000000009</v>
          </cell>
          <cell r="K399">
            <v>12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F400">
            <v>3.24</v>
          </cell>
          <cell r="G400">
            <v>9.51</v>
          </cell>
          <cell r="H400">
            <v>12.75</v>
          </cell>
          <cell r="I400">
            <v>3.24</v>
          </cell>
          <cell r="J400">
            <v>9.51</v>
          </cell>
          <cell r="K400">
            <v>12.75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F401">
            <v>3.45</v>
          </cell>
          <cell r="G401">
            <v>10.050000000000001</v>
          </cell>
          <cell r="H401">
            <v>13.5</v>
          </cell>
          <cell r="I401">
            <v>3.45</v>
          </cell>
          <cell r="J401">
            <v>10.050000000000001</v>
          </cell>
          <cell r="K401">
            <v>13.5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F402">
            <v>3.65</v>
          </cell>
          <cell r="G402">
            <v>10.6</v>
          </cell>
          <cell r="H402">
            <v>14.25</v>
          </cell>
          <cell r="I402">
            <v>3.65</v>
          </cell>
          <cell r="J402">
            <v>10.6</v>
          </cell>
          <cell r="K402">
            <v>14.25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F403">
            <v>3.85</v>
          </cell>
          <cell r="G403">
            <v>11.23</v>
          </cell>
          <cell r="H403">
            <v>15.08</v>
          </cell>
          <cell r="I403">
            <v>3.85</v>
          </cell>
          <cell r="J403">
            <v>11.23</v>
          </cell>
          <cell r="K403">
            <v>15.08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F404">
            <v>4.0599999999999996</v>
          </cell>
          <cell r="G404">
            <v>11.66</v>
          </cell>
          <cell r="H404">
            <v>15.719999999999999</v>
          </cell>
          <cell r="I404">
            <v>4.0599999999999996</v>
          </cell>
          <cell r="J404">
            <v>11.66</v>
          </cell>
          <cell r="K404">
            <v>15.719999999999999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F405">
            <v>4.26</v>
          </cell>
          <cell r="G405">
            <v>12.24</v>
          </cell>
          <cell r="H405">
            <v>16.5</v>
          </cell>
          <cell r="I405">
            <v>4.26</v>
          </cell>
          <cell r="J405">
            <v>12.24</v>
          </cell>
          <cell r="K405">
            <v>16.5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F406">
            <v>4.47</v>
          </cell>
          <cell r="G406">
            <v>17.54</v>
          </cell>
          <cell r="H406">
            <v>22.009999999999998</v>
          </cell>
          <cell r="I406">
            <v>4.47</v>
          </cell>
          <cell r="J406">
            <v>17.54</v>
          </cell>
          <cell r="K406">
            <v>22.009999999999998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F407">
            <v>4.67</v>
          </cell>
          <cell r="G407">
            <v>18.329999999999998</v>
          </cell>
          <cell r="H407">
            <v>23</v>
          </cell>
          <cell r="I407">
            <v>4.67</v>
          </cell>
          <cell r="J407">
            <v>18.329999999999998</v>
          </cell>
          <cell r="K407">
            <v>23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F408">
            <v>4.87</v>
          </cell>
          <cell r="G408">
            <v>19.13</v>
          </cell>
          <cell r="H408">
            <v>24</v>
          </cell>
          <cell r="I408">
            <v>4.87</v>
          </cell>
          <cell r="J408">
            <v>19.13</v>
          </cell>
          <cell r="K408">
            <v>24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F409">
            <v>7.0000000000000007E-2</v>
          </cell>
          <cell r="G409">
            <v>7.0000000000000007E-2</v>
          </cell>
          <cell r="H409">
            <v>2</v>
          </cell>
          <cell r="I409">
            <v>7.0000000000000007E-2</v>
          </cell>
          <cell r="J409">
            <v>0</v>
          </cell>
          <cell r="K409">
            <v>7.0000000000000007E-2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F410">
            <v>7.0000000000000007E-2</v>
          </cell>
          <cell r="G410">
            <v>7.0000000000000007E-2</v>
          </cell>
          <cell r="H410">
            <v>2</v>
          </cell>
          <cell r="I410">
            <v>7.0000000000000007E-2</v>
          </cell>
          <cell r="J410">
            <v>0</v>
          </cell>
          <cell r="K410">
            <v>7.0000000000000007E-2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F411">
            <v>7.0000000000000007E-2</v>
          </cell>
          <cell r="G411">
            <v>7.0000000000000007E-2</v>
          </cell>
          <cell r="H411">
            <v>2</v>
          </cell>
          <cell r="I411">
            <v>7.0000000000000007E-2</v>
          </cell>
          <cell r="J411">
            <v>0</v>
          </cell>
          <cell r="K411">
            <v>7.0000000000000007E-2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F412">
            <v>0</v>
          </cell>
          <cell r="G412">
            <v>7.0000000000000007E-2</v>
          </cell>
          <cell r="H412">
            <v>2</v>
          </cell>
          <cell r="I412">
            <v>7.0000000000000007E-2</v>
          </cell>
          <cell r="J412">
            <v>0</v>
          </cell>
          <cell r="K412">
            <v>7.0000000000000007E-2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F413">
            <v>7.0000000000000007E-2</v>
          </cell>
          <cell r="G413">
            <v>7.0000000000000007E-2</v>
          </cell>
          <cell r="H413">
            <v>2</v>
          </cell>
          <cell r="I413">
            <v>7.0000000000000007E-2</v>
          </cell>
          <cell r="J413">
            <v>0</v>
          </cell>
          <cell r="K413">
            <v>7.0000000000000007E-2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F414">
            <v>7.0000000000000007E-2</v>
          </cell>
          <cell r="G414">
            <v>7.0000000000000007E-2</v>
          </cell>
          <cell r="H414">
            <v>2</v>
          </cell>
          <cell r="I414">
            <v>7.0000000000000007E-2</v>
          </cell>
          <cell r="J414">
            <v>0</v>
          </cell>
          <cell r="K414">
            <v>7.0000000000000007E-2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F415">
            <v>0</v>
          </cell>
          <cell r="G415">
            <v>0</v>
          </cell>
          <cell r="H415">
            <v>0</v>
          </cell>
          <cell r="I415">
            <v>7.0000000000000007E-2</v>
          </cell>
          <cell r="J415">
            <v>0</v>
          </cell>
          <cell r="K415">
            <v>7.0000000000000007E-2</v>
          </cell>
          <cell r="L415">
            <v>2</v>
          </cell>
          <cell r="M415">
            <v>0</v>
          </cell>
          <cell r="N415">
            <v>8.8062877131794293E-312</v>
          </cell>
          <cell r="O415" t="str">
            <v xml:space="preserve">XS </v>
          </cell>
          <cell r="P415">
            <v>2</v>
          </cell>
          <cell r="Q415">
            <v>3.2</v>
          </cell>
          <cell r="R415">
            <v>1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F416">
            <v>7.0000000000000007E-2</v>
          </cell>
          <cell r="G416">
            <v>0</v>
          </cell>
          <cell r="H416">
            <v>7.0000000000000007E-2</v>
          </cell>
          <cell r="I416">
            <v>7.0000000000000007E-2</v>
          </cell>
          <cell r="J416">
            <v>0</v>
          </cell>
          <cell r="K416">
            <v>7.0000000000000007E-2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F417">
            <v>7.0000000000000007E-2</v>
          </cell>
          <cell r="G417">
            <v>0</v>
          </cell>
          <cell r="H417">
            <v>7.0000000000000007E-2</v>
          </cell>
          <cell r="I417">
            <v>7.0000000000000007E-2</v>
          </cell>
          <cell r="J417">
            <v>0</v>
          </cell>
          <cell r="K417">
            <v>7.0000000000000007E-2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2</v>
          </cell>
        </row>
        <row r="418">
          <cell r="A418">
            <v>2</v>
          </cell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F418">
            <v>0</v>
          </cell>
          <cell r="G418">
            <v>0</v>
          </cell>
          <cell r="H418">
            <v>0</v>
          </cell>
          <cell r="I418">
            <v>7.0000000000000007E-2</v>
          </cell>
          <cell r="J418">
            <v>0</v>
          </cell>
          <cell r="K418">
            <v>7.0000000000000007E-2</v>
          </cell>
          <cell r="L418">
            <v>2</v>
          </cell>
          <cell r="M418">
            <v>0</v>
          </cell>
          <cell r="N418">
            <v>8.8699475869083874E-312</v>
          </cell>
          <cell r="O418" t="str">
            <v xml:space="preserve">XS </v>
          </cell>
          <cell r="P418">
            <v>2</v>
          </cell>
          <cell r="Q418">
            <v>3.73</v>
          </cell>
          <cell r="R418">
            <v>1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F419">
            <v>0</v>
          </cell>
          <cell r="G419">
            <v>0</v>
          </cell>
          <cell r="H419">
            <v>7.0000000000000007E-2</v>
          </cell>
          <cell r="I419">
            <v>7.0000000000000007E-2</v>
          </cell>
          <cell r="J419">
            <v>0</v>
          </cell>
          <cell r="K419">
            <v>7.0000000000000007E-2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2</v>
          </cell>
          <cell r="Q419">
            <v>0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F420">
            <v>7.0000000000000007E-2</v>
          </cell>
          <cell r="G420">
            <v>0</v>
          </cell>
          <cell r="H420">
            <v>7.0000000000000007E-2</v>
          </cell>
          <cell r="I420">
            <v>7.0000000000000007E-2</v>
          </cell>
          <cell r="J420">
            <v>0</v>
          </cell>
          <cell r="K420">
            <v>7.0000000000000007E-2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F421">
            <v>7.0000000000000007E-2</v>
          </cell>
          <cell r="G421">
            <v>0</v>
          </cell>
          <cell r="H421">
            <v>7.0000000000000007E-2</v>
          </cell>
          <cell r="I421">
            <v>7.0000000000000007E-2</v>
          </cell>
          <cell r="J421">
            <v>0</v>
          </cell>
          <cell r="K421">
            <v>7.0000000000000007E-2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F422">
            <v>7.0000000000000007E-2</v>
          </cell>
          <cell r="G422">
            <v>0</v>
          </cell>
          <cell r="H422">
            <v>7.0000000000000007E-2</v>
          </cell>
          <cell r="I422">
            <v>7.0000000000000007E-2</v>
          </cell>
          <cell r="J422">
            <v>0</v>
          </cell>
          <cell r="K422">
            <v>7.0000000000000007E-2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F423">
            <v>7.0000000000000007E-2</v>
          </cell>
          <cell r="G423">
            <v>0</v>
          </cell>
          <cell r="H423">
            <v>7.0000000000000007E-2</v>
          </cell>
          <cell r="I423">
            <v>7.0000000000000007E-2</v>
          </cell>
          <cell r="J423">
            <v>0</v>
          </cell>
          <cell r="K423">
            <v>7.0000000000000007E-2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F424">
            <v>0.15</v>
          </cell>
          <cell r="G424">
            <v>0</v>
          </cell>
          <cell r="H424">
            <v>0.15</v>
          </cell>
          <cell r="I424">
            <v>0.15</v>
          </cell>
          <cell r="J424">
            <v>0</v>
          </cell>
          <cell r="K424">
            <v>0.15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F425">
            <v>0.15</v>
          </cell>
          <cell r="G425">
            <v>0</v>
          </cell>
          <cell r="H425">
            <v>0.15</v>
          </cell>
          <cell r="I425">
            <v>0.15</v>
          </cell>
          <cell r="J425">
            <v>0</v>
          </cell>
          <cell r="K425">
            <v>0.15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F426">
            <v>0.15</v>
          </cell>
          <cell r="G426">
            <v>0</v>
          </cell>
          <cell r="H426">
            <v>0.15</v>
          </cell>
          <cell r="I426">
            <v>0.15</v>
          </cell>
          <cell r="J426">
            <v>0</v>
          </cell>
          <cell r="K426">
            <v>0.15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F427">
            <v>0.13</v>
          </cell>
          <cell r="G427">
            <v>0.17</v>
          </cell>
          <cell r="H427">
            <v>0.30000000000000004</v>
          </cell>
          <cell r="I427">
            <v>0.13</v>
          </cell>
          <cell r="J427">
            <v>0.17</v>
          </cell>
          <cell r="K427">
            <v>0.30000000000000004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F428">
            <v>0.13</v>
          </cell>
          <cell r="G428">
            <v>0.17</v>
          </cell>
          <cell r="H428">
            <v>0.30000000000000004</v>
          </cell>
          <cell r="I428">
            <v>0.13</v>
          </cell>
          <cell r="J428">
            <v>0.17</v>
          </cell>
          <cell r="K428">
            <v>0.30000000000000004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  <cell r="I429">
            <v>0.13</v>
          </cell>
          <cell r="J429">
            <v>0.17</v>
          </cell>
          <cell r="K429">
            <v>0.30000000000000004</v>
          </cell>
          <cell r="L429">
            <v>2</v>
          </cell>
          <cell r="M429">
            <v>0</v>
          </cell>
          <cell r="N429">
            <v>9.1033671239145674E-312</v>
          </cell>
          <cell r="O429" t="str">
            <v xml:space="preserve">XS </v>
          </cell>
          <cell r="P429">
            <v>2</v>
          </cell>
          <cell r="Q429">
            <v>0</v>
          </cell>
          <cell r="R429">
            <v>9.0821471660049147E-312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F430">
            <v>0.15</v>
          </cell>
          <cell r="G430">
            <v>0.15</v>
          </cell>
          <cell r="H430">
            <v>0.3</v>
          </cell>
          <cell r="I430">
            <v>0.15</v>
          </cell>
          <cell r="J430">
            <v>0.15</v>
          </cell>
          <cell r="K430">
            <v>0.3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F431">
            <v>0.15</v>
          </cell>
          <cell r="G431">
            <v>0.15</v>
          </cell>
          <cell r="H431">
            <v>0.3</v>
          </cell>
          <cell r="I431">
            <v>0.15</v>
          </cell>
          <cell r="J431">
            <v>0.15</v>
          </cell>
          <cell r="K431">
            <v>0.3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F432">
            <v>0.15</v>
          </cell>
          <cell r="G432">
            <v>0.15</v>
          </cell>
          <cell r="H432">
            <v>0.3</v>
          </cell>
          <cell r="I432">
            <v>0.15</v>
          </cell>
          <cell r="J432">
            <v>0.15</v>
          </cell>
          <cell r="K432">
            <v>0.3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F433">
            <v>0.2</v>
          </cell>
          <cell r="G433">
            <v>0.25</v>
          </cell>
          <cell r="H433">
            <v>0.45</v>
          </cell>
          <cell r="I433">
            <v>0.2</v>
          </cell>
          <cell r="J433">
            <v>0.25</v>
          </cell>
          <cell r="K433">
            <v>0.45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F434">
            <v>0.2</v>
          </cell>
          <cell r="G434">
            <v>0.25</v>
          </cell>
          <cell r="H434">
            <v>0.45</v>
          </cell>
          <cell r="I434">
            <v>0.2</v>
          </cell>
          <cell r="J434">
            <v>0.25</v>
          </cell>
          <cell r="K434">
            <v>0.45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F435">
            <v>0.2</v>
          </cell>
          <cell r="G435">
            <v>0.25</v>
          </cell>
          <cell r="H435">
            <v>0.45</v>
          </cell>
          <cell r="I435">
            <v>0.2</v>
          </cell>
          <cell r="J435">
            <v>0.25</v>
          </cell>
          <cell r="K435">
            <v>0.45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F436">
            <v>0.25</v>
          </cell>
          <cell r="G436">
            <v>0.5</v>
          </cell>
          <cell r="H436">
            <v>0.75</v>
          </cell>
          <cell r="I436">
            <v>0.25</v>
          </cell>
          <cell r="J436">
            <v>0.5</v>
          </cell>
          <cell r="K436">
            <v>0.75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F437">
            <v>0.3</v>
          </cell>
          <cell r="G437">
            <v>0.6</v>
          </cell>
          <cell r="H437">
            <v>0.89999999999999991</v>
          </cell>
          <cell r="I437">
            <v>0.3</v>
          </cell>
          <cell r="J437">
            <v>0.6</v>
          </cell>
          <cell r="K437">
            <v>0.89999999999999991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F438">
            <v>0.35</v>
          </cell>
          <cell r="G438">
            <v>0.85</v>
          </cell>
          <cell r="H438">
            <v>1.2</v>
          </cell>
          <cell r="I438">
            <v>0.35</v>
          </cell>
          <cell r="J438">
            <v>0.85</v>
          </cell>
          <cell r="K438">
            <v>1.2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F439">
            <v>0.41</v>
          </cell>
          <cell r="G439">
            <v>0.93</v>
          </cell>
          <cell r="H439">
            <v>1.34</v>
          </cell>
          <cell r="I439">
            <v>0.41</v>
          </cell>
          <cell r="J439">
            <v>0.93</v>
          </cell>
          <cell r="K439">
            <v>1.34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F440">
            <v>0</v>
          </cell>
          <cell r="G440">
            <v>0</v>
          </cell>
          <cell r="H440">
            <v>0</v>
          </cell>
          <cell r="I440">
            <v>0.51</v>
          </cell>
          <cell r="J440">
            <v>1.59</v>
          </cell>
          <cell r="K440">
            <v>2.1</v>
          </cell>
          <cell r="L440">
            <v>4</v>
          </cell>
          <cell r="M440">
            <v>0</v>
          </cell>
          <cell r="N440">
            <v>9.3367866609207473E-312</v>
          </cell>
          <cell r="O440" t="str">
            <v xml:space="preserve">XS </v>
          </cell>
          <cell r="P440">
            <v>4</v>
          </cell>
          <cell r="Q440">
            <v>0</v>
          </cell>
          <cell r="R440">
            <v>9.3155667030110946E-312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F441">
            <v>0.61</v>
          </cell>
          <cell r="G441">
            <v>2.69</v>
          </cell>
          <cell r="H441">
            <v>3.3</v>
          </cell>
          <cell r="I441">
            <v>0.61</v>
          </cell>
          <cell r="J441">
            <v>2.69</v>
          </cell>
          <cell r="K441">
            <v>3.3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F442">
            <v>0.81</v>
          </cell>
          <cell r="G442">
            <v>4.58</v>
          </cell>
          <cell r="H442">
            <v>5.3900000000000006</v>
          </cell>
          <cell r="I442">
            <v>0.81</v>
          </cell>
          <cell r="J442">
            <v>4.58</v>
          </cell>
          <cell r="K442">
            <v>5.3900000000000006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F443">
            <v>1.01</v>
          </cell>
          <cell r="G443">
            <v>5.74</v>
          </cell>
          <cell r="H443">
            <v>6.75</v>
          </cell>
          <cell r="I443">
            <v>1.01</v>
          </cell>
          <cell r="J443">
            <v>5.74</v>
          </cell>
          <cell r="K443">
            <v>6.75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F444">
            <v>1.22</v>
          </cell>
          <cell r="G444">
            <v>6.73</v>
          </cell>
          <cell r="H444">
            <v>7.95</v>
          </cell>
          <cell r="I444">
            <v>1.22</v>
          </cell>
          <cell r="J444">
            <v>6.73</v>
          </cell>
          <cell r="K444">
            <v>7.95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F445">
            <v>1.42</v>
          </cell>
          <cell r="G445">
            <v>7.28</v>
          </cell>
          <cell r="H445">
            <v>8.6999999999999993</v>
          </cell>
          <cell r="I445">
            <v>1.42</v>
          </cell>
          <cell r="J445">
            <v>7.28</v>
          </cell>
          <cell r="K445">
            <v>8.6999999999999993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F446">
            <v>1.62</v>
          </cell>
          <cell r="G446">
            <v>8.42</v>
          </cell>
          <cell r="H446">
            <v>10.039999999999999</v>
          </cell>
          <cell r="I446">
            <v>1.62</v>
          </cell>
          <cell r="J446">
            <v>8.42</v>
          </cell>
          <cell r="K446">
            <v>10.039999999999999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F447">
            <v>1.82</v>
          </cell>
          <cell r="G447">
            <v>9.42</v>
          </cell>
          <cell r="H447">
            <v>11.24</v>
          </cell>
          <cell r="I447">
            <v>1.82</v>
          </cell>
          <cell r="J447">
            <v>9.42</v>
          </cell>
          <cell r="K447">
            <v>11.24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F448">
            <v>2.0299999999999998</v>
          </cell>
          <cell r="G448">
            <v>10.42</v>
          </cell>
          <cell r="H448">
            <v>12.45</v>
          </cell>
          <cell r="I448">
            <v>2.0299999999999998</v>
          </cell>
          <cell r="J448">
            <v>10.42</v>
          </cell>
          <cell r="K448">
            <v>12.45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F449">
            <v>2.23</v>
          </cell>
          <cell r="G449">
            <v>11.72</v>
          </cell>
          <cell r="H449">
            <v>13.950000000000001</v>
          </cell>
          <cell r="I449">
            <v>2.23</v>
          </cell>
          <cell r="J449">
            <v>11.72</v>
          </cell>
          <cell r="K449">
            <v>13.950000000000001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F450">
            <v>2.4300000000000002</v>
          </cell>
          <cell r="G450">
            <v>12.57</v>
          </cell>
          <cell r="H450">
            <v>15</v>
          </cell>
          <cell r="I450">
            <v>2.4300000000000002</v>
          </cell>
          <cell r="J450">
            <v>12.57</v>
          </cell>
          <cell r="K450">
            <v>15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F451">
            <v>0</v>
          </cell>
          <cell r="G451">
            <v>0</v>
          </cell>
          <cell r="H451">
            <v>0</v>
          </cell>
          <cell r="I451">
            <v>2.64</v>
          </cell>
          <cell r="J451">
            <v>13.86</v>
          </cell>
          <cell r="K451">
            <v>16.5</v>
          </cell>
          <cell r="L451">
            <v>9</v>
          </cell>
          <cell r="M451">
            <v>0</v>
          </cell>
          <cell r="N451">
            <v>9.5702061979269273E-312</v>
          </cell>
          <cell r="O451" t="str">
            <v xml:space="preserve">XS </v>
          </cell>
          <cell r="P451">
            <v>9</v>
          </cell>
          <cell r="Q451">
            <v>0</v>
          </cell>
          <cell r="R451">
            <v>9.5489862400172746E-312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F452">
            <v>2.84</v>
          </cell>
          <cell r="G452">
            <v>15.16</v>
          </cell>
          <cell r="H452">
            <v>18</v>
          </cell>
          <cell r="I452">
            <v>2.84</v>
          </cell>
          <cell r="J452">
            <v>15.16</v>
          </cell>
          <cell r="K452">
            <v>18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F453">
            <v>3.04</v>
          </cell>
          <cell r="G453">
            <v>16.45</v>
          </cell>
          <cell r="H453">
            <v>19.489999999999998</v>
          </cell>
          <cell r="I453">
            <v>3.04</v>
          </cell>
          <cell r="J453">
            <v>16.45</v>
          </cell>
          <cell r="K453">
            <v>19.489999999999998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F454">
            <v>3.24</v>
          </cell>
          <cell r="G454">
            <v>17.75</v>
          </cell>
          <cell r="H454">
            <v>20.990000000000002</v>
          </cell>
          <cell r="I454">
            <v>3.24</v>
          </cell>
          <cell r="J454">
            <v>17.75</v>
          </cell>
          <cell r="K454">
            <v>20.990000000000002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F455">
            <v>3.45</v>
          </cell>
          <cell r="G455">
            <v>18.54</v>
          </cell>
          <cell r="H455">
            <v>21.99</v>
          </cell>
          <cell r="I455">
            <v>3.45</v>
          </cell>
          <cell r="J455">
            <v>18.54</v>
          </cell>
          <cell r="K455">
            <v>21.99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F456">
            <v>3.65</v>
          </cell>
          <cell r="G456">
            <v>18.84</v>
          </cell>
          <cell r="H456">
            <v>22.49</v>
          </cell>
          <cell r="I456">
            <v>3.65</v>
          </cell>
          <cell r="J456">
            <v>18.84</v>
          </cell>
          <cell r="K456">
            <v>22.49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F457">
            <v>3.85</v>
          </cell>
          <cell r="G457">
            <v>19.89</v>
          </cell>
          <cell r="H457">
            <v>23.740000000000002</v>
          </cell>
          <cell r="I457">
            <v>3.85</v>
          </cell>
          <cell r="J457">
            <v>19.89</v>
          </cell>
          <cell r="K457">
            <v>23.740000000000002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F458">
            <v>4.0599999999999996</v>
          </cell>
          <cell r="G458">
            <v>21.66</v>
          </cell>
          <cell r="H458">
            <v>25.72</v>
          </cell>
          <cell r="I458">
            <v>4.0599999999999996</v>
          </cell>
          <cell r="J458">
            <v>21.66</v>
          </cell>
          <cell r="K458">
            <v>25.72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F459">
            <v>4.26</v>
          </cell>
          <cell r="G459">
            <v>22.74</v>
          </cell>
          <cell r="H459">
            <v>27</v>
          </cell>
          <cell r="I459">
            <v>4.26</v>
          </cell>
          <cell r="J459">
            <v>22.74</v>
          </cell>
          <cell r="K459">
            <v>27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F460">
            <v>4.47</v>
          </cell>
          <cell r="G460">
            <v>27.16</v>
          </cell>
          <cell r="H460">
            <v>31.63</v>
          </cell>
          <cell r="I460">
            <v>4.47</v>
          </cell>
          <cell r="J460">
            <v>27.16</v>
          </cell>
          <cell r="K460">
            <v>31.63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F461">
            <v>4.67</v>
          </cell>
          <cell r="G461">
            <v>28.4</v>
          </cell>
          <cell r="H461">
            <v>33.07</v>
          </cell>
          <cell r="I461">
            <v>4.67</v>
          </cell>
          <cell r="J461">
            <v>28.4</v>
          </cell>
          <cell r="K461">
            <v>33.07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F462">
            <v>4.87</v>
          </cell>
          <cell r="G462">
            <v>29.63</v>
          </cell>
          <cell r="H462">
            <v>34.5</v>
          </cell>
          <cell r="I462">
            <v>4.87</v>
          </cell>
          <cell r="J462">
            <v>29.63</v>
          </cell>
          <cell r="K462">
            <v>34.5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F463">
            <v>7.0000000000000007E-2</v>
          </cell>
          <cell r="G463">
            <v>0.23</v>
          </cell>
          <cell r="H463">
            <v>0.30000000000000004</v>
          </cell>
          <cell r="I463">
            <v>7.0000000000000007E-2</v>
          </cell>
          <cell r="J463">
            <v>0.23</v>
          </cell>
          <cell r="K463">
            <v>0.30000000000000004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F464">
            <v>7.0000000000000007E-2</v>
          </cell>
          <cell r="G464">
            <v>0.23</v>
          </cell>
          <cell r="H464">
            <v>0.30000000000000004</v>
          </cell>
          <cell r="I464">
            <v>7.0000000000000007E-2</v>
          </cell>
          <cell r="J464">
            <v>0.23</v>
          </cell>
          <cell r="K464">
            <v>0.30000000000000004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F465">
            <v>7.0000000000000007E-2</v>
          </cell>
          <cell r="G465">
            <v>0.23</v>
          </cell>
          <cell r="H465">
            <v>0.30000000000000004</v>
          </cell>
          <cell r="I465">
            <v>7.0000000000000007E-2</v>
          </cell>
          <cell r="J465">
            <v>0.23</v>
          </cell>
          <cell r="K465">
            <v>0.30000000000000004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2</v>
          </cell>
          <cell r="Q465">
            <v>0</v>
          </cell>
          <cell r="R465">
            <v>0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F466">
            <v>0.08</v>
          </cell>
          <cell r="G466">
            <v>0.22</v>
          </cell>
          <cell r="H466">
            <v>0.3</v>
          </cell>
          <cell r="I466">
            <v>0.08</v>
          </cell>
          <cell r="J466">
            <v>0.22</v>
          </cell>
          <cell r="K466">
            <v>0.3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F467">
            <v>0.08</v>
          </cell>
          <cell r="G467">
            <v>0.22</v>
          </cell>
          <cell r="H467">
            <v>0.3</v>
          </cell>
          <cell r="I467">
            <v>0.08</v>
          </cell>
          <cell r="J467">
            <v>0.22</v>
          </cell>
          <cell r="K467">
            <v>0.3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F468">
            <v>0.08</v>
          </cell>
          <cell r="G468">
            <v>0.22</v>
          </cell>
          <cell r="H468">
            <v>0.3</v>
          </cell>
          <cell r="I468">
            <v>0.08</v>
          </cell>
          <cell r="J468">
            <v>0.22</v>
          </cell>
          <cell r="K468">
            <v>0.3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F469">
            <v>0.1</v>
          </cell>
          <cell r="G469">
            <v>0.5</v>
          </cell>
          <cell r="H469">
            <v>0.6</v>
          </cell>
          <cell r="I469">
            <v>0.1</v>
          </cell>
          <cell r="J469">
            <v>0.5</v>
          </cell>
          <cell r="K469">
            <v>0.6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F470">
            <v>0.1</v>
          </cell>
          <cell r="G470">
            <v>0.5</v>
          </cell>
          <cell r="H470">
            <v>0.6</v>
          </cell>
          <cell r="I470">
            <v>0.1</v>
          </cell>
          <cell r="J470">
            <v>0.5</v>
          </cell>
          <cell r="K470">
            <v>0.6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F471">
            <v>0.1</v>
          </cell>
          <cell r="G471">
            <v>0.5</v>
          </cell>
          <cell r="H471">
            <v>0.6</v>
          </cell>
          <cell r="I471">
            <v>0.1</v>
          </cell>
          <cell r="J471">
            <v>0.5</v>
          </cell>
          <cell r="K471">
            <v>0.6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F472">
            <v>0.13</v>
          </cell>
          <cell r="G472">
            <v>0.67</v>
          </cell>
          <cell r="H472">
            <v>0.8</v>
          </cell>
          <cell r="I472">
            <v>0.13</v>
          </cell>
          <cell r="J472">
            <v>0.67</v>
          </cell>
          <cell r="K472">
            <v>0.8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F473">
            <v>0.13</v>
          </cell>
          <cell r="G473">
            <v>0.67</v>
          </cell>
          <cell r="H473">
            <v>0.8</v>
          </cell>
          <cell r="I473">
            <v>0.13</v>
          </cell>
          <cell r="J473">
            <v>0.67</v>
          </cell>
          <cell r="K473">
            <v>0.8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F474">
            <v>0.13</v>
          </cell>
          <cell r="G474">
            <v>0.67</v>
          </cell>
          <cell r="H474">
            <v>0.8</v>
          </cell>
          <cell r="I474">
            <v>0.13</v>
          </cell>
          <cell r="J474">
            <v>0.67</v>
          </cell>
          <cell r="K474">
            <v>0.8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F475">
            <v>0.15</v>
          </cell>
          <cell r="G475">
            <v>0.75</v>
          </cell>
          <cell r="H475">
            <v>0.9</v>
          </cell>
          <cell r="I475">
            <v>0.15</v>
          </cell>
          <cell r="J475">
            <v>0.75</v>
          </cell>
          <cell r="K475">
            <v>0.9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F476">
            <v>0.15</v>
          </cell>
          <cell r="G476">
            <v>0.75</v>
          </cell>
          <cell r="H476">
            <v>0.9</v>
          </cell>
          <cell r="I476">
            <v>0.15</v>
          </cell>
          <cell r="J476">
            <v>0.75</v>
          </cell>
          <cell r="K476">
            <v>0.9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F477">
            <v>0.15</v>
          </cell>
          <cell r="G477">
            <v>0.75</v>
          </cell>
          <cell r="H477">
            <v>0.9</v>
          </cell>
          <cell r="I477">
            <v>0.15</v>
          </cell>
          <cell r="J477">
            <v>0.75</v>
          </cell>
          <cell r="K477">
            <v>0.9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F478">
            <v>0</v>
          </cell>
          <cell r="G478">
            <v>1</v>
          </cell>
          <cell r="H478">
            <v>1.2</v>
          </cell>
          <cell r="I478">
            <v>0.2</v>
          </cell>
          <cell r="J478">
            <v>1</v>
          </cell>
          <cell r="K478">
            <v>1.2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F479">
            <v>0.2</v>
          </cell>
          <cell r="G479">
            <v>1</v>
          </cell>
          <cell r="H479">
            <v>1.2</v>
          </cell>
          <cell r="I479">
            <v>0.2</v>
          </cell>
          <cell r="J479">
            <v>1</v>
          </cell>
          <cell r="K479">
            <v>1.2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F480">
            <v>0.2</v>
          </cell>
          <cell r="G480">
            <v>1</v>
          </cell>
          <cell r="H480">
            <v>1.2</v>
          </cell>
          <cell r="I480">
            <v>0.2</v>
          </cell>
          <cell r="J480">
            <v>1</v>
          </cell>
          <cell r="K480">
            <v>1.2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F481">
            <v>0.25</v>
          </cell>
          <cell r="G481">
            <v>1.7</v>
          </cell>
          <cell r="H481">
            <v>1.95</v>
          </cell>
          <cell r="I481">
            <v>0.25</v>
          </cell>
          <cell r="J481">
            <v>1.7</v>
          </cell>
          <cell r="K481">
            <v>1.95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F482">
            <v>0.3</v>
          </cell>
          <cell r="G482">
            <v>2.39</v>
          </cell>
          <cell r="H482">
            <v>2.69</v>
          </cell>
          <cell r="I482">
            <v>0.3</v>
          </cell>
          <cell r="J482">
            <v>2.39</v>
          </cell>
          <cell r="K482">
            <v>2.69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F483">
            <v>0.41</v>
          </cell>
          <cell r="G483">
            <v>4.09</v>
          </cell>
          <cell r="H483">
            <v>4.5</v>
          </cell>
          <cell r="I483">
            <v>0.41</v>
          </cell>
          <cell r="J483">
            <v>4.09</v>
          </cell>
          <cell r="K483">
            <v>4.5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F484">
            <v>0.51</v>
          </cell>
          <cell r="G484">
            <v>4.43</v>
          </cell>
          <cell r="H484">
            <v>4.9399999999999995</v>
          </cell>
          <cell r="I484">
            <v>0.51</v>
          </cell>
          <cell r="J484">
            <v>4.43</v>
          </cell>
          <cell r="K484">
            <v>4.9399999999999995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F485">
            <v>0.61</v>
          </cell>
          <cell r="G485">
            <v>8.09</v>
          </cell>
          <cell r="H485">
            <v>8.6999999999999993</v>
          </cell>
          <cell r="I485">
            <v>0.61</v>
          </cell>
          <cell r="J485">
            <v>8.09</v>
          </cell>
          <cell r="K485">
            <v>8.6999999999999993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F486">
            <v>0.81</v>
          </cell>
          <cell r="G486">
            <v>11.49</v>
          </cell>
          <cell r="H486">
            <v>12.3</v>
          </cell>
          <cell r="I486">
            <v>0.81</v>
          </cell>
          <cell r="J486">
            <v>11.49</v>
          </cell>
          <cell r="K486">
            <v>12.3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F487">
            <v>1.01</v>
          </cell>
          <cell r="G487">
            <v>18.489999999999998</v>
          </cell>
          <cell r="H487">
            <v>19.5</v>
          </cell>
          <cell r="I487">
            <v>1.01</v>
          </cell>
          <cell r="J487">
            <v>18.489999999999998</v>
          </cell>
          <cell r="K487">
            <v>19.5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F488">
            <v>1.22</v>
          </cell>
          <cell r="G488">
            <v>21.27</v>
          </cell>
          <cell r="H488">
            <v>22.49</v>
          </cell>
          <cell r="I488">
            <v>1.22</v>
          </cell>
          <cell r="J488">
            <v>21.27</v>
          </cell>
          <cell r="K488">
            <v>22.49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F489">
            <v>6.49</v>
          </cell>
          <cell r="G489">
            <v>20.29</v>
          </cell>
          <cell r="H489">
            <v>26.78</v>
          </cell>
          <cell r="I489">
            <v>6.49</v>
          </cell>
          <cell r="J489">
            <v>20.29</v>
          </cell>
          <cell r="K489">
            <v>26.78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 refreshError="1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/>
      <sheetData sheetId="897" refreshError="1"/>
      <sheetData sheetId="898" refreshError="1"/>
      <sheetData sheetId="899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/>
      <sheetData sheetId="907" refreshError="1"/>
      <sheetData sheetId="908"/>
      <sheetData sheetId="909" refreshError="1"/>
      <sheetData sheetId="9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  <sheetName val="2.74"/>
      <sheetName val="DTXL"/>
      <sheetName val="IBASE"/>
      <sheetName val="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>
        <row r="11">
          <cell r="A11">
            <v>2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  <sheetName val="_x000d_âOŽ"/>
      <sheetName val="_x000a_âO"/>
      <sheetName val="_x000f__x0005_"/>
      <sheetName val="_x000c__x000a_"/>
      <sheetName val="_x000a_âOŽ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f_‚眨,"/>
      <sheetName val="_x000f_‚禈."/>
      <sheetName val="_x000f_‚稸1"/>
      <sheetName val="_x000c__x000d_Õ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xdcb_01-2003"/>
      <sheetName val="KQKD02-2_(2)"/>
      <sheetName val="KQKD-2_(2)"/>
      <sheetName val="KQKD_thu2004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tong_hop"/>
      <sheetName val="phan_tich_DG"/>
      <sheetName val="gia_vat_lieu"/>
      <sheetName val="gia_xe_may"/>
      <sheetName val="gia_nhan_cong"/>
      <sheetName val="CV_den_trong_to聮g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kl_m_m_d"/>
      <sheetName val="kl_vt_tho"/>
      <sheetName val="kl_dat"/>
      <sheetName val="xin_kinh_phi"/>
      <sheetName val="lan_trai"/>
      <sheetName val="thuoc_no"/>
      <sheetName val="so_thuc_pham"/>
      <sheetName val="FORM_hc"/>
      <sheetName val="FORM_pc"/>
      <sheetName val="Oð_mai_279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aylap_"/>
      <sheetName val="Nhan_cong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Km27'_-_Km278"/>
      <sheetName val="Cong_ban_1,5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0000000"/>
      <sheetName val="Thang10-2002_"/>
      <sheetName val="Sheet1_(3)"/>
      <sheetName val="XLÇoppy"/>
      <sheetName val="Bao_cao_KQTH_quy_hoach_135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BAO_CAO_AN"/>
      <sheetName val="T331"/>
      <sheetName val="Khac_DP"/>
      <sheetName val="Khoi_than_"/>
      <sheetName val="Km283_-_Jm284"/>
      <sheetName val="cocB40_5B"/>
      <sheetName val="cocD50_9A"/>
      <sheetName val="cocD75_16"/>
      <sheetName val="coc_B80_TD25"/>
      <sheetName val="P27_B80"/>
      <sheetName val="Coc23_B80"/>
      <sheetName val="cong_B80_C4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Song_ban_0,7x0,7"/>
      <sheetName val="Cong_ban_0,8x_,8"/>
      <sheetName val="Khach_iang_le_"/>
      <sheetName val="[PNT-P3_xlsѝKQKDKT'04-1"/>
      <sheetName val="Du_tnan_chi_tiet_coc_nuoc"/>
      <sheetName val="TNghiÖ-_VL"/>
      <sheetName val="So_lieu"/>
      <sheetName val="tt_chu_dong"/>
      <sheetName val="Tinh_j+cvi"/>
      <sheetName val="Tinh_MoP"/>
      <sheetName val="giai_he_2"/>
      <sheetName val="TL33-13_14"/>
      <sheetName val="TL033_,2,4"/>
      <sheetName val="TL_0331,2"/>
      <sheetName val="Lap_®at_®hÖn"/>
      <sheetName val="[PNT-P3_xlsUTong_hop_(2)"/>
      <sheetName val="Km276_-_Ke277"/>
      <sheetName val="[PNT-P3_xlsUKm279_-_Km280"/>
      <sheetName val="7000_000"/>
      <sheetName val="XNxlva_sxthanKCIÉ"/>
      <sheetName val="K43+0_00_-_338_Trai"/>
      <sheetName val="Tong_(op"/>
      <sheetName val="Coc_4ieu"/>
      <sheetName val="gìIÏÝÃç¾{è"/>
      <sheetName val="ESTI_"/>
      <sheetName val="CV_den_trong_to?g"/>
      <sheetName val="Don_gia"/>
      <sheetName val="Nhap_du_lieu"/>
      <sheetName val="ၔong_hop_QL48_-_2"/>
      <sheetName val="Mp_mai_275"/>
      <sheetName val="Ton_31_1"/>
      <sheetName val="NhapT_2"/>
      <sheetName val="Xuat_T_2"/>
      <sheetName val="Ton_28_2"/>
      <sheetName val="H_Tra"/>
      <sheetName val="Hang_CTY_TRA_LAI"/>
      <sheetName val="Hang_NV_Tra_Lai"/>
      <sheetName val="TNghiªm_T_"/>
      <sheetName val="tt-BA"/>
      <sheetName val="TD"/>
      <sheetName val="_12"/>
      <sheetName val="QD_c5a_HDQT_(2)"/>
      <sheetName val="hart1"/>
      <sheetName val="mua_vao"/>
      <sheetName val="chi_phi_"/>
      <sheetName val="ban_ra_10%"/>
      <sheetName val="Ban_pha_2"/>
      <sheetName val="luong_phu"/>
      <sheetName val="gìIÏÝ齘龜ꗃ〒"/>
      <sheetName val="Op_mai_2"/>
      <sheetName val="bÑi²r"/>
      <sheetName val="k,_vt_tho"/>
      <sheetName val="Km77_"/>
      <sheetName val="K-280_-_Km281"/>
      <sheetName val="Km280_࠭_Km281"/>
      <sheetName val="½"/>
      <sheetName val="M_pcCamPh"/>
      <sheetName val="Cong_ban_1,5„—"/>
      <sheetName val="Xa9lap_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LV_®at_®iÖn"/>
      <sheetName val="Cong_ban_0,7p0,7"/>
      <sheetName val="Km275_-_Ke276"/>
      <sheetName val="Km280_-_Km2(1"/>
      <sheetName val="Km282_-_Kl283"/>
      <sheetName val="Tong_hop_Op_m!i"/>
      <sheetName val="K_O"/>
      <sheetName val="xang__clc"/>
      <sheetName val="Thang_07"/>
      <sheetName val="Giao_nhie-_vu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Giao_nhiem_fu"/>
      <sheetName val="QDcea_TGD_(2)"/>
      <sheetName val="For_Summary"/>
      <sheetName val="For_Summary(KG)"/>
      <sheetName val="PP_Cloth"/>
      <sheetName val="Mix-PP_Cloth"/>
      <sheetName val="Material_Price-PP"/>
      <sheetName val="har"/>
      <sheetName val="VÃt_liÖu"/>
      <sheetName val="CVden_nw8ai_TCT_(1)"/>
      <sheetName val="gia_x_may"/>
      <sheetName val="FORM_jc"/>
      <sheetName val="?ong_hop_QL48_-_2"/>
      <sheetName val="Giao_nhÿÿÿÿvu"/>
      <sheetName val="⁋㌱Ա䭔㌱س䭔ㄠㄴ牴湯⁧琠湯౧杮楨搠湩⵨偃匀敨瑥"/>
      <sheetName val="Cac_cang_UT_mua_thal_Dong_bac"/>
      <sheetName val="CV_di_ngoai_to~g"/>
      <sheetName val="CT_XF1"/>
      <sheetName val="DG_"/>
      <sheetName val="GS11-_tÝnh_KHSC§"/>
      <sheetName val="gia_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Sheet1"/>
      <sheetName val="Sheet2"/>
      <sheetName val="Sheet3"/>
      <sheetName val="Sheet4"/>
      <sheetName val="Sheet5"/>
      <sheetName val="CN"/>
      <sheetName val="Capphoivua"/>
      <sheetName val="Gia VL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NC10"/>
      <sheetName val="VL10"/>
      <sheetName val="CFmay10"/>
      <sheetName val="627(10)"/>
      <sheetName val="T1"/>
      <sheetName val="TH du toan "/>
      <sheetName val="Du toan "/>
      <sheetName val="C.Tinh"/>
      <sheetName val="TK_cap"/>
      <sheetName val="MTO REV.2(ARMOR)"/>
      <sheetName val="Bang gia ca may"/>
      <sheetName val="Bang luong CB"/>
      <sheetName val="Bang P.tich CT"/>
      <sheetName val="D.toan chi tiet"/>
      <sheetName val="Bang TH Dtoan"/>
      <sheetName val="XXXXXXXX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  <sheetName val="KLMAY"/>
      <sheetName val="long-xe"/>
      <sheetName val="hoa"/>
      <sheetName val="viet"/>
      <sheetName val="hung"/>
      <sheetName val="tuan"/>
      <sheetName val="dai"/>
      <sheetName val="truong"/>
      <sheetName val="cuong"/>
      <sheetName val="thanh-bx"/>
      <sheetName val="minh-bl"/>
      <sheetName val="kh-hd"/>
      <sheetName val="binh"/>
      <sheetName val="cung"/>
      <sheetName val="chien"/>
      <sheetName val="chien (2)"/>
      <sheetName val="chien (3)"/>
      <sheetName val="xa"/>
      <sheetName val="huy"/>
      <sheetName val="thuan"/>
      <sheetName val="thang"/>
      <sheetName val="dong"/>
      <sheetName val="thai"/>
      <sheetName val="ngoc"/>
      <sheetName val="hien"/>
      <sheetName val="long"/>
      <sheetName val="phuong"/>
      <sheetName val="kieu"/>
      <sheetName val="thucong1"/>
      <sheetName val="Thucong2"/>
      <sheetName val="KL DUONG DC L = 90m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tong hop"/>
      <sheetName val="phan tich DG"/>
      <sheetName val="gia vat lieu"/>
      <sheetName val="gia xe may"/>
      <sheetName val="gia nhan cong"/>
      <sheetName val="XL4Test5"/>
      <sheetName val="Sua (2)"/>
      <sheetName val="Sua"/>
      <sheetName val="DGKSDA"/>
      <sheetName val="TH_BVTC"/>
      <sheetName val="BVT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H theo tinh"/>
      <sheetName val="TH theo hang mu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9-2004"/>
      <sheetName val="T9-MD1"/>
      <sheetName val="T10-2004"/>
      <sheetName val="T10-MD1"/>
      <sheetName val="T11-2004"/>
      <sheetName val="T11-MD1"/>
      <sheetName val="T12-2004"/>
      <sheetName val="T12-MD1"/>
      <sheetName val="QTNC-2002"/>
      <sheetName val="QTNC2003"/>
      <sheetName val="QTNC-Tong hop"/>
      <sheetName val="QTVT-Tong hop"/>
      <sheetName val="GTQT-Tong hop"/>
      <sheetName val="QT - Duet"/>
      <sheetName val="Sheet11"/>
      <sheetName val="Sheet12"/>
      <sheetName val="Sheet13"/>
      <sheetName val="Sheet14"/>
      <sheetName val="Sheet15"/>
      <sheetName val="Sheet16"/>
      <sheetName val="HDGK-02"/>
      <sheetName val="HDGK-03"/>
      <sheetName val="HDGK-06"/>
      <sheetName val="Cover"/>
      <sheetName val="Explain"/>
      <sheetName val="General"/>
      <sheetName val="General (2)"/>
      <sheetName val="Detail price"/>
      <sheetName val="Material"/>
      <sheetName val="Machinery"/>
      <sheetName val="Material (2)"/>
      <sheetName val="Machinery (2)"/>
      <sheetName val="HDGK-D3"/>
      <sheetName val="TLGK-D3"/>
      <sheetName val="TLSon"/>
      <sheetName val="HDGK"/>
      <sheetName val="DTTC"/>
      <sheetName val="Xuong KCT"/>
      <sheetName val="HDGK-Xuong KCT (2)"/>
      <sheetName val="Doi CTlap"/>
      <sheetName val="Doi PCS"/>
      <sheetName val="Xuong DT"/>
      <sheetName val=""/>
      <sheetName val="20% BHXH"/>
      <sheetName val="TrÝch 2%KPC§"/>
      <sheetName val="TrÝch 3% BHYT"/>
      <sheetName val="SD cac TK"/>
      <sheetName val="TK336"/>
      <sheetName val="Chart1"/>
      <sheetName val="chi tiet 131"/>
      <sheetName val="Ke c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MTL__INTER"/>
      <sheetName val="PC"/>
      <sheetName val="Ph-Thu"/>
      <sheetName val="Ph-Thu (2)"/>
      <sheetName val="PC (2)"/>
      <sheetName val="Chart2"/>
      <sheetName val="PC (3)"/>
      <sheetName val="DTCT"/>
      <sheetName val="PTVT"/>
      <sheetName val="THDT"/>
      <sheetName val="THVT"/>
      <sheetName val="THGT"/>
      <sheetName val="TongHopSuaLoé"/>
      <sheetName val="Bang ke chi tiet 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Bang TH Dtman"/>
      <sheetName val="BKXN"/>
      <sheetName val="Tokhai"/>
      <sheetName val="Tokhai (2)"/>
      <sheetName val="BKHT"/>
      <sheetName val="HT"/>
      <sheetName val="giait"/>
      <sheetName val="PLbkhh"/>
      <sheetName val="TKDC11"/>
      <sheetName val="giait (2)"/>
      <sheetName val="TH thue"/>
      <sheetName val="XN Thue"/>
      <sheetName val="BH"/>
      <sheetName val="BH (2)"/>
      <sheetName val="BTH -L"/>
      <sheetName val="SLQ3"/>
      <sheetName val="QTD1"/>
      <sheetName val="THQT"/>
      <sheetName val="THQT (2)"/>
      <sheetName val="ms2"/>
      <sheetName val="TKSDD"/>
      <sheetName val="XNthue"/>
      <sheetName val="TR"/>
      <sheetName val="KTVT"/>
      <sheetName val="ktvt2"/>
      <sheetName val="TB-D2"/>
      <sheetName val="TB-D4"/>
      <sheetName val="TB-D5"/>
      <sheetName val="QT-TSCD"/>
      <sheetName val="MTB"/>
      <sheetName val="XN CUC THUE"/>
      <sheetName val="TT-THUE"/>
      <sheetName val="GXN"/>
      <sheetName val="Gthue"/>
      <sheetName val="T.TRI"/>
      <sheetName val="thkk"/>
      <sheetName val="GTr"/>
      <sheetName val="TK01 (2)"/>
      <sheetName val="M02B"/>
      <sheetName val="TK01"/>
      <sheetName val="bk mua"/>
      <sheetName val="bk ban"/>
      <sheetName val="moi11"/>
      <sheetName val="bk moi 02"/>
      <sheetName val="bk DC"/>
      <sheetName val="bk moi03"/>
      <sheetName val="bcn (2)"/>
      <sheetName val="bcn (3)"/>
      <sheetName val="bcn T3"/>
      <sheetName val="bcnM"/>
      <sheetName val="4b-TC"/>
      <sheetName val="03-TC"/>
      <sheetName val="06-TC"/>
      <sheetName val="01-TC"/>
      <sheetName val="KHVLD"/>
      <sheetName val="11TC"/>
      <sheetName val="01-KHTC"/>
      <sheetName val="06 -TC"/>
      <sheetName val="06 -TC (2)"/>
      <sheetName val="PPLN 05-tc"/>
      <sheetName val="PPLN 05-tc (3)"/>
      <sheetName val="TH ghi so"/>
      <sheetName val="dieu chinh"/>
      <sheetName val="PPLN Q4"/>
      <sheetName val="kk"/>
      <sheetName val="PPLN 05-tc (2)"/>
      <sheetName val="01-KH"/>
      <sheetName val="PPLN Q1-04"/>
      <sheetName val="PPLN Q1-04 (2)"/>
      <sheetName val="ptgt"/>
      <sheetName val="ptgt (2)"/>
      <sheetName val="th thue dt"/>
      <sheetName val="QT SDV"/>
      <sheetName val="QTTHUE TNDN"/>
      <sheetName val="qt thue gtgt"/>
      <sheetName val="th thue gtgt"/>
      <sheetName val="TK-TDT-CP-TN"/>
      <sheetName val="pl thue"/>
      <sheetName val="QTCBH-YT"/>
      <sheetName val="BCTHXDCB"/>
      <sheetName val="DTXDCB"/>
      <sheetName val="qt chi snyt"/>
      <sheetName val="BCKPCD"/>
      <sheetName val="BCthunop BHXH"/>
      <sheetName val="BCthunop BHYT"/>
      <sheetName val="BCTH-BHXH-YT"/>
      <sheetName val="BTH TTT"/>
      <sheetName val="khai thue tndn"/>
      <sheetName val="khai thue tndn (2)"/>
      <sheetName val="sdt1"/>
      <sheetName val="dc sdu thue"/>
      <sheetName val="cac CT (2)"/>
      <sheetName val="nv"/>
      <sheetName val="m.cdkt-ts"/>
      <sheetName val="m.nv"/>
      <sheetName val="m.cac CT"/>
      <sheetName val="BC KHDT"/>
      <sheetName val="III - NV"/>
      <sheetName val="BC-SDNVKH"/>
      <sheetName val="bc nam"/>
      <sheetName val="KH TSCD"/>
      <sheetName val="KE LV"/>
      <sheetName val="KH6TH"/>
      <sheetName val="KH KHCB-QI"/>
      <sheetName val="M.QII"/>
      <sheetName val="TH2XE"/>
      <sheetName val="bcKH-SC Q3"/>
      <sheetName val="bcKH-SC Q4"/>
      <sheetName val="bcKH-SC (3)"/>
      <sheetName val="bcKK TS"/>
      <sheetName val="bcKK 2003"/>
      <sheetName val="bcKK 2004 (2)"/>
      <sheetName val="bcKK T9"/>
      <sheetName val="TKHtruoc"/>
      <sheetName val="bc SCL"/>
      <sheetName val="KHCB2003"/>
      <sheetName val="m.BC kh KhH (2)"/>
      <sheetName val="KH KHCB"/>
      <sheetName val="mKH KHCB"/>
      <sheetName val="01qtdn"/>
      <sheetName val="03"/>
      <sheetName val="04"/>
      <sheetName val="05"/>
      <sheetName val="08"/>
      <sheetName val="scl-1"/>
      <sheetName val="scl-2"/>
      <sheetName val="bc mua ts"/>
      <sheetName val="(2)"/>
      <sheetName val="bbkk"/>
      <sheetName val="131"/>
      <sheetName val="331"/>
      <sheetName val="131-2 (2)"/>
      <sheetName val="ke muaTB"/>
      <sheetName val="THCP-HD4"/>
      <sheetName val="bcqt"/>
      <sheetName val="10000000"/>
      <sheetName val="Phieu cao do K95"/>
      <sheetName val="Lop 1 K98"/>
      <sheetName val="KTQT-AFC"/>
      <sheetName val="KTQT-KH"/>
      <sheetName val="CLDG"/>
      <sheetName val="CLKL"/>
      <sheetName val="Bang du toan"/>
      <sheetName val="Bu gia"/>
      <sheetName val="PT vat tu"/>
      <sheetName val="DT"/>
      <sheetName val="CP"/>
      <sheetName val="BCT6"/>
      <sheetName val="bk1"/>
      <sheetName val="nk1"/>
      <sheetName val="TK133"/>
      <sheetName val="TK 136"/>
      <sheetName val="TK 138"/>
      <sheetName val="TK141"/>
      <sheetName val="TK142"/>
      <sheetName val="BK3"/>
      <sheetName val="BPBNVL"/>
      <sheetName val="TK 155"/>
      <sheetName val="TK211"/>
      <sheetName val="TK214"/>
      <sheetName val="BPBKH"/>
      <sheetName val="TK 331"/>
      <sheetName val="BPBTL"/>
      <sheetName val="TK335"/>
      <sheetName val="TK 336"/>
      <sheetName val="TK 338"/>
      <sheetName val="BK4"/>
      <sheetName val="BK5"/>
      <sheetName val="NK7 P1"/>
      <sheetName val="NK7 P2"/>
      <sheetName val="NK7 P3"/>
      <sheetName val="NKCT 8"/>
      <sheetName val="BCDPS"/>
      <sheetName val="tuၡn"/>
      <sheetName val="km345+400-km345+500 (6'-"/>
      <sheetName val="T9"/>
      <sheetName val="T6"/>
      <sheetName val="T3"/>
      <sheetName val="T10"/>
      <sheetName val="T2"/>
      <sheetName val="SD0"/>
      <sheetName val="KL DUONG DC L_x0004_Í"/>
      <sheetName val="Y_x0004_ÏY_x0004_ÐY_x0004_ÑY_x0004_"/>
      <sheetName val="Y_x0004_ÝY_x0004_ÞY_x0004_ßY_x0004_"/>
      <sheetName val="Y_x0004_éY_x0004_êY_x0004_ëY_x0004_"/>
      <sheetName val="Y_x0004_õY_x0004_öY_x0004_÷Y_x0004_"/>
      <sheetName val="_x0001_Y_x0004__x0001__x0001_Y_x0004__x0002__x0001_Y_x0004__x0003__x0001_Y_x0004_"/>
      <sheetName val="_x0001_Y_x0004__x000d__x0001_Y_x0004__x000e__x0001_Y_x0004__x000f__x0001_Y_x0004_"/>
      <sheetName val="_x0001_Y_x0004__x0019__x0001_Y_x0004__x001a__x0001_Y_x0004__x001b__x0001_Y_x0004_"/>
      <sheetName val="_x0001_Y_x0004_&amp;_x0001_Y_x0004_'_x0001_Y_x0004_(_x0001_Y_x0004_"/>
      <sheetName val="_x0001_Y_x0004_2_x0001_Y_x0004_3_x0001_Y_x0004_4_x0001_Y_x0004_"/>
      <sheetName val="_x0001_Y_x0004_&gt;_x0001_Y_x0004_?_x0001_Y_x0004_@_x0001_Y_x0004_"/>
      <sheetName val="_x0001_Y_x0004_J_x0001_Y_x0004_K_x0001_Y_x0004_L_x0001_Y_x0004_"/>
      <sheetName val="Co quan TCT"/>
      <sheetName val="BOT"/>
      <sheetName val="BOT (PA chon)"/>
      <sheetName val="Yaly &amp; Ri Ninh"/>
      <sheetName val="Thuy dien Na Loi"/>
      <sheetName val="mau c47"/>
      <sheetName val="km337+136-ki337-350"/>
      <sheetName val="Du toan"/>
      <sheetName val="Phan tich vat tu"/>
      <sheetName val="Tong hop vat tu"/>
      <sheetName val="Tong hop gia"/>
      <sheetName val="Tro giup"/>
      <sheetName val="Nhan cong"/>
      <sheetName val="May thi cong"/>
      <sheetName val="Chi phi chung"/>
      <sheetName val="Config"/>
      <sheetName val="Thang 1"/>
      <sheetName val="Thang 1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ong con' vu hcm (6)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ccvo12q405   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dap dat bo phai"/>
      <sheetName val="dap btrai 3-4"/>
      <sheetName val="dap bo trai tang 1-2"/>
      <sheetName val="thep cs+dtc"/>
      <sheetName val="ha luu"/>
      <sheetName val="mai kenh(bo xung)"/>
      <sheetName val="dtran 1-2"/>
      <sheetName val="be tieu nang"/>
      <sheetName val="san sau"/>
      <sheetName val="dam chan de thuoc dap tran"/>
      <sheetName val="dtran3,7"/>
      <sheetName val="KI£M K£"/>
      <sheetName val="dt 8-12"/>
      <sheetName val="M KENH(dk)"/>
      <sheetName val="t chan"/>
      <sheetName val="cp cong va thep bp tang2-7"/>
      <sheetName val="thep cxdtran"/>
      <sheetName val="dtran13-15"/>
      <sheetName val="mtran tang 8-12"/>
      <sheetName val="cgt-bai sua chua"/>
      <sheetName val="CGT nm+dbp"/>
      <sheetName val="DC GIAO THONG DC4-DC8 "/>
      <sheetName val="CGT DTRAN DC1-3 "/>
      <sheetName val="dbtrai tang v-xi "/>
      <sheetName val="dbo trai tang12-15"/>
      <sheetName val="DT KENH DAN RA TC-GCMK"/>
      <sheetName val="1380"/>
      <sheetName val="1381"/>
      <sheetName val="1382"/>
      <sheetName val="1383"/>
      <sheetName val="1384"/>
      <sheetName val="1385"/>
      <sheetName val="1387"/>
      <sheetName val="138"/>
      <sheetName val="141"/>
      <sheetName val="311-1"/>
      <sheetName val="3112"/>
      <sheetName val="3113"/>
      <sheetName val="3881-dl"/>
      <sheetName val="3882"/>
      <sheetName val="3881"/>
      <sheetName val="131-2"/>
      <sheetName val="1386"/>
      <sheetName val="131-1"/>
      <sheetName val="3882-l"/>
      <sheetName val="Giao"/>
      <sheetName val="CHIET TINH"/>
      <sheetName val="Bang Gia VL"/>
      <sheetName val="Tong Hop KP"/>
      <sheetName val=" DON GIA"/>
      <sheetName val="CHIET TINH THEO KH.SAT"/>
      <sheetName val="Con NCS thu"/>
      <sheetName val="BHCond_Batch"/>
      <sheetName val="KHTT"/>
      <sheetName val="KHCBthan"/>
      <sheetName val="KHTTthan"/>
      <sheetName val="KHPC"/>
      <sheetName val="KHPCthan"/>
      <sheetName val="BC tån kho than"/>
      <sheetName val="KHPCthan2002"/>
      <sheetName val="VCTT"/>
      <sheetName val="VCTh"/>
      <sheetName val="143"/>
      <sheetName val="161"/>
      <sheetName val="162"/>
      <sheetName val="163"/>
      <sheetName val="164"/>
      <sheetName val="171"/>
      <sheetName val="172"/>
      <sheetName val="310"/>
      <sheetName val="320"/>
      <sheetName val="330"/>
      <sheetName val="360"/>
      <sheetName val="410"/>
      <sheetName val="420"/>
      <sheetName val="500"/>
      <sheetName val="GIAO TBI"/>
      <sheetName val="20000000"/>
      <sheetName val="BKmua vao"/>
      <sheetName val="BKBan ra"/>
      <sheetName val="BCsudunghd"/>
      <sheetName val="TOkhaithue"/>
      <sheetName val="MTL$-JDTTY"/>
      <sheetName val="A6"/>
      <sheetName val="5 nam (tach)"/>
      <sheetName val="5 nam (tach) (2)"/>
      <sheetName val="KH 2003"/>
      <sheetName val="shorequant"/>
      <sheetName val="MV06"/>
      <sheetName val="BR06"/>
      <sheetName val="TH06"/>
      <sheetName val="TL10PH"/>
      <sheetName val="bth "/>
      <sheetName val="Khoan"/>
      <sheetName val="cvc"/>
      <sheetName val="bcl "/>
      <sheetName val="6 T-2003"/>
      <sheetName val="T1-04"/>
      <sheetName val="T2-04 "/>
      <sheetName val="T3-04"/>
      <sheetName val="T4-04 "/>
      <sheetName val="T5-04  "/>
      <sheetName val="T6-04  "/>
      <sheetName val="QUY II"/>
      <sheetName val="QUY III"/>
      <sheetName val="BIABAO"/>
      <sheetName val="PHAN TICH VAT TU NGANG"/>
      <sheetName val="BANG DU TOAN DRC"/>
      <sheetName val="DIEN GIAI TIEN LUONG"/>
      <sheetName val="TONGKET"/>
      <sheetName val="TMINH"/>
      <sheetName val="CHIET TINH DON GIA"/>
      <sheetName val="KHOILUONG"/>
      <sheetName val="THIETBI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LEGEND"/>
      <sheetName val="Outlets"/>
      <sheetName val="PGs"/>
      <sheetName val="KHo152"/>
      <sheetName val="Kho153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KNHAP"/>
      <sheetName val="BKX"/>
      <sheetName val="MSVT"/>
      <sheetName val="MSSP"/>
      <sheetName val="§V"/>
      <sheetName val="N-X -T"/>
      <sheetName val="ESTI."/>
      <sheetName val="DI-ESTI"/>
      <sheetName val="Lists"/>
      <sheetName val="bang tinh chi phi KSSB"/>
      <sheetName val="bang ke khoi luong"/>
      <sheetName val="bang tinh don gia khao sat"/>
      <sheetName val="bu nha cong"/>
      <sheetName val="phu cap"/>
      <sheetName val="bang luong"/>
      <sheetName val="bangtinhchiphi"/>
      <sheetName val="VC-bocdo"/>
      <sheetName val="Chiettinh"/>
      <sheetName val="Chiphi"/>
      <sheetName val="T-nghiem"/>
      <sheetName val="T.hop-TN"/>
      <sheetName val="TH-DIEN"/>
      <sheetName val="KS-Thietke"/>
      <sheetName val="Vattu-tuphan"/>
      <sheetName val="Pbtru-trungthe"/>
      <sheetName val="PBcapABC"/>
      <sheetName val="vtthop"/>
      <sheetName val="BangTTKLQIV2000"/>
      <sheetName val="THTKnam 2000"/>
      <sheetName val="Kho than 9 thang"/>
      <sheetName val="KLQIII"/>
      <sheetName val="KL6thang"/>
      <sheetName val="KLQIV"/>
      <sheetName val="KL2000"/>
      <sheetName val="Kho gach 9 thang"/>
      <sheetName val="Kho gach2000"/>
      <sheetName val="BM moiBC2000"/>
      <sheetName val="KLQI2001"/>
      <sheetName val="KLQII2001"/>
      <sheetName val="BC ton kho than QI2001"/>
      <sheetName val="TonkhoQII"/>
      <sheetName val="THTon khoQ1&amp;GC"/>
      <sheetName val="TH ton kho 6 thang"/>
      <sheetName val="KL6 thang"/>
      <sheetName val="TKho QIV2000"/>
      <sheetName val="Ton kho 6 thang 2001"/>
      <sheetName val="KL QIV2001"/>
      <sheetName val="KL QI 2002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km342+500-km342+690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Mÿÿ$-PRODÿÿÿÿ-UG"/>
      <sheetName val="MTL$-PÿÿDTANK-AG"/>
      <sheetName val="Thong so chinh"/>
      <sheetName val="44"/>
      <sheetName val="43"/>
      <sheetName val="42"/>
      <sheetName val="41"/>
      <sheetName val="40"/>
      <sheetName val="39"/>
      <sheetName val="38"/>
      <sheetName val="37"/>
      <sheetName val="36"/>
      <sheetName val="35"/>
      <sheetName val="34"/>
      <sheetName val="33"/>
      <sheetName val="32"/>
      <sheetName val="31"/>
      <sheetName val="30"/>
      <sheetName val="29"/>
      <sheetName val="28"/>
      <sheetName val="27"/>
      <sheetName val="26"/>
      <sheetName val="25"/>
      <sheetName val="24"/>
      <sheetName val="23"/>
      <sheetName val="22"/>
      <sheetName val="21"/>
      <sheetName val="20"/>
      <sheetName val="19"/>
      <sheetName val="18"/>
      <sheetName val="17"/>
      <sheetName val="16"/>
      <sheetName val="15"/>
      <sheetName val="14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aung"/>
      <sheetName val="DUNGQUAT-6"/>
      <sheetName val="DP NOI"/>
      <sheetName val="DP NGOAI"/>
      <sheetName val="YCU-HC"/>
      <sheetName val="KHO 21ST"/>
      <sheetName val="KHO 49 TN"/>
      <sheetName val="KHO 82 TN"/>
      <sheetName val="KHO 28 TN"/>
      <sheetName val="TTBLII-58 NGT"/>
      <sheetName val="4 VT SAU"/>
      <sheetName val="74TN"/>
      <sheetName val="108 NG TRAI"/>
      <sheetName val="68A QTRUNG"/>
      <sheetName val="HT QUAY"/>
      <sheetName val="BTK TKHO"/>
      <sheetName val="818"/>
      <sheetName val="km345+661-kms45+000 (2)"/>
      <sheetName val="km338+1w6-km338+230"/>
      <sheetName val="km338+439-km388+571.x9"/>
      <sheetName val="km337+u33.60-km338 (2)"/>
      <sheetName val="km345+400-km345+5 0 (3) (2)"/>
      <sheetName val="km346+00-k_x000d_346+240 (2)"/>
      <sheetName val="k_x000d_338+60-km338+130"/>
      <sheetName val="km342+376.41- km342+52_x0010_.29"/>
      <sheetName val="km33_x0018_+571.89-km338+652"/>
      <sheetName val="km341+275-km341+35_x0010_"/>
      <sheetName val="km341+612-_x0013_41+682"/>
      <sheetName val="THChi"/>
      <sheetName val="THthu"/>
      <sheetName val="BCD"/>
      <sheetName val="111"/>
      <sheetName val="112"/>
      <sheetName val="133"/>
      <sheetName val="142"/>
      <sheetName val="152"/>
      <sheetName val="153"/>
      <sheetName val="154"/>
      <sheetName val="211"/>
      <sheetName val="214"/>
      <sheetName val="3331"/>
      <sheetName val="3334"/>
      <sheetName val="334"/>
      <sheetName val="Proj.Sum"/>
      <sheetName val="5.1TB"/>
      <sheetName val="HT1"/>
      <sheetName val="5.1"/>
      <sheetName val="HT5.1"/>
      <sheetName val="kich thuoc"/>
      <sheetName val="DTHH"/>
      <sheetName val="DTHU-T8"/>
      <sheetName val="Ch-tinh"/>
      <sheetName val="Chiet tinh dz35"/>
      <sheetName val="Quantity"/>
      <sheetName val="Trunggian"/>
      <sheetName val="Danh Sach"/>
      <sheetName val="8. Danh muc chuc danh"/>
      <sheetName val="De11A"/>
      <sheetName val="Gia vat tu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??-BLDG"/>
      <sheetName val="уровни"/>
      <sheetName val="PVGC"/>
      <sheetName val="phuluc1"/>
      <sheetName val="phuluc2"/>
      <sheetName val="phuluc3A"/>
      <sheetName val="phuluc3b"/>
      <sheetName val="Phuluc4"/>
      <sheetName val="phuluc5"/>
      <sheetName val="phuluc9"/>
      <sheetName val="phuluc10"/>
      <sheetName val="PHULUC11"/>
      <sheetName val="phuluc12"/>
      <sheetName val="CCDN"/>
      <sheetName val="_x0000_Y_x0000__x0004__x0000__x0000__x0000_Ï_x0000_Y_x0000__x0004__x0000__x0000__x0000_Ð_x0000_Y_x0000__x0004__x0000__x0000__x0000_Ñ_x0000_Y_x0000__x0004__x0000__x0000__x0000_"/>
      <sheetName val="_x0000_Y_x0000__x0004__x0000__x0000__x0000_Ý_x0000_Y_x0000__x0004__x0000__x0000__x0000_Þ_x0000_Y_x0000__x0004__x0000__x0000__x0000_ß_x0000_Y_x0000__x0004__x0000__x0000__x0000_"/>
      <sheetName val="_x0000_Y_x0000__x0004__x0000__x0000__x0000_é_x0000_Y_x0000__x0004__x0000__x0000__x0000_ê_x0000_Y_x0000__x0004__x0000__x0000__x0000_ë_x0000_Y_x0000__x0004__x0000__x0000__x0000_"/>
      <sheetName val="_x0000_Y_x0000__x0004__x0000__x0000__x0000_õ_x0000_Y_x0000__x0004__x0000__x0000__x0000_ö_x0000_Y_x0000__x0004__x0000__x0000__x0000_÷_x0000_Y_x0000__x0004__x0000__x0000__x0000_"/>
      <sheetName val="_x0001_Y_x0000__x0004__x0000__x0000__x0000__x0001__x0001_Y_x0000__x0004__x0000__x0000__x0000__x0002__x0001_Y_x0000__x0004__x0000__x0000__x0000__x0003__x0001_Y_x0000__x0004__x0000__x0000__x0000_"/>
      <sheetName val="_x0001_Y_x0000__x0004__x0000__x0000__x0000__x000d__x0001_Y_x0000__x0004__x0000__x0000__x0000__x000e__x0001_Y_x0000__x0004__x0000__x0000__x0000__x000f__x0001_Y_x0000__x0004__x0000__x0000__x0000_"/>
      <sheetName val="_x0001_Y_x0000__x0004__x0000__x0000__x0000__x0019__x0001_Y_x0000__x0004__x0000__x0000__x0000__x001a__x0001_Y_x0000__x0004__x0000__x0000__x0000__x001b__x0001_Y_x0000__x0004__x0000__x0000__x0000_"/>
      <sheetName val="_x0001_Y_x0000__x0004__x0000__x0000__x0000_&amp;_x0001_Y_x0000__x0004__x0000__x0000__x0000_'_x0001_Y_x0000__x0004__x0000__x0000__x0000_(_x0001_Y_x0000__x0004__x0000__x0000__x0000_"/>
      <sheetName val="_x0001_Y_x0000__x0004__x0000__x0000__x0000_2_x0001_Y_x0000__x0004__x0000__x0000__x0000_3_x0001_Y_x0000__x0004__x0000__x0000__x0000_4_x0001_Y_x0000__x0004__x0000__x0000__x0000_"/>
      <sheetName val="_x0001_Y_x0000__x0004__x0000__x0000__x0000_&gt;_x0001_Y_x0000__x0004__x0000__x0000__x0000_?_x0001_Y_x0000__x0004__x0000__x0000__x0000_@_x0001_Y_x0000__x0004__x0000__x0000__x0000_"/>
      <sheetName val="_x0001_Y_x0000__x0004__x0000__x0000__x0000_J_x0001_Y_x0000__x0004__x0000__x0000__x0000_K_x0001_Y_x0000__x0004__x0000__x0000__x0000_L_x0001_Y_x0000__x0004__x0000__x0000__x000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KH-Q1,Q2,01"/>
      <sheetName val="gia_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  <sheetName val="VT,NC,M"/>
      <sheetName val="HT"/>
      <sheetName val="IBASE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zoomScaleNormal="100" zoomScalePageLayoutView="90" workbookViewId="0">
      <selection activeCell="A2" sqref="A2"/>
    </sheetView>
  </sheetViews>
  <sheetFormatPr defaultColWidth="11.42578125" defaultRowHeight="12.75"/>
  <cols>
    <col min="1" max="1" width="2.7109375" style="4" customWidth="1"/>
    <col min="2" max="2" width="37.7109375" style="4" customWidth="1"/>
    <col min="3" max="4" width="15.140625" style="4" customWidth="1"/>
    <col min="5" max="5" width="16.7109375" style="4" customWidth="1"/>
    <col min="6" max="16384" width="11.42578125" style="4"/>
  </cols>
  <sheetData>
    <row r="1" spans="1:8" ht="21" customHeight="1">
      <c r="A1" s="1" t="s">
        <v>17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  <c r="F3" s="8"/>
    </row>
    <row r="4" spans="1:8" ht="18" customHeight="1">
      <c r="A4" s="9"/>
      <c r="B4" s="9"/>
      <c r="C4" s="10" t="s">
        <v>1</v>
      </c>
      <c r="D4" s="10" t="s">
        <v>2</v>
      </c>
      <c r="E4" s="10" t="s">
        <v>3</v>
      </c>
      <c r="F4" s="8"/>
    </row>
    <row r="5" spans="1:8" ht="18" customHeight="1">
      <c r="A5" s="11"/>
      <c r="B5" s="11"/>
      <c r="C5" s="12" t="s">
        <v>4</v>
      </c>
      <c r="D5" s="12" t="s">
        <v>5</v>
      </c>
      <c r="E5" s="12" t="s">
        <v>6</v>
      </c>
      <c r="F5" s="8"/>
    </row>
    <row r="6" spans="1:8" ht="18" customHeight="1">
      <c r="A6" s="11"/>
      <c r="B6" s="11"/>
      <c r="C6" s="13"/>
      <c r="D6" s="13"/>
      <c r="E6" s="13" t="s">
        <v>7</v>
      </c>
      <c r="F6" s="8"/>
    </row>
    <row r="7" spans="1:8" ht="15">
      <c r="A7" s="11"/>
      <c r="B7" s="11"/>
      <c r="C7" s="11"/>
      <c r="D7" s="11"/>
      <c r="E7" s="14"/>
      <c r="F7" s="8"/>
    </row>
    <row r="8" spans="1:8" ht="21.75" customHeight="1">
      <c r="A8" s="15" t="s">
        <v>8</v>
      </c>
      <c r="B8" s="16"/>
      <c r="C8" s="17">
        <f>C9+C10</f>
        <v>1466.08773</v>
      </c>
      <c r="D8" s="17">
        <f>D9+D10</f>
        <v>1403.4440169899999</v>
      </c>
      <c r="E8" s="18">
        <f>D8/C8*100</f>
        <v>95.727151129625781</v>
      </c>
      <c r="F8" s="19"/>
    </row>
    <row r="9" spans="1:8" ht="21.75" customHeight="1">
      <c r="A9" s="20"/>
      <c r="B9" s="21" t="s">
        <v>9</v>
      </c>
      <c r="C9" s="22">
        <v>988.09163999999987</v>
      </c>
      <c r="D9" s="22">
        <v>933.84401699</v>
      </c>
      <c r="E9" s="23">
        <f t="shared" ref="E9:E10" si="0">D9/C9*100</f>
        <v>94.509859125009925</v>
      </c>
      <c r="F9" s="19"/>
    </row>
    <row r="10" spans="1:8" ht="21.75" customHeight="1">
      <c r="A10" s="20"/>
      <c r="B10" s="21" t="s">
        <v>10</v>
      </c>
      <c r="C10" s="22">
        <v>477.99609000000004</v>
      </c>
      <c r="D10" s="22">
        <v>469.6</v>
      </c>
      <c r="E10" s="23">
        <f t="shared" si="0"/>
        <v>98.243481447724818</v>
      </c>
      <c r="F10" s="19"/>
    </row>
    <row r="11" spans="1:8" ht="21.75" customHeight="1">
      <c r="A11" s="15" t="s">
        <v>11</v>
      </c>
      <c r="B11" s="21"/>
      <c r="C11" s="24">
        <v>695.86119999999994</v>
      </c>
      <c r="D11" s="24">
        <v>717.88284999999996</v>
      </c>
      <c r="E11" s="18">
        <f>D11/C11*100</f>
        <v>103.16466128590011</v>
      </c>
      <c r="F11" s="19"/>
    </row>
    <row r="12" spans="1:8" ht="21.75" customHeight="1">
      <c r="A12" s="15" t="s">
        <v>18</v>
      </c>
      <c r="B12" s="25"/>
      <c r="C12" s="26"/>
      <c r="D12" s="26"/>
      <c r="E12" s="23"/>
      <c r="F12" s="19"/>
      <c r="H12" s="19"/>
    </row>
    <row r="13" spans="1:8" ht="21.75" customHeight="1">
      <c r="A13" s="25"/>
      <c r="B13" s="25" t="s">
        <v>12</v>
      </c>
      <c r="C13" s="26">
        <v>77.363829999999993</v>
      </c>
      <c r="D13" s="26">
        <v>83.182880000000011</v>
      </c>
      <c r="E13" s="23">
        <f>D13/C13*100</f>
        <v>107.52166742520377</v>
      </c>
      <c r="F13" s="19"/>
      <c r="H13" s="19"/>
    </row>
    <row r="14" spans="1:8" ht="21.75" customHeight="1">
      <c r="A14" s="25"/>
      <c r="B14" s="25" t="s">
        <v>13</v>
      </c>
      <c r="C14" s="26">
        <v>14.6402</v>
      </c>
      <c r="D14" s="26">
        <v>15.01258</v>
      </c>
      <c r="E14" s="23">
        <f t="shared" ref="E14:E17" si="1">D14/C14*100</f>
        <v>102.54354448709717</v>
      </c>
      <c r="F14" s="19"/>
    </row>
    <row r="15" spans="1:8" ht="21.75" customHeight="1">
      <c r="A15" s="25"/>
      <c r="B15" s="25" t="s">
        <v>14</v>
      </c>
      <c r="C15" s="26">
        <v>2.34477</v>
      </c>
      <c r="D15" s="26">
        <v>2.1463000000000001</v>
      </c>
      <c r="E15" s="23">
        <f t="shared" si="1"/>
        <v>91.535630360333855</v>
      </c>
      <c r="F15" s="19"/>
    </row>
    <row r="16" spans="1:8" ht="21.75" customHeight="1">
      <c r="A16" s="25"/>
      <c r="B16" s="25" t="s">
        <v>15</v>
      </c>
      <c r="C16" s="26">
        <v>4.43283</v>
      </c>
      <c r="D16" s="26">
        <v>4.667559999999999</v>
      </c>
      <c r="E16" s="23">
        <f t="shared" si="1"/>
        <v>105.29526284563133</v>
      </c>
      <c r="F16" s="19"/>
    </row>
    <row r="17" spans="1:6" ht="21.75" customHeight="1">
      <c r="B17" s="20" t="s">
        <v>16</v>
      </c>
      <c r="C17" s="26">
        <v>139.71857517626353</v>
      </c>
      <c r="D17" s="26">
        <v>146.24661199100547</v>
      </c>
      <c r="E17" s="23">
        <f t="shared" si="1"/>
        <v>104.67227554139198</v>
      </c>
      <c r="F17" s="19"/>
    </row>
    <row r="18" spans="1:6" ht="20.100000000000001" customHeight="1">
      <c r="A18" s="27"/>
      <c r="B18" s="27"/>
      <c r="C18" s="27"/>
      <c r="D18" s="27"/>
      <c r="E18" s="27"/>
      <c r="F18" s="8"/>
    </row>
    <row r="19" spans="1:6" ht="20.100000000000001" customHeight="1">
      <c r="F19" s="8"/>
    </row>
    <row r="20" spans="1:6" ht="20.100000000000001" customHeight="1">
      <c r="A20" s="27"/>
      <c r="B20" s="27"/>
      <c r="C20" s="27"/>
      <c r="D20" s="27"/>
      <c r="E20" s="27"/>
    </row>
    <row r="21" spans="1:6" ht="20.100000000000001" customHeight="1"/>
    <row r="22" spans="1:6" ht="20.100000000000001" customHeight="1"/>
    <row r="23" spans="1:6" ht="20.100000000000001" customHeight="1"/>
  </sheetData>
  <pageMargins left="0.75" right="0.17" top="0.74803149606299202" bottom="0.511811023622047" header="0.43307086614173201" footer="0.31496062992126"/>
  <pageSetup paperSize="9" firstPageNumber="28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37B4-84AA-4D83-A93E-5C7AD22CDFBA}">
  <sheetPr>
    <pageSetUpPr fitToPage="1"/>
  </sheetPr>
  <dimension ref="A1:G75"/>
  <sheetViews>
    <sheetView topLeftCell="A7" workbookViewId="0">
      <selection activeCell="A2" sqref="A2"/>
    </sheetView>
  </sheetViews>
  <sheetFormatPr defaultColWidth="8.7109375" defaultRowHeight="12.75"/>
  <cols>
    <col min="1" max="1" width="45" style="333" customWidth="1"/>
    <col min="2" max="2" width="9.7109375" style="333" customWidth="1"/>
    <col min="3" max="3" width="9.28515625" style="333" customWidth="1"/>
    <col min="4" max="4" width="24.7109375" style="333" customWidth="1"/>
    <col min="5" max="5" width="10" style="333" customWidth="1"/>
    <col min="6" max="6" width="10.28515625" style="333" customWidth="1"/>
    <col min="7" max="9" width="5.5703125" style="333" customWidth="1"/>
    <col min="10" max="16384" width="8.7109375" style="333"/>
  </cols>
  <sheetData>
    <row r="1" spans="1:6" s="331" customFormat="1" ht="20.100000000000001" customHeight="1">
      <c r="A1" s="330" t="s">
        <v>460</v>
      </c>
      <c r="B1" s="365"/>
      <c r="C1" s="365"/>
    </row>
    <row r="2" spans="1:6" ht="20.100000000000001" customHeight="1">
      <c r="A2" s="343"/>
      <c r="B2" s="343"/>
      <c r="C2" s="343"/>
    </row>
    <row r="3" spans="1:6" s="335" customFormat="1" ht="15.95" customHeight="1">
      <c r="A3" s="334"/>
      <c r="B3" s="366"/>
      <c r="C3" s="366"/>
      <c r="D3" s="390" t="s">
        <v>455</v>
      </c>
    </row>
    <row r="4" spans="1:6" s="335" customFormat="1" ht="15.95" customHeight="1">
      <c r="A4" s="367"/>
      <c r="B4" s="368" t="s">
        <v>23</v>
      </c>
      <c r="C4" s="368" t="s">
        <v>23</v>
      </c>
      <c r="D4" s="368" t="s">
        <v>423</v>
      </c>
    </row>
    <row r="5" spans="1:6" s="335" customFormat="1" ht="15.95" customHeight="1">
      <c r="A5" s="370"/>
      <c r="B5" s="371" t="s">
        <v>382</v>
      </c>
      <c r="C5" s="371" t="s">
        <v>24</v>
      </c>
      <c r="D5" s="371" t="s">
        <v>456</v>
      </c>
    </row>
    <row r="6" spans="1:6" s="335" customFormat="1" ht="20.100000000000001" customHeight="1">
      <c r="A6" s="334"/>
      <c r="B6" s="71"/>
      <c r="C6" s="71"/>
      <c r="D6" s="71"/>
    </row>
    <row r="7" spans="1:6" s="377" customFormat="1" ht="20.100000000000001" customHeight="1">
      <c r="A7" s="391" t="s">
        <v>214</v>
      </c>
      <c r="B7" s="392">
        <f>B8+B9+B14</f>
        <v>16079</v>
      </c>
      <c r="C7" s="392">
        <f>C8+C9+C14</f>
        <v>19263</v>
      </c>
      <c r="D7" s="393">
        <f>C7/B7*100</f>
        <v>119.80222650662355</v>
      </c>
    </row>
    <row r="8" spans="1:6" s="377" customFormat="1" ht="20.100000000000001" customHeight="1">
      <c r="A8" s="379" t="s">
        <v>437</v>
      </c>
      <c r="B8" s="394">
        <v>346</v>
      </c>
      <c r="C8" s="394">
        <v>376</v>
      </c>
      <c r="D8" s="395">
        <f t="shared" ref="D8:D26" si="0">C8/B8*100</f>
        <v>108.67052023121386</v>
      </c>
      <c r="E8" s="400"/>
      <c r="F8" s="400"/>
    </row>
    <row r="9" spans="1:6" s="377" customFormat="1" ht="20.100000000000001" customHeight="1">
      <c r="A9" s="379" t="s">
        <v>438</v>
      </c>
      <c r="B9" s="394">
        <f>SUM(B10:B13)</f>
        <v>3266</v>
      </c>
      <c r="C9" s="394">
        <f>SUM(C10:C13)</f>
        <v>3689</v>
      </c>
      <c r="D9" s="395">
        <f t="shared" si="0"/>
        <v>112.95162278015923</v>
      </c>
      <c r="E9" s="392"/>
      <c r="F9" s="392"/>
    </row>
    <row r="10" spans="1:6" s="335" customFormat="1" ht="20.100000000000001" customHeight="1">
      <c r="A10" s="396" t="s">
        <v>32</v>
      </c>
      <c r="B10" s="397">
        <v>95</v>
      </c>
      <c r="C10" s="397">
        <v>125</v>
      </c>
      <c r="D10" s="398">
        <f t="shared" si="0"/>
        <v>131.57894736842107</v>
      </c>
    </row>
    <row r="11" spans="1:6" s="335" customFormat="1" ht="19.5" customHeight="1">
      <c r="A11" s="396" t="s">
        <v>38</v>
      </c>
      <c r="B11" s="397">
        <v>1743</v>
      </c>
      <c r="C11" s="397">
        <v>2058</v>
      </c>
      <c r="D11" s="398">
        <f t="shared" si="0"/>
        <v>118.07228915662651</v>
      </c>
    </row>
    <row r="12" spans="1:6" s="335" customFormat="1" ht="19.5" customHeight="1">
      <c r="A12" s="396" t="s">
        <v>439</v>
      </c>
      <c r="B12" s="397">
        <v>266</v>
      </c>
      <c r="C12" s="397">
        <v>228</v>
      </c>
      <c r="D12" s="398">
        <f t="shared" si="0"/>
        <v>85.714285714285708</v>
      </c>
    </row>
    <row r="13" spans="1:6" s="335" customFormat="1" ht="20.100000000000001" customHeight="1">
      <c r="A13" s="396" t="s">
        <v>440</v>
      </c>
      <c r="B13" s="397">
        <v>1162</v>
      </c>
      <c r="C13" s="397">
        <v>1278</v>
      </c>
      <c r="D13" s="398">
        <f t="shared" si="0"/>
        <v>109.98278829604131</v>
      </c>
    </row>
    <row r="14" spans="1:6" s="377" customFormat="1" ht="20.100000000000001" customHeight="1">
      <c r="A14" s="399" t="s">
        <v>441</v>
      </c>
      <c r="B14" s="394">
        <f>SUM(B15:B26)</f>
        <v>12467</v>
      </c>
      <c r="C14" s="394">
        <f>SUM(C15:C26)</f>
        <v>15198</v>
      </c>
      <c r="D14" s="395">
        <f t="shared" si="0"/>
        <v>121.9058313948825</v>
      </c>
    </row>
    <row r="15" spans="1:6" s="335" customFormat="1" ht="20.100000000000001" customHeight="1">
      <c r="A15" s="396" t="s">
        <v>442</v>
      </c>
      <c r="B15" s="397">
        <v>6022</v>
      </c>
      <c r="C15" s="397">
        <v>7826</v>
      </c>
      <c r="D15" s="398">
        <f t="shared" si="0"/>
        <v>129.95682497509134</v>
      </c>
    </row>
    <row r="16" spans="1:6" s="335" customFormat="1" ht="20.100000000000001" customHeight="1">
      <c r="A16" s="396" t="s">
        <v>443</v>
      </c>
      <c r="B16" s="397">
        <v>644</v>
      </c>
      <c r="C16" s="397">
        <v>732</v>
      </c>
      <c r="D16" s="398">
        <f t="shared" si="0"/>
        <v>113.66459627329193</v>
      </c>
    </row>
    <row r="17" spans="1:7" s="335" customFormat="1" ht="20.100000000000001" customHeight="1">
      <c r="A17" s="396" t="s">
        <v>444</v>
      </c>
      <c r="B17" s="397">
        <v>842</v>
      </c>
      <c r="C17" s="397">
        <v>867</v>
      </c>
      <c r="D17" s="398">
        <f t="shared" si="0"/>
        <v>102.96912114014252</v>
      </c>
    </row>
    <row r="18" spans="1:7" s="335" customFormat="1" ht="20.100000000000001" customHeight="1">
      <c r="A18" s="396" t="s">
        <v>445</v>
      </c>
      <c r="B18" s="397">
        <v>561</v>
      </c>
      <c r="C18" s="397">
        <v>662</v>
      </c>
      <c r="D18" s="398">
        <f t="shared" si="0"/>
        <v>118.00356506238859</v>
      </c>
    </row>
    <row r="19" spans="1:7" s="335" customFormat="1" ht="21.75" customHeight="1">
      <c r="A19" s="396" t="s">
        <v>446</v>
      </c>
      <c r="B19" s="397">
        <v>212</v>
      </c>
      <c r="C19" s="397">
        <v>207</v>
      </c>
      <c r="D19" s="398">
        <f t="shared" si="0"/>
        <v>97.641509433962256</v>
      </c>
    </row>
    <row r="20" spans="1:7" s="335" customFormat="1" ht="20.100000000000001" customHeight="1">
      <c r="A20" s="396" t="s">
        <v>447</v>
      </c>
      <c r="B20" s="397">
        <v>1149</v>
      </c>
      <c r="C20" s="397">
        <v>1137</v>
      </c>
      <c r="D20" s="398">
        <f t="shared" si="0"/>
        <v>98.955613577023499</v>
      </c>
    </row>
    <row r="21" spans="1:7" s="335" customFormat="1" ht="30" customHeight="1">
      <c r="A21" s="396" t="s">
        <v>457</v>
      </c>
      <c r="B21" s="397">
        <v>1095</v>
      </c>
      <c r="C21" s="397">
        <v>1334</v>
      </c>
      <c r="D21" s="398">
        <f t="shared" si="0"/>
        <v>121.82648401826484</v>
      </c>
    </row>
    <row r="22" spans="1:7" s="335" customFormat="1" ht="20.100000000000001" customHeight="1">
      <c r="A22" s="396" t="s">
        <v>449</v>
      </c>
      <c r="B22" s="397">
        <v>645</v>
      </c>
      <c r="C22" s="397">
        <v>775</v>
      </c>
      <c r="D22" s="398">
        <f t="shared" si="0"/>
        <v>120.15503875968992</v>
      </c>
    </row>
    <row r="23" spans="1:7" s="335" customFormat="1" ht="21" customHeight="1">
      <c r="A23" s="396" t="s">
        <v>450</v>
      </c>
      <c r="B23" s="397">
        <v>174</v>
      </c>
      <c r="C23" s="397">
        <v>224</v>
      </c>
      <c r="D23" s="398">
        <f t="shared" si="0"/>
        <v>128.73563218390805</v>
      </c>
    </row>
    <row r="24" spans="1:7" s="335" customFormat="1" ht="20.100000000000001" customHeight="1">
      <c r="A24" s="396" t="s">
        <v>451</v>
      </c>
      <c r="B24" s="397">
        <v>126</v>
      </c>
      <c r="C24" s="397">
        <v>161</v>
      </c>
      <c r="D24" s="398">
        <f t="shared" si="0"/>
        <v>127.77777777777777</v>
      </c>
    </row>
    <row r="25" spans="1:7" ht="29.25" customHeight="1">
      <c r="A25" s="396" t="s">
        <v>458</v>
      </c>
      <c r="B25" s="397">
        <v>790</v>
      </c>
      <c r="C25" s="397">
        <v>1013</v>
      </c>
      <c r="D25" s="398">
        <f t="shared" si="0"/>
        <v>128.22784810126581</v>
      </c>
    </row>
    <row r="26" spans="1:7" ht="20.100000000000001" customHeight="1">
      <c r="A26" s="396" t="s">
        <v>453</v>
      </c>
      <c r="B26" s="397">
        <v>207</v>
      </c>
      <c r="C26" s="397">
        <v>260</v>
      </c>
      <c r="D26" s="398">
        <f t="shared" si="0"/>
        <v>125.60386473429952</v>
      </c>
    </row>
    <row r="27" spans="1:7" ht="20.100000000000001" customHeight="1">
      <c r="A27" s="403"/>
      <c r="B27" s="397"/>
      <c r="C27" s="343"/>
      <c r="D27" s="343"/>
      <c r="E27" s="343"/>
      <c r="F27" s="343"/>
      <c r="G27" s="343"/>
    </row>
    <row r="28" spans="1:7" ht="20.100000000000001" customHeight="1">
      <c r="A28" s="343"/>
      <c r="B28" s="397"/>
      <c r="C28" s="343"/>
    </row>
    <row r="29" spans="1:7" ht="20.100000000000001" customHeight="1">
      <c r="A29" s="343"/>
      <c r="B29" s="397"/>
      <c r="C29" s="343"/>
    </row>
    <row r="30" spans="1:7" ht="20.100000000000001" customHeight="1">
      <c r="A30" s="343"/>
      <c r="B30" s="397"/>
      <c r="C30" s="343"/>
    </row>
    <row r="31" spans="1:7" ht="20.100000000000001" customHeight="1">
      <c r="A31" s="343"/>
      <c r="B31" s="397"/>
      <c r="C31" s="343"/>
    </row>
    <row r="32" spans="1:7" ht="20.100000000000001" customHeight="1">
      <c r="A32" s="343"/>
      <c r="B32" s="397"/>
      <c r="C32" s="343"/>
    </row>
    <row r="33" spans="1:3" ht="20.100000000000001" customHeight="1">
      <c r="A33" s="343"/>
      <c r="B33" s="397"/>
      <c r="C33" s="343"/>
    </row>
    <row r="34" spans="1:3" ht="20.100000000000001" customHeight="1">
      <c r="A34" s="343"/>
      <c r="B34" s="397"/>
      <c r="C34" s="343"/>
    </row>
    <row r="35" spans="1:3" ht="20.100000000000001" customHeight="1">
      <c r="A35" s="343"/>
      <c r="B35" s="397"/>
      <c r="C35" s="343"/>
    </row>
    <row r="36" spans="1:3" ht="20.100000000000001" customHeight="1">
      <c r="A36" s="343"/>
      <c r="B36" s="397"/>
      <c r="C36" s="343"/>
    </row>
    <row r="37" spans="1:3" ht="20.100000000000001" customHeight="1">
      <c r="A37" s="343"/>
      <c r="B37" s="397"/>
      <c r="C37" s="343"/>
    </row>
    <row r="38" spans="1:3" ht="20.100000000000001" customHeight="1">
      <c r="A38" s="343"/>
      <c r="B38" s="397"/>
      <c r="C38" s="343"/>
    </row>
    <row r="39" spans="1:3" ht="20.100000000000001" customHeight="1">
      <c r="A39" s="343"/>
      <c r="B39" s="397"/>
      <c r="C39" s="343"/>
    </row>
    <row r="40" spans="1:3" ht="20.100000000000001" customHeight="1">
      <c r="A40" s="343"/>
      <c r="B40" s="397"/>
      <c r="C40" s="343"/>
    </row>
    <row r="41" spans="1:3" ht="20.100000000000001" customHeight="1">
      <c r="A41" s="343"/>
      <c r="B41" s="397"/>
      <c r="C41" s="343"/>
    </row>
    <row r="42" spans="1:3" ht="20.100000000000001" customHeight="1">
      <c r="A42" s="343"/>
      <c r="B42" s="397"/>
      <c r="C42" s="343"/>
    </row>
    <row r="43" spans="1:3" ht="20.100000000000001" customHeight="1">
      <c r="A43" s="343"/>
      <c r="B43" s="397"/>
      <c r="C43" s="343"/>
    </row>
    <row r="44" spans="1:3" ht="20.100000000000001" customHeight="1">
      <c r="A44" s="343"/>
      <c r="B44" s="397"/>
      <c r="C44" s="343"/>
    </row>
    <row r="45" spans="1:3" ht="20.100000000000001" customHeight="1">
      <c r="A45" s="343"/>
      <c r="B45" s="397"/>
      <c r="C45" s="343"/>
    </row>
    <row r="46" spans="1:3" ht="20.100000000000001" customHeight="1">
      <c r="A46" s="343"/>
      <c r="B46" s="343"/>
      <c r="C46" s="343"/>
    </row>
    <row r="47" spans="1:3" ht="20.100000000000001" customHeight="1">
      <c r="A47" s="343"/>
      <c r="B47" s="343"/>
      <c r="C47" s="343"/>
    </row>
    <row r="48" spans="1:3" ht="20.100000000000001" customHeight="1">
      <c r="A48" s="343"/>
      <c r="B48" s="343"/>
      <c r="C48" s="343"/>
    </row>
    <row r="49" spans="1:3" ht="20.100000000000001" customHeight="1">
      <c r="A49" s="343"/>
      <c r="B49" s="343"/>
      <c r="C49" s="343"/>
    </row>
    <row r="50" spans="1:3" ht="20.100000000000001" customHeight="1">
      <c r="A50" s="343"/>
      <c r="B50" s="343"/>
      <c r="C50" s="343"/>
    </row>
    <row r="51" spans="1:3" ht="20.100000000000001" customHeight="1">
      <c r="A51" s="343"/>
      <c r="B51" s="343"/>
      <c r="C51" s="343"/>
    </row>
    <row r="52" spans="1:3" ht="20.100000000000001" customHeight="1">
      <c r="A52" s="343"/>
      <c r="B52" s="343"/>
      <c r="C52" s="343"/>
    </row>
    <row r="53" spans="1:3" ht="20.100000000000001" customHeight="1">
      <c r="A53" s="343"/>
      <c r="B53" s="343"/>
      <c r="C53" s="343"/>
    </row>
    <row r="54" spans="1:3" ht="20.100000000000001" customHeight="1">
      <c r="A54" s="343"/>
      <c r="B54" s="343"/>
      <c r="C54" s="343"/>
    </row>
    <row r="55" spans="1:3" ht="20.100000000000001" customHeight="1">
      <c r="A55" s="343"/>
      <c r="B55" s="343"/>
      <c r="C55" s="343"/>
    </row>
    <row r="56" spans="1:3" ht="20.100000000000001" customHeight="1">
      <c r="A56" s="343"/>
      <c r="B56" s="343"/>
      <c r="C56" s="343"/>
    </row>
    <row r="57" spans="1:3" ht="20.100000000000001" customHeight="1">
      <c r="A57" s="343"/>
      <c r="B57" s="343"/>
      <c r="C57" s="343"/>
    </row>
    <row r="58" spans="1:3" ht="20.100000000000001" customHeight="1">
      <c r="A58" s="343"/>
      <c r="B58" s="343"/>
      <c r="C58" s="343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D1A-ADEC-40A6-B495-52443CFD9E87}">
  <dimension ref="A1:H77"/>
  <sheetViews>
    <sheetView workbookViewId="0">
      <selection activeCell="A2" sqref="A2"/>
    </sheetView>
  </sheetViews>
  <sheetFormatPr defaultColWidth="9" defaultRowHeight="15"/>
  <cols>
    <col min="1" max="1" width="2" style="125" customWidth="1"/>
    <col min="2" max="2" width="31.42578125" style="125" customWidth="1"/>
    <col min="3" max="3" width="10.42578125" style="125" customWidth="1"/>
    <col min="4" max="4" width="10.140625" style="125" customWidth="1"/>
    <col min="5" max="5" width="9.85546875" style="125" customWidth="1"/>
    <col min="6" max="6" width="12.85546875" style="125" customWidth="1"/>
    <col min="7" max="7" width="13" style="125" customWidth="1"/>
    <col min="8" max="16384" width="9" style="125"/>
  </cols>
  <sheetData>
    <row r="1" spans="1:8" ht="20.100000000000001" customHeight="1">
      <c r="A1" s="124" t="s">
        <v>207</v>
      </c>
    </row>
    <row r="2" spans="1:8" ht="18" customHeight="1">
      <c r="A2" s="126"/>
      <c r="B2" s="126"/>
      <c r="C2" s="126"/>
      <c r="D2" s="126"/>
      <c r="E2" s="126"/>
      <c r="F2" s="126"/>
    </row>
    <row r="3" spans="1:8" ht="18" customHeight="1">
      <c r="A3" s="127"/>
      <c r="B3" s="127"/>
      <c r="C3" s="127"/>
      <c r="D3" s="127"/>
      <c r="E3" s="127"/>
      <c r="G3" s="128" t="s">
        <v>208</v>
      </c>
    </row>
    <row r="4" spans="1:8" ht="15.95" customHeight="1">
      <c r="A4" s="129"/>
      <c r="B4" s="129"/>
      <c r="C4" s="130" t="s">
        <v>2</v>
      </c>
      <c r="D4" s="130" t="s">
        <v>209</v>
      </c>
      <c r="E4" s="130" t="s">
        <v>71</v>
      </c>
      <c r="F4" s="131" t="s">
        <v>210</v>
      </c>
      <c r="G4" s="131" t="s">
        <v>210</v>
      </c>
    </row>
    <row r="5" spans="1:8" ht="15.95" customHeight="1">
      <c r="A5" s="132"/>
      <c r="B5" s="132"/>
      <c r="C5" s="133" t="s">
        <v>73</v>
      </c>
      <c r="D5" s="133" t="s">
        <v>74</v>
      </c>
      <c r="E5" s="133" t="s">
        <v>23</v>
      </c>
      <c r="F5" s="133" t="s">
        <v>211</v>
      </c>
      <c r="G5" s="133" t="s">
        <v>211</v>
      </c>
    </row>
    <row r="6" spans="1:8" ht="15.95" customHeight="1">
      <c r="A6" s="132"/>
      <c r="B6" s="132"/>
      <c r="C6" s="133" t="s">
        <v>75</v>
      </c>
      <c r="D6" s="133" t="s">
        <v>75</v>
      </c>
      <c r="E6" s="133" t="s">
        <v>75</v>
      </c>
      <c r="F6" s="133" t="s">
        <v>212</v>
      </c>
      <c r="G6" s="133" t="s">
        <v>26</v>
      </c>
    </row>
    <row r="7" spans="1:8" ht="15.95" customHeight="1">
      <c r="A7" s="132"/>
      <c r="B7" s="132"/>
      <c r="C7" s="134">
        <v>2024</v>
      </c>
      <c r="D7" s="134">
        <v>2024</v>
      </c>
      <c r="E7" s="134">
        <v>2024</v>
      </c>
      <c r="F7" s="134" t="s">
        <v>213</v>
      </c>
      <c r="G7" s="134" t="s">
        <v>7</v>
      </c>
    </row>
    <row r="8" spans="1:8" ht="15.95" customHeight="1">
      <c r="A8" s="132"/>
      <c r="B8" s="132"/>
      <c r="E8" s="133"/>
      <c r="F8" s="133"/>
      <c r="G8" s="133"/>
    </row>
    <row r="9" spans="1:8" ht="12" customHeight="1">
      <c r="A9" s="135" t="s">
        <v>214</v>
      </c>
      <c r="B9" s="136"/>
      <c r="C9" s="137">
        <v>68603.209999999992</v>
      </c>
      <c r="D9" s="137">
        <v>75880.672000000006</v>
      </c>
      <c r="E9" s="137">
        <v>572049.82305000001</v>
      </c>
      <c r="F9" s="138">
        <v>73.475440970435415</v>
      </c>
      <c r="G9" s="138">
        <v>102.35167547245409</v>
      </c>
    </row>
    <row r="10" spans="1:8" ht="15.6" customHeight="1">
      <c r="A10" s="139"/>
      <c r="B10" s="140" t="s">
        <v>215</v>
      </c>
      <c r="C10" s="141">
        <v>11984.61</v>
      </c>
      <c r="D10" s="141">
        <v>13236.52</v>
      </c>
      <c r="E10" s="141">
        <v>100119.62000000001</v>
      </c>
      <c r="F10" s="142">
        <v>79.618379357124809</v>
      </c>
      <c r="G10" s="142">
        <v>100.46390981894957</v>
      </c>
      <c r="H10" s="143"/>
    </row>
    <row r="11" spans="1:8" ht="15.6" customHeight="1">
      <c r="A11" s="139"/>
      <c r="B11" s="144" t="s">
        <v>216</v>
      </c>
      <c r="D11" s="141"/>
      <c r="E11" s="141"/>
      <c r="F11" s="142"/>
      <c r="G11" s="142"/>
      <c r="H11" s="143"/>
    </row>
    <row r="12" spans="1:8" ht="15.6" customHeight="1">
      <c r="A12" s="139"/>
      <c r="B12" s="145" t="s">
        <v>217</v>
      </c>
      <c r="C12" s="146">
        <v>7751.22</v>
      </c>
      <c r="D12" s="146">
        <v>8479.1299999999992</v>
      </c>
      <c r="E12" s="146">
        <v>62748.409999999996</v>
      </c>
      <c r="F12" s="147">
        <v>85.644322522662222</v>
      </c>
      <c r="G12" s="147">
        <v>86.013070479867764</v>
      </c>
      <c r="H12" s="143"/>
    </row>
    <row r="13" spans="1:8" ht="15.6" customHeight="1">
      <c r="A13" s="139"/>
      <c r="B13" s="145" t="s">
        <v>218</v>
      </c>
      <c r="C13" s="146">
        <v>854.32</v>
      </c>
      <c r="D13" s="146">
        <v>980.92000000000007</v>
      </c>
      <c r="E13" s="146">
        <v>8538.24</v>
      </c>
      <c r="F13" s="147">
        <v>84.241683365547132</v>
      </c>
      <c r="G13" s="147">
        <v>120.18411384654367</v>
      </c>
      <c r="H13" s="143"/>
    </row>
    <row r="14" spans="1:8" ht="15.6" customHeight="1">
      <c r="A14" s="139"/>
      <c r="B14" s="145" t="s">
        <v>219</v>
      </c>
      <c r="C14" s="146">
        <v>125.62</v>
      </c>
      <c r="D14" s="146">
        <v>152.61000000000001</v>
      </c>
      <c r="E14" s="146">
        <v>998.19999999999993</v>
      </c>
      <c r="F14" s="147">
        <v>49.941962856227981</v>
      </c>
      <c r="G14" s="147">
        <v>126.50014573749509</v>
      </c>
      <c r="H14" s="143"/>
    </row>
    <row r="15" spans="1:8" ht="15.6" customHeight="1">
      <c r="A15" s="139"/>
      <c r="B15" s="145" t="s">
        <v>406</v>
      </c>
      <c r="C15" s="146">
        <v>115.82</v>
      </c>
      <c r="D15" s="146">
        <v>143.52000000000001</v>
      </c>
      <c r="E15" s="146">
        <v>950.88</v>
      </c>
      <c r="F15" s="147">
        <v>46.161038370926235</v>
      </c>
      <c r="G15" s="147">
        <v>101.19404891130837</v>
      </c>
      <c r="H15" s="143"/>
    </row>
    <row r="16" spans="1:8" ht="15.6" customHeight="1">
      <c r="A16" s="139"/>
      <c r="B16" s="145" t="s">
        <v>220</v>
      </c>
      <c r="C16" s="146">
        <v>81.709999999999994</v>
      </c>
      <c r="D16" s="146">
        <v>97.32</v>
      </c>
      <c r="E16" s="146">
        <v>645.39099999999996</v>
      </c>
      <c r="F16" s="148">
        <v>57.822444810779807</v>
      </c>
      <c r="G16" s="147">
        <v>56.264308193920165</v>
      </c>
      <c r="H16" s="143"/>
    </row>
    <row r="17" spans="1:8" ht="15.6" customHeight="1">
      <c r="A17" s="139"/>
      <c r="B17" s="145" t="s">
        <v>221</v>
      </c>
      <c r="C17" s="149">
        <v>74.91</v>
      </c>
      <c r="D17" s="149">
        <v>83.43</v>
      </c>
      <c r="E17" s="149">
        <v>599.74</v>
      </c>
      <c r="F17" s="148">
        <v>56.358066456171997</v>
      </c>
      <c r="G17" s="148">
        <v>75.672197337707402</v>
      </c>
      <c r="H17" s="143"/>
    </row>
    <row r="18" spans="1:8" ht="15.6" customHeight="1">
      <c r="A18" s="139"/>
      <c r="B18" s="145" t="s">
        <v>407</v>
      </c>
      <c r="C18" s="149">
        <v>62.539999999999992</v>
      </c>
      <c r="D18" s="149">
        <v>67.919999999999987</v>
      </c>
      <c r="E18" s="149">
        <v>528.68000000000006</v>
      </c>
      <c r="F18" s="148">
        <v>67.545675226779096</v>
      </c>
      <c r="G18" s="148">
        <v>106.64246091780132</v>
      </c>
      <c r="H18" s="143"/>
    </row>
    <row r="19" spans="1:8" ht="15.6" customHeight="1">
      <c r="A19" s="139"/>
      <c r="B19" s="145" t="s">
        <v>222</v>
      </c>
      <c r="C19" s="146">
        <v>41.669999999999995</v>
      </c>
      <c r="D19" s="146">
        <v>45.61</v>
      </c>
      <c r="E19" s="146">
        <v>358.40999999999997</v>
      </c>
      <c r="F19" s="147">
        <v>64.675099698648424</v>
      </c>
      <c r="G19" s="147">
        <v>117.20022236028906</v>
      </c>
      <c r="H19" s="143"/>
    </row>
    <row r="20" spans="1:8" ht="15.6" customHeight="1">
      <c r="A20" s="139"/>
      <c r="B20" s="145" t="s">
        <v>223</v>
      </c>
      <c r="C20" s="146">
        <v>40.9</v>
      </c>
      <c r="D20" s="146">
        <v>44.32</v>
      </c>
      <c r="E20" s="146">
        <v>321.08000000000004</v>
      </c>
      <c r="F20" s="147">
        <v>70.769230769230788</v>
      </c>
      <c r="G20" s="147">
        <v>145.71363739505333</v>
      </c>
      <c r="H20" s="143"/>
    </row>
    <row r="21" spans="1:8" ht="15.6" customHeight="1">
      <c r="A21" s="139"/>
      <c r="B21" s="145" t="s">
        <v>224</v>
      </c>
      <c r="C21" s="150">
        <v>30.520000000000003</v>
      </c>
      <c r="D21" s="150">
        <v>33.21</v>
      </c>
      <c r="E21" s="150">
        <v>204.47800000000001</v>
      </c>
      <c r="F21" s="151">
        <v>56.348655202821874</v>
      </c>
      <c r="G21" s="151">
        <v>122.93512896050022</v>
      </c>
      <c r="H21" s="143"/>
    </row>
    <row r="22" spans="1:8" ht="15.6" customHeight="1">
      <c r="A22" s="139"/>
      <c r="B22" s="140" t="s">
        <v>225</v>
      </c>
      <c r="C22" s="141">
        <v>56618.6</v>
      </c>
      <c r="D22" s="141">
        <v>62644.152000000002</v>
      </c>
      <c r="E22" s="141">
        <v>471930.20305000001</v>
      </c>
      <c r="F22" s="142">
        <v>72.292139714707318</v>
      </c>
      <c r="G22" s="142">
        <v>102.76132183819917</v>
      </c>
      <c r="H22" s="143"/>
    </row>
    <row r="23" spans="1:8" ht="15.6" customHeight="1">
      <c r="A23" s="139"/>
      <c r="B23" s="152" t="s">
        <v>226</v>
      </c>
      <c r="C23" s="146">
        <v>38224.279000000002</v>
      </c>
      <c r="D23" s="146">
        <v>42541.34</v>
      </c>
      <c r="E23" s="146">
        <v>316756.54982000001</v>
      </c>
      <c r="F23" s="147">
        <v>68.478773147778838</v>
      </c>
      <c r="G23" s="147">
        <v>101.15176666214396</v>
      </c>
      <c r="H23" s="143"/>
    </row>
    <row r="24" spans="1:8" ht="15.6" customHeight="1">
      <c r="A24" s="139"/>
      <c r="B24" s="152" t="s">
        <v>227</v>
      </c>
      <c r="C24" s="146">
        <v>15912.514999999999</v>
      </c>
      <c r="D24" s="146">
        <v>17596.333999999999</v>
      </c>
      <c r="E24" s="146">
        <v>133910.96923000002</v>
      </c>
      <c r="F24" s="147">
        <v>79.581302584654352</v>
      </c>
      <c r="G24" s="147">
        <v>106.69785178246632</v>
      </c>
      <c r="H24" s="143"/>
    </row>
    <row r="25" spans="1:8" ht="15.6" customHeight="1">
      <c r="A25" s="139"/>
      <c r="B25" s="152" t="s">
        <v>228</v>
      </c>
      <c r="C25" s="146">
        <v>2481.806</v>
      </c>
      <c r="D25" s="146">
        <v>2506.4780000000001</v>
      </c>
      <c r="E25" s="146">
        <v>21262.684000000001</v>
      </c>
      <c r="F25" s="147">
        <v>96.741805147106348</v>
      </c>
      <c r="G25" s="147">
        <v>103.24584150471676</v>
      </c>
      <c r="H25" s="143"/>
    </row>
    <row r="26" spans="1:8" ht="15.6" customHeight="1">
      <c r="B26" s="153" t="s">
        <v>229</v>
      </c>
      <c r="C26" s="154"/>
      <c r="D26" s="154"/>
      <c r="E26" s="154"/>
      <c r="F26" s="151"/>
      <c r="G26" s="151"/>
      <c r="H26" s="143"/>
    </row>
    <row r="27" spans="1:8" ht="15.6" customHeight="1">
      <c r="A27" s="155"/>
      <c r="B27" s="156" t="s">
        <v>142</v>
      </c>
      <c r="C27" s="150">
        <v>8022.2389999999996</v>
      </c>
      <c r="D27" s="150">
        <v>8919.7780000000002</v>
      </c>
      <c r="E27" s="150">
        <v>62315.877</v>
      </c>
      <c r="F27" s="151">
        <v>75.230562463045459</v>
      </c>
      <c r="G27" s="151">
        <v>138.1753938264817</v>
      </c>
      <c r="H27" s="143"/>
    </row>
    <row r="28" spans="1:8" ht="15.6" customHeight="1">
      <c r="A28" s="155"/>
      <c r="B28" s="156" t="s">
        <v>230</v>
      </c>
      <c r="C28" s="150">
        <v>4840.3779999999997</v>
      </c>
      <c r="D28" s="150">
        <v>5704.308</v>
      </c>
      <c r="E28" s="150">
        <v>40653.504000000001</v>
      </c>
      <c r="F28" s="151">
        <v>51.216241846815656</v>
      </c>
      <c r="G28" s="151">
        <v>96.7275845649215</v>
      </c>
      <c r="H28" s="143"/>
    </row>
    <row r="29" spans="1:8" ht="15.6" customHeight="1">
      <c r="A29" s="155"/>
      <c r="B29" s="156" t="s">
        <v>190</v>
      </c>
      <c r="C29" s="150">
        <v>2049.5219999999999</v>
      </c>
      <c r="D29" s="150">
        <v>2097.4760000000001</v>
      </c>
      <c r="E29" s="150">
        <v>17997.452000000001</v>
      </c>
      <c r="F29" s="151">
        <v>81.806600000000003</v>
      </c>
      <c r="G29" s="151">
        <v>107.66806882303696</v>
      </c>
      <c r="H29" s="143"/>
    </row>
    <row r="30" spans="1:8" ht="15.6" customHeight="1">
      <c r="A30" s="155"/>
      <c r="B30" s="156" t="s">
        <v>147</v>
      </c>
      <c r="C30" s="150">
        <v>2195.4119999999998</v>
      </c>
      <c r="D30" s="150">
        <v>2696.105</v>
      </c>
      <c r="E30" s="150">
        <v>16842.126</v>
      </c>
      <c r="F30" s="151">
        <v>77.127011466065824</v>
      </c>
      <c r="G30" s="151">
        <v>93.031633667345076</v>
      </c>
      <c r="H30" s="143"/>
    </row>
    <row r="31" spans="1:8" ht="15.6" customHeight="1">
      <c r="A31" s="155"/>
      <c r="B31" s="156" t="s">
        <v>192</v>
      </c>
      <c r="C31" s="150">
        <v>1564.13</v>
      </c>
      <c r="D31" s="150">
        <v>1911.4570000000001</v>
      </c>
      <c r="E31" s="150">
        <v>15878.703049999998</v>
      </c>
      <c r="F31" s="151">
        <v>70.287349788910461</v>
      </c>
      <c r="G31" s="151">
        <v>112.05282331961727</v>
      </c>
      <c r="H31" s="143"/>
    </row>
    <row r="32" spans="1:8" ht="15.6" customHeight="1">
      <c r="A32" s="155"/>
      <c r="B32" s="156" t="s">
        <v>148</v>
      </c>
      <c r="C32" s="150">
        <v>1744.0940000000001</v>
      </c>
      <c r="D32" s="150">
        <v>2082.2289999999998</v>
      </c>
      <c r="E32" s="150">
        <v>14232.383</v>
      </c>
      <c r="F32" s="151">
        <v>71.695830263178379</v>
      </c>
      <c r="G32" s="151">
        <v>106.83210134184324</v>
      </c>
      <c r="H32" s="143"/>
    </row>
    <row r="33" spans="1:8">
      <c r="A33" s="155"/>
      <c r="B33" s="156" t="s">
        <v>191</v>
      </c>
      <c r="C33" s="150">
        <v>2094.3580000000002</v>
      </c>
      <c r="D33" s="150">
        <v>2578.3539999999998</v>
      </c>
      <c r="E33" s="150">
        <v>13859.941999999999</v>
      </c>
      <c r="F33" s="151">
        <v>66.9596995129845</v>
      </c>
      <c r="G33" s="151">
        <v>145.60992639418936</v>
      </c>
      <c r="H33" s="143"/>
    </row>
    <row r="34" spans="1:8">
      <c r="A34" s="155"/>
      <c r="B34" s="156" t="s">
        <v>145</v>
      </c>
      <c r="C34" s="150">
        <v>1469.9090000000001</v>
      </c>
      <c r="D34" s="150">
        <v>1503.518</v>
      </c>
      <c r="E34" s="150">
        <v>12186.291999999999</v>
      </c>
      <c r="F34" s="151">
        <v>71.179658035088977</v>
      </c>
      <c r="G34" s="151">
        <v>105.71074153623017</v>
      </c>
      <c r="H34" s="143"/>
    </row>
    <row r="35" spans="1:8">
      <c r="A35" s="155"/>
      <c r="B35" s="156" t="s">
        <v>167</v>
      </c>
      <c r="C35" s="150">
        <v>1103.1110000000001</v>
      </c>
      <c r="D35" s="150">
        <v>1130.403</v>
      </c>
      <c r="E35" s="150">
        <v>11696.691999999999</v>
      </c>
      <c r="F35" s="151">
        <v>88.007597579874044</v>
      </c>
      <c r="G35" s="151">
        <v>118.69833703279629</v>
      </c>
      <c r="H35" s="143"/>
    </row>
    <row r="36" spans="1:8">
      <c r="A36" s="155"/>
      <c r="B36" s="156" t="s">
        <v>194</v>
      </c>
      <c r="C36" s="150">
        <v>974.92399999999998</v>
      </c>
      <c r="D36" s="150">
        <v>1020.6420000000001</v>
      </c>
      <c r="E36" s="150">
        <v>8606.866</v>
      </c>
      <c r="F36" s="151">
        <v>85.571455614298685</v>
      </c>
      <c r="G36" s="151">
        <v>99.682740580286051</v>
      </c>
      <c r="H36" s="143"/>
    </row>
    <row r="37" spans="1:8">
      <c r="A37" s="155"/>
      <c r="B37" s="156" t="s">
        <v>168</v>
      </c>
      <c r="C37" s="150">
        <v>1040.2329999999999</v>
      </c>
      <c r="D37" s="150">
        <v>1078.5820000000001</v>
      </c>
      <c r="E37" s="150">
        <v>8388.2900000000009</v>
      </c>
      <c r="F37" s="151">
        <v>84.569519932330607</v>
      </c>
      <c r="G37" s="151">
        <v>107.25669790957684</v>
      </c>
      <c r="H37" s="143"/>
    </row>
    <row r="38" spans="1:8">
      <c r="A38" s="155"/>
      <c r="B38" s="156" t="s">
        <v>231</v>
      </c>
      <c r="C38" s="150">
        <v>826.96</v>
      </c>
      <c r="D38" s="150">
        <v>949.91899999999998</v>
      </c>
      <c r="E38" s="150">
        <v>7603.3209999999999</v>
      </c>
      <c r="F38" s="151">
        <v>74.915375211851398</v>
      </c>
      <c r="G38" s="151">
        <v>103.77043504085334</v>
      </c>
      <c r="H38" s="143"/>
    </row>
    <row r="39" spans="1:8">
      <c r="A39" s="155"/>
      <c r="B39" s="156" t="s">
        <v>232</v>
      </c>
      <c r="C39" s="150">
        <v>836.03700000000003</v>
      </c>
      <c r="D39" s="150">
        <v>850.66800000000001</v>
      </c>
      <c r="E39" s="150">
        <v>7450.4679999999998</v>
      </c>
      <c r="F39" s="151">
        <v>77.088916324151242</v>
      </c>
      <c r="G39" s="151">
        <v>113.27160292055143</v>
      </c>
      <c r="H39" s="143"/>
    </row>
    <row r="40" spans="1:8">
      <c r="A40" s="155"/>
      <c r="B40" s="156" t="s">
        <v>143</v>
      </c>
      <c r="C40" s="150">
        <v>870.07</v>
      </c>
      <c r="D40" s="150">
        <v>872.1</v>
      </c>
      <c r="E40" s="150">
        <v>7370.5379999999996</v>
      </c>
      <c r="F40" s="151">
        <v>76.518816181478996</v>
      </c>
      <c r="G40" s="151">
        <v>80.668305087806573</v>
      </c>
      <c r="H40" s="143"/>
    </row>
    <row r="41" spans="1:8">
      <c r="A41" s="155"/>
      <c r="B41" s="156" t="s">
        <v>202</v>
      </c>
      <c r="C41" s="150">
        <v>836.09299999999996</v>
      </c>
      <c r="D41" s="150">
        <v>943.62400000000002</v>
      </c>
      <c r="E41" s="150">
        <v>7253.7979999999998</v>
      </c>
      <c r="F41" s="151">
        <v>76.147445042457534</v>
      </c>
      <c r="G41" s="151">
        <v>105.92357665428422</v>
      </c>
      <c r="H41" s="143"/>
    </row>
    <row r="42" spans="1:8">
      <c r="A42" s="155"/>
      <c r="B42" s="156" t="s">
        <v>178</v>
      </c>
      <c r="C42" s="150">
        <v>739.23099999999999</v>
      </c>
      <c r="D42" s="150">
        <v>709.20899999999995</v>
      </c>
      <c r="E42" s="150">
        <v>7249.6310000000003</v>
      </c>
      <c r="F42" s="151">
        <v>83.054525149674745</v>
      </c>
      <c r="G42" s="151">
        <v>95.820050566483928</v>
      </c>
      <c r="H42" s="143"/>
    </row>
    <row r="43" spans="1:8">
      <c r="A43" s="155"/>
      <c r="B43" s="156" t="s">
        <v>159</v>
      </c>
      <c r="C43" s="150">
        <v>952.98699999999997</v>
      </c>
      <c r="D43" s="150">
        <v>1201.299</v>
      </c>
      <c r="E43" s="150">
        <v>7153.8630000000003</v>
      </c>
      <c r="F43" s="151">
        <v>76.925838802334013</v>
      </c>
      <c r="G43" s="151">
        <v>97.178139471639113</v>
      </c>
      <c r="H43" s="143"/>
    </row>
    <row r="44" spans="1:8">
      <c r="A44" s="155"/>
      <c r="B44" s="156" t="s">
        <v>150</v>
      </c>
      <c r="C44" s="150">
        <v>893.94600000000003</v>
      </c>
      <c r="D44" s="150">
        <v>916.71799999999996</v>
      </c>
      <c r="E44" s="150">
        <v>7019.2969999999996</v>
      </c>
      <c r="F44" s="151">
        <v>86.711920327729757</v>
      </c>
      <c r="G44" s="151">
        <v>107.88345882573537</v>
      </c>
      <c r="H44" s="143"/>
    </row>
    <row r="45" spans="1:8">
      <c r="A45" s="155"/>
      <c r="B45" s="156" t="s">
        <v>151</v>
      </c>
      <c r="C45" s="150">
        <v>773.03499999999997</v>
      </c>
      <c r="D45" s="150">
        <v>943.54</v>
      </c>
      <c r="E45" s="150">
        <v>7009.77</v>
      </c>
      <c r="F45" s="151">
        <v>77.461286043195202</v>
      </c>
      <c r="G45" s="151">
        <v>81.980397972339546</v>
      </c>
      <c r="H45" s="143"/>
    </row>
    <row r="46" spans="1:8">
      <c r="A46" s="155"/>
      <c r="B46" s="156" t="s">
        <v>176</v>
      </c>
      <c r="C46" s="150">
        <v>668.83100000000002</v>
      </c>
      <c r="D46" s="150">
        <v>648.92600000000004</v>
      </c>
      <c r="E46" s="150">
        <v>6818.0110000000004</v>
      </c>
      <c r="F46" s="151">
        <v>79.914864668298165</v>
      </c>
      <c r="G46" s="151">
        <v>103.39189468298412</v>
      </c>
      <c r="H46" s="143"/>
    </row>
    <row r="47" spans="1:8">
      <c r="A47" s="155"/>
      <c r="B47" s="156" t="s">
        <v>172</v>
      </c>
      <c r="C47" s="150">
        <v>893.91499999999996</v>
      </c>
      <c r="D47" s="150">
        <v>956.48500000000001</v>
      </c>
      <c r="E47" s="150">
        <v>6740.6840000000002</v>
      </c>
      <c r="F47" s="151">
        <v>78.930310086188072</v>
      </c>
      <c r="G47" s="151">
        <v>104.16606527427975</v>
      </c>
      <c r="H47" s="143"/>
    </row>
    <row r="48" spans="1:8">
      <c r="A48" s="155"/>
      <c r="H48" s="143"/>
    </row>
    <row r="49" spans="1:1">
      <c r="A49" s="155"/>
    </row>
    <row r="50" spans="1:1">
      <c r="A50" s="155"/>
    </row>
    <row r="51" spans="1:1">
      <c r="A51" s="155"/>
    </row>
    <row r="52" spans="1:1">
      <c r="A52" s="155"/>
    </row>
    <row r="53" spans="1:1">
      <c r="A53" s="155"/>
    </row>
    <row r="54" spans="1:1">
      <c r="A54" s="155"/>
    </row>
    <row r="55" spans="1:1">
      <c r="A55" s="155"/>
    </row>
    <row r="56" spans="1:1">
      <c r="A56" s="155"/>
    </row>
    <row r="57" spans="1:1">
      <c r="A57" s="155"/>
    </row>
    <row r="58" spans="1:1">
      <c r="A58" s="155"/>
    </row>
    <row r="59" spans="1:1">
      <c r="A59" s="155"/>
    </row>
    <row r="60" spans="1:1">
      <c r="A60" s="155"/>
    </row>
    <row r="61" spans="1:1">
      <c r="A61" s="155"/>
    </row>
    <row r="62" spans="1:1">
      <c r="A62" s="155"/>
    </row>
    <row r="63" spans="1:1">
      <c r="A63" s="155"/>
    </row>
    <row r="64" spans="1:1">
      <c r="A64" s="155"/>
    </row>
    <row r="65" spans="1:6">
      <c r="A65" s="155"/>
    </row>
    <row r="66" spans="1:6">
      <c r="A66" s="155"/>
    </row>
    <row r="67" spans="1:6">
      <c r="A67" s="155"/>
    </row>
    <row r="68" spans="1:6">
      <c r="A68" s="155"/>
    </row>
    <row r="69" spans="1:6">
      <c r="A69" s="155"/>
    </row>
    <row r="70" spans="1:6">
      <c r="A70" s="155"/>
    </row>
    <row r="71" spans="1:6">
      <c r="A71" s="157"/>
      <c r="B71" s="157"/>
      <c r="C71" s="157"/>
      <c r="D71" s="157"/>
      <c r="E71" s="157"/>
      <c r="F71" s="157"/>
    </row>
    <row r="72" spans="1:6">
      <c r="A72" s="157"/>
      <c r="B72" s="157"/>
      <c r="C72" s="157"/>
      <c r="D72" s="157"/>
      <c r="E72" s="157"/>
      <c r="F72" s="157"/>
    </row>
    <row r="73" spans="1:6">
      <c r="A73" s="157"/>
      <c r="B73" s="157"/>
      <c r="C73" s="157"/>
      <c r="D73" s="157"/>
      <c r="E73" s="157"/>
      <c r="F73" s="157"/>
    </row>
    <row r="74" spans="1:6">
      <c r="A74" s="157"/>
      <c r="B74" s="157"/>
      <c r="C74" s="157"/>
      <c r="D74" s="157"/>
      <c r="E74" s="157"/>
      <c r="F74" s="157"/>
    </row>
    <row r="75" spans="1:6">
      <c r="A75" s="157"/>
      <c r="B75" s="157"/>
      <c r="C75" s="157"/>
      <c r="D75" s="157"/>
      <c r="E75" s="157"/>
      <c r="F75" s="157"/>
    </row>
    <row r="76" spans="1:6">
      <c r="A76" s="157"/>
      <c r="B76" s="157"/>
      <c r="C76" s="157"/>
      <c r="D76" s="157"/>
      <c r="E76" s="157"/>
      <c r="F76" s="157"/>
    </row>
    <row r="77" spans="1:6">
      <c r="A77" s="157"/>
      <c r="B77" s="157"/>
      <c r="C77" s="157"/>
      <c r="D77" s="157"/>
      <c r="E77" s="157"/>
      <c r="F77" s="157"/>
    </row>
  </sheetData>
  <pageMargins left="0.62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7312-CF06-4AE0-9A4E-2AD1AA2CE348}">
  <sheetPr>
    <pageSetUpPr fitToPage="1"/>
  </sheetPr>
  <dimension ref="A1:F67"/>
  <sheetViews>
    <sheetView workbookViewId="0">
      <selection activeCell="A2" sqref="A2"/>
    </sheetView>
  </sheetViews>
  <sheetFormatPr defaultRowHeight="15"/>
  <cols>
    <col min="1" max="1" width="4.28515625" style="413" customWidth="1"/>
    <col min="2" max="2" width="46.42578125" style="413" customWidth="1"/>
    <col min="3" max="3" width="13.28515625" style="413" customWidth="1"/>
    <col min="4" max="4" width="12.85546875" style="413" customWidth="1"/>
    <col min="5" max="5" width="13" style="413" customWidth="1"/>
    <col min="6" max="191" width="9.140625" style="413"/>
    <col min="192" max="192" width="4.28515625" style="413" customWidth="1"/>
    <col min="193" max="193" width="45.42578125" style="413" customWidth="1"/>
    <col min="194" max="195" width="20.7109375" style="413" customWidth="1"/>
    <col min="196" max="196" width="21.42578125" style="413" bestFit="1" customWidth="1"/>
    <col min="197" max="447" width="9.140625" style="413"/>
    <col min="448" max="448" width="4.28515625" style="413" customWidth="1"/>
    <col min="449" max="449" width="45.42578125" style="413" customWidth="1"/>
    <col min="450" max="451" width="20.7109375" style="413" customWidth="1"/>
    <col min="452" max="452" width="21.42578125" style="413" bestFit="1" customWidth="1"/>
    <col min="453" max="703" width="9.140625" style="413"/>
    <col min="704" max="704" width="4.28515625" style="413" customWidth="1"/>
    <col min="705" max="705" width="45.42578125" style="413" customWidth="1"/>
    <col min="706" max="707" width="20.7109375" style="413" customWidth="1"/>
    <col min="708" max="708" width="21.42578125" style="413" bestFit="1" customWidth="1"/>
    <col min="709" max="959" width="9.140625" style="413"/>
    <col min="960" max="960" width="4.28515625" style="413" customWidth="1"/>
    <col min="961" max="961" width="45.42578125" style="413" customWidth="1"/>
    <col min="962" max="963" width="20.7109375" style="413" customWidth="1"/>
    <col min="964" max="964" width="21.42578125" style="413" bestFit="1" customWidth="1"/>
    <col min="965" max="1215" width="9.140625" style="413"/>
    <col min="1216" max="1216" width="4.28515625" style="413" customWidth="1"/>
    <col min="1217" max="1217" width="45.42578125" style="413" customWidth="1"/>
    <col min="1218" max="1219" width="20.7109375" style="413" customWidth="1"/>
    <col min="1220" max="1220" width="21.42578125" style="413" bestFit="1" customWidth="1"/>
    <col min="1221" max="1471" width="9.140625" style="413"/>
    <col min="1472" max="1472" width="4.28515625" style="413" customWidth="1"/>
    <col min="1473" max="1473" width="45.42578125" style="413" customWidth="1"/>
    <col min="1474" max="1475" width="20.7109375" style="413" customWidth="1"/>
    <col min="1476" max="1476" width="21.42578125" style="413" bestFit="1" customWidth="1"/>
    <col min="1477" max="1727" width="9.140625" style="413"/>
    <col min="1728" max="1728" width="4.28515625" style="413" customWidth="1"/>
    <col min="1729" max="1729" width="45.42578125" style="413" customWidth="1"/>
    <col min="1730" max="1731" width="20.7109375" style="413" customWidth="1"/>
    <col min="1732" max="1732" width="21.42578125" style="413" bestFit="1" customWidth="1"/>
    <col min="1733" max="1983" width="9.140625" style="413"/>
    <col min="1984" max="1984" width="4.28515625" style="413" customWidth="1"/>
    <col min="1985" max="1985" width="45.42578125" style="413" customWidth="1"/>
    <col min="1986" max="1987" width="20.7109375" style="413" customWidth="1"/>
    <col min="1988" max="1988" width="21.42578125" style="413" bestFit="1" customWidth="1"/>
    <col min="1989" max="2239" width="9.140625" style="413"/>
    <col min="2240" max="2240" width="4.28515625" style="413" customWidth="1"/>
    <col min="2241" max="2241" width="45.42578125" style="413" customWidth="1"/>
    <col min="2242" max="2243" width="20.7109375" style="413" customWidth="1"/>
    <col min="2244" max="2244" width="21.42578125" style="413" bestFit="1" customWidth="1"/>
    <col min="2245" max="2495" width="9.140625" style="413"/>
    <col min="2496" max="2496" width="4.28515625" style="413" customWidth="1"/>
    <col min="2497" max="2497" width="45.42578125" style="413" customWidth="1"/>
    <col min="2498" max="2499" width="20.7109375" style="413" customWidth="1"/>
    <col min="2500" max="2500" width="21.42578125" style="413" bestFit="1" customWidth="1"/>
    <col min="2501" max="2751" width="9.140625" style="413"/>
    <col min="2752" max="2752" width="4.28515625" style="413" customWidth="1"/>
    <col min="2753" max="2753" width="45.42578125" style="413" customWidth="1"/>
    <col min="2754" max="2755" width="20.7109375" style="413" customWidth="1"/>
    <col min="2756" max="2756" width="21.42578125" style="413" bestFit="1" customWidth="1"/>
    <col min="2757" max="3007" width="9.140625" style="413"/>
    <col min="3008" max="3008" width="4.28515625" style="413" customWidth="1"/>
    <col min="3009" max="3009" width="45.42578125" style="413" customWidth="1"/>
    <col min="3010" max="3011" width="20.7109375" style="413" customWidth="1"/>
    <col min="3012" max="3012" width="21.42578125" style="413" bestFit="1" customWidth="1"/>
    <col min="3013" max="3263" width="9.140625" style="413"/>
    <col min="3264" max="3264" width="4.28515625" style="413" customWidth="1"/>
    <col min="3265" max="3265" width="45.42578125" style="413" customWidth="1"/>
    <col min="3266" max="3267" width="20.7109375" style="413" customWidth="1"/>
    <col min="3268" max="3268" width="21.42578125" style="413" bestFit="1" customWidth="1"/>
    <col min="3269" max="3519" width="9.140625" style="413"/>
    <col min="3520" max="3520" width="4.28515625" style="413" customWidth="1"/>
    <col min="3521" max="3521" width="45.42578125" style="413" customWidth="1"/>
    <col min="3522" max="3523" width="20.7109375" style="413" customWidth="1"/>
    <col min="3524" max="3524" width="21.42578125" style="413" bestFit="1" customWidth="1"/>
    <col min="3525" max="3775" width="9.140625" style="413"/>
    <col min="3776" max="3776" width="4.28515625" style="413" customWidth="1"/>
    <col min="3777" max="3777" width="45.42578125" style="413" customWidth="1"/>
    <col min="3778" max="3779" width="20.7109375" style="413" customWidth="1"/>
    <col min="3780" max="3780" width="21.42578125" style="413" bestFit="1" customWidth="1"/>
    <col min="3781" max="4031" width="9.140625" style="413"/>
    <col min="4032" max="4032" width="4.28515625" style="413" customWidth="1"/>
    <col min="4033" max="4033" width="45.42578125" style="413" customWidth="1"/>
    <col min="4034" max="4035" width="20.7109375" style="413" customWidth="1"/>
    <col min="4036" max="4036" width="21.42578125" style="413" bestFit="1" customWidth="1"/>
    <col min="4037" max="4287" width="9.140625" style="413"/>
    <col min="4288" max="4288" width="4.28515625" style="413" customWidth="1"/>
    <col min="4289" max="4289" width="45.42578125" style="413" customWidth="1"/>
    <col min="4290" max="4291" width="20.7109375" style="413" customWidth="1"/>
    <col min="4292" max="4292" width="21.42578125" style="413" bestFit="1" customWidth="1"/>
    <col min="4293" max="4543" width="9.140625" style="413"/>
    <col min="4544" max="4544" width="4.28515625" style="413" customWidth="1"/>
    <col min="4545" max="4545" width="45.42578125" style="413" customWidth="1"/>
    <col min="4546" max="4547" width="20.7109375" style="413" customWidth="1"/>
    <col min="4548" max="4548" width="21.42578125" style="413" bestFit="1" customWidth="1"/>
    <col min="4549" max="4799" width="9.140625" style="413"/>
    <col min="4800" max="4800" width="4.28515625" style="413" customWidth="1"/>
    <col min="4801" max="4801" width="45.42578125" style="413" customWidth="1"/>
    <col min="4802" max="4803" width="20.7109375" style="413" customWidth="1"/>
    <col min="4804" max="4804" width="21.42578125" style="413" bestFit="1" customWidth="1"/>
    <col min="4805" max="5055" width="9.140625" style="413"/>
    <col min="5056" max="5056" width="4.28515625" style="413" customWidth="1"/>
    <col min="5057" max="5057" width="45.42578125" style="413" customWidth="1"/>
    <col min="5058" max="5059" width="20.7109375" style="413" customWidth="1"/>
    <col min="5060" max="5060" width="21.42578125" style="413" bestFit="1" customWidth="1"/>
    <col min="5061" max="5311" width="9.140625" style="413"/>
    <col min="5312" max="5312" width="4.28515625" style="413" customWidth="1"/>
    <col min="5313" max="5313" width="45.42578125" style="413" customWidth="1"/>
    <col min="5314" max="5315" width="20.7109375" style="413" customWidth="1"/>
    <col min="5316" max="5316" width="21.42578125" style="413" bestFit="1" customWidth="1"/>
    <col min="5317" max="5567" width="9.140625" style="413"/>
    <col min="5568" max="5568" width="4.28515625" style="413" customWidth="1"/>
    <col min="5569" max="5569" width="45.42578125" style="413" customWidth="1"/>
    <col min="5570" max="5571" width="20.7109375" style="413" customWidth="1"/>
    <col min="5572" max="5572" width="21.42578125" style="413" bestFit="1" customWidth="1"/>
    <col min="5573" max="5823" width="9.140625" style="413"/>
    <col min="5824" max="5824" width="4.28515625" style="413" customWidth="1"/>
    <col min="5825" max="5825" width="45.42578125" style="413" customWidth="1"/>
    <col min="5826" max="5827" width="20.7109375" style="413" customWidth="1"/>
    <col min="5828" max="5828" width="21.42578125" style="413" bestFit="1" customWidth="1"/>
    <col min="5829" max="6079" width="9.140625" style="413"/>
    <col min="6080" max="6080" width="4.28515625" style="413" customWidth="1"/>
    <col min="6081" max="6081" width="45.42578125" style="413" customWidth="1"/>
    <col min="6082" max="6083" width="20.7109375" style="413" customWidth="1"/>
    <col min="6084" max="6084" width="21.42578125" style="413" bestFit="1" customWidth="1"/>
    <col min="6085" max="6335" width="9.140625" style="413"/>
    <col min="6336" max="6336" width="4.28515625" style="413" customWidth="1"/>
    <col min="6337" max="6337" width="45.42578125" style="413" customWidth="1"/>
    <col min="6338" max="6339" width="20.7109375" style="413" customWidth="1"/>
    <col min="6340" max="6340" width="21.42578125" style="413" bestFit="1" customWidth="1"/>
    <col min="6341" max="6591" width="9.140625" style="413"/>
    <col min="6592" max="6592" width="4.28515625" style="413" customWidth="1"/>
    <col min="6593" max="6593" width="45.42578125" style="413" customWidth="1"/>
    <col min="6594" max="6595" width="20.7109375" style="413" customWidth="1"/>
    <col min="6596" max="6596" width="21.42578125" style="413" bestFit="1" customWidth="1"/>
    <col min="6597" max="6847" width="9.140625" style="413"/>
    <col min="6848" max="6848" width="4.28515625" style="413" customWidth="1"/>
    <col min="6849" max="6849" width="45.42578125" style="413" customWidth="1"/>
    <col min="6850" max="6851" width="20.7109375" style="413" customWidth="1"/>
    <col min="6852" max="6852" width="21.42578125" style="413" bestFit="1" customWidth="1"/>
    <col min="6853" max="7103" width="9.140625" style="413"/>
    <col min="7104" max="7104" width="4.28515625" style="413" customWidth="1"/>
    <col min="7105" max="7105" width="45.42578125" style="413" customWidth="1"/>
    <col min="7106" max="7107" width="20.7109375" style="413" customWidth="1"/>
    <col min="7108" max="7108" width="21.42578125" style="413" bestFit="1" customWidth="1"/>
    <col min="7109" max="7359" width="9.140625" style="413"/>
    <col min="7360" max="7360" width="4.28515625" style="413" customWidth="1"/>
    <col min="7361" max="7361" width="45.42578125" style="413" customWidth="1"/>
    <col min="7362" max="7363" width="20.7109375" style="413" customWidth="1"/>
    <col min="7364" max="7364" width="21.42578125" style="413" bestFit="1" customWidth="1"/>
    <col min="7365" max="7615" width="9.140625" style="413"/>
    <col min="7616" max="7616" width="4.28515625" style="413" customWidth="1"/>
    <col min="7617" max="7617" width="45.42578125" style="413" customWidth="1"/>
    <col min="7618" max="7619" width="20.7109375" style="413" customWidth="1"/>
    <col min="7620" max="7620" width="21.42578125" style="413" bestFit="1" customWidth="1"/>
    <col min="7621" max="7871" width="9.140625" style="413"/>
    <col min="7872" max="7872" width="4.28515625" style="413" customWidth="1"/>
    <col min="7873" max="7873" width="45.42578125" style="413" customWidth="1"/>
    <col min="7874" max="7875" width="20.7109375" style="413" customWidth="1"/>
    <col min="7876" max="7876" width="21.42578125" style="413" bestFit="1" customWidth="1"/>
    <col min="7877" max="8127" width="9.140625" style="413"/>
    <col min="8128" max="8128" width="4.28515625" style="413" customWidth="1"/>
    <col min="8129" max="8129" width="45.42578125" style="413" customWidth="1"/>
    <col min="8130" max="8131" width="20.7109375" style="413" customWidth="1"/>
    <col min="8132" max="8132" width="21.42578125" style="413" bestFit="1" customWidth="1"/>
    <col min="8133" max="8383" width="9.140625" style="413"/>
    <col min="8384" max="8384" width="4.28515625" style="413" customWidth="1"/>
    <col min="8385" max="8385" width="45.42578125" style="413" customWidth="1"/>
    <col min="8386" max="8387" width="20.7109375" style="413" customWidth="1"/>
    <col min="8388" max="8388" width="21.42578125" style="413" bestFit="1" customWidth="1"/>
    <col min="8389" max="8639" width="9.140625" style="413"/>
    <col min="8640" max="8640" width="4.28515625" style="413" customWidth="1"/>
    <col min="8641" max="8641" width="45.42578125" style="413" customWidth="1"/>
    <col min="8642" max="8643" width="20.7109375" style="413" customWidth="1"/>
    <col min="8644" max="8644" width="21.42578125" style="413" bestFit="1" customWidth="1"/>
    <col min="8645" max="8895" width="9.140625" style="413"/>
    <col min="8896" max="8896" width="4.28515625" style="413" customWidth="1"/>
    <col min="8897" max="8897" width="45.42578125" style="413" customWidth="1"/>
    <col min="8898" max="8899" width="20.7109375" style="413" customWidth="1"/>
    <col min="8900" max="8900" width="21.42578125" style="413" bestFit="1" customWidth="1"/>
    <col min="8901" max="9151" width="9.140625" style="413"/>
    <col min="9152" max="9152" width="4.28515625" style="413" customWidth="1"/>
    <col min="9153" max="9153" width="45.42578125" style="413" customWidth="1"/>
    <col min="9154" max="9155" width="20.7109375" style="413" customWidth="1"/>
    <col min="9156" max="9156" width="21.42578125" style="413" bestFit="1" customWidth="1"/>
    <col min="9157" max="9407" width="9.140625" style="413"/>
    <col min="9408" max="9408" width="4.28515625" style="413" customWidth="1"/>
    <col min="9409" max="9409" width="45.42578125" style="413" customWidth="1"/>
    <col min="9410" max="9411" width="20.7109375" style="413" customWidth="1"/>
    <col min="9412" max="9412" width="21.42578125" style="413" bestFit="1" customWidth="1"/>
    <col min="9413" max="9663" width="9.140625" style="413"/>
    <col min="9664" max="9664" width="4.28515625" style="413" customWidth="1"/>
    <col min="9665" max="9665" width="45.42578125" style="413" customWidth="1"/>
    <col min="9666" max="9667" width="20.7109375" style="413" customWidth="1"/>
    <col min="9668" max="9668" width="21.42578125" style="413" bestFit="1" customWidth="1"/>
    <col min="9669" max="9919" width="9.140625" style="413"/>
    <col min="9920" max="9920" width="4.28515625" style="413" customWidth="1"/>
    <col min="9921" max="9921" width="45.42578125" style="413" customWidth="1"/>
    <col min="9922" max="9923" width="20.7109375" style="413" customWidth="1"/>
    <col min="9924" max="9924" width="21.42578125" style="413" bestFit="1" customWidth="1"/>
    <col min="9925" max="10175" width="9.140625" style="413"/>
    <col min="10176" max="10176" width="4.28515625" style="413" customWidth="1"/>
    <col min="10177" max="10177" width="45.42578125" style="413" customWidth="1"/>
    <col min="10178" max="10179" width="20.7109375" style="413" customWidth="1"/>
    <col min="10180" max="10180" width="21.42578125" style="413" bestFit="1" customWidth="1"/>
    <col min="10181" max="10431" width="9.140625" style="413"/>
    <col min="10432" max="10432" width="4.28515625" style="413" customWidth="1"/>
    <col min="10433" max="10433" width="45.42578125" style="413" customWidth="1"/>
    <col min="10434" max="10435" width="20.7109375" style="413" customWidth="1"/>
    <col min="10436" max="10436" width="21.42578125" style="413" bestFit="1" customWidth="1"/>
    <col min="10437" max="10687" width="9.140625" style="413"/>
    <col min="10688" max="10688" width="4.28515625" style="413" customWidth="1"/>
    <col min="10689" max="10689" width="45.42578125" style="413" customWidth="1"/>
    <col min="10690" max="10691" width="20.7109375" style="413" customWidth="1"/>
    <col min="10692" max="10692" width="21.42578125" style="413" bestFit="1" customWidth="1"/>
    <col min="10693" max="10943" width="9.140625" style="413"/>
    <col min="10944" max="10944" width="4.28515625" style="413" customWidth="1"/>
    <col min="10945" max="10945" width="45.42578125" style="413" customWidth="1"/>
    <col min="10946" max="10947" width="20.7109375" style="413" customWidth="1"/>
    <col min="10948" max="10948" width="21.42578125" style="413" bestFit="1" customWidth="1"/>
    <col min="10949" max="11199" width="9.140625" style="413"/>
    <col min="11200" max="11200" width="4.28515625" style="413" customWidth="1"/>
    <col min="11201" max="11201" width="45.42578125" style="413" customWidth="1"/>
    <col min="11202" max="11203" width="20.7109375" style="413" customWidth="1"/>
    <col min="11204" max="11204" width="21.42578125" style="413" bestFit="1" customWidth="1"/>
    <col min="11205" max="11455" width="9.140625" style="413"/>
    <col min="11456" max="11456" width="4.28515625" style="413" customWidth="1"/>
    <col min="11457" max="11457" width="45.42578125" style="413" customWidth="1"/>
    <col min="11458" max="11459" width="20.7109375" style="413" customWidth="1"/>
    <col min="11460" max="11460" width="21.42578125" style="413" bestFit="1" customWidth="1"/>
    <col min="11461" max="11711" width="9.140625" style="413"/>
    <col min="11712" max="11712" width="4.28515625" style="413" customWidth="1"/>
    <col min="11713" max="11713" width="45.42578125" style="413" customWidth="1"/>
    <col min="11714" max="11715" width="20.7109375" style="413" customWidth="1"/>
    <col min="11716" max="11716" width="21.42578125" style="413" bestFit="1" customWidth="1"/>
    <col min="11717" max="11967" width="9.140625" style="413"/>
    <col min="11968" max="11968" width="4.28515625" style="413" customWidth="1"/>
    <col min="11969" max="11969" width="45.42578125" style="413" customWidth="1"/>
    <col min="11970" max="11971" width="20.7109375" style="413" customWidth="1"/>
    <col min="11972" max="11972" width="21.42578125" style="413" bestFit="1" customWidth="1"/>
    <col min="11973" max="12223" width="9.140625" style="413"/>
    <col min="12224" max="12224" width="4.28515625" style="413" customWidth="1"/>
    <col min="12225" max="12225" width="45.42578125" style="413" customWidth="1"/>
    <col min="12226" max="12227" width="20.7109375" style="413" customWidth="1"/>
    <col min="12228" max="12228" width="21.42578125" style="413" bestFit="1" customWidth="1"/>
    <col min="12229" max="12479" width="9.140625" style="413"/>
    <col min="12480" max="12480" width="4.28515625" style="413" customWidth="1"/>
    <col min="12481" max="12481" width="45.42578125" style="413" customWidth="1"/>
    <col min="12482" max="12483" width="20.7109375" style="413" customWidth="1"/>
    <col min="12484" max="12484" width="21.42578125" style="413" bestFit="1" customWidth="1"/>
    <col min="12485" max="12735" width="9.140625" style="413"/>
    <col min="12736" max="12736" width="4.28515625" style="413" customWidth="1"/>
    <col min="12737" max="12737" width="45.42578125" style="413" customWidth="1"/>
    <col min="12738" max="12739" width="20.7109375" style="413" customWidth="1"/>
    <col min="12740" max="12740" width="21.42578125" style="413" bestFit="1" customWidth="1"/>
    <col min="12741" max="12991" width="9.140625" style="413"/>
    <col min="12992" max="12992" width="4.28515625" style="413" customWidth="1"/>
    <col min="12993" max="12993" width="45.42578125" style="413" customWidth="1"/>
    <col min="12994" max="12995" width="20.7109375" style="413" customWidth="1"/>
    <col min="12996" max="12996" width="21.42578125" style="413" bestFit="1" customWidth="1"/>
    <col min="12997" max="13247" width="9.140625" style="413"/>
    <col min="13248" max="13248" width="4.28515625" style="413" customWidth="1"/>
    <col min="13249" max="13249" width="45.42578125" style="413" customWidth="1"/>
    <col min="13250" max="13251" width="20.7109375" style="413" customWidth="1"/>
    <col min="13252" max="13252" width="21.42578125" style="413" bestFit="1" customWidth="1"/>
    <col min="13253" max="13503" width="9.140625" style="413"/>
    <col min="13504" max="13504" width="4.28515625" style="413" customWidth="1"/>
    <col min="13505" max="13505" width="45.42578125" style="413" customWidth="1"/>
    <col min="13506" max="13507" width="20.7109375" style="413" customWidth="1"/>
    <col min="13508" max="13508" width="21.42578125" style="413" bestFit="1" customWidth="1"/>
    <col min="13509" max="13759" width="9.140625" style="413"/>
    <col min="13760" max="13760" width="4.28515625" style="413" customWidth="1"/>
    <col min="13761" max="13761" width="45.42578125" style="413" customWidth="1"/>
    <col min="13762" max="13763" width="20.7109375" style="413" customWidth="1"/>
    <col min="13764" max="13764" width="21.42578125" style="413" bestFit="1" customWidth="1"/>
    <col min="13765" max="14015" width="9.140625" style="413"/>
    <col min="14016" max="14016" width="4.28515625" style="413" customWidth="1"/>
    <col min="14017" max="14017" width="45.42578125" style="413" customWidth="1"/>
    <col min="14018" max="14019" width="20.7109375" style="413" customWidth="1"/>
    <col min="14020" max="14020" width="21.42578125" style="413" bestFit="1" customWidth="1"/>
    <col min="14021" max="14271" width="9.140625" style="413"/>
    <col min="14272" max="14272" width="4.28515625" style="413" customWidth="1"/>
    <col min="14273" max="14273" width="45.42578125" style="413" customWidth="1"/>
    <col min="14274" max="14275" width="20.7109375" style="413" customWidth="1"/>
    <col min="14276" max="14276" width="21.42578125" style="413" bestFit="1" customWidth="1"/>
    <col min="14277" max="14527" width="9.140625" style="413"/>
    <col min="14528" max="14528" width="4.28515625" style="413" customWidth="1"/>
    <col min="14529" max="14529" width="45.42578125" style="413" customWidth="1"/>
    <col min="14530" max="14531" width="20.7109375" style="413" customWidth="1"/>
    <col min="14532" max="14532" width="21.42578125" style="413" bestFit="1" customWidth="1"/>
    <col min="14533" max="14783" width="9.140625" style="413"/>
    <col min="14784" max="14784" width="4.28515625" style="413" customWidth="1"/>
    <col min="14785" max="14785" width="45.42578125" style="413" customWidth="1"/>
    <col min="14786" max="14787" width="20.7109375" style="413" customWidth="1"/>
    <col min="14788" max="14788" width="21.42578125" style="413" bestFit="1" customWidth="1"/>
    <col min="14789" max="15039" width="9.140625" style="413"/>
    <col min="15040" max="15040" width="4.28515625" style="413" customWidth="1"/>
    <col min="15041" max="15041" width="45.42578125" style="413" customWidth="1"/>
    <col min="15042" max="15043" width="20.7109375" style="413" customWidth="1"/>
    <col min="15044" max="15044" width="21.42578125" style="413" bestFit="1" customWidth="1"/>
    <col min="15045" max="15295" width="9.140625" style="413"/>
    <col min="15296" max="15296" width="4.28515625" style="413" customWidth="1"/>
    <col min="15297" max="15297" width="45.42578125" style="413" customWidth="1"/>
    <col min="15298" max="15299" width="20.7109375" style="413" customWidth="1"/>
    <col min="15300" max="15300" width="21.42578125" style="413" bestFit="1" customWidth="1"/>
    <col min="15301" max="15551" width="9.140625" style="413"/>
    <col min="15552" max="15552" width="4.28515625" style="413" customWidth="1"/>
    <col min="15553" max="15553" width="45.42578125" style="413" customWidth="1"/>
    <col min="15554" max="15555" width="20.7109375" style="413" customWidth="1"/>
    <col min="15556" max="15556" width="21.42578125" style="413" bestFit="1" customWidth="1"/>
    <col min="15557" max="15807" width="9.140625" style="413"/>
    <col min="15808" max="15808" width="4.28515625" style="413" customWidth="1"/>
    <col min="15809" max="15809" width="45.42578125" style="413" customWidth="1"/>
    <col min="15810" max="15811" width="20.7109375" style="413" customWidth="1"/>
    <col min="15812" max="15812" width="21.42578125" style="413" bestFit="1" customWidth="1"/>
    <col min="15813" max="16063" width="9.140625" style="413"/>
    <col min="16064" max="16064" width="4.28515625" style="413" customWidth="1"/>
    <col min="16065" max="16065" width="45.42578125" style="413" customWidth="1"/>
    <col min="16066" max="16067" width="20.7109375" style="413" customWidth="1"/>
    <col min="16068" max="16068" width="21.42578125" style="413" bestFit="1" customWidth="1"/>
    <col min="16069" max="16384" width="9.140625" style="413"/>
  </cols>
  <sheetData>
    <row r="1" spans="1:6" ht="15.75">
      <c r="A1" s="410" t="s">
        <v>462</v>
      </c>
      <c r="B1" s="411"/>
      <c r="C1" s="412"/>
      <c r="D1" s="412"/>
      <c r="E1" s="412"/>
    </row>
    <row r="2" spans="1:6">
      <c r="A2" s="414"/>
      <c r="B2" s="414"/>
      <c r="C2" s="412"/>
      <c r="D2" s="412"/>
      <c r="E2" s="412"/>
    </row>
    <row r="3" spans="1:6">
      <c r="A3" s="415"/>
      <c r="B3" s="415"/>
      <c r="C3" s="416"/>
      <c r="D3" s="416"/>
      <c r="E3" s="417" t="s">
        <v>463</v>
      </c>
    </row>
    <row r="4" spans="1:6">
      <c r="A4" s="418"/>
      <c r="B4" s="419"/>
      <c r="C4" s="420" t="s">
        <v>464</v>
      </c>
      <c r="D4" s="420" t="s">
        <v>465</v>
      </c>
      <c r="E4" s="420" t="s">
        <v>465</v>
      </c>
    </row>
    <row r="5" spans="1:6">
      <c r="A5" s="415"/>
      <c r="B5" s="421"/>
      <c r="C5" s="422" t="s">
        <v>466</v>
      </c>
      <c r="D5" s="422" t="s">
        <v>467</v>
      </c>
      <c r="E5" s="422" t="s">
        <v>468</v>
      </c>
    </row>
    <row r="6" spans="1:6">
      <c r="A6" s="415"/>
      <c r="B6" s="415"/>
      <c r="C6" s="416"/>
      <c r="D6" s="416"/>
      <c r="E6" s="416"/>
    </row>
    <row r="7" spans="1:6">
      <c r="A7" s="423" t="s">
        <v>214</v>
      </c>
      <c r="B7" s="424"/>
      <c r="C7" s="425">
        <v>3035</v>
      </c>
      <c r="D7" s="426">
        <v>17387.185001999991</v>
      </c>
      <c r="E7" s="426">
        <v>9931.7590687958873</v>
      </c>
    </row>
    <row r="8" spans="1:6" ht="15.75">
      <c r="A8" s="423" t="s">
        <v>469</v>
      </c>
      <c r="B8" s="415"/>
      <c r="C8" s="427"/>
      <c r="D8" s="428"/>
      <c r="E8" s="428"/>
    </row>
    <row r="9" spans="1:6" ht="18.75">
      <c r="A9" s="423"/>
      <c r="B9" s="424" t="s">
        <v>145</v>
      </c>
      <c r="C9" s="427">
        <v>33</v>
      </c>
      <c r="D9" s="429">
        <v>1963.837012</v>
      </c>
      <c r="E9" s="429">
        <v>327.29807899999997</v>
      </c>
      <c r="F9" s="430"/>
    </row>
    <row r="10" spans="1:6" ht="18.75">
      <c r="A10" s="423"/>
      <c r="B10" s="424" t="s">
        <v>144</v>
      </c>
      <c r="C10" s="427">
        <v>343</v>
      </c>
      <c r="D10" s="429">
        <v>1851.11053638</v>
      </c>
      <c r="E10" s="429">
        <v>2927.556549635</v>
      </c>
      <c r="F10" s="430"/>
    </row>
    <row r="11" spans="1:6">
      <c r="A11" s="423"/>
      <c r="B11" s="424" t="s">
        <v>192</v>
      </c>
      <c r="C11" s="427">
        <v>35</v>
      </c>
      <c r="D11" s="429">
        <v>1681.2036365500001</v>
      </c>
      <c r="E11" s="429">
        <v>-9.5574569999999994</v>
      </c>
    </row>
    <row r="12" spans="1:6">
      <c r="A12" s="423"/>
      <c r="B12" s="424" t="s">
        <v>142</v>
      </c>
      <c r="C12" s="427">
        <v>253</v>
      </c>
      <c r="D12" s="429">
        <v>1144.2761229300002</v>
      </c>
      <c r="E12" s="429">
        <v>348.65961620093998</v>
      </c>
    </row>
    <row r="13" spans="1:6" ht="18.75">
      <c r="A13" s="423"/>
      <c r="B13" s="424" t="s">
        <v>231</v>
      </c>
      <c r="C13" s="427">
        <v>38</v>
      </c>
      <c r="D13" s="429">
        <v>1076.3223694999999</v>
      </c>
      <c r="E13" s="429">
        <v>24.708908999999998</v>
      </c>
      <c r="F13" s="430"/>
    </row>
    <row r="14" spans="1:6" ht="18.75">
      <c r="A14" s="423"/>
      <c r="B14" s="424" t="s">
        <v>470</v>
      </c>
      <c r="C14" s="427">
        <v>5</v>
      </c>
      <c r="D14" s="429">
        <v>916.83830899999998</v>
      </c>
      <c r="E14" s="429">
        <v>25.336295</v>
      </c>
      <c r="F14" s="430"/>
    </row>
    <row r="15" spans="1:6">
      <c r="A15" s="423"/>
      <c r="B15" s="424" t="s">
        <v>191</v>
      </c>
      <c r="C15" s="427">
        <v>93</v>
      </c>
      <c r="D15" s="429">
        <v>901.53762237000001</v>
      </c>
      <c r="E15" s="429">
        <v>377.80333164999996</v>
      </c>
    </row>
    <row r="16" spans="1:6">
      <c r="A16" s="423"/>
      <c r="B16" s="424" t="s">
        <v>147</v>
      </c>
      <c r="C16" s="427">
        <v>111</v>
      </c>
      <c r="D16" s="429">
        <v>775.87638489999995</v>
      </c>
      <c r="E16" s="429">
        <v>956.46131649999995</v>
      </c>
    </row>
    <row r="17" spans="1:5">
      <c r="A17" s="423"/>
      <c r="B17" s="424" t="s">
        <v>190</v>
      </c>
      <c r="C17" s="427">
        <v>184</v>
      </c>
      <c r="D17" s="429">
        <v>767.76330459999997</v>
      </c>
      <c r="E17" s="429">
        <v>821.30539969187498</v>
      </c>
    </row>
    <row r="18" spans="1:5">
      <c r="A18" s="423"/>
      <c r="B18" s="424" t="s">
        <v>168</v>
      </c>
      <c r="C18" s="427">
        <v>15</v>
      </c>
      <c r="D18" s="429">
        <v>691.49524299999996</v>
      </c>
      <c r="E18" s="429">
        <v>877.16339000000005</v>
      </c>
    </row>
    <row r="19" spans="1:5">
      <c r="A19" s="423"/>
      <c r="B19" s="424" t="s">
        <v>148</v>
      </c>
      <c r="C19" s="427">
        <v>57</v>
      </c>
      <c r="D19" s="429">
        <v>675.24539800000002</v>
      </c>
      <c r="E19" s="429">
        <v>38.849165187499999</v>
      </c>
    </row>
    <row r="20" spans="1:5">
      <c r="A20" s="423"/>
      <c r="B20" s="424" t="s">
        <v>159</v>
      </c>
      <c r="C20" s="427">
        <v>26</v>
      </c>
      <c r="D20" s="429">
        <v>522.35870299999999</v>
      </c>
      <c r="E20" s="429">
        <v>123.13822949999999</v>
      </c>
    </row>
    <row r="21" spans="1:5">
      <c r="A21" s="423"/>
      <c r="B21" s="424" t="s">
        <v>194</v>
      </c>
      <c r="C21" s="427">
        <v>110</v>
      </c>
      <c r="D21" s="429">
        <v>520.66371101000004</v>
      </c>
      <c r="E21" s="429">
        <v>234.60263162011719</v>
      </c>
    </row>
    <row r="22" spans="1:5">
      <c r="A22" s="423"/>
      <c r="B22" s="424" t="s">
        <v>230</v>
      </c>
      <c r="C22" s="427">
        <v>1285</v>
      </c>
      <c r="D22" s="429">
        <v>475.21061402000009</v>
      </c>
      <c r="E22" s="429">
        <v>535.85148100244146</v>
      </c>
    </row>
    <row r="23" spans="1:5">
      <c r="A23" s="423"/>
      <c r="B23" s="424" t="s">
        <v>161</v>
      </c>
      <c r="C23" s="427">
        <v>65</v>
      </c>
      <c r="D23" s="429">
        <v>466.40918099999999</v>
      </c>
      <c r="E23" s="429">
        <v>664.40429531250004</v>
      </c>
    </row>
    <row r="24" spans="1:5">
      <c r="A24" s="423"/>
      <c r="B24" s="424" t="s">
        <v>167</v>
      </c>
      <c r="C24" s="427">
        <v>19</v>
      </c>
      <c r="D24" s="429">
        <v>422.40180600000002</v>
      </c>
      <c r="E24" s="429">
        <v>27.68560175</v>
      </c>
    </row>
    <row r="25" spans="1:5">
      <c r="A25" s="423"/>
      <c r="B25" s="424" t="s">
        <v>146</v>
      </c>
      <c r="C25" s="427">
        <v>63</v>
      </c>
      <c r="D25" s="429">
        <v>376.32444299999997</v>
      </c>
      <c r="E25" s="429">
        <v>338.80194</v>
      </c>
    </row>
    <row r="26" spans="1:5">
      <c r="A26" s="423"/>
      <c r="B26" s="424" t="s">
        <v>150</v>
      </c>
      <c r="C26" s="427">
        <v>32</v>
      </c>
      <c r="D26" s="429">
        <v>277.88121799999999</v>
      </c>
      <c r="E26" s="429">
        <v>342.50361462500001</v>
      </c>
    </row>
    <row r="27" spans="1:5">
      <c r="A27" s="423"/>
      <c r="B27" s="424" t="s">
        <v>151</v>
      </c>
      <c r="C27" s="427">
        <v>22</v>
      </c>
      <c r="D27" s="429">
        <v>260.05106499999999</v>
      </c>
      <c r="E27" s="429">
        <v>43.581978999999997</v>
      </c>
    </row>
    <row r="28" spans="1:5">
      <c r="A28" s="423"/>
      <c r="B28" s="424" t="s">
        <v>189</v>
      </c>
      <c r="C28" s="431">
        <v>33</v>
      </c>
      <c r="D28" s="429">
        <v>245.31283519999999</v>
      </c>
      <c r="E28" s="429">
        <v>313.64063269250488</v>
      </c>
    </row>
    <row r="29" spans="1:5">
      <c r="A29" s="423" t="s">
        <v>303</v>
      </c>
      <c r="B29" s="432"/>
      <c r="C29" s="433"/>
      <c r="D29" s="434"/>
      <c r="E29" s="434"/>
    </row>
    <row r="30" spans="1:5">
      <c r="A30" s="423"/>
      <c r="B30" s="435" t="s">
        <v>295</v>
      </c>
      <c r="C30" s="427">
        <v>408</v>
      </c>
      <c r="D30" s="429">
        <v>5784.6675978299982</v>
      </c>
      <c r="E30" s="429">
        <v>2494.4005145625001</v>
      </c>
    </row>
    <row r="31" spans="1:5">
      <c r="A31" s="423"/>
      <c r="B31" s="435" t="s">
        <v>300</v>
      </c>
      <c r="C31" s="427">
        <v>368</v>
      </c>
      <c r="D31" s="429">
        <v>2328.4616233000002</v>
      </c>
      <c r="E31" s="429">
        <v>1332.6664233524414</v>
      </c>
    </row>
    <row r="32" spans="1:5">
      <c r="A32" s="423"/>
      <c r="B32" s="435" t="s">
        <v>471</v>
      </c>
      <c r="C32" s="427">
        <v>859</v>
      </c>
      <c r="D32" s="429">
        <v>2206.7956291199994</v>
      </c>
      <c r="E32" s="429">
        <v>983.31481304249996</v>
      </c>
    </row>
    <row r="33" spans="1:5">
      <c r="A33" s="423"/>
      <c r="B33" s="435" t="s">
        <v>472</v>
      </c>
      <c r="C33" s="427">
        <v>335</v>
      </c>
      <c r="D33" s="429">
        <v>1956.74136896</v>
      </c>
      <c r="E33" s="429">
        <v>1569.7960333800049</v>
      </c>
    </row>
    <row r="34" spans="1:5">
      <c r="A34" s="423"/>
      <c r="B34" s="435" t="s">
        <v>299</v>
      </c>
      <c r="C34" s="427">
        <v>245</v>
      </c>
      <c r="D34" s="429">
        <v>1691.6119595</v>
      </c>
      <c r="E34" s="429">
        <v>854.09705188750002</v>
      </c>
    </row>
    <row r="35" spans="1:5">
      <c r="A35" s="423"/>
      <c r="B35" s="435" t="s">
        <v>298</v>
      </c>
      <c r="C35" s="427">
        <v>173</v>
      </c>
      <c r="D35" s="429">
        <v>1071.7798877499999</v>
      </c>
      <c r="E35" s="429">
        <v>537.6968997153125</v>
      </c>
    </row>
    <row r="36" spans="1:5">
      <c r="A36" s="423"/>
      <c r="B36" s="435" t="s">
        <v>473</v>
      </c>
      <c r="C36" s="427">
        <v>7</v>
      </c>
      <c r="D36" s="429">
        <v>731.26088300000004</v>
      </c>
      <c r="E36" s="429">
        <v>31.643000000000001</v>
      </c>
    </row>
    <row r="37" spans="1:5">
      <c r="A37" s="423"/>
      <c r="B37" s="435" t="s">
        <v>474</v>
      </c>
      <c r="C37" s="427">
        <v>40</v>
      </c>
      <c r="D37" s="429">
        <v>442.942519</v>
      </c>
      <c r="E37" s="429">
        <v>278.97599594000246</v>
      </c>
    </row>
    <row r="38" spans="1:5">
      <c r="A38" s="423"/>
      <c r="B38" s="435" t="s">
        <v>282</v>
      </c>
      <c r="C38" s="427">
        <v>16</v>
      </c>
      <c r="D38" s="429">
        <v>217.27771000000001</v>
      </c>
      <c r="E38" s="429">
        <v>217.476888</v>
      </c>
    </row>
    <row r="39" spans="1:5">
      <c r="A39" s="423"/>
      <c r="B39" s="435" t="s">
        <v>287</v>
      </c>
      <c r="C39" s="427">
        <v>101</v>
      </c>
      <c r="D39" s="429">
        <v>178.07258544999999</v>
      </c>
      <c r="E39" s="429">
        <v>-44.372381593749999</v>
      </c>
    </row>
    <row r="40" spans="1:5">
      <c r="A40" s="423"/>
      <c r="B40" s="435" t="s">
        <v>475</v>
      </c>
      <c r="C40" s="427">
        <v>42</v>
      </c>
      <c r="D40" s="429">
        <v>173.12816918999999</v>
      </c>
      <c r="E40" s="429">
        <v>33.861815296875001</v>
      </c>
    </row>
    <row r="41" spans="1:5">
      <c r="A41" s="423"/>
      <c r="B41" s="435" t="s">
        <v>476</v>
      </c>
      <c r="C41" s="427">
        <v>24</v>
      </c>
      <c r="D41" s="429">
        <v>146.93946500000001</v>
      </c>
      <c r="E41" s="429">
        <v>56.53</v>
      </c>
    </row>
    <row r="42" spans="1:5">
      <c r="A42" s="423"/>
      <c r="B42" s="435" t="s">
        <v>297</v>
      </c>
      <c r="C42" s="427">
        <v>41</v>
      </c>
      <c r="D42" s="429">
        <v>80.191471159999992</v>
      </c>
      <c r="E42" s="429">
        <v>64.478530000000006</v>
      </c>
    </row>
    <row r="43" spans="1:5">
      <c r="A43" s="423"/>
      <c r="B43" s="435" t="s">
        <v>296</v>
      </c>
      <c r="C43" s="427">
        <v>26</v>
      </c>
      <c r="D43" s="429">
        <v>61.388470890000001</v>
      </c>
      <c r="E43" s="429">
        <v>86.985430500000007</v>
      </c>
    </row>
    <row r="44" spans="1:5">
      <c r="A44" s="423"/>
      <c r="B44" s="435" t="s">
        <v>278</v>
      </c>
      <c r="C44" s="427">
        <v>20</v>
      </c>
      <c r="D44" s="429">
        <v>60.482283259999996</v>
      </c>
      <c r="E44" s="429">
        <v>103.076947</v>
      </c>
    </row>
    <row r="45" spans="1:5">
      <c r="A45" s="423"/>
      <c r="B45" s="435" t="s">
        <v>280</v>
      </c>
      <c r="C45" s="427">
        <v>21</v>
      </c>
      <c r="D45" s="429">
        <v>56.213183000000001</v>
      </c>
      <c r="E45" s="429">
        <v>28.6270065</v>
      </c>
    </row>
    <row r="46" spans="1:5">
      <c r="A46" s="423"/>
      <c r="B46" s="435" t="s">
        <v>477</v>
      </c>
      <c r="C46" s="427">
        <v>20</v>
      </c>
      <c r="D46" s="429">
        <v>49.314419100000002</v>
      </c>
      <c r="E46" s="429">
        <v>4.9174049999999996</v>
      </c>
    </row>
    <row r="47" spans="1:5">
      <c r="B47" s="435" t="s">
        <v>277</v>
      </c>
      <c r="C47" s="427">
        <v>12</v>
      </c>
      <c r="D47" s="429">
        <v>40.902284999999999</v>
      </c>
      <c r="E47" s="429">
        <v>-38.949216</v>
      </c>
    </row>
    <row r="48" spans="1:5">
      <c r="B48" s="435" t="s">
        <v>478</v>
      </c>
      <c r="C48" s="427">
        <v>3</v>
      </c>
      <c r="D48" s="429">
        <v>28.46</v>
      </c>
      <c r="E48" s="429">
        <v>1002.28797</v>
      </c>
    </row>
    <row r="49" spans="3:5">
      <c r="C49" s="427"/>
      <c r="E49" s="429"/>
    </row>
    <row r="50" spans="3:5">
      <c r="E50" s="429"/>
    </row>
    <row r="51" spans="3:5">
      <c r="E51" s="429"/>
    </row>
    <row r="52" spans="3:5">
      <c r="E52" s="429"/>
    </row>
    <row r="53" spans="3:5">
      <c r="E53" s="429"/>
    </row>
    <row r="54" spans="3:5">
      <c r="E54" s="429"/>
    </row>
    <row r="55" spans="3:5">
      <c r="E55" s="429"/>
    </row>
    <row r="56" spans="3:5">
      <c r="E56" s="429"/>
    </row>
    <row r="57" spans="3:5">
      <c r="E57" s="429"/>
    </row>
    <row r="58" spans="3:5">
      <c r="E58" s="429"/>
    </row>
    <row r="59" spans="3:5">
      <c r="E59" s="429"/>
    </row>
    <row r="60" spans="3:5">
      <c r="E60" s="436"/>
    </row>
    <row r="61" spans="3:5">
      <c r="E61" s="436"/>
    </row>
    <row r="62" spans="3:5">
      <c r="E62" s="436"/>
    </row>
    <row r="63" spans="3:5">
      <c r="E63" s="436"/>
    </row>
    <row r="64" spans="3:5">
      <c r="E64" s="436"/>
    </row>
    <row r="65" spans="5:5">
      <c r="E65" s="436"/>
    </row>
    <row r="66" spans="5:5">
      <c r="E66" s="436"/>
    </row>
    <row r="67" spans="5:5">
      <c r="E67" s="436"/>
    </row>
  </sheetData>
  <pageMargins left="0.73" right="0.27" top="0.75" bottom="0.75" header="0.47" footer="0.3"/>
  <pageSetup paperSize="9" orientation="portrait" r:id="rId1"/>
  <headerFooter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011-6717-4C75-9750-5D68E69DDFF6}">
  <sheetPr>
    <pageSetUpPr fitToPage="1"/>
  </sheetPr>
  <dimension ref="A1:M63"/>
  <sheetViews>
    <sheetView zoomScale="90" zoomScaleNormal="90" workbookViewId="0">
      <selection activeCell="A2" sqref="A2"/>
    </sheetView>
  </sheetViews>
  <sheetFormatPr defaultColWidth="9.140625" defaultRowHeight="12.75"/>
  <cols>
    <col min="1" max="1" width="24.85546875" style="158" customWidth="1"/>
    <col min="2" max="3" width="12.140625" style="158" customWidth="1"/>
    <col min="4" max="4" width="11.7109375" style="158" customWidth="1"/>
    <col min="5" max="5" width="10.7109375" style="158" customWidth="1"/>
    <col min="6" max="6" width="12.42578125" style="158" customWidth="1"/>
    <col min="7" max="7" width="12.140625" style="158" customWidth="1"/>
    <col min="8" max="16384" width="9.140625" style="158"/>
  </cols>
  <sheetData>
    <row r="1" spans="1:13" ht="20.100000000000001" customHeight="1">
      <c r="A1" s="182" t="s">
        <v>246</v>
      </c>
      <c r="B1" s="182"/>
      <c r="C1" s="182"/>
      <c r="D1" s="182"/>
      <c r="E1" s="182"/>
      <c r="F1" s="182"/>
      <c r="G1" s="182"/>
    </row>
    <row r="2" spans="1:13" ht="20.100000000000001" customHeight="1">
      <c r="A2" s="182"/>
      <c r="B2" s="182"/>
      <c r="C2" s="182"/>
      <c r="D2" s="182"/>
      <c r="E2" s="182"/>
      <c r="F2" s="182"/>
      <c r="G2" s="182"/>
    </row>
    <row r="3" spans="1:13" ht="11.1" customHeight="1">
      <c r="A3" s="181"/>
      <c r="B3" s="181"/>
      <c r="C3" s="181"/>
      <c r="D3" s="181"/>
      <c r="E3" s="180"/>
      <c r="F3" s="180"/>
      <c r="G3" s="180"/>
    </row>
    <row r="4" spans="1:13" ht="9" customHeight="1">
      <c r="A4" s="170"/>
      <c r="B4" s="179"/>
      <c r="C4" s="179"/>
      <c r="D4" s="179"/>
      <c r="E4" s="179"/>
      <c r="F4" s="179"/>
      <c r="G4" s="178"/>
    </row>
    <row r="5" spans="1:13" ht="17.25" customHeight="1">
      <c r="B5" s="177" t="s">
        <v>245</v>
      </c>
      <c r="C5" s="177" t="s">
        <v>70</v>
      </c>
      <c r="D5" s="444" t="s">
        <v>244</v>
      </c>
      <c r="E5" s="444"/>
      <c r="F5" s="176" t="s">
        <v>22</v>
      </c>
      <c r="G5" s="176" t="s">
        <v>23</v>
      </c>
    </row>
    <row r="6" spans="1:13" ht="17.25" customHeight="1">
      <c r="B6" s="173" t="s">
        <v>73</v>
      </c>
      <c r="C6" s="173" t="s">
        <v>74</v>
      </c>
      <c r="D6" s="445" t="s">
        <v>24</v>
      </c>
      <c r="E6" s="445"/>
      <c r="F6" s="175" t="s">
        <v>24</v>
      </c>
      <c r="G6" s="175" t="s">
        <v>24</v>
      </c>
    </row>
    <row r="7" spans="1:13" ht="17.25" customHeight="1">
      <c r="B7" s="173" t="s">
        <v>75</v>
      </c>
      <c r="C7" s="173" t="s">
        <v>75</v>
      </c>
      <c r="D7" s="173" t="s">
        <v>243</v>
      </c>
      <c r="E7" s="173" t="s">
        <v>242</v>
      </c>
      <c r="F7" s="174" t="s">
        <v>25</v>
      </c>
      <c r="G7" s="174" t="s">
        <v>25</v>
      </c>
    </row>
    <row r="8" spans="1:13" ht="17.25" customHeight="1">
      <c r="B8" s="173">
        <v>2024</v>
      </c>
      <c r="C8" s="173">
        <v>2024</v>
      </c>
      <c r="D8" s="173" t="s">
        <v>241</v>
      </c>
      <c r="E8" s="173" t="s">
        <v>240</v>
      </c>
      <c r="F8" s="172" t="s">
        <v>26</v>
      </c>
      <c r="G8" s="172" t="s">
        <v>26</v>
      </c>
    </row>
    <row r="9" spans="1:13" ht="17.25" customHeight="1">
      <c r="B9" s="173" t="s">
        <v>239</v>
      </c>
      <c r="C9" s="173" t="s">
        <v>239</v>
      </c>
      <c r="D9" s="173" t="s">
        <v>239</v>
      </c>
      <c r="E9" s="173" t="s">
        <v>238</v>
      </c>
      <c r="F9" s="172" t="s">
        <v>75</v>
      </c>
      <c r="G9" s="172" t="s">
        <v>75</v>
      </c>
    </row>
    <row r="10" spans="1:13" ht="17.25" customHeight="1">
      <c r="B10" s="171"/>
      <c r="C10" s="171"/>
      <c r="D10" s="170"/>
      <c r="E10" s="170"/>
      <c r="F10" s="169" t="s">
        <v>237</v>
      </c>
      <c r="G10" s="169" t="s">
        <v>237</v>
      </c>
    </row>
    <row r="11" spans="1:13" s="163" customFormat="1" ht="6.75" customHeight="1">
      <c r="A11" s="158"/>
      <c r="B11" s="168"/>
      <c r="C11" s="168"/>
      <c r="D11" s="158"/>
      <c r="E11" s="158"/>
      <c r="F11" s="167"/>
      <c r="G11" s="167"/>
    </row>
    <row r="12" spans="1:13" s="163" customFormat="1" ht="22.35" customHeight="1">
      <c r="A12" s="163" t="s">
        <v>214</v>
      </c>
      <c r="B12" s="404">
        <v>557480.11720475019</v>
      </c>
      <c r="C12" s="404">
        <v>562002.94665146933</v>
      </c>
      <c r="D12" s="404">
        <v>5822278.4005492274</v>
      </c>
      <c r="E12" s="405">
        <v>100</v>
      </c>
      <c r="F12" s="406">
        <v>108.75126891118907</v>
      </c>
      <c r="G12" s="406">
        <v>108.81674319764585</v>
      </c>
      <c r="H12" s="164"/>
      <c r="I12" s="164"/>
      <c r="J12" s="164"/>
    </row>
    <row r="13" spans="1:13" ht="22.35" customHeight="1">
      <c r="A13" s="165" t="s">
        <v>236</v>
      </c>
      <c r="B13" s="407">
        <v>427784.88356809248</v>
      </c>
      <c r="C13" s="407">
        <v>430350.75682276435</v>
      </c>
      <c r="D13" s="407">
        <v>4487258.9543463336</v>
      </c>
      <c r="E13" s="408">
        <v>77.070497932957679</v>
      </c>
      <c r="F13" s="409">
        <v>108.26701080964563</v>
      </c>
      <c r="G13" s="409">
        <v>108.08572387851012</v>
      </c>
      <c r="H13" s="164"/>
      <c r="I13" s="164"/>
      <c r="J13" s="164"/>
      <c r="K13" s="163"/>
      <c r="L13" s="163"/>
      <c r="M13" s="163"/>
    </row>
    <row r="14" spans="1:13" s="166" customFormat="1" ht="22.35" customHeight="1">
      <c r="A14" s="165" t="s">
        <v>235</v>
      </c>
      <c r="B14" s="407">
        <v>62545.975921468067</v>
      </c>
      <c r="C14" s="407">
        <v>63726.35362567367</v>
      </c>
      <c r="D14" s="407">
        <v>669051.83861145191</v>
      </c>
      <c r="E14" s="408">
        <v>11.491237494729535</v>
      </c>
      <c r="F14" s="409">
        <v>112.88804486106767</v>
      </c>
      <c r="G14" s="409">
        <v>113.01803899633785</v>
      </c>
      <c r="H14" s="164"/>
      <c r="I14" s="164"/>
      <c r="J14" s="164"/>
      <c r="K14" s="163"/>
      <c r="L14" s="163"/>
      <c r="M14" s="163"/>
    </row>
    <row r="15" spans="1:13" ht="22.35" customHeight="1">
      <c r="A15" s="165" t="s">
        <v>234</v>
      </c>
      <c r="B15" s="407">
        <v>5805.3388662376383</v>
      </c>
      <c r="C15" s="407">
        <v>5606.6420314648294</v>
      </c>
      <c r="D15" s="407">
        <v>57474.337446647165</v>
      </c>
      <c r="E15" s="408">
        <v>0.98714512588792547</v>
      </c>
      <c r="F15" s="409">
        <v>112.48619122771819</v>
      </c>
      <c r="G15" s="409">
        <v>117.31525889505016</v>
      </c>
      <c r="H15" s="164"/>
      <c r="I15" s="164"/>
      <c r="J15" s="164"/>
      <c r="K15" s="163"/>
      <c r="L15" s="163"/>
      <c r="M15" s="163"/>
    </row>
    <row r="16" spans="1:13" ht="22.35" customHeight="1">
      <c r="A16" s="165" t="s">
        <v>233</v>
      </c>
      <c r="B16" s="407">
        <v>61343.918848952046</v>
      </c>
      <c r="C16" s="407">
        <v>62319.194171566494</v>
      </c>
      <c r="D16" s="407">
        <v>608493.27014479553</v>
      </c>
      <c r="E16" s="408">
        <v>10.4</v>
      </c>
      <c r="F16" s="409">
        <v>107.72015386257563</v>
      </c>
      <c r="G16" s="409">
        <v>109.05226203698784</v>
      </c>
      <c r="H16" s="164"/>
      <c r="I16" s="164"/>
      <c r="J16" s="164"/>
      <c r="K16" s="163"/>
      <c r="L16" s="163"/>
      <c r="M16" s="163"/>
    </row>
    <row r="17" spans="1:7" ht="22.35" customHeight="1">
      <c r="B17" s="161"/>
      <c r="C17" s="161"/>
      <c r="D17" s="161"/>
      <c r="E17" s="162"/>
    </row>
    <row r="18" spans="1:7" ht="22.35" customHeight="1">
      <c r="B18" s="161"/>
      <c r="C18" s="161"/>
      <c r="D18" s="162"/>
      <c r="E18" s="162"/>
    </row>
    <row r="19" spans="1:7" ht="22.35" customHeight="1">
      <c r="A19" s="159"/>
      <c r="B19" s="161"/>
      <c r="C19" s="161"/>
      <c r="D19" s="162"/>
      <c r="E19" s="159"/>
      <c r="F19" s="159"/>
      <c r="G19" s="159"/>
    </row>
    <row r="20" spans="1:7" ht="22.35" customHeight="1">
      <c r="A20" s="159"/>
      <c r="B20" s="161"/>
      <c r="C20" s="161"/>
      <c r="D20" s="162"/>
      <c r="E20" s="159"/>
      <c r="F20" s="159"/>
      <c r="G20" s="159"/>
    </row>
    <row r="21" spans="1:7">
      <c r="A21" s="159"/>
      <c r="B21" s="161"/>
      <c r="C21" s="161"/>
      <c r="D21" s="162"/>
      <c r="E21" s="159"/>
      <c r="F21" s="159"/>
      <c r="G21" s="159"/>
    </row>
    <row r="22" spans="1:7">
      <c r="B22" s="161"/>
      <c r="C22" s="161"/>
      <c r="D22" s="161"/>
    </row>
    <row r="23" spans="1:7">
      <c r="B23" s="161"/>
    </row>
    <row r="27" spans="1:7">
      <c r="A27" s="159"/>
      <c r="B27" s="160"/>
      <c r="C27" s="160"/>
      <c r="D27" s="160"/>
      <c r="E27" s="160"/>
      <c r="F27" s="159"/>
      <c r="G27" s="159"/>
    </row>
    <row r="28" spans="1:7">
      <c r="A28" s="159"/>
      <c r="B28" s="160"/>
      <c r="C28" s="160"/>
      <c r="D28" s="160"/>
      <c r="E28" s="160"/>
      <c r="F28" s="159"/>
      <c r="G28" s="159"/>
    </row>
    <row r="29" spans="1:7">
      <c r="A29" s="159"/>
      <c r="B29" s="160"/>
      <c r="C29" s="160"/>
      <c r="D29" s="160"/>
      <c r="E29" s="160"/>
      <c r="F29" s="159"/>
      <c r="G29" s="159"/>
    </row>
    <row r="30" spans="1:7">
      <c r="A30" s="159"/>
      <c r="B30" s="159"/>
      <c r="C30" s="159"/>
      <c r="D30" s="159"/>
      <c r="E30" s="159"/>
      <c r="F30" s="159"/>
      <c r="G30" s="159"/>
    </row>
    <row r="31" spans="1:7">
      <c r="A31" s="159"/>
      <c r="B31" s="159"/>
      <c r="C31" s="159"/>
      <c r="D31" s="159"/>
      <c r="E31" s="159"/>
      <c r="F31" s="159"/>
      <c r="G31" s="159"/>
    </row>
    <row r="32" spans="1:7">
      <c r="A32" s="159"/>
      <c r="B32" s="159"/>
      <c r="C32" s="159"/>
      <c r="D32" s="159"/>
      <c r="E32" s="159"/>
      <c r="F32" s="159"/>
      <c r="G32" s="159"/>
    </row>
    <row r="33" spans="1:7">
      <c r="A33" s="159"/>
      <c r="B33" s="159"/>
      <c r="C33" s="159"/>
      <c r="D33" s="159"/>
      <c r="E33" s="159"/>
      <c r="F33" s="159"/>
      <c r="G33" s="159"/>
    </row>
    <row r="34" spans="1:7">
      <c r="A34" s="159"/>
      <c r="B34" s="159"/>
      <c r="C34" s="159"/>
      <c r="D34" s="159"/>
      <c r="E34" s="159"/>
      <c r="F34" s="159"/>
      <c r="G34" s="159"/>
    </row>
    <row r="35" spans="1:7">
      <c r="A35" s="159"/>
      <c r="B35" s="159"/>
      <c r="C35" s="159"/>
      <c r="D35" s="159"/>
      <c r="E35" s="159"/>
      <c r="F35" s="159"/>
      <c r="G35" s="159"/>
    </row>
    <row r="36" spans="1:7">
      <c r="A36" s="159"/>
      <c r="B36" s="159"/>
      <c r="C36" s="159"/>
      <c r="D36" s="159"/>
      <c r="E36" s="159"/>
      <c r="F36" s="159"/>
      <c r="G36" s="159"/>
    </row>
    <row r="37" spans="1:7">
      <c r="A37" s="159"/>
      <c r="B37" s="159"/>
      <c r="C37" s="159"/>
      <c r="D37" s="159"/>
      <c r="E37" s="159"/>
      <c r="F37" s="159"/>
      <c r="G37" s="159"/>
    </row>
    <row r="38" spans="1:7">
      <c r="A38" s="159"/>
      <c r="B38" s="159"/>
      <c r="C38" s="159"/>
      <c r="D38" s="159"/>
      <c r="E38" s="159"/>
      <c r="F38" s="159"/>
      <c r="G38" s="159"/>
    </row>
    <row r="39" spans="1:7">
      <c r="A39" s="159"/>
      <c r="B39" s="159"/>
      <c r="C39" s="159"/>
      <c r="D39" s="159"/>
      <c r="E39" s="159"/>
      <c r="F39" s="159"/>
      <c r="G39" s="159"/>
    </row>
    <row r="40" spans="1:7">
      <c r="A40" s="159"/>
      <c r="B40" s="159"/>
      <c r="C40" s="159"/>
      <c r="D40" s="159"/>
      <c r="E40" s="159"/>
      <c r="F40" s="159"/>
      <c r="G40" s="159"/>
    </row>
    <row r="41" spans="1:7">
      <c r="A41" s="159"/>
      <c r="B41" s="159"/>
      <c r="C41" s="159"/>
      <c r="D41" s="159"/>
      <c r="E41" s="159"/>
      <c r="F41" s="159"/>
      <c r="G41" s="159"/>
    </row>
    <row r="42" spans="1:7">
      <c r="A42" s="159"/>
      <c r="B42" s="159"/>
      <c r="C42" s="159"/>
      <c r="D42" s="159"/>
      <c r="E42" s="159"/>
      <c r="F42" s="159"/>
      <c r="G42" s="159"/>
    </row>
    <row r="43" spans="1:7">
      <c r="A43" s="159"/>
      <c r="B43" s="159"/>
      <c r="C43" s="159"/>
      <c r="D43" s="159"/>
      <c r="E43" s="159"/>
      <c r="F43" s="159"/>
      <c r="G43" s="159"/>
    </row>
    <row r="44" spans="1:7">
      <c r="A44" s="159"/>
      <c r="B44" s="159"/>
      <c r="C44" s="159"/>
      <c r="D44" s="159"/>
      <c r="E44" s="159"/>
      <c r="F44" s="159"/>
      <c r="G44" s="159"/>
    </row>
    <row r="45" spans="1:7">
      <c r="A45" s="159"/>
      <c r="B45" s="159"/>
      <c r="C45" s="159"/>
      <c r="D45" s="159"/>
      <c r="E45" s="159"/>
      <c r="F45" s="159"/>
      <c r="G45" s="159"/>
    </row>
    <row r="46" spans="1:7">
      <c r="A46" s="159"/>
      <c r="B46" s="159"/>
      <c r="C46" s="159"/>
      <c r="D46" s="159"/>
      <c r="E46" s="159"/>
      <c r="F46" s="159"/>
      <c r="G46" s="159"/>
    </row>
    <row r="47" spans="1:7">
      <c r="A47" s="159"/>
      <c r="B47" s="159"/>
      <c r="C47" s="159"/>
      <c r="D47" s="159"/>
      <c r="E47" s="159"/>
      <c r="F47" s="159"/>
      <c r="G47" s="159"/>
    </row>
    <row r="48" spans="1:7">
      <c r="A48" s="159"/>
      <c r="B48" s="159"/>
      <c r="C48" s="159"/>
      <c r="D48" s="159"/>
      <c r="E48" s="159"/>
      <c r="F48" s="159"/>
      <c r="G48" s="159"/>
    </row>
    <row r="49" spans="1:7">
      <c r="A49" s="159"/>
      <c r="B49" s="159"/>
      <c r="C49" s="159"/>
      <c r="D49" s="159"/>
      <c r="E49" s="159"/>
      <c r="F49" s="159"/>
      <c r="G49" s="159"/>
    </row>
    <row r="50" spans="1:7">
      <c r="A50" s="159"/>
      <c r="B50" s="159"/>
      <c r="C50" s="159"/>
      <c r="D50" s="159"/>
      <c r="E50" s="159"/>
      <c r="F50" s="159"/>
      <c r="G50" s="159"/>
    </row>
    <row r="51" spans="1:7">
      <c r="A51" s="159"/>
      <c r="B51" s="159"/>
      <c r="C51" s="159"/>
      <c r="D51" s="159"/>
      <c r="E51" s="159"/>
      <c r="F51" s="159"/>
      <c r="G51" s="159"/>
    </row>
    <row r="52" spans="1:7">
      <c r="A52" s="159"/>
      <c r="B52" s="159"/>
      <c r="C52" s="159"/>
      <c r="D52" s="159"/>
      <c r="E52" s="159"/>
      <c r="F52" s="159"/>
      <c r="G52" s="159"/>
    </row>
    <row r="53" spans="1:7">
      <c r="A53" s="159"/>
      <c r="B53" s="159"/>
      <c r="C53" s="159"/>
      <c r="D53" s="159"/>
      <c r="E53" s="159"/>
      <c r="F53" s="159"/>
      <c r="G53" s="159"/>
    </row>
    <row r="54" spans="1:7">
      <c r="A54" s="159"/>
      <c r="B54" s="159"/>
      <c r="C54" s="159"/>
      <c r="D54" s="159"/>
      <c r="E54" s="159"/>
      <c r="F54" s="159"/>
      <c r="G54" s="159"/>
    </row>
    <row r="55" spans="1:7">
      <c r="A55" s="159"/>
      <c r="B55" s="159"/>
      <c r="C55" s="159"/>
      <c r="D55" s="159"/>
      <c r="E55" s="159"/>
      <c r="F55" s="159"/>
      <c r="G55" s="159"/>
    </row>
    <row r="56" spans="1:7">
      <c r="A56" s="159"/>
      <c r="B56" s="159"/>
      <c r="C56" s="159"/>
      <c r="D56" s="159"/>
      <c r="E56" s="159"/>
      <c r="F56" s="159"/>
      <c r="G56" s="159"/>
    </row>
    <row r="57" spans="1:7">
      <c r="A57" s="159"/>
      <c r="B57" s="159"/>
      <c r="C57" s="159"/>
      <c r="D57" s="159"/>
      <c r="E57" s="159"/>
      <c r="F57" s="159"/>
      <c r="G57" s="159"/>
    </row>
    <row r="58" spans="1:7">
      <c r="A58" s="159"/>
      <c r="B58" s="159"/>
      <c r="C58" s="159"/>
      <c r="D58" s="159"/>
      <c r="E58" s="159"/>
      <c r="F58" s="159"/>
      <c r="G58" s="159"/>
    </row>
    <row r="59" spans="1:7">
      <c r="A59" s="159"/>
      <c r="B59" s="159"/>
      <c r="C59" s="159"/>
      <c r="D59" s="159"/>
      <c r="E59" s="159"/>
      <c r="F59" s="159"/>
      <c r="G59" s="159"/>
    </row>
    <row r="60" spans="1:7">
      <c r="A60" s="159"/>
      <c r="B60" s="159"/>
      <c r="C60" s="159"/>
      <c r="D60" s="159"/>
      <c r="E60" s="159"/>
      <c r="F60" s="159"/>
      <c r="G60" s="159"/>
    </row>
    <row r="61" spans="1:7">
      <c r="A61" s="159"/>
      <c r="B61" s="159"/>
      <c r="C61" s="159"/>
      <c r="D61" s="159"/>
      <c r="E61" s="159"/>
      <c r="F61" s="159"/>
      <c r="G61" s="159"/>
    </row>
    <row r="62" spans="1:7">
      <c r="A62" s="159"/>
      <c r="B62" s="159"/>
      <c r="C62" s="159"/>
      <c r="D62" s="159"/>
      <c r="E62" s="159"/>
      <c r="F62" s="159"/>
      <c r="G62" s="159"/>
    </row>
    <row r="63" spans="1:7">
      <c r="A63" s="159"/>
      <c r="B63" s="159"/>
      <c r="C63" s="159"/>
      <c r="D63" s="159"/>
      <c r="E63" s="159"/>
      <c r="F63" s="159"/>
      <c r="G63" s="159"/>
    </row>
  </sheetData>
  <mergeCells count="2">
    <mergeCell ref="D5:E5"/>
    <mergeCell ref="D6:E6"/>
  </mergeCells>
  <pageMargins left="0.37" right="0.17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847-AB41-42C6-A99C-7380957DE87A}">
  <sheetPr>
    <pageSetUpPr fitToPage="1"/>
  </sheetPr>
  <dimension ref="A1:O75"/>
  <sheetViews>
    <sheetView workbookViewId="0">
      <selection activeCell="A2" sqref="A2"/>
    </sheetView>
  </sheetViews>
  <sheetFormatPr defaultColWidth="9.140625" defaultRowHeight="14.25"/>
  <cols>
    <col min="1" max="1" width="0.85546875" style="253" customWidth="1"/>
    <col min="2" max="2" width="33.7109375" style="252" customWidth="1"/>
    <col min="3" max="4" width="7.140625" style="253" customWidth="1"/>
    <col min="5" max="5" width="1" style="253" customWidth="1"/>
    <col min="6" max="7" width="7.42578125" style="253" customWidth="1"/>
    <col min="8" max="8" width="0.7109375" style="253" customWidth="1"/>
    <col min="9" max="10" width="8.42578125" style="253" customWidth="1"/>
    <col min="11" max="11" width="0.85546875" style="253" customWidth="1"/>
    <col min="12" max="13" width="8.140625" style="253" customWidth="1"/>
    <col min="14" max="16384" width="9.140625" style="253"/>
  </cols>
  <sheetData>
    <row r="1" spans="1:15" ht="16.5" customHeight="1">
      <c r="A1" s="251" t="s">
        <v>461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ht="6.75" customHeight="1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15" ht="16.5" customHeight="1">
      <c r="B3" s="255"/>
      <c r="C3" s="256"/>
      <c r="D3" s="256"/>
      <c r="E3" s="256"/>
      <c r="F3" s="256"/>
      <c r="G3" s="257"/>
      <c r="H3" s="257"/>
      <c r="I3" s="257"/>
      <c r="J3" s="258"/>
      <c r="K3" s="258"/>
      <c r="L3" s="258"/>
      <c r="M3" s="259" t="s">
        <v>308</v>
      </c>
    </row>
    <row r="4" spans="1:15" ht="16.5" customHeight="1">
      <c r="A4" s="260"/>
      <c r="B4" s="261"/>
      <c r="C4" s="447" t="s">
        <v>245</v>
      </c>
      <c r="D4" s="447"/>
      <c r="E4" s="262"/>
      <c r="F4" s="447" t="s">
        <v>245</v>
      </c>
      <c r="G4" s="447"/>
      <c r="H4" s="262"/>
      <c r="I4" s="447" t="s">
        <v>309</v>
      </c>
      <c r="J4" s="447"/>
      <c r="K4" s="262"/>
      <c r="L4" s="447" t="s">
        <v>310</v>
      </c>
      <c r="M4" s="447"/>
    </row>
    <row r="5" spans="1:15" ht="16.5" customHeight="1">
      <c r="B5" s="263"/>
      <c r="C5" s="448" t="s">
        <v>74</v>
      </c>
      <c r="D5" s="448"/>
      <c r="E5" s="264"/>
      <c r="F5" s="448" t="s">
        <v>23</v>
      </c>
      <c r="G5" s="448"/>
      <c r="H5" s="264"/>
      <c r="I5" s="448" t="s">
        <v>6</v>
      </c>
      <c r="J5" s="448"/>
      <c r="K5" s="264"/>
      <c r="L5" s="448" t="s">
        <v>6</v>
      </c>
      <c r="M5" s="448"/>
    </row>
    <row r="6" spans="1:15" ht="16.5" customHeight="1">
      <c r="B6" s="263"/>
      <c r="C6" s="446" t="s">
        <v>24</v>
      </c>
      <c r="D6" s="446"/>
      <c r="E6" s="265"/>
      <c r="F6" s="446" t="s">
        <v>24</v>
      </c>
      <c r="G6" s="446"/>
      <c r="H6" s="265"/>
      <c r="I6" s="446" t="s">
        <v>7</v>
      </c>
      <c r="J6" s="446"/>
      <c r="K6" s="265"/>
      <c r="L6" s="446" t="s">
        <v>7</v>
      </c>
      <c r="M6" s="446"/>
    </row>
    <row r="7" spans="1:15" ht="16.5" customHeight="1">
      <c r="B7" s="263"/>
      <c r="C7" s="266" t="s">
        <v>311</v>
      </c>
      <c r="D7" s="266" t="s">
        <v>312</v>
      </c>
      <c r="E7" s="266"/>
      <c r="F7" s="267" t="s">
        <v>311</v>
      </c>
      <c r="G7" s="266" t="s">
        <v>312</v>
      </c>
      <c r="H7" s="266"/>
      <c r="I7" s="267" t="s">
        <v>311</v>
      </c>
      <c r="J7" s="266" t="s">
        <v>312</v>
      </c>
      <c r="K7" s="266"/>
      <c r="L7" s="268" t="s">
        <v>311</v>
      </c>
      <c r="M7" s="268" t="s">
        <v>312</v>
      </c>
    </row>
    <row r="8" spans="1:15" ht="7.5" customHeight="1">
      <c r="B8" s="269"/>
      <c r="C8" s="256"/>
      <c r="D8" s="256"/>
      <c r="E8" s="256"/>
      <c r="F8" s="256"/>
      <c r="G8" s="256"/>
      <c r="H8" s="256"/>
      <c r="I8" s="270"/>
      <c r="J8" s="270"/>
      <c r="K8" s="270"/>
      <c r="L8" s="270"/>
      <c r="M8" s="270"/>
    </row>
    <row r="9" spans="1:15" s="272" customFormat="1" ht="15.75" customHeight="1">
      <c r="A9" s="271" t="s">
        <v>313</v>
      </c>
      <c r="C9" s="273"/>
      <c r="D9" s="274">
        <v>33733.773008999997</v>
      </c>
      <c r="E9" s="274"/>
      <c r="F9" s="273"/>
      <c r="G9" s="274">
        <v>369934.68962100003</v>
      </c>
      <c r="H9" s="274"/>
      <c r="I9" s="275"/>
      <c r="J9" s="275">
        <v>108.15982139227597</v>
      </c>
      <c r="K9" s="275"/>
      <c r="L9" s="275"/>
      <c r="M9" s="275">
        <v>114.4470010291829</v>
      </c>
      <c r="O9" s="276"/>
    </row>
    <row r="10" spans="1:15" ht="15.75" customHeight="1">
      <c r="B10" s="277" t="s">
        <v>314</v>
      </c>
      <c r="C10" s="256"/>
      <c r="D10" s="274">
        <v>9850.1211789999979</v>
      </c>
      <c r="E10" s="274"/>
      <c r="F10" s="273"/>
      <c r="G10" s="274">
        <v>103883.17772400001</v>
      </c>
      <c r="H10" s="274"/>
      <c r="I10" s="275"/>
      <c r="J10" s="275">
        <v>113.39994006593327</v>
      </c>
      <c r="K10" s="275"/>
      <c r="L10" s="275"/>
      <c r="M10" s="275">
        <v>120.00141175840564</v>
      </c>
    </row>
    <row r="11" spans="1:15" ht="15.75" customHeight="1">
      <c r="B11" s="277" t="s">
        <v>315</v>
      </c>
      <c r="C11" s="256"/>
      <c r="D11" s="274">
        <v>23883.651829999999</v>
      </c>
      <c r="E11" s="274"/>
      <c r="F11" s="274"/>
      <c r="G11" s="274">
        <v>266051.51189700002</v>
      </c>
      <c r="H11" s="274"/>
      <c r="I11" s="275"/>
      <c r="J11" s="275">
        <v>106.13709867913934</v>
      </c>
      <c r="K11" s="275"/>
      <c r="L11" s="275"/>
      <c r="M11" s="275">
        <v>112.41531491682902</v>
      </c>
    </row>
    <row r="12" spans="1:15" ht="15.75" customHeight="1">
      <c r="B12" s="278" t="s">
        <v>316</v>
      </c>
      <c r="C12" s="256"/>
      <c r="D12" s="279">
        <v>93.375534999999999</v>
      </c>
      <c r="E12" s="279"/>
      <c r="F12" s="256"/>
      <c r="G12" s="279">
        <v>1618.898866</v>
      </c>
      <c r="H12" s="279"/>
      <c r="I12" s="275"/>
      <c r="J12" s="270">
        <v>46.233256904524147</v>
      </c>
      <c r="K12" s="270"/>
      <c r="L12" s="275"/>
      <c r="M12" s="270">
        <v>93.005695999932854</v>
      </c>
    </row>
    <row r="13" spans="1:15" ht="15.75" customHeight="1">
      <c r="B13" s="280" t="s">
        <v>317</v>
      </c>
      <c r="C13" s="256"/>
      <c r="D13" s="279">
        <v>23791</v>
      </c>
      <c r="E13" s="279"/>
      <c r="F13" s="279"/>
      <c r="G13" s="279">
        <v>264432.61303100002</v>
      </c>
      <c r="H13" s="279"/>
      <c r="I13" s="275"/>
      <c r="J13" s="270">
        <v>106.67961805894099</v>
      </c>
      <c r="K13" s="270"/>
      <c r="L13" s="275"/>
      <c r="M13" s="270">
        <v>112.55912617197951</v>
      </c>
    </row>
    <row r="14" spans="1:15" ht="15.75" customHeight="1">
      <c r="A14" s="281" t="s">
        <v>318</v>
      </c>
      <c r="C14" s="256"/>
      <c r="D14" s="256"/>
      <c r="E14" s="256"/>
      <c r="F14" s="256"/>
      <c r="G14" s="256"/>
      <c r="H14" s="256"/>
      <c r="I14" s="270"/>
      <c r="J14" s="270"/>
      <c r="K14" s="270"/>
      <c r="L14" s="270"/>
      <c r="M14" s="270"/>
    </row>
    <row r="15" spans="1:15" ht="15.75" customHeight="1">
      <c r="B15" s="282" t="s">
        <v>319</v>
      </c>
      <c r="C15" s="279"/>
      <c r="D15" s="279">
        <v>917.68692599999997</v>
      </c>
      <c r="E15" s="279"/>
      <c r="F15" s="279"/>
      <c r="G15" s="279">
        <v>9167.9444729999996</v>
      </c>
      <c r="H15" s="279"/>
      <c r="I15" s="270"/>
      <c r="J15" s="270">
        <v>116.67147475600279</v>
      </c>
      <c r="K15" s="270"/>
      <c r="L15" s="270"/>
      <c r="M15" s="270">
        <v>111.4516613850588</v>
      </c>
    </row>
    <row r="16" spans="1:15" ht="15.75" customHeight="1">
      <c r="B16" s="282" t="s">
        <v>320</v>
      </c>
      <c r="C16" s="279"/>
      <c r="D16" s="279">
        <v>457.99813599999999</v>
      </c>
      <c r="E16" s="279"/>
      <c r="F16" s="279"/>
      <c r="G16" s="279">
        <v>6619.3274890000002</v>
      </c>
      <c r="H16" s="279"/>
      <c r="I16" s="270"/>
      <c r="J16" s="270">
        <v>122.98530612842893</v>
      </c>
      <c r="K16" s="270"/>
      <c r="L16" s="270"/>
      <c r="M16" s="270">
        <v>127.44614682403746</v>
      </c>
    </row>
    <row r="17" spans="2:13" ht="15.75" customHeight="1">
      <c r="B17" s="282" t="s">
        <v>321</v>
      </c>
      <c r="C17" s="279">
        <v>60.142395980544364</v>
      </c>
      <c r="D17" s="279">
        <v>396.57512700000001</v>
      </c>
      <c r="E17" s="279"/>
      <c r="F17" s="279">
        <v>669.37139598054443</v>
      </c>
      <c r="G17" s="279">
        <v>3978.9683719999998</v>
      </c>
      <c r="H17" s="279"/>
      <c r="I17" s="270">
        <v>93.850780988006761</v>
      </c>
      <c r="J17" s="270">
        <v>112.59477271393503</v>
      </c>
      <c r="K17" s="270"/>
      <c r="L17" s="270">
        <v>115.21458574688619</v>
      </c>
      <c r="M17" s="270">
        <v>120.57460371104385</v>
      </c>
    </row>
    <row r="18" spans="2:13" ht="15.75" customHeight="1">
      <c r="B18" s="282" t="s">
        <v>322</v>
      </c>
      <c r="C18" s="279">
        <v>60.444561831726539</v>
      </c>
      <c r="D18" s="279">
        <v>351.68237099999999</v>
      </c>
      <c r="E18" s="279"/>
      <c r="F18" s="279">
        <v>1213.6865618317265</v>
      </c>
      <c r="G18" s="279">
        <v>4933.1443209999998</v>
      </c>
      <c r="H18" s="279"/>
      <c r="I18" s="270">
        <v>50.871552990057509</v>
      </c>
      <c r="J18" s="270">
        <v>98.688527880299119</v>
      </c>
      <c r="K18" s="270"/>
      <c r="L18" s="270">
        <v>85.736426045719512</v>
      </c>
      <c r="M18" s="270">
        <v>135.407226830479</v>
      </c>
    </row>
    <row r="19" spans="2:13" ht="15.75" customHeight="1">
      <c r="B19" s="282" t="s">
        <v>323</v>
      </c>
      <c r="C19" s="279">
        <v>12.527038424757132</v>
      </c>
      <c r="D19" s="279">
        <v>22.686641999999999</v>
      </c>
      <c r="E19" s="279"/>
      <c r="F19" s="279">
        <v>132.83303842475712</v>
      </c>
      <c r="G19" s="279">
        <v>234.68519699999999</v>
      </c>
      <c r="H19" s="279"/>
      <c r="I19" s="270">
        <v>101.58980151453356</v>
      </c>
      <c r="J19" s="270">
        <v>102.22582481280307</v>
      </c>
      <c r="K19" s="270"/>
      <c r="L19" s="270">
        <v>125.22558418548869</v>
      </c>
      <c r="M19" s="270">
        <v>126.93916510863848</v>
      </c>
    </row>
    <row r="20" spans="2:13" ht="15.75" customHeight="1">
      <c r="B20" s="282" t="s">
        <v>324</v>
      </c>
      <c r="C20" s="279">
        <v>15.531454141304211</v>
      </c>
      <c r="D20" s="279">
        <v>106.489324</v>
      </c>
      <c r="E20" s="279"/>
      <c r="F20" s="279">
        <v>234.26345414130421</v>
      </c>
      <c r="G20" s="279">
        <v>1217.4770940000001</v>
      </c>
      <c r="H20" s="279"/>
      <c r="I20" s="270">
        <v>76.850342114320682</v>
      </c>
      <c r="J20" s="270">
        <v>137.33768846215904</v>
      </c>
      <c r="K20" s="270"/>
      <c r="L20" s="270">
        <v>95.373657676600772</v>
      </c>
      <c r="M20" s="270">
        <v>146.15834248552878</v>
      </c>
    </row>
    <row r="21" spans="2:13" ht="15.75" customHeight="1">
      <c r="B21" s="283" t="s">
        <v>325</v>
      </c>
      <c r="C21" s="279">
        <v>698.01646647091775</v>
      </c>
      <c r="D21" s="279">
        <v>443.61518899999999</v>
      </c>
      <c r="E21" s="279"/>
      <c r="F21" s="279">
        <v>8450.0054664709169</v>
      </c>
      <c r="G21" s="279">
        <v>5302.9472310000001</v>
      </c>
      <c r="H21" s="279"/>
      <c r="I21" s="270">
        <v>116.33200612493859</v>
      </c>
      <c r="J21" s="270">
        <v>110.88900715144865</v>
      </c>
      <c r="K21" s="270"/>
      <c r="L21" s="270">
        <v>110.61360358559217</v>
      </c>
      <c r="M21" s="270">
        <v>122.26990931660373</v>
      </c>
    </row>
    <row r="22" spans="2:13" ht="15.75" customHeight="1">
      <c r="B22" s="282" t="s">
        <v>326</v>
      </c>
      <c r="C22" s="279">
        <v>235.89467644825521</v>
      </c>
      <c r="D22" s="279">
        <v>90.752184999999997</v>
      </c>
      <c r="E22" s="279"/>
      <c r="F22" s="279">
        <v>2329.1406764482554</v>
      </c>
      <c r="G22" s="279">
        <v>1046.2314719999999</v>
      </c>
      <c r="H22" s="279"/>
      <c r="I22" s="270">
        <v>87.834572545493387</v>
      </c>
      <c r="J22" s="270">
        <v>67.437894612721038</v>
      </c>
      <c r="K22" s="270"/>
      <c r="L22" s="270">
        <v>87.347317427315801</v>
      </c>
      <c r="M22" s="270">
        <v>90.010863387326381</v>
      </c>
    </row>
    <row r="23" spans="2:13" ht="15.75" customHeight="1">
      <c r="B23" s="282" t="s">
        <v>479</v>
      </c>
      <c r="C23" s="279"/>
      <c r="D23" s="279">
        <v>117.92428200000001</v>
      </c>
      <c r="E23" s="279"/>
      <c r="F23" s="279"/>
      <c r="G23" s="279">
        <v>1114.7051220000001</v>
      </c>
      <c r="H23" s="279"/>
      <c r="I23" s="270"/>
      <c r="J23" s="270">
        <v>124.03665061580038</v>
      </c>
      <c r="K23" s="270"/>
      <c r="L23" s="270"/>
      <c r="M23" s="270">
        <v>121.28327807398662</v>
      </c>
    </row>
    <row r="24" spans="2:13" ht="15.75" customHeight="1">
      <c r="B24" s="282" t="s">
        <v>327</v>
      </c>
      <c r="C24" s="279">
        <v>2233.7986202075249</v>
      </c>
      <c r="D24" s="279">
        <v>82.788905</v>
      </c>
      <c r="E24" s="279"/>
      <c r="F24" s="279">
        <v>27441.734620207528</v>
      </c>
      <c r="G24" s="279">
        <v>1050.384053</v>
      </c>
      <c r="H24" s="279"/>
      <c r="I24" s="270">
        <v>90.670806085295268</v>
      </c>
      <c r="J24" s="270">
        <v>83.619971282790857</v>
      </c>
      <c r="K24" s="270"/>
      <c r="L24" s="270">
        <v>95.644530087618051</v>
      </c>
      <c r="M24" s="270">
        <v>85.692075934497012</v>
      </c>
    </row>
    <row r="25" spans="2:13" ht="15.75" customHeight="1">
      <c r="B25" s="282" t="s">
        <v>328</v>
      </c>
      <c r="C25" s="279">
        <v>149.58183670447193</v>
      </c>
      <c r="D25" s="279">
        <v>93.375534999999999</v>
      </c>
      <c r="E25" s="279"/>
      <c r="F25" s="279">
        <v>2413.1618367044721</v>
      </c>
      <c r="G25" s="279">
        <v>1618.898866</v>
      </c>
      <c r="H25" s="279"/>
      <c r="I25" s="270">
        <v>48.89845366160904</v>
      </c>
      <c r="J25" s="270">
        <v>46.233256904524147</v>
      </c>
      <c r="K25" s="270"/>
      <c r="L25" s="270">
        <v>93.654174848902912</v>
      </c>
      <c r="M25" s="270">
        <v>93.005695999932854</v>
      </c>
    </row>
    <row r="26" spans="2:13" ht="15.75" customHeight="1">
      <c r="B26" s="282" t="s">
        <v>329</v>
      </c>
      <c r="C26" s="279">
        <v>202.83782680197032</v>
      </c>
      <c r="D26" s="279">
        <v>144.993165</v>
      </c>
      <c r="E26" s="279"/>
      <c r="F26" s="279">
        <v>2190.4748268019703</v>
      </c>
      <c r="G26" s="279">
        <v>1756.705596</v>
      </c>
      <c r="H26" s="279"/>
      <c r="I26" s="270">
        <v>77.501548137891234</v>
      </c>
      <c r="J26" s="270">
        <v>64.090575993068626</v>
      </c>
      <c r="K26" s="270"/>
      <c r="L26" s="270">
        <v>104.74876871808463</v>
      </c>
      <c r="M26" s="270">
        <v>98.67692111582646</v>
      </c>
    </row>
    <row r="27" spans="2:13" ht="15.75" customHeight="1">
      <c r="B27" s="282" t="s">
        <v>330</v>
      </c>
      <c r="C27" s="279"/>
      <c r="D27" s="279">
        <v>261.14079400000003</v>
      </c>
      <c r="E27" s="279"/>
      <c r="F27" s="279"/>
      <c r="G27" s="279">
        <v>2539.4319169999999</v>
      </c>
      <c r="H27" s="279"/>
      <c r="I27" s="270"/>
      <c r="J27" s="270">
        <v>132.40295183153279</v>
      </c>
      <c r="K27" s="270"/>
      <c r="L27" s="270"/>
      <c r="M27" s="270">
        <v>116.54201766352668</v>
      </c>
    </row>
    <row r="28" spans="2:13" ht="15.75" customHeight="1">
      <c r="B28" s="282" t="s">
        <v>331</v>
      </c>
      <c r="C28" s="279"/>
      <c r="D28" s="279">
        <v>235.160369</v>
      </c>
      <c r="E28" s="279"/>
      <c r="F28" s="279"/>
      <c r="G28" s="279">
        <v>2462.2723860000001</v>
      </c>
      <c r="H28" s="279"/>
      <c r="I28" s="270"/>
      <c r="J28" s="270">
        <v>105.20917661846489</v>
      </c>
      <c r="K28" s="270"/>
      <c r="L28" s="270"/>
      <c r="M28" s="270">
        <v>111.55192854104558</v>
      </c>
    </row>
    <row r="29" spans="2:13" ht="15.75" customHeight="1">
      <c r="B29" s="282" t="s">
        <v>332</v>
      </c>
      <c r="C29" s="279">
        <v>164.30956248274131</v>
      </c>
      <c r="D29" s="279">
        <v>183.49881500000001</v>
      </c>
      <c r="E29" s="279"/>
      <c r="F29" s="279">
        <v>2227.9455624827415</v>
      </c>
      <c r="G29" s="279">
        <v>2453.4214569999999</v>
      </c>
      <c r="H29" s="279"/>
      <c r="I29" s="270">
        <v>83.5453943299934</v>
      </c>
      <c r="J29" s="270">
        <v>87.346178340589731</v>
      </c>
      <c r="K29" s="270"/>
      <c r="L29" s="270">
        <v>127.95519175844716</v>
      </c>
      <c r="M29" s="270">
        <v>124.63755046476763</v>
      </c>
    </row>
    <row r="30" spans="2:13" ht="15.75" customHeight="1">
      <c r="B30" s="282" t="s">
        <v>333</v>
      </c>
      <c r="C30" s="279"/>
      <c r="D30" s="279">
        <v>603.23089700000003</v>
      </c>
      <c r="E30" s="279"/>
      <c r="F30" s="279"/>
      <c r="G30" s="279">
        <v>6071.6686630000004</v>
      </c>
      <c r="H30" s="279"/>
      <c r="I30" s="270"/>
      <c r="J30" s="270">
        <v>122.45512421102349</v>
      </c>
      <c r="K30" s="270"/>
      <c r="L30" s="270"/>
      <c r="M30" s="270">
        <v>129.76715396292235</v>
      </c>
    </row>
    <row r="31" spans="2:13" ht="15.75" customHeight="1">
      <c r="B31" s="282" t="s">
        <v>334</v>
      </c>
      <c r="C31" s="279">
        <v>228.78700073084181</v>
      </c>
      <c r="D31" s="279">
        <v>441.26020799999998</v>
      </c>
      <c r="E31" s="279"/>
      <c r="F31" s="279">
        <v>1770.0720007308419</v>
      </c>
      <c r="G31" s="279">
        <v>2966.8445459999998</v>
      </c>
      <c r="H31" s="279"/>
      <c r="I31" s="270">
        <v>90.303291335775953</v>
      </c>
      <c r="J31" s="270">
        <v>126.6115151153235</v>
      </c>
      <c r="K31" s="270"/>
      <c r="L31" s="270">
        <v>94.444136203758504</v>
      </c>
      <c r="M31" s="270">
        <v>117.79664703834926</v>
      </c>
    </row>
    <row r="32" spans="2:13" ht="15.75" customHeight="1">
      <c r="B32" s="282" t="s">
        <v>335</v>
      </c>
      <c r="C32" s="279"/>
      <c r="D32" s="279">
        <v>388.75581599999998</v>
      </c>
      <c r="E32" s="279"/>
      <c r="F32" s="279"/>
      <c r="G32" s="279">
        <v>3833.9960769999998</v>
      </c>
      <c r="H32" s="279"/>
      <c r="I32" s="270"/>
      <c r="J32" s="270">
        <v>108.33981360613888</v>
      </c>
      <c r="K32" s="270"/>
      <c r="L32" s="270"/>
      <c r="M32" s="270">
        <v>112.06822374006831</v>
      </c>
    </row>
    <row r="33" spans="2:13" ht="15.75" customHeight="1">
      <c r="B33" s="282" t="s">
        <v>336</v>
      </c>
      <c r="C33" s="279"/>
      <c r="D33" s="279">
        <v>1462.8788159999999</v>
      </c>
      <c r="E33" s="279"/>
      <c r="F33" s="279"/>
      <c r="G33" s="279">
        <v>14699.985853</v>
      </c>
      <c r="H33" s="279"/>
      <c r="I33" s="270"/>
      <c r="J33" s="270">
        <v>119.40168638890209</v>
      </c>
      <c r="K33" s="270"/>
      <c r="L33" s="270"/>
      <c r="M33" s="270">
        <v>121.18336338780777</v>
      </c>
    </row>
    <row r="34" spans="2:13" ht="15.75" customHeight="1">
      <c r="B34" s="282" t="s">
        <v>337</v>
      </c>
      <c r="C34" s="279"/>
      <c r="D34" s="279">
        <v>167.756</v>
      </c>
      <c r="E34" s="279"/>
      <c r="F34" s="279"/>
      <c r="G34" s="279">
        <v>1922.587434</v>
      </c>
      <c r="H34" s="279"/>
      <c r="I34" s="270"/>
      <c r="J34" s="270">
        <v>102.40946350470928</v>
      </c>
      <c r="K34" s="270"/>
      <c r="L34" s="270"/>
      <c r="M34" s="270">
        <v>99.899772219859997</v>
      </c>
    </row>
    <row r="35" spans="2:13" ht="15.75" customHeight="1">
      <c r="B35" s="282" t="s">
        <v>338</v>
      </c>
      <c r="C35" s="279">
        <v>163.59662021654512</v>
      </c>
      <c r="D35" s="279">
        <v>367.70628799999997</v>
      </c>
      <c r="E35" s="279"/>
      <c r="F35" s="279">
        <v>1702.0546202165451</v>
      </c>
      <c r="G35" s="279">
        <v>4022.4856669999999</v>
      </c>
      <c r="H35" s="279"/>
      <c r="I35" s="270">
        <v>109.4731130999365</v>
      </c>
      <c r="J35" s="270">
        <v>168.70779954901226</v>
      </c>
      <c r="K35" s="270"/>
      <c r="L35" s="270">
        <v>104.50997143055223</v>
      </c>
      <c r="M35" s="270">
        <v>100.69696973157664</v>
      </c>
    </row>
    <row r="36" spans="2:13" ht="15.75" customHeight="1">
      <c r="B36" s="282" t="s">
        <v>339</v>
      </c>
      <c r="C36" s="279"/>
      <c r="D36" s="279">
        <v>3051.153339</v>
      </c>
      <c r="E36" s="279"/>
      <c r="F36" s="279"/>
      <c r="G36" s="279">
        <v>33650.673156999997</v>
      </c>
      <c r="H36" s="279"/>
      <c r="I36" s="270"/>
      <c r="J36" s="270">
        <v>110.93070965695777</v>
      </c>
      <c r="K36" s="270"/>
      <c r="L36" s="270"/>
      <c r="M36" s="270">
        <v>110.62463502313879</v>
      </c>
    </row>
    <row r="37" spans="2:13" ht="15.75" customHeight="1">
      <c r="B37" s="282" t="s">
        <v>340</v>
      </c>
      <c r="C37" s="279"/>
      <c r="D37" s="279">
        <v>2158.5411640000002</v>
      </c>
      <c r="E37" s="279"/>
      <c r="F37" s="279"/>
      <c r="G37" s="279">
        <v>20758.615398000002</v>
      </c>
      <c r="H37" s="279"/>
      <c r="I37" s="270"/>
      <c r="J37" s="270">
        <v>111.8733849167899</v>
      </c>
      <c r="K37" s="270"/>
      <c r="L37" s="270"/>
      <c r="M37" s="270">
        <v>112.94428633221534</v>
      </c>
    </row>
    <row r="38" spans="2:13" ht="15.75" customHeight="1">
      <c r="B38" s="282" t="s">
        <v>341</v>
      </c>
      <c r="C38" s="279"/>
      <c r="D38" s="279">
        <v>185.891772</v>
      </c>
      <c r="E38" s="279"/>
      <c r="F38" s="279"/>
      <c r="G38" s="279">
        <v>2035.605368</v>
      </c>
      <c r="H38" s="279"/>
      <c r="I38" s="270"/>
      <c r="J38" s="270">
        <v>118.70823655081355</v>
      </c>
      <c r="K38" s="270"/>
      <c r="L38" s="270"/>
      <c r="M38" s="270">
        <v>113.85400824272209</v>
      </c>
    </row>
    <row r="39" spans="2:13" ht="15.75" customHeight="1">
      <c r="B39" s="282" t="s">
        <v>368</v>
      </c>
      <c r="C39" s="279"/>
      <c r="D39" s="279">
        <v>104.27200499999999</v>
      </c>
      <c r="E39" s="279"/>
      <c r="F39" s="279"/>
      <c r="G39" s="279">
        <v>1076.278417</v>
      </c>
      <c r="H39" s="279"/>
      <c r="I39" s="270"/>
      <c r="J39" s="270">
        <v>133.186962479692</v>
      </c>
      <c r="K39" s="270"/>
      <c r="L39" s="270"/>
      <c r="M39" s="270">
        <v>142.41614016076511</v>
      </c>
    </row>
    <row r="40" spans="2:13" ht="15.75" customHeight="1">
      <c r="B40" s="282" t="s">
        <v>342</v>
      </c>
      <c r="C40" s="279">
        <v>842.78724120318509</v>
      </c>
      <c r="D40" s="279">
        <v>597.05407000000002</v>
      </c>
      <c r="E40" s="279"/>
      <c r="F40" s="279">
        <v>11871.290241203185</v>
      </c>
      <c r="G40" s="279">
        <v>8549.1400979999999</v>
      </c>
      <c r="H40" s="279"/>
      <c r="I40" s="270">
        <v>91.772899057340979</v>
      </c>
      <c r="J40" s="270">
        <v>92.57421747921849</v>
      </c>
      <c r="K40" s="270"/>
      <c r="L40" s="270">
        <v>118.21692331028355</v>
      </c>
      <c r="M40" s="270">
        <v>112.72054647301719</v>
      </c>
    </row>
    <row r="41" spans="2:13" ht="15.75" customHeight="1">
      <c r="B41" s="282" t="s">
        <v>343</v>
      </c>
      <c r="C41" s="279"/>
      <c r="D41" s="279">
        <v>411.26851599999998</v>
      </c>
      <c r="E41" s="279"/>
      <c r="F41" s="279"/>
      <c r="G41" s="279">
        <v>4088.3432240000002</v>
      </c>
      <c r="H41" s="279"/>
      <c r="I41" s="270"/>
      <c r="J41" s="270">
        <v>121.35181267043664</v>
      </c>
      <c r="K41" s="270"/>
      <c r="L41" s="270"/>
      <c r="M41" s="270">
        <v>111.98202228949022</v>
      </c>
    </row>
    <row r="42" spans="2:13" ht="15.75" customHeight="1">
      <c r="B42" s="282" t="s">
        <v>344</v>
      </c>
      <c r="C42" s="279"/>
      <c r="D42" s="279">
        <v>344.82300600000002</v>
      </c>
      <c r="E42" s="279"/>
      <c r="F42" s="279"/>
      <c r="G42" s="279">
        <v>3815.7354479999999</v>
      </c>
      <c r="H42" s="279"/>
      <c r="I42" s="270"/>
      <c r="J42" s="270">
        <v>108.0770806466703</v>
      </c>
      <c r="K42" s="270"/>
      <c r="L42" s="270"/>
      <c r="M42" s="270">
        <v>104.03320552901287</v>
      </c>
    </row>
    <row r="43" spans="2:13" ht="15.75" customHeight="1">
      <c r="B43" s="282" t="s">
        <v>345</v>
      </c>
      <c r="C43" s="279"/>
      <c r="D43" s="279">
        <v>6225.4899400000004</v>
      </c>
      <c r="E43" s="279"/>
      <c r="F43" s="279"/>
      <c r="G43" s="279">
        <v>65226.923522999998</v>
      </c>
      <c r="H43" s="279"/>
      <c r="I43" s="270"/>
      <c r="J43" s="270">
        <v>121.84786689754601</v>
      </c>
      <c r="K43" s="270"/>
      <c r="L43" s="270"/>
      <c r="M43" s="270">
        <v>126.29652575966144</v>
      </c>
    </row>
    <row r="44" spans="2:13" ht="15.75" customHeight="1">
      <c r="B44" s="282" t="s">
        <v>346</v>
      </c>
      <c r="C44" s="279"/>
      <c r="D44" s="279">
        <v>3772.6704629999999</v>
      </c>
      <c r="E44" s="279"/>
      <c r="F44" s="279"/>
      <c r="G44" s="279">
        <v>50242.451163999998</v>
      </c>
      <c r="H44" s="279"/>
      <c r="I44" s="270"/>
      <c r="J44" s="270">
        <v>86.145891459226576</v>
      </c>
      <c r="K44" s="270"/>
      <c r="L44" s="270"/>
      <c r="M44" s="270">
        <v>103.23179898496815</v>
      </c>
    </row>
    <row r="45" spans="2:13" ht="15.75" customHeight="1">
      <c r="B45" s="282" t="s">
        <v>347</v>
      </c>
      <c r="C45" s="279"/>
      <c r="D45" s="279">
        <v>585.28539699999999</v>
      </c>
      <c r="E45" s="279"/>
      <c r="F45" s="279"/>
      <c r="G45" s="279">
        <v>7442.1245980000003</v>
      </c>
      <c r="H45" s="279"/>
      <c r="I45" s="270"/>
      <c r="J45" s="270">
        <v>58.728611282255827</v>
      </c>
      <c r="K45" s="270"/>
      <c r="L45" s="270"/>
      <c r="M45" s="270">
        <v>109.65526083890683</v>
      </c>
    </row>
    <row r="46" spans="2:13" ht="15.75" customHeight="1">
      <c r="B46" s="282" t="s">
        <v>480</v>
      </c>
      <c r="C46" s="279"/>
      <c r="D46" s="279">
        <v>4684.0420869999998</v>
      </c>
      <c r="E46" s="279"/>
      <c r="F46" s="279"/>
      <c r="G46" s="279">
        <v>47805.518061000002</v>
      </c>
      <c r="H46" s="279"/>
      <c r="I46" s="270"/>
      <c r="J46" s="270">
        <v>120.72418491369112</v>
      </c>
      <c r="K46" s="270"/>
      <c r="L46" s="270"/>
      <c r="M46" s="270">
        <v>121.64466950691497</v>
      </c>
    </row>
    <row r="47" spans="2:13" ht="15.75" customHeight="1">
      <c r="B47" s="282" t="s">
        <v>349</v>
      </c>
      <c r="C47" s="279"/>
      <c r="D47" s="279">
        <v>305.110792</v>
      </c>
      <c r="E47" s="279"/>
      <c r="F47" s="279"/>
      <c r="G47" s="279">
        <v>3183.743598</v>
      </c>
      <c r="H47" s="279"/>
      <c r="I47" s="270"/>
      <c r="J47" s="270">
        <v>110.33442258233077</v>
      </c>
      <c r="K47" s="270"/>
      <c r="L47" s="270"/>
      <c r="M47" s="270">
        <v>104.06170634986066</v>
      </c>
    </row>
    <row r="48" spans="2:13" ht="15.75" customHeight="1">
      <c r="B48" s="282" t="s">
        <v>350</v>
      </c>
      <c r="C48" s="279"/>
      <c r="D48" s="279">
        <v>1244.461808</v>
      </c>
      <c r="E48" s="279"/>
      <c r="F48" s="279"/>
      <c r="G48" s="279">
        <v>13765.422006999999</v>
      </c>
      <c r="H48" s="279"/>
      <c r="I48" s="270"/>
      <c r="J48" s="270">
        <v>107.33070042398325</v>
      </c>
      <c r="K48" s="270"/>
      <c r="L48" s="270"/>
      <c r="M48" s="270">
        <v>106.01826422856911</v>
      </c>
    </row>
    <row r="49" spans="2:13" ht="15.75" customHeight="1">
      <c r="B49" s="282" t="s">
        <v>351</v>
      </c>
      <c r="C49" s="284"/>
      <c r="D49" s="279">
        <v>327.62266099999999</v>
      </c>
      <c r="E49" s="279"/>
      <c r="F49" s="284"/>
      <c r="G49" s="279">
        <v>3038.642241</v>
      </c>
      <c r="H49" s="279"/>
      <c r="I49" s="284"/>
      <c r="J49" s="270">
        <v>133.78423492062768</v>
      </c>
      <c r="K49" s="270"/>
      <c r="L49" s="284"/>
      <c r="M49" s="270">
        <v>133.65012848298002</v>
      </c>
    </row>
    <row r="50" spans="2:13" ht="15.75" customHeight="1">
      <c r="B50" s="282" t="s">
        <v>352</v>
      </c>
      <c r="C50" s="284"/>
      <c r="D50" s="279">
        <v>306.84882299999998</v>
      </c>
      <c r="E50" s="279"/>
      <c r="F50" s="284"/>
      <c r="G50" s="279">
        <v>3441.0428360000001</v>
      </c>
      <c r="H50" s="279"/>
      <c r="I50" s="284"/>
      <c r="J50" s="270">
        <v>118.92799033912662</v>
      </c>
      <c r="K50" s="270"/>
      <c r="L50" s="284"/>
      <c r="M50" s="270">
        <v>100.8227427773439</v>
      </c>
    </row>
    <row r="51" spans="2:13">
      <c r="B51" s="284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4"/>
    </row>
    <row r="52" spans="2:13">
      <c r="B52" s="284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4"/>
    </row>
    <row r="53" spans="2:13">
      <c r="B53" s="284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4"/>
    </row>
    <row r="54" spans="2:13"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</row>
    <row r="55" spans="2:13">
      <c r="B55" s="284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4"/>
    </row>
    <row r="56" spans="2:13">
      <c r="B56" s="284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4"/>
    </row>
    <row r="57" spans="2:13">
      <c r="B57" s="284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4"/>
    </row>
    <row r="58" spans="2:13">
      <c r="B58" s="284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4"/>
    </row>
    <row r="59" spans="2:13"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</row>
    <row r="60" spans="2:13">
      <c r="B60" s="284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4"/>
    </row>
    <row r="61" spans="2:13">
      <c r="B61" s="284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4"/>
    </row>
    <row r="62" spans="2:13"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</row>
    <row r="63" spans="2:13">
      <c r="B63" s="284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4"/>
    </row>
    <row r="64" spans="2:13">
      <c r="B64" s="284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</row>
    <row r="65" spans="2:13">
      <c r="B65" s="284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4"/>
    </row>
    <row r="66" spans="2:13">
      <c r="B66" s="284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4"/>
    </row>
    <row r="67" spans="2:13">
      <c r="B67" s="284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</row>
    <row r="68" spans="2:13"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</row>
    <row r="69" spans="2:13"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</row>
    <row r="70" spans="2:13"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4"/>
    </row>
    <row r="71" spans="2:13">
      <c r="B71" s="284"/>
      <c r="C71" s="284"/>
      <c r="D71" s="284"/>
      <c r="E71" s="284"/>
      <c r="F71" s="284"/>
      <c r="G71" s="284"/>
      <c r="H71" s="284"/>
      <c r="L71" s="284"/>
      <c r="M71" s="284"/>
    </row>
    <row r="72" spans="2:13">
      <c r="B72" s="284"/>
    </row>
    <row r="73" spans="2:13">
      <c r="B73" s="284"/>
    </row>
    <row r="74" spans="2:13">
      <c r="B74" s="284"/>
    </row>
    <row r="75" spans="2:13">
      <c r="B75" s="28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4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BA38-AA44-4547-A65B-5174088F746F}">
  <sheetPr>
    <pageSetUpPr fitToPage="1"/>
  </sheetPr>
  <dimension ref="A1:O79"/>
  <sheetViews>
    <sheetView workbookViewId="0">
      <selection activeCell="A2" sqref="A2"/>
    </sheetView>
  </sheetViews>
  <sheetFormatPr defaultColWidth="9.140625" defaultRowHeight="15"/>
  <cols>
    <col min="1" max="1" width="1.42578125" style="285" customWidth="1"/>
    <col min="2" max="2" width="36" style="293" customWidth="1"/>
    <col min="3" max="4" width="8.28515625" style="285" customWidth="1"/>
    <col min="5" max="5" width="0.85546875" style="285" customWidth="1"/>
    <col min="6" max="7" width="8.28515625" style="285" customWidth="1"/>
    <col min="8" max="8" width="0.7109375" style="285" customWidth="1"/>
    <col min="9" max="10" width="8.42578125" style="285" customWidth="1"/>
    <col min="11" max="11" width="0.7109375" style="285" customWidth="1"/>
    <col min="12" max="12" width="7.85546875" style="285" customWidth="1"/>
    <col min="13" max="13" width="8.5703125" style="285" customWidth="1"/>
    <col min="14" max="16384" width="9.140625" style="285"/>
  </cols>
  <sheetData>
    <row r="1" spans="1:15" s="253" customFormat="1" ht="16.5">
      <c r="A1" s="251" t="s">
        <v>408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15" s="253" customFormat="1" ht="4.5" customHeight="1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</row>
    <row r="3" spans="1:15" s="253" customFormat="1" ht="14.25">
      <c r="B3" s="255"/>
      <c r="C3" s="256"/>
      <c r="D3" s="256"/>
      <c r="E3" s="256"/>
      <c r="F3" s="256"/>
      <c r="G3" s="257"/>
      <c r="H3" s="257"/>
      <c r="I3" s="257"/>
      <c r="J3" s="257"/>
      <c r="K3" s="257"/>
      <c r="L3" s="258"/>
      <c r="M3" s="259" t="s">
        <v>308</v>
      </c>
    </row>
    <row r="4" spans="1:15" s="253" customFormat="1" ht="14.25">
      <c r="A4" s="260"/>
      <c r="B4" s="261"/>
      <c r="C4" s="447" t="s">
        <v>245</v>
      </c>
      <c r="D4" s="447"/>
      <c r="E4" s="262"/>
      <c r="F4" s="447" t="s">
        <v>245</v>
      </c>
      <c r="G4" s="447"/>
      <c r="H4" s="262"/>
      <c r="I4" s="447" t="s">
        <v>309</v>
      </c>
      <c r="J4" s="447"/>
      <c r="K4" s="262"/>
      <c r="L4" s="447" t="s">
        <v>310</v>
      </c>
      <c r="M4" s="447"/>
    </row>
    <row r="5" spans="1:15" s="253" customFormat="1" ht="14.25">
      <c r="B5" s="263"/>
      <c r="C5" s="448" t="s">
        <v>74</v>
      </c>
      <c r="D5" s="448"/>
      <c r="E5" s="264"/>
      <c r="F5" s="448" t="s">
        <v>23</v>
      </c>
      <c r="G5" s="448"/>
      <c r="H5" s="264"/>
      <c r="I5" s="448" t="s">
        <v>6</v>
      </c>
      <c r="J5" s="448"/>
      <c r="K5" s="264"/>
      <c r="L5" s="448" t="s">
        <v>6</v>
      </c>
      <c r="M5" s="448"/>
    </row>
    <row r="6" spans="1:15" s="253" customFormat="1" ht="14.25">
      <c r="B6" s="263"/>
      <c r="C6" s="446" t="s">
        <v>24</v>
      </c>
      <c r="D6" s="446"/>
      <c r="E6" s="265"/>
      <c r="F6" s="446" t="s">
        <v>24</v>
      </c>
      <c r="G6" s="446"/>
      <c r="H6" s="265"/>
      <c r="I6" s="446" t="s">
        <v>7</v>
      </c>
      <c r="J6" s="446"/>
      <c r="K6" s="265"/>
      <c r="L6" s="446" t="s">
        <v>7</v>
      </c>
      <c r="M6" s="446"/>
    </row>
    <row r="7" spans="1:15" s="253" customFormat="1" ht="14.25">
      <c r="B7" s="263"/>
      <c r="C7" s="266" t="s">
        <v>311</v>
      </c>
      <c r="D7" s="266" t="s">
        <v>312</v>
      </c>
      <c r="E7" s="266"/>
      <c r="F7" s="267" t="s">
        <v>311</v>
      </c>
      <c r="G7" s="266" t="s">
        <v>312</v>
      </c>
      <c r="H7" s="266"/>
      <c r="I7" s="267" t="s">
        <v>311</v>
      </c>
      <c r="J7" s="266" t="s">
        <v>312</v>
      </c>
      <c r="K7" s="266"/>
      <c r="L7" s="268" t="s">
        <v>311</v>
      </c>
      <c r="M7" s="268" t="s">
        <v>312</v>
      </c>
    </row>
    <row r="8" spans="1:15">
      <c r="B8" s="263"/>
      <c r="C8" s="256"/>
      <c r="D8" s="270"/>
      <c r="E8" s="270"/>
      <c r="F8" s="256"/>
      <c r="G8" s="256"/>
      <c r="H8" s="256"/>
      <c r="I8" s="256"/>
      <c r="J8" s="256"/>
      <c r="K8" s="256"/>
      <c r="L8" s="256"/>
      <c r="M8" s="256"/>
    </row>
    <row r="9" spans="1:15" s="253" customFormat="1" ht="15.75">
      <c r="A9" s="286" t="s">
        <v>313</v>
      </c>
      <c r="C9" s="287"/>
      <c r="D9" s="288">
        <v>32667</v>
      </c>
      <c r="E9" s="288"/>
      <c r="F9" s="288"/>
      <c r="G9" s="288">
        <v>345622.24784800003</v>
      </c>
      <c r="H9" s="288"/>
      <c r="I9" s="289"/>
      <c r="J9" s="289">
        <v>109.81132132282509</v>
      </c>
      <c r="K9" s="289"/>
      <c r="L9" s="289"/>
      <c r="M9" s="289">
        <v>116.37132707539337</v>
      </c>
      <c r="N9" s="290"/>
      <c r="O9" s="290"/>
    </row>
    <row r="10" spans="1:15" s="291" customFormat="1">
      <c r="B10" s="277" t="s">
        <v>314</v>
      </c>
      <c r="C10" s="287"/>
      <c r="D10" s="288">
        <v>12375</v>
      </c>
      <c r="E10" s="288"/>
      <c r="F10" s="288"/>
      <c r="G10" s="288">
        <v>126055.98680800002</v>
      </c>
      <c r="H10" s="288"/>
      <c r="I10" s="289"/>
      <c r="J10" s="289">
        <v>115.20235076556406</v>
      </c>
      <c r="K10" s="289"/>
      <c r="L10" s="289"/>
      <c r="M10" s="289">
        <v>118.54079004408223</v>
      </c>
      <c r="N10" s="292"/>
      <c r="O10" s="292"/>
    </row>
    <row r="11" spans="1:15" s="291" customFormat="1">
      <c r="B11" s="277" t="s">
        <v>315</v>
      </c>
      <c r="C11" s="287"/>
      <c r="D11" s="288">
        <v>20292</v>
      </c>
      <c r="E11" s="288"/>
      <c r="F11" s="288"/>
      <c r="G11" s="288">
        <v>219566.26104000001</v>
      </c>
      <c r="H11" s="288"/>
      <c r="I11" s="289"/>
      <c r="J11" s="289">
        <v>106.76425941073737</v>
      </c>
      <c r="K11" s="289"/>
      <c r="L11" s="289"/>
      <c r="M11" s="289">
        <v>115.16131719164358</v>
      </c>
      <c r="N11" s="292"/>
      <c r="O11" s="292"/>
    </row>
    <row r="12" spans="1:15">
      <c r="A12" s="281" t="s">
        <v>318</v>
      </c>
      <c r="C12" s="287"/>
      <c r="D12" s="287"/>
      <c r="E12" s="287"/>
      <c r="F12" s="287"/>
      <c r="G12" s="287"/>
      <c r="H12" s="287"/>
      <c r="I12" s="294"/>
      <c r="J12" s="295"/>
      <c r="K12" s="295"/>
      <c r="L12" s="294"/>
      <c r="M12" s="295"/>
      <c r="N12" s="296"/>
    </row>
    <row r="13" spans="1:15">
      <c r="B13" s="282" t="s">
        <v>353</v>
      </c>
      <c r="C13" s="287"/>
      <c r="D13" s="287">
        <v>241.23269199999999</v>
      </c>
      <c r="E13" s="287"/>
      <c r="F13" s="287"/>
      <c r="G13" s="287">
        <v>2330.6302639999999</v>
      </c>
      <c r="H13" s="287"/>
      <c r="I13" s="294"/>
      <c r="J13" s="294">
        <v>105.89332093244184</v>
      </c>
      <c r="K13" s="294"/>
      <c r="L13" s="294"/>
      <c r="M13" s="294">
        <v>98.391337258895192</v>
      </c>
      <c r="N13" s="296"/>
    </row>
    <row r="14" spans="1:15">
      <c r="B14" s="282" t="s">
        <v>320</v>
      </c>
      <c r="C14" s="287"/>
      <c r="D14" s="287">
        <v>250.623086</v>
      </c>
      <c r="E14" s="287"/>
      <c r="F14" s="287"/>
      <c r="G14" s="287">
        <v>2122.8393299999998</v>
      </c>
      <c r="H14" s="287"/>
      <c r="I14" s="294"/>
      <c r="J14" s="294">
        <v>146.89308969245968</v>
      </c>
      <c r="K14" s="294"/>
      <c r="L14" s="294"/>
      <c r="M14" s="294">
        <v>118.74447290532993</v>
      </c>
      <c r="N14" s="296"/>
    </row>
    <row r="15" spans="1:15">
      <c r="B15" s="282" t="s">
        <v>321</v>
      </c>
      <c r="C15" s="287">
        <v>86.793138658808743</v>
      </c>
      <c r="D15" s="287">
        <v>139.392246</v>
      </c>
      <c r="E15" s="287"/>
      <c r="F15" s="287">
        <v>2396.365138658809</v>
      </c>
      <c r="G15" s="287">
        <v>3039.2316409999999</v>
      </c>
      <c r="H15" s="287"/>
      <c r="I15" s="294">
        <v>60.97121808684782</v>
      </c>
      <c r="J15" s="294">
        <v>94.549425694241336</v>
      </c>
      <c r="K15" s="294"/>
      <c r="L15" s="294">
        <v>89.910142527088382</v>
      </c>
      <c r="M15" s="294">
        <v>98.73795301857669</v>
      </c>
      <c r="N15" s="296"/>
    </row>
    <row r="16" spans="1:15">
      <c r="B16" s="282" t="s">
        <v>481</v>
      </c>
      <c r="C16" s="287">
        <v>343.73291636715192</v>
      </c>
      <c r="D16" s="287">
        <v>101.465712</v>
      </c>
      <c r="E16" s="287"/>
      <c r="F16" s="287">
        <v>5359.6709163671521</v>
      </c>
      <c r="G16" s="287">
        <v>1476.65607</v>
      </c>
      <c r="H16" s="287"/>
      <c r="I16" s="294">
        <v>128.91611929774331</v>
      </c>
      <c r="J16" s="294">
        <v>130.15251281543979</v>
      </c>
      <c r="K16" s="294"/>
      <c r="L16" s="294">
        <v>134.52290296079377</v>
      </c>
      <c r="M16" s="294">
        <v>108.32338591686292</v>
      </c>
      <c r="N16" s="296"/>
    </row>
    <row r="17" spans="2:14">
      <c r="B17" s="282" t="s">
        <v>12</v>
      </c>
      <c r="C17" s="287">
        <v>1486.7156658950801</v>
      </c>
      <c r="D17" s="287">
        <v>352.756483</v>
      </c>
      <c r="E17" s="287"/>
      <c r="F17" s="287">
        <v>11120.42866589508</v>
      </c>
      <c r="G17" s="287">
        <v>2697.536278</v>
      </c>
      <c r="H17" s="287"/>
      <c r="I17" s="294">
        <v>234.8923137281206</v>
      </c>
      <c r="J17" s="294">
        <v>213.3066335378175</v>
      </c>
      <c r="K17" s="294"/>
      <c r="L17" s="294">
        <v>133.03042960826298</v>
      </c>
      <c r="M17" s="294">
        <v>107.03494195525742</v>
      </c>
      <c r="N17" s="296"/>
    </row>
    <row r="18" spans="2:14">
      <c r="B18" s="282" t="s">
        <v>482</v>
      </c>
      <c r="C18" s="287"/>
      <c r="D18" s="287">
        <v>135.566463</v>
      </c>
      <c r="E18" s="287"/>
      <c r="F18" s="287"/>
      <c r="G18" s="287">
        <v>1249.140684</v>
      </c>
      <c r="H18" s="287"/>
      <c r="I18" s="294"/>
      <c r="J18" s="294">
        <v>114.74090692675081</v>
      </c>
      <c r="K18" s="294"/>
      <c r="L18" s="294"/>
      <c r="M18" s="294">
        <v>104.02612088352447</v>
      </c>
      <c r="N18" s="296"/>
    </row>
    <row r="19" spans="2:14">
      <c r="B19" s="282" t="s">
        <v>354</v>
      </c>
      <c r="C19" s="287"/>
      <c r="D19" s="287">
        <v>420.56485800000002</v>
      </c>
      <c r="E19" s="287"/>
      <c r="F19" s="287"/>
      <c r="G19" s="287">
        <v>4440.6593700000003</v>
      </c>
      <c r="H19" s="287"/>
      <c r="I19" s="294"/>
      <c r="J19" s="294">
        <v>130.84737741013143</v>
      </c>
      <c r="K19" s="294"/>
      <c r="L19" s="294"/>
      <c r="M19" s="294">
        <v>96.714042320688918</v>
      </c>
      <c r="N19" s="296"/>
    </row>
    <row r="20" spans="2:14">
      <c r="B20" s="282" t="s">
        <v>355</v>
      </c>
      <c r="C20" s="287">
        <v>2282.9067313453202</v>
      </c>
      <c r="D20" s="287">
        <v>221.021647</v>
      </c>
      <c r="E20" s="287"/>
      <c r="F20" s="287">
        <v>24127.558731345318</v>
      </c>
      <c r="G20" s="287">
        <v>2614.9192240000002</v>
      </c>
      <c r="H20" s="287"/>
      <c r="I20" s="294">
        <v>117.6610487024966</v>
      </c>
      <c r="J20" s="294">
        <v>94.284862940832681</v>
      </c>
      <c r="K20" s="294"/>
      <c r="L20" s="294">
        <v>128.59925112455949</v>
      </c>
      <c r="M20" s="294">
        <v>124.33083902719287</v>
      </c>
      <c r="N20" s="296"/>
    </row>
    <row r="21" spans="2:14">
      <c r="B21" s="282" t="s">
        <v>356</v>
      </c>
      <c r="C21" s="287">
        <v>3942.0160287075892</v>
      </c>
      <c r="D21" s="287">
        <v>411.60530799999998</v>
      </c>
      <c r="E21" s="287"/>
      <c r="F21" s="287">
        <v>58246.670028707595</v>
      </c>
      <c r="G21" s="287">
        <v>7035.8435470000004</v>
      </c>
      <c r="H21" s="287"/>
      <c r="I21" s="294">
        <v>79.978559436337846</v>
      </c>
      <c r="J21" s="294">
        <v>60.834127976272256</v>
      </c>
      <c r="K21" s="294"/>
      <c r="L21" s="294">
        <v>125.69169456615197</v>
      </c>
      <c r="M21" s="294">
        <v>107.61300888662969</v>
      </c>
      <c r="N21" s="296"/>
    </row>
    <row r="22" spans="2:14">
      <c r="B22" s="282" t="s">
        <v>316</v>
      </c>
      <c r="C22" s="287">
        <v>859.6565317432146</v>
      </c>
      <c r="D22" s="287">
        <v>482.35123900000002</v>
      </c>
      <c r="E22" s="287"/>
      <c r="F22" s="287">
        <v>12273.682531743214</v>
      </c>
      <c r="G22" s="287">
        <v>7483.6136850000003</v>
      </c>
      <c r="H22" s="287"/>
      <c r="I22" s="294">
        <v>98.313875999910181</v>
      </c>
      <c r="J22" s="294">
        <v>82.780797712641061</v>
      </c>
      <c r="K22" s="294"/>
      <c r="L22" s="294">
        <v>124.10423055048349</v>
      </c>
      <c r="M22" s="294">
        <v>119.41457389214879</v>
      </c>
      <c r="N22" s="296"/>
    </row>
    <row r="23" spans="2:14">
      <c r="B23" s="282" t="s">
        <v>329</v>
      </c>
      <c r="C23" s="287">
        <v>791.47154388355864</v>
      </c>
      <c r="D23" s="287">
        <v>564.61536000000001</v>
      </c>
      <c r="E23" s="287"/>
      <c r="F23" s="287">
        <v>9253.4045438835601</v>
      </c>
      <c r="G23" s="287">
        <v>7152.4895180000003</v>
      </c>
      <c r="H23" s="287"/>
      <c r="I23" s="294">
        <v>129.90297448025595</v>
      </c>
      <c r="J23" s="294">
        <v>110.14934108041517</v>
      </c>
      <c r="K23" s="294"/>
      <c r="L23" s="294">
        <v>98.58248508711921</v>
      </c>
      <c r="M23" s="294">
        <v>91.231612915902033</v>
      </c>
      <c r="N23" s="296"/>
    </row>
    <row r="24" spans="2:14">
      <c r="B24" s="282" t="s">
        <v>357</v>
      </c>
      <c r="C24" s="287">
        <v>266.44443197496878</v>
      </c>
      <c r="D24" s="287">
        <v>183.658174</v>
      </c>
      <c r="E24" s="287"/>
      <c r="F24" s="287">
        <v>2922.3084319749687</v>
      </c>
      <c r="G24" s="287">
        <v>1908.6504440000001</v>
      </c>
      <c r="H24" s="287"/>
      <c r="I24" s="294">
        <v>150.07318338372608</v>
      </c>
      <c r="J24" s="294">
        <v>151.5287622824313</v>
      </c>
      <c r="K24" s="294"/>
      <c r="L24" s="294">
        <v>127.52657426438716</v>
      </c>
      <c r="M24" s="294">
        <v>135.94447161972047</v>
      </c>
      <c r="N24" s="296"/>
    </row>
    <row r="25" spans="2:14">
      <c r="B25" s="282" t="s">
        <v>483</v>
      </c>
      <c r="C25" s="287"/>
      <c r="D25" s="287">
        <v>119.12512599999999</v>
      </c>
      <c r="E25" s="287"/>
      <c r="F25" s="287"/>
      <c r="G25" s="287">
        <v>1514.0505209999999</v>
      </c>
      <c r="H25" s="287"/>
      <c r="I25" s="294"/>
      <c r="J25" s="294">
        <v>88.170445321673341</v>
      </c>
      <c r="K25" s="294"/>
      <c r="L25" s="294"/>
      <c r="M25" s="294">
        <v>101.88200529977081</v>
      </c>
      <c r="N25" s="296"/>
    </row>
    <row r="26" spans="2:14">
      <c r="B26" s="282" t="s">
        <v>330</v>
      </c>
      <c r="C26" s="287"/>
      <c r="D26" s="287">
        <v>643.44691999999998</v>
      </c>
      <c r="E26" s="287"/>
      <c r="F26" s="287"/>
      <c r="G26" s="287">
        <v>7575.8782220000003</v>
      </c>
      <c r="H26" s="287"/>
      <c r="I26" s="294"/>
      <c r="J26" s="294">
        <v>95.769221923686004</v>
      </c>
      <c r="K26" s="294"/>
      <c r="L26" s="294"/>
      <c r="M26" s="294">
        <v>107.75906206213173</v>
      </c>
      <c r="N26" s="296"/>
    </row>
    <row r="27" spans="2:14">
      <c r="B27" s="282" t="s">
        <v>358</v>
      </c>
      <c r="C27" s="287"/>
      <c r="D27" s="287">
        <v>661.864913</v>
      </c>
      <c r="E27" s="287"/>
      <c r="F27" s="287"/>
      <c r="G27" s="287">
        <v>7027.6065879999996</v>
      </c>
      <c r="H27" s="287"/>
      <c r="I27" s="294"/>
      <c r="J27" s="294">
        <v>95.811161496498897</v>
      </c>
      <c r="K27" s="294"/>
      <c r="L27" s="294"/>
      <c r="M27" s="294">
        <v>101.33220938298284</v>
      </c>
      <c r="N27" s="296"/>
    </row>
    <row r="28" spans="2:14">
      <c r="B28" s="282" t="s">
        <v>359</v>
      </c>
      <c r="C28" s="287"/>
      <c r="D28" s="287">
        <v>307.40143699999999</v>
      </c>
      <c r="E28" s="287"/>
      <c r="F28" s="287"/>
      <c r="G28" s="287">
        <v>3881.9874249999998</v>
      </c>
      <c r="H28" s="287"/>
      <c r="I28" s="294"/>
      <c r="J28" s="294">
        <v>89.734508124782437</v>
      </c>
      <c r="K28" s="294"/>
      <c r="L28" s="294"/>
      <c r="M28" s="294">
        <v>123.28541406221017</v>
      </c>
      <c r="N28" s="296"/>
    </row>
    <row r="29" spans="2:14">
      <c r="B29" s="282" t="s">
        <v>360</v>
      </c>
      <c r="C29" s="287">
        <v>491.87822380508601</v>
      </c>
      <c r="D29" s="287">
        <v>157.04975400000001</v>
      </c>
      <c r="E29" s="287"/>
      <c r="F29" s="287">
        <v>4842.8332238050862</v>
      </c>
      <c r="G29" s="287">
        <v>1588.8074650000001</v>
      </c>
      <c r="H29" s="287"/>
      <c r="I29" s="294">
        <v>134.70801212811548</v>
      </c>
      <c r="J29" s="294">
        <v>113.16381815969041</v>
      </c>
      <c r="K29" s="294"/>
      <c r="L29" s="294">
        <v>131.49096348767114</v>
      </c>
      <c r="M29" s="294">
        <v>125.55204045473826</v>
      </c>
      <c r="N29" s="296"/>
    </row>
    <row r="30" spans="2:14">
      <c r="B30" s="282" t="s">
        <v>361</v>
      </c>
      <c r="C30" s="287">
        <v>758.45666866186718</v>
      </c>
      <c r="D30" s="287">
        <v>1028.0671649999999</v>
      </c>
      <c r="E30" s="287"/>
      <c r="F30" s="287">
        <v>7576.700668661867</v>
      </c>
      <c r="G30" s="287">
        <v>10603.750174999999</v>
      </c>
      <c r="H30" s="287"/>
      <c r="I30" s="294">
        <v>119.54761114336716</v>
      </c>
      <c r="J30" s="294">
        <v>114.3164502966472</v>
      </c>
      <c r="K30" s="294"/>
      <c r="L30" s="294">
        <v>121.13613570632045</v>
      </c>
      <c r="M30" s="294">
        <v>118.40664734508579</v>
      </c>
      <c r="N30" s="296"/>
    </row>
    <row r="31" spans="2:14">
      <c r="B31" s="282" t="s">
        <v>362</v>
      </c>
      <c r="C31" s="287"/>
      <c r="D31" s="287">
        <v>792.88749399999995</v>
      </c>
      <c r="E31" s="287"/>
      <c r="F31" s="287"/>
      <c r="G31" s="287">
        <v>8015.9031500000001</v>
      </c>
      <c r="H31" s="287"/>
      <c r="I31" s="294"/>
      <c r="J31" s="294">
        <v>114.99678545629408</v>
      </c>
      <c r="K31" s="294"/>
      <c r="L31" s="294"/>
      <c r="M31" s="294">
        <v>116.86381423087782</v>
      </c>
      <c r="N31" s="296"/>
    </row>
    <row r="32" spans="2:14">
      <c r="B32" s="282" t="s">
        <v>334</v>
      </c>
      <c r="C32" s="287">
        <v>193.83853335511751</v>
      </c>
      <c r="D32" s="287">
        <v>328.64195599999999</v>
      </c>
      <c r="E32" s="287"/>
      <c r="F32" s="287">
        <v>1668.2865333551176</v>
      </c>
      <c r="G32" s="287">
        <v>2622.3920069999999</v>
      </c>
      <c r="H32" s="287"/>
      <c r="I32" s="294">
        <v>98.792370013005339</v>
      </c>
      <c r="J32" s="294">
        <v>138.47804700327521</v>
      </c>
      <c r="K32" s="294"/>
      <c r="L32" s="294">
        <v>107.61569818562697</v>
      </c>
      <c r="M32" s="294">
        <v>131.14120586366604</v>
      </c>
      <c r="N32" s="296"/>
    </row>
    <row r="33" spans="2:15">
      <c r="B33" s="282" t="s">
        <v>336</v>
      </c>
      <c r="C33" s="287"/>
      <c r="D33" s="287">
        <v>231.00991400000001</v>
      </c>
      <c r="E33" s="287"/>
      <c r="F33" s="287"/>
      <c r="G33" s="287">
        <v>2497.0722300000002</v>
      </c>
      <c r="H33" s="287"/>
      <c r="I33" s="294"/>
      <c r="J33" s="294">
        <v>114.12958028666955</v>
      </c>
      <c r="K33" s="294"/>
      <c r="L33" s="294"/>
      <c r="M33" s="294">
        <v>125.72613883379724</v>
      </c>
      <c r="N33" s="296"/>
    </row>
    <row r="34" spans="2:15">
      <c r="B34" s="282" t="s">
        <v>363</v>
      </c>
      <c r="C34" s="287">
        <v>226.43801166597763</v>
      </c>
      <c r="D34" s="287">
        <v>194.46577500000001</v>
      </c>
      <c r="E34" s="287"/>
      <c r="F34" s="287">
        <v>2304.9220116659776</v>
      </c>
      <c r="G34" s="287">
        <v>2031.0031369999999</v>
      </c>
      <c r="H34" s="287"/>
      <c r="I34" s="294">
        <v>100.46809726819575</v>
      </c>
      <c r="J34" s="294">
        <v>103.14868370121771</v>
      </c>
      <c r="K34" s="294"/>
      <c r="L34" s="294">
        <v>115.07130726755945</v>
      </c>
      <c r="M34" s="294">
        <v>112.28367243259628</v>
      </c>
      <c r="N34" s="296"/>
    </row>
    <row r="35" spans="2:15">
      <c r="B35" s="282" t="s">
        <v>364</v>
      </c>
      <c r="C35" s="287">
        <v>130.94215627670138</v>
      </c>
      <c r="D35" s="287">
        <v>231.98458299999999</v>
      </c>
      <c r="E35" s="287"/>
      <c r="F35" s="287">
        <v>1368.7971562767013</v>
      </c>
      <c r="G35" s="287">
        <v>2650.9368119999999</v>
      </c>
      <c r="H35" s="287"/>
      <c r="I35" s="294">
        <v>109.37915053937</v>
      </c>
      <c r="J35" s="294">
        <v>97.914568934477003</v>
      </c>
      <c r="K35" s="294"/>
      <c r="L35" s="294">
        <v>112.47842183741719</v>
      </c>
      <c r="M35" s="294">
        <v>102.29446446388486</v>
      </c>
      <c r="N35" s="296"/>
    </row>
    <row r="36" spans="2:15">
      <c r="B36" s="282" t="s">
        <v>365</v>
      </c>
      <c r="C36" s="287">
        <v>113.99430988560437</v>
      </c>
      <c r="D36" s="287">
        <v>234.16735800000001</v>
      </c>
      <c r="E36" s="287"/>
      <c r="F36" s="287">
        <v>1128.3523098856044</v>
      </c>
      <c r="G36" s="287">
        <v>2474.7648680000002</v>
      </c>
      <c r="H36" s="287"/>
      <c r="I36" s="294">
        <v>114.46476004940742</v>
      </c>
      <c r="J36" s="294">
        <v>120.08927764399873</v>
      </c>
      <c r="K36" s="294"/>
      <c r="L36" s="294">
        <v>117.83435343295349</v>
      </c>
      <c r="M36" s="294">
        <v>124.02369379114397</v>
      </c>
      <c r="N36" s="296"/>
    </row>
    <row r="37" spans="2:15">
      <c r="B37" s="282" t="s">
        <v>366</v>
      </c>
      <c r="C37" s="287"/>
      <c r="D37" s="287">
        <v>1289.4754989999999</v>
      </c>
      <c r="E37" s="287"/>
      <c r="F37" s="287"/>
      <c r="G37" s="287">
        <v>13572.827239</v>
      </c>
      <c r="H37" s="287"/>
      <c r="I37" s="294"/>
      <c r="J37" s="294">
        <v>109.63309804005218</v>
      </c>
      <c r="K37" s="294"/>
      <c r="L37" s="294"/>
      <c r="M37" s="294">
        <v>114.28348062393698</v>
      </c>
      <c r="N37" s="296"/>
    </row>
    <row r="38" spans="2:15">
      <c r="B38" s="282" t="s">
        <v>367</v>
      </c>
      <c r="C38" s="287"/>
      <c r="D38" s="287">
        <v>604.89198299999998</v>
      </c>
      <c r="E38" s="287"/>
      <c r="F38" s="287"/>
      <c r="G38" s="287">
        <v>6492.7901060000004</v>
      </c>
      <c r="H38" s="287"/>
      <c r="I38" s="294"/>
      <c r="J38" s="294">
        <v>113.52207401801506</v>
      </c>
      <c r="K38" s="294"/>
      <c r="L38" s="294"/>
      <c r="M38" s="294">
        <v>118.79354236939079</v>
      </c>
      <c r="N38" s="296"/>
    </row>
    <row r="39" spans="2:15">
      <c r="B39" s="282" t="s">
        <v>369</v>
      </c>
      <c r="C39" s="287">
        <v>433.18127399201171</v>
      </c>
      <c r="D39" s="287">
        <v>152.31091699999999</v>
      </c>
      <c r="E39" s="287"/>
      <c r="F39" s="287">
        <v>4314.7512739920121</v>
      </c>
      <c r="G39" s="287">
        <v>1606.330277</v>
      </c>
      <c r="H39" s="287"/>
      <c r="I39" s="294">
        <v>111.60266342871283</v>
      </c>
      <c r="J39" s="294">
        <v>105.44470505273431</v>
      </c>
      <c r="K39" s="294"/>
      <c r="L39" s="294">
        <v>111.52112662712015</v>
      </c>
      <c r="M39" s="294">
        <v>107.45525095603503</v>
      </c>
      <c r="N39" s="296"/>
    </row>
    <row r="40" spans="2:15">
      <c r="B40" s="282" t="s">
        <v>370</v>
      </c>
      <c r="C40" s="287">
        <v>1477.1442204877114</v>
      </c>
      <c r="D40" s="287">
        <v>1027.7843069999999</v>
      </c>
      <c r="E40" s="287"/>
      <c r="F40" s="287">
        <v>16186.276220487711</v>
      </c>
      <c r="G40" s="287">
        <v>11505.778743999999</v>
      </c>
      <c r="H40" s="287"/>
      <c r="I40" s="294">
        <v>97.532685147936206</v>
      </c>
      <c r="J40" s="294">
        <v>97.065568432793341</v>
      </c>
      <c r="K40" s="294"/>
      <c r="L40" s="294">
        <v>133.10573420085262</v>
      </c>
      <c r="M40" s="294">
        <v>120.30801718280968</v>
      </c>
      <c r="N40" s="296"/>
    </row>
    <row r="41" spans="2:15">
      <c r="B41" s="282" t="s">
        <v>343</v>
      </c>
      <c r="C41" s="287"/>
      <c r="D41" s="287">
        <v>583.02417200000002</v>
      </c>
      <c r="E41" s="287"/>
      <c r="F41" s="287"/>
      <c r="G41" s="287">
        <v>5878.2995419999997</v>
      </c>
      <c r="H41" s="287"/>
      <c r="I41" s="294"/>
      <c r="J41" s="294">
        <v>111.65739397797232</v>
      </c>
      <c r="K41" s="294"/>
      <c r="L41" s="294"/>
      <c r="M41" s="294">
        <v>120.74546367373333</v>
      </c>
      <c r="N41" s="296"/>
    </row>
    <row r="42" spans="2:15">
      <c r="B42" s="282" t="s">
        <v>371</v>
      </c>
      <c r="C42" s="287">
        <v>181.83458821064875</v>
      </c>
      <c r="D42" s="287">
        <v>834.85784200000001</v>
      </c>
      <c r="E42" s="287"/>
      <c r="F42" s="287">
        <v>1959.1455882106486</v>
      </c>
      <c r="G42" s="287">
        <v>8653.5307759999996</v>
      </c>
      <c r="H42" s="287"/>
      <c r="I42" s="294">
        <v>111.02232736848295</v>
      </c>
      <c r="J42" s="294">
        <v>121.62147546594765</v>
      </c>
      <c r="K42" s="294"/>
      <c r="L42" s="294">
        <v>121.18828613964186</v>
      </c>
      <c r="M42" s="294">
        <v>124.76157147554838</v>
      </c>
      <c r="N42" s="296"/>
    </row>
    <row r="43" spans="2:15">
      <c r="B43" s="282" t="s">
        <v>372</v>
      </c>
      <c r="C43" s="287"/>
      <c r="D43" s="287">
        <v>292.582854</v>
      </c>
      <c r="E43" s="287"/>
      <c r="F43" s="287"/>
      <c r="G43" s="287">
        <v>2895.0711299999998</v>
      </c>
      <c r="H43" s="287"/>
      <c r="I43" s="294"/>
      <c r="J43" s="294">
        <v>121.49118532081231</v>
      </c>
      <c r="K43" s="294"/>
      <c r="L43" s="294"/>
      <c r="M43" s="294">
        <v>141.17384181603373</v>
      </c>
      <c r="N43" s="296"/>
    </row>
    <row r="44" spans="2:15">
      <c r="B44" s="282" t="s">
        <v>345</v>
      </c>
      <c r="C44" s="287"/>
      <c r="D44" s="287">
        <v>9258.2343369999999</v>
      </c>
      <c r="E44" s="287"/>
      <c r="F44" s="287"/>
      <c r="G44" s="287">
        <v>97731.006827000005</v>
      </c>
      <c r="H44" s="287"/>
      <c r="I44" s="294"/>
      <c r="J44" s="294">
        <v>108.91854642937327</v>
      </c>
      <c r="K44" s="294"/>
      <c r="L44" s="294"/>
      <c r="M44" s="294">
        <v>122.38896558812814</v>
      </c>
      <c r="N44" s="297"/>
      <c r="O44" s="297"/>
    </row>
    <row r="45" spans="2:15">
      <c r="B45" s="282" t="s">
        <v>373</v>
      </c>
      <c r="C45" s="287"/>
      <c r="D45" s="287">
        <v>163.24578299999999</v>
      </c>
      <c r="E45" s="287"/>
      <c r="F45" s="287"/>
      <c r="G45" s="287">
        <v>2027.9058560000001</v>
      </c>
      <c r="H45" s="287"/>
      <c r="I45" s="294"/>
      <c r="J45" s="294">
        <v>114.34837300897091</v>
      </c>
      <c r="K45" s="294"/>
      <c r="L45" s="294"/>
      <c r="M45" s="294">
        <v>119.69025123588165</v>
      </c>
      <c r="N45" s="296"/>
    </row>
    <row r="46" spans="2:15">
      <c r="B46" s="282" t="s">
        <v>346</v>
      </c>
      <c r="C46" s="287"/>
      <c r="D46" s="287">
        <v>969.45998599999996</v>
      </c>
      <c r="E46" s="287"/>
      <c r="F46" s="287"/>
      <c r="G46" s="287">
        <v>9429.8606710000004</v>
      </c>
      <c r="H46" s="287"/>
      <c r="I46" s="294"/>
      <c r="J46" s="294">
        <v>106.87132740389234</v>
      </c>
      <c r="K46" s="294"/>
      <c r="L46" s="294"/>
      <c r="M46" s="294">
        <v>117.55182571852771</v>
      </c>
      <c r="N46" s="296"/>
    </row>
    <row r="47" spans="2:15">
      <c r="B47" s="282" t="s">
        <v>347</v>
      </c>
      <c r="C47" s="287"/>
      <c r="D47" s="287">
        <v>178.06396799999999</v>
      </c>
      <c r="E47" s="287"/>
      <c r="F47" s="287"/>
      <c r="G47" s="287">
        <v>2012.388091</v>
      </c>
      <c r="H47" s="287"/>
      <c r="I47" s="294"/>
      <c r="J47" s="294">
        <v>75.160745903845395</v>
      </c>
      <c r="K47" s="294"/>
      <c r="L47" s="294"/>
      <c r="M47" s="294">
        <v>99.417133814152919</v>
      </c>
    </row>
    <row r="48" spans="2:15">
      <c r="B48" s="282" t="s">
        <v>348</v>
      </c>
      <c r="C48" s="287"/>
      <c r="D48" s="287">
        <v>4431.0943079999997</v>
      </c>
      <c r="E48" s="287"/>
      <c r="F48" s="287"/>
      <c r="G48" s="287">
        <v>44209.466248999997</v>
      </c>
      <c r="H48" s="287"/>
      <c r="I48" s="294"/>
      <c r="J48" s="294">
        <v>118.05845567007427</v>
      </c>
      <c r="K48" s="294"/>
      <c r="L48" s="294"/>
      <c r="M48" s="294">
        <v>117.27081310247958</v>
      </c>
    </row>
    <row r="49" spans="2:13">
      <c r="B49" s="282" t="s">
        <v>349</v>
      </c>
      <c r="C49" s="287"/>
      <c r="D49" s="287">
        <v>318.06100400000003</v>
      </c>
      <c r="E49" s="287"/>
      <c r="F49" s="287"/>
      <c r="G49" s="287">
        <v>3054.5244859999998</v>
      </c>
      <c r="H49" s="287"/>
      <c r="I49" s="294"/>
      <c r="J49" s="294">
        <v>126.7925815690985</v>
      </c>
      <c r="K49" s="294"/>
      <c r="L49" s="294"/>
      <c r="M49" s="294">
        <v>130.976919682653</v>
      </c>
    </row>
    <row r="50" spans="2:13">
      <c r="B50" s="282" t="s">
        <v>117</v>
      </c>
      <c r="C50" s="287"/>
      <c r="D50" s="287">
        <v>850.10480200000006</v>
      </c>
      <c r="E50" s="287"/>
      <c r="F50" s="287"/>
      <c r="G50" s="287">
        <v>7700.1986459999989</v>
      </c>
      <c r="H50" s="287"/>
      <c r="I50" s="294"/>
      <c r="J50" s="294">
        <v>140.03546717099928</v>
      </c>
      <c r="K50" s="294"/>
      <c r="L50" s="294"/>
      <c r="M50" s="294">
        <v>120.3370302280353</v>
      </c>
    </row>
    <row r="51" spans="2:13">
      <c r="B51" s="282" t="s">
        <v>484</v>
      </c>
      <c r="C51" s="287">
        <v>17899.786445613518</v>
      </c>
      <c r="D51" s="287">
        <v>375.902061</v>
      </c>
      <c r="E51" s="287"/>
      <c r="F51" s="287">
        <v>160693.78644561351</v>
      </c>
      <c r="G51" s="287">
        <v>3316.2910109999998</v>
      </c>
      <c r="H51" s="287"/>
      <c r="I51" s="294">
        <v>238.37776595570008</v>
      </c>
      <c r="J51" s="294">
        <v>194.60039059951393</v>
      </c>
      <c r="K51" s="294"/>
      <c r="L51" s="294">
        <v>144.34524409896477</v>
      </c>
      <c r="M51" s="294">
        <v>124.71210830479056</v>
      </c>
    </row>
    <row r="52" spans="2:13">
      <c r="B52" s="282" t="s">
        <v>485</v>
      </c>
      <c r="C52" s="287"/>
      <c r="D52" s="287">
        <v>147.76366999999999</v>
      </c>
      <c r="E52" s="287"/>
      <c r="F52" s="287"/>
      <c r="G52" s="287">
        <v>1415.803926</v>
      </c>
      <c r="H52" s="287"/>
      <c r="I52" s="294"/>
      <c r="J52" s="294">
        <v>115.91301882201502</v>
      </c>
      <c r="K52" s="294"/>
      <c r="L52" s="294"/>
      <c r="M52" s="294">
        <v>136.78489686068656</v>
      </c>
    </row>
    <row r="53" spans="2:13">
      <c r="B53" s="298" t="s">
        <v>486</v>
      </c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</row>
    <row r="54" spans="2:13">
      <c r="B54" s="255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</row>
    <row r="55" spans="2:13">
      <c r="B55" s="299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</row>
    <row r="56" spans="2:13">
      <c r="B56" s="301"/>
      <c r="C56" s="300"/>
      <c r="D56" s="300"/>
      <c r="E56" s="300"/>
      <c r="F56" s="300"/>
      <c r="G56" s="300"/>
      <c r="H56" s="300"/>
      <c r="I56" s="300"/>
      <c r="J56" s="300"/>
      <c r="K56" s="300"/>
      <c r="L56" s="300"/>
      <c r="M56" s="300"/>
    </row>
    <row r="57" spans="2:13">
      <c r="B57" s="301"/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</row>
    <row r="58" spans="2:13">
      <c r="C58" s="253"/>
      <c r="D58" s="253"/>
      <c r="E58" s="253"/>
      <c r="F58" s="253"/>
      <c r="G58" s="253"/>
      <c r="H58" s="253"/>
      <c r="I58" s="253"/>
      <c r="J58" s="253"/>
      <c r="K58" s="253"/>
      <c r="L58" s="253"/>
      <c r="M58" s="253"/>
    </row>
    <row r="59" spans="2:13"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</row>
    <row r="60" spans="2:13">
      <c r="C60" s="253"/>
      <c r="D60" s="253"/>
      <c r="E60" s="253"/>
      <c r="F60" s="253"/>
      <c r="G60" s="253"/>
      <c r="H60" s="253"/>
      <c r="I60" s="253"/>
      <c r="J60" s="253"/>
      <c r="K60" s="253"/>
      <c r="L60" s="253"/>
      <c r="M60" s="253"/>
    </row>
    <row r="61" spans="2:13">
      <c r="C61" s="253"/>
      <c r="D61" s="253"/>
      <c r="E61" s="253"/>
      <c r="F61" s="253"/>
      <c r="G61" s="253"/>
      <c r="H61" s="253"/>
      <c r="I61" s="253"/>
      <c r="J61" s="253"/>
      <c r="K61" s="253"/>
      <c r="L61" s="253"/>
      <c r="M61" s="253"/>
    </row>
    <row r="62" spans="2:13">
      <c r="C62" s="253"/>
      <c r="D62" s="253"/>
      <c r="E62" s="253"/>
      <c r="F62" s="253"/>
      <c r="G62" s="253"/>
      <c r="H62" s="253"/>
      <c r="I62" s="253"/>
      <c r="J62" s="253"/>
      <c r="K62" s="253"/>
      <c r="L62" s="253"/>
      <c r="M62" s="253"/>
    </row>
    <row r="63" spans="2:13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</row>
    <row r="64" spans="2:13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</row>
    <row r="65" spans="2:13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</row>
    <row r="66" spans="2:13">
      <c r="C66" s="253"/>
      <c r="D66" s="253"/>
      <c r="E66" s="253"/>
      <c r="F66" s="253"/>
      <c r="G66" s="253"/>
      <c r="H66" s="253"/>
      <c r="I66" s="253"/>
      <c r="J66" s="253"/>
      <c r="K66" s="253"/>
      <c r="L66" s="253"/>
      <c r="M66" s="253"/>
    </row>
    <row r="67" spans="2:13"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</row>
    <row r="68" spans="2:13">
      <c r="C68" s="253"/>
      <c r="D68" s="253"/>
      <c r="E68" s="253"/>
      <c r="F68" s="253"/>
      <c r="G68" s="253"/>
      <c r="H68" s="253"/>
      <c r="I68" s="253"/>
      <c r="J68" s="253"/>
      <c r="K68" s="253"/>
      <c r="L68" s="253"/>
      <c r="M68" s="253"/>
    </row>
    <row r="69" spans="2:13"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</row>
    <row r="70" spans="2:13"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</row>
    <row r="71" spans="2:13"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/>
    </row>
    <row r="72" spans="2:13">
      <c r="B72" s="285"/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</row>
    <row r="73" spans="2:13">
      <c r="B73" s="285"/>
      <c r="C73" s="253"/>
      <c r="D73" s="253"/>
      <c r="E73" s="253"/>
      <c r="F73" s="253"/>
      <c r="G73" s="253"/>
      <c r="H73" s="253"/>
      <c r="I73" s="253"/>
      <c r="J73" s="253"/>
      <c r="K73" s="253"/>
      <c r="L73" s="253"/>
      <c r="M73" s="253"/>
    </row>
    <row r="74" spans="2:13">
      <c r="B74" s="285"/>
      <c r="C74" s="253"/>
      <c r="D74" s="253"/>
      <c r="E74" s="253"/>
      <c r="F74" s="253"/>
      <c r="G74" s="253"/>
      <c r="H74" s="253"/>
      <c r="I74" s="253"/>
      <c r="J74" s="253"/>
      <c r="K74" s="253"/>
      <c r="L74" s="253"/>
      <c r="M74" s="253"/>
    </row>
    <row r="75" spans="2:13">
      <c r="B75" s="285"/>
      <c r="C75" s="253"/>
      <c r="D75" s="253"/>
      <c r="E75" s="253"/>
      <c r="F75" s="253"/>
      <c r="G75" s="253"/>
      <c r="H75" s="253"/>
      <c r="I75" s="253"/>
      <c r="J75" s="253"/>
      <c r="K75" s="253"/>
      <c r="L75" s="253"/>
      <c r="M75" s="253"/>
    </row>
    <row r="76" spans="2:13">
      <c r="B76" s="285"/>
      <c r="C76" s="253"/>
      <c r="D76" s="253"/>
      <c r="E76" s="253"/>
      <c r="F76" s="253"/>
      <c r="G76" s="253"/>
      <c r="H76" s="253"/>
      <c r="I76" s="253"/>
      <c r="J76" s="253"/>
      <c r="K76" s="253"/>
      <c r="L76" s="253"/>
      <c r="M76" s="253"/>
    </row>
    <row r="77" spans="2:13">
      <c r="B77" s="285"/>
      <c r="C77" s="253"/>
      <c r="D77" s="253"/>
      <c r="E77" s="253"/>
      <c r="F77" s="253"/>
      <c r="G77" s="253"/>
      <c r="H77" s="253"/>
      <c r="I77" s="253"/>
      <c r="J77" s="253"/>
      <c r="K77" s="253"/>
      <c r="L77" s="253"/>
      <c r="M77" s="253"/>
    </row>
    <row r="78" spans="2:13">
      <c r="B78" s="285"/>
      <c r="C78" s="253"/>
      <c r="D78" s="253"/>
      <c r="E78" s="253"/>
      <c r="F78" s="253"/>
      <c r="G78" s="253"/>
      <c r="H78" s="253"/>
      <c r="I78" s="253"/>
      <c r="J78" s="253"/>
      <c r="K78" s="253"/>
      <c r="L78" s="253"/>
      <c r="M78" s="253"/>
    </row>
    <row r="79" spans="2:13">
      <c r="B79" s="28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88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4520-7A52-431A-986B-F5F3699AE7D9}">
  <sheetPr>
    <pageSetUpPr fitToPage="1"/>
  </sheetPr>
  <dimension ref="A1:L60"/>
  <sheetViews>
    <sheetView workbookViewId="0">
      <selection activeCell="A2" sqref="A2"/>
    </sheetView>
  </sheetViews>
  <sheetFormatPr defaultColWidth="9.140625" defaultRowHeight="12.75"/>
  <cols>
    <col min="1" max="1" width="2.42578125" style="305" customWidth="1"/>
    <col min="2" max="2" width="11.140625" style="305" customWidth="1"/>
    <col min="3" max="3" width="22.140625" style="305" customWidth="1"/>
    <col min="4" max="4" width="8.5703125" style="305" customWidth="1"/>
    <col min="5" max="5" width="9.140625" style="305" customWidth="1"/>
    <col min="6" max="6" width="9.42578125" style="305" customWidth="1"/>
    <col min="7" max="7" width="9.140625" style="305" customWidth="1"/>
    <col min="8" max="8" width="17.28515625" style="305" customWidth="1"/>
    <col min="9" max="16384" width="9.140625" style="305"/>
  </cols>
  <sheetData>
    <row r="1" spans="1:10" ht="19.5" customHeight="1">
      <c r="A1" s="302" t="s">
        <v>374</v>
      </c>
      <c r="B1" s="303"/>
      <c r="C1" s="303"/>
      <c r="D1" s="303"/>
      <c r="E1" s="303"/>
      <c r="F1" s="304"/>
    </row>
    <row r="2" spans="1:10" ht="18" customHeight="1">
      <c r="A2" s="302" t="s">
        <v>375</v>
      </c>
      <c r="B2" s="303"/>
      <c r="C2" s="303"/>
      <c r="D2" s="303"/>
      <c r="E2" s="303"/>
      <c r="F2" s="304"/>
    </row>
    <row r="3" spans="1:10" ht="15">
      <c r="A3" s="306"/>
      <c r="B3" s="307"/>
      <c r="C3" s="307"/>
      <c r="D3" s="307"/>
      <c r="E3" s="307"/>
      <c r="F3" s="307"/>
      <c r="G3" s="308"/>
    </row>
    <row r="4" spans="1:10" ht="15">
      <c r="A4" s="306"/>
      <c r="B4" s="307"/>
      <c r="C4" s="307"/>
      <c r="D4" s="307"/>
      <c r="E4" s="307"/>
      <c r="F4" s="308"/>
      <c r="G4" s="308"/>
      <c r="H4" s="309" t="s">
        <v>20</v>
      </c>
    </row>
    <row r="5" spans="1:10" ht="19.5" customHeight="1">
      <c r="A5" s="310"/>
      <c r="B5" s="311"/>
      <c r="C5" s="311"/>
      <c r="D5" s="449" t="s">
        <v>376</v>
      </c>
      <c r="E5" s="449"/>
      <c r="F5" s="449"/>
      <c r="G5" s="449"/>
      <c r="H5" s="312" t="s">
        <v>377</v>
      </c>
    </row>
    <row r="6" spans="1:10" ht="18" customHeight="1">
      <c r="A6" s="306"/>
      <c r="B6" s="307"/>
      <c r="C6" s="307"/>
      <c r="D6" s="313" t="s">
        <v>378</v>
      </c>
      <c r="E6" s="313" t="s">
        <v>22</v>
      </c>
      <c r="F6" s="313" t="s">
        <v>379</v>
      </c>
      <c r="G6" s="313" t="s">
        <v>21</v>
      </c>
      <c r="H6" s="313" t="s">
        <v>380</v>
      </c>
    </row>
    <row r="7" spans="1:10" ht="19.5" customHeight="1">
      <c r="A7" s="306"/>
      <c r="B7" s="307"/>
      <c r="C7" s="307"/>
      <c r="D7" s="314" t="s">
        <v>381</v>
      </c>
      <c r="E7" s="315" t="s">
        <v>382</v>
      </c>
      <c r="F7" s="315" t="s">
        <v>382</v>
      </c>
      <c r="G7" s="315" t="s">
        <v>24</v>
      </c>
      <c r="H7" s="315" t="s">
        <v>383</v>
      </c>
    </row>
    <row r="8" spans="1:10" ht="11.25" customHeight="1">
      <c r="A8" s="304"/>
      <c r="B8" s="316"/>
      <c r="C8" s="316"/>
      <c r="D8" s="317"/>
      <c r="E8" s="317"/>
      <c r="F8" s="318"/>
      <c r="G8" s="318"/>
      <c r="H8" s="317"/>
    </row>
    <row r="9" spans="1:10" ht="20.100000000000001" customHeight="1">
      <c r="A9" s="319" t="s">
        <v>384</v>
      </c>
      <c r="B9" s="306"/>
      <c r="C9" s="306"/>
      <c r="D9" s="320">
        <v>116.80158002248427</v>
      </c>
      <c r="E9" s="320">
        <v>102.76657369140104</v>
      </c>
      <c r="F9" s="320">
        <v>102.64719500361184</v>
      </c>
      <c r="G9" s="320">
        <v>100.1275</v>
      </c>
      <c r="H9" s="321">
        <v>103.68861727639653</v>
      </c>
      <c r="I9" s="317"/>
      <c r="J9" s="317"/>
    </row>
    <row r="10" spans="1:10" ht="20.100000000000001" customHeight="1">
      <c r="A10" s="322"/>
      <c r="B10" s="322" t="s">
        <v>385</v>
      </c>
      <c r="C10" s="322"/>
      <c r="D10" s="318">
        <v>122.7454903869222</v>
      </c>
      <c r="E10" s="318">
        <v>104.1180585522729</v>
      </c>
      <c r="F10" s="318">
        <v>104.00843366319191</v>
      </c>
      <c r="G10" s="318">
        <v>99.782899999999998</v>
      </c>
      <c r="H10" s="323">
        <v>104.04870345152784</v>
      </c>
      <c r="I10" s="317"/>
    </row>
    <row r="11" spans="1:10" ht="20.100000000000001" customHeight="1">
      <c r="A11" s="322"/>
      <c r="B11" s="324" t="s">
        <v>216</v>
      </c>
      <c r="C11" s="322" t="s">
        <v>386</v>
      </c>
      <c r="D11" s="318">
        <v>134.86926990254727</v>
      </c>
      <c r="E11" s="318">
        <v>106.13327046908397</v>
      </c>
      <c r="F11" s="318">
        <v>104.31290594739595</v>
      </c>
      <c r="G11" s="318">
        <v>100.32559999999999</v>
      </c>
      <c r="H11" s="323">
        <v>112.91211216564281</v>
      </c>
      <c r="I11" s="317"/>
    </row>
    <row r="12" spans="1:10" ht="20.100000000000001" customHeight="1">
      <c r="A12" s="322"/>
      <c r="B12" s="322"/>
      <c r="C12" s="322" t="s">
        <v>387</v>
      </c>
      <c r="D12" s="318">
        <v>119.36386746248434</v>
      </c>
      <c r="E12" s="318">
        <v>103.87341682987865</v>
      </c>
      <c r="F12" s="318">
        <v>104.039046992691</v>
      </c>
      <c r="G12" s="318">
        <v>99.497699999999995</v>
      </c>
      <c r="H12" s="323">
        <v>102.61188062710491</v>
      </c>
      <c r="I12" s="317"/>
    </row>
    <row r="13" spans="1:10" ht="20.100000000000001" customHeight="1">
      <c r="A13" s="322"/>
      <c r="B13" s="322"/>
      <c r="C13" s="322" t="s">
        <v>388</v>
      </c>
      <c r="D13" s="318">
        <v>126.34522289763416</v>
      </c>
      <c r="E13" s="318">
        <v>103.87332554616651</v>
      </c>
      <c r="F13" s="318">
        <v>103.80356954743064</v>
      </c>
      <c r="G13" s="318">
        <v>100.2589</v>
      </c>
      <c r="H13" s="323">
        <v>103.99905385491215</v>
      </c>
      <c r="I13" s="317"/>
    </row>
    <row r="14" spans="1:10" ht="20.100000000000001" customHeight="1">
      <c r="A14" s="322"/>
      <c r="B14" s="322" t="s">
        <v>389</v>
      </c>
      <c r="C14" s="322"/>
      <c r="D14" s="318">
        <v>113.72796973336706</v>
      </c>
      <c r="E14" s="318">
        <v>102.34148137884833</v>
      </c>
      <c r="F14" s="318">
        <v>102.19728101533569</v>
      </c>
      <c r="G14" s="318">
        <v>100.2642</v>
      </c>
      <c r="H14" s="323">
        <v>102.4209090521274</v>
      </c>
      <c r="I14" s="317"/>
    </row>
    <row r="15" spans="1:10" ht="20.100000000000001" customHeight="1">
      <c r="A15" s="322"/>
      <c r="B15" s="322" t="s">
        <v>390</v>
      </c>
      <c r="C15" s="322"/>
      <c r="D15" s="318">
        <v>108.20427298350745</v>
      </c>
      <c r="E15" s="318">
        <v>101.1389829205209</v>
      </c>
      <c r="F15" s="318">
        <v>100.88042638768924</v>
      </c>
      <c r="G15" s="318">
        <v>100.2131</v>
      </c>
      <c r="H15" s="323">
        <v>101.4175376974938</v>
      </c>
      <c r="I15" s="317"/>
    </row>
    <row r="16" spans="1:10" ht="20.100000000000001" customHeight="1">
      <c r="A16" s="322"/>
      <c r="B16" s="322" t="s">
        <v>391</v>
      </c>
      <c r="C16" s="322"/>
      <c r="D16" s="318">
        <v>122.53155736401401</v>
      </c>
      <c r="E16" s="318">
        <v>105.05627231761858</v>
      </c>
      <c r="F16" s="318">
        <v>104.60219419262837</v>
      </c>
      <c r="G16" s="318">
        <v>100.867</v>
      </c>
      <c r="H16" s="323">
        <v>105.20675580595002</v>
      </c>
      <c r="I16" s="317"/>
    </row>
    <row r="17" spans="1:12" ht="20.100000000000001" customHeight="1">
      <c r="A17" s="322"/>
      <c r="B17" s="322" t="s">
        <v>392</v>
      </c>
      <c r="C17" s="322"/>
      <c r="D17" s="318">
        <v>108.42230019432075</v>
      </c>
      <c r="E17" s="318">
        <v>101.41324939729314</v>
      </c>
      <c r="F17" s="318">
        <v>101.31811169041582</v>
      </c>
      <c r="G17" s="318">
        <v>100.08459999999999</v>
      </c>
      <c r="H17" s="323">
        <v>101.25085714546108</v>
      </c>
      <c r="I17" s="317"/>
    </row>
    <row r="18" spans="1:12" ht="20.100000000000001" customHeight="1">
      <c r="A18" s="322"/>
      <c r="B18" s="322" t="s">
        <v>393</v>
      </c>
      <c r="C18" s="322"/>
      <c r="D18" s="318">
        <v>112.14739137116865</v>
      </c>
      <c r="E18" s="318">
        <v>105.28279749211936</v>
      </c>
      <c r="F18" s="318">
        <v>103.06786898757632</v>
      </c>
      <c r="G18" s="318">
        <v>100.0498</v>
      </c>
      <c r="H18" s="323">
        <v>107.33068452141757</v>
      </c>
      <c r="I18" s="317"/>
    </row>
    <row r="19" spans="1:12" ht="20.100000000000001" customHeight="1">
      <c r="A19" s="322"/>
      <c r="B19" s="324" t="s">
        <v>216</v>
      </c>
      <c r="C19" s="322" t="s">
        <v>394</v>
      </c>
      <c r="D19" s="318">
        <v>113.5026727939758</v>
      </c>
      <c r="E19" s="318">
        <v>106.54704005289139</v>
      </c>
      <c r="F19" s="318">
        <v>103.65486209083296</v>
      </c>
      <c r="G19" s="318">
        <v>100.0069</v>
      </c>
      <c r="H19" s="323">
        <v>109.31765829816366</v>
      </c>
      <c r="I19" s="317"/>
    </row>
    <row r="20" spans="1:12" ht="20.100000000000001" customHeight="1">
      <c r="A20" s="322"/>
      <c r="B20" s="322" t="s">
        <v>395</v>
      </c>
      <c r="C20" s="322"/>
      <c r="D20" s="318">
        <v>107.09601132766994</v>
      </c>
      <c r="E20" s="318">
        <v>96.701520038981954</v>
      </c>
      <c r="F20" s="318">
        <v>98.547913751021071</v>
      </c>
      <c r="G20" s="318">
        <v>99.933199999999999</v>
      </c>
      <c r="H20" s="323">
        <v>100.91236782613403</v>
      </c>
      <c r="I20" s="317"/>
    </row>
    <row r="21" spans="1:12" ht="20.100000000000001" customHeight="1">
      <c r="A21" s="322"/>
      <c r="B21" s="322" t="s">
        <v>396</v>
      </c>
      <c r="C21" s="322"/>
      <c r="D21" s="318">
        <v>95.838132045503187</v>
      </c>
      <c r="E21" s="318">
        <v>99.431935318574077</v>
      </c>
      <c r="F21" s="318">
        <v>99.413146233935862</v>
      </c>
      <c r="G21" s="318">
        <v>99.697999999999993</v>
      </c>
      <c r="H21" s="323">
        <v>98.942696758646136</v>
      </c>
      <c r="I21" s="317"/>
    </row>
    <row r="22" spans="1:12" ht="20.100000000000001" customHeight="1">
      <c r="A22" s="322"/>
      <c r="B22" s="322" t="s">
        <v>397</v>
      </c>
      <c r="C22" s="322"/>
      <c r="D22" s="318">
        <v>123.27122182334797</v>
      </c>
      <c r="E22" s="318">
        <v>99.193053575002367</v>
      </c>
      <c r="F22" s="318">
        <v>98.761662632623072</v>
      </c>
      <c r="G22" s="318">
        <v>100.1138</v>
      </c>
      <c r="H22" s="323">
        <v>105.97617455169481</v>
      </c>
      <c r="I22" s="317"/>
    </row>
    <row r="23" spans="1:12" ht="20.100000000000001" customHeight="1">
      <c r="A23" s="322"/>
      <c r="B23" s="324" t="s">
        <v>216</v>
      </c>
      <c r="C23" s="322" t="s">
        <v>398</v>
      </c>
      <c r="D23" s="325">
        <v>124.19662848261905</v>
      </c>
      <c r="E23" s="318">
        <v>98.923260356571717</v>
      </c>
      <c r="F23" s="318">
        <v>98.443153098908326</v>
      </c>
      <c r="G23" s="318">
        <v>100.1122</v>
      </c>
      <c r="H23" s="323">
        <v>106.33951992266476</v>
      </c>
      <c r="I23" s="317"/>
      <c r="J23" s="326"/>
      <c r="L23" s="326"/>
    </row>
    <row r="24" spans="1:12" ht="20.100000000000001" customHeight="1">
      <c r="A24" s="322"/>
      <c r="B24" s="322" t="s">
        <v>399</v>
      </c>
      <c r="C24" s="322"/>
      <c r="D24" s="325">
        <v>107.163139329556</v>
      </c>
      <c r="E24" s="318">
        <v>102.20425626086906</v>
      </c>
      <c r="F24" s="318">
        <v>102.10817247057425</v>
      </c>
      <c r="G24" s="318">
        <v>100.1961</v>
      </c>
      <c r="H24" s="323">
        <v>101.93506359898711</v>
      </c>
      <c r="I24" s="317"/>
    </row>
    <row r="25" spans="1:12" ht="20.100000000000001" customHeight="1">
      <c r="A25" s="322"/>
      <c r="B25" s="322" t="s">
        <v>400</v>
      </c>
      <c r="C25" s="322"/>
      <c r="D25" s="325">
        <v>123.06378853422692</v>
      </c>
      <c r="E25" s="318">
        <v>106.99530066456187</v>
      </c>
      <c r="F25" s="318">
        <v>106.6603870492273</v>
      </c>
      <c r="G25" s="318">
        <v>100.2912</v>
      </c>
      <c r="H25" s="323">
        <v>106.5287903086227</v>
      </c>
      <c r="I25" s="317"/>
    </row>
    <row r="26" spans="1:12" ht="20.100000000000001" customHeight="1">
      <c r="A26" s="319" t="s">
        <v>401</v>
      </c>
      <c r="B26" s="327"/>
      <c r="C26" s="327"/>
      <c r="D26" s="320">
        <v>219.13622297512325</v>
      </c>
      <c r="E26" s="320">
        <v>138.20176121113846</v>
      </c>
      <c r="F26" s="320">
        <v>132.91212448104199</v>
      </c>
      <c r="G26" s="320">
        <v>102.2638</v>
      </c>
      <c r="H26" s="321">
        <v>128.41910993084906</v>
      </c>
      <c r="I26" s="317"/>
    </row>
    <row r="27" spans="1:12" ht="20.100000000000001" customHeight="1">
      <c r="A27" s="319" t="s">
        <v>402</v>
      </c>
      <c r="B27" s="327"/>
      <c r="C27" s="327"/>
      <c r="D27" s="320">
        <v>109.52145645926365</v>
      </c>
      <c r="E27" s="320">
        <v>103.63340895315891</v>
      </c>
      <c r="F27" s="320">
        <v>104.21618586451326</v>
      </c>
      <c r="G27" s="320">
        <v>101.7595</v>
      </c>
      <c r="H27" s="321">
        <v>104.96673891197348</v>
      </c>
      <c r="I27" s="317"/>
      <c r="J27" s="317"/>
    </row>
    <row r="28" spans="1:12" ht="20.100000000000001" customHeight="1">
      <c r="A28" s="319" t="s">
        <v>403</v>
      </c>
      <c r="B28" s="327"/>
      <c r="C28" s="327"/>
      <c r="D28" s="328"/>
      <c r="E28" s="320">
        <v>2.77</v>
      </c>
      <c r="F28" s="320"/>
      <c r="G28" s="320">
        <v>0.24</v>
      </c>
      <c r="H28" s="321">
        <v>2.7</v>
      </c>
      <c r="I28" s="317"/>
    </row>
    <row r="29" spans="1:12" ht="18.75" customHeight="1"/>
    <row r="52" spans="1:8">
      <c r="A52" s="329"/>
      <c r="B52" s="329"/>
      <c r="C52" s="329"/>
      <c r="D52" s="329"/>
      <c r="E52" s="329"/>
      <c r="F52" s="329"/>
      <c r="G52" s="329"/>
      <c r="H52" s="329"/>
    </row>
    <row r="53" spans="1:8">
      <c r="A53" s="329"/>
      <c r="B53" s="329"/>
      <c r="C53" s="329"/>
      <c r="D53" s="329"/>
      <c r="E53" s="329"/>
      <c r="F53" s="329"/>
      <c r="G53" s="329"/>
      <c r="H53" s="329"/>
    </row>
    <row r="54" spans="1:8">
      <c r="A54" s="329"/>
      <c r="B54" s="329"/>
      <c r="C54" s="329"/>
      <c r="D54" s="329"/>
      <c r="E54" s="329"/>
      <c r="F54" s="329"/>
      <c r="G54" s="329"/>
      <c r="H54" s="329"/>
    </row>
    <row r="55" spans="1:8">
      <c r="A55" s="329"/>
      <c r="B55" s="329"/>
      <c r="C55" s="329"/>
      <c r="D55" s="329"/>
      <c r="E55" s="329"/>
      <c r="F55" s="329"/>
      <c r="G55" s="329"/>
      <c r="H55" s="329"/>
    </row>
    <row r="56" spans="1:8">
      <c r="A56" s="329"/>
      <c r="B56" s="329"/>
      <c r="C56" s="329"/>
      <c r="D56" s="329"/>
      <c r="E56" s="329"/>
      <c r="F56" s="329"/>
      <c r="G56" s="329"/>
      <c r="H56" s="329"/>
    </row>
    <row r="57" spans="1:8">
      <c r="A57" s="329"/>
      <c r="B57" s="329"/>
      <c r="C57" s="329"/>
      <c r="D57" s="329"/>
      <c r="E57" s="329"/>
      <c r="F57" s="329"/>
      <c r="G57" s="329"/>
      <c r="H57" s="329"/>
    </row>
    <row r="58" spans="1:8">
      <c r="A58" s="329"/>
      <c r="B58" s="329"/>
      <c r="C58" s="329"/>
      <c r="D58" s="329"/>
      <c r="E58" s="329"/>
      <c r="F58" s="329"/>
      <c r="G58" s="329"/>
      <c r="H58" s="329"/>
    </row>
    <row r="59" spans="1:8">
      <c r="A59" s="329"/>
      <c r="B59" s="329"/>
      <c r="C59" s="329"/>
      <c r="D59" s="329"/>
      <c r="E59" s="329"/>
      <c r="F59" s="329"/>
      <c r="G59" s="329"/>
      <c r="H59" s="329"/>
    </row>
    <row r="60" spans="1:8">
      <c r="A60" s="329"/>
      <c r="B60" s="329"/>
      <c r="C60" s="329"/>
      <c r="D60" s="329"/>
      <c r="E60" s="329"/>
      <c r="F60" s="329"/>
      <c r="G60" s="329"/>
      <c r="H60" s="329"/>
    </row>
  </sheetData>
  <mergeCells count="1">
    <mergeCell ref="D5:G5"/>
  </mergeCells>
  <pageMargins left="0.65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3587-F898-408D-9578-A1E7093B16EE}">
  <sheetPr>
    <pageSetUpPr fitToPage="1"/>
  </sheetPr>
  <dimension ref="A1:I198"/>
  <sheetViews>
    <sheetView topLeftCell="A14" zoomScale="90" zoomScaleNormal="90" workbookViewId="0">
      <selection activeCell="A2" sqref="A2"/>
    </sheetView>
  </sheetViews>
  <sheetFormatPr defaultColWidth="10.28515625" defaultRowHeight="15"/>
  <cols>
    <col min="1" max="1" width="30.5703125" style="183" customWidth="1"/>
    <col min="2" max="2" width="11.5703125" style="183" customWidth="1"/>
    <col min="3" max="3" width="12.7109375" style="183" customWidth="1"/>
    <col min="4" max="4" width="13.85546875" style="183" customWidth="1"/>
    <col min="5" max="5" width="14.140625" style="183" customWidth="1"/>
    <col min="6" max="6" width="14.42578125" style="183" customWidth="1"/>
    <col min="7" max="7" width="10.28515625" style="183"/>
    <col min="8" max="8" width="20.5703125" style="183" customWidth="1"/>
    <col min="9" max="9" width="22.7109375" style="183" customWidth="1"/>
    <col min="10" max="16384" width="10.28515625" style="183"/>
  </cols>
  <sheetData>
    <row r="1" spans="1:8" ht="20.100000000000001" customHeight="1">
      <c r="A1" s="214" t="s">
        <v>261</v>
      </c>
      <c r="B1" s="213"/>
      <c r="C1" s="213"/>
      <c r="D1" s="213"/>
      <c r="E1" s="213"/>
      <c r="F1" s="213"/>
      <c r="G1" s="188"/>
    </row>
    <row r="2" spans="1:8" ht="20.100000000000001" customHeight="1">
      <c r="A2" s="212" t="s">
        <v>260</v>
      </c>
      <c r="B2" s="211"/>
      <c r="C2" s="211"/>
      <c r="D2" s="211"/>
      <c r="E2" s="211"/>
      <c r="F2" s="211"/>
      <c r="G2" s="188"/>
    </row>
    <row r="3" spans="1:8" ht="20.100000000000001" customHeight="1">
      <c r="A3" s="210"/>
      <c r="B3" s="209"/>
      <c r="C3" s="209"/>
      <c r="D3" s="209"/>
      <c r="E3" s="209"/>
      <c r="F3" s="208"/>
      <c r="G3" s="188"/>
    </row>
    <row r="4" spans="1:8" ht="15.95" customHeight="1">
      <c r="A4" s="207"/>
      <c r="B4" s="206" t="s">
        <v>70</v>
      </c>
      <c r="C4" s="206" t="s">
        <v>70</v>
      </c>
      <c r="D4" s="206" t="s">
        <v>259</v>
      </c>
      <c r="E4" s="206" t="s">
        <v>259</v>
      </c>
      <c r="F4" s="206" t="s">
        <v>210</v>
      </c>
      <c r="G4" s="188"/>
    </row>
    <row r="5" spans="1:8" ht="15.95" customHeight="1">
      <c r="A5" s="202"/>
      <c r="B5" s="205" t="s">
        <v>74</v>
      </c>
      <c r="C5" s="205" t="s">
        <v>23</v>
      </c>
      <c r="D5" s="205" t="s">
        <v>211</v>
      </c>
      <c r="E5" s="205" t="s">
        <v>211</v>
      </c>
      <c r="F5" s="205" t="s">
        <v>211</v>
      </c>
      <c r="G5" s="188"/>
    </row>
    <row r="6" spans="1:8" ht="15.95" customHeight="1">
      <c r="A6" s="202"/>
      <c r="B6" s="204" t="s">
        <v>75</v>
      </c>
      <c r="C6" s="204" t="s">
        <v>75</v>
      </c>
      <c r="D6" s="204" t="s">
        <v>128</v>
      </c>
      <c r="E6" s="204" t="s">
        <v>258</v>
      </c>
      <c r="F6" s="204" t="s">
        <v>258</v>
      </c>
      <c r="G6" s="188"/>
    </row>
    <row r="7" spans="1:8" ht="15.95" customHeight="1">
      <c r="A7" s="202"/>
      <c r="B7" s="203">
        <v>2024</v>
      </c>
      <c r="C7" s="203">
        <v>2024</v>
      </c>
      <c r="D7" s="203" t="s">
        <v>238</v>
      </c>
      <c r="E7" s="203" t="s">
        <v>237</v>
      </c>
      <c r="F7" s="203" t="s">
        <v>237</v>
      </c>
      <c r="G7" s="188"/>
    </row>
    <row r="8" spans="1:8" ht="20.100000000000001" customHeight="1">
      <c r="A8" s="202"/>
      <c r="G8" s="188"/>
    </row>
    <row r="9" spans="1:8" ht="20.100000000000001" customHeight="1">
      <c r="A9" s="199" t="s">
        <v>257</v>
      </c>
      <c r="B9" s="197">
        <v>464655.33813368663</v>
      </c>
      <c r="C9" s="197">
        <v>4596709.7383356597</v>
      </c>
      <c r="D9" s="196">
        <v>102.49354801616131</v>
      </c>
      <c r="E9" s="196">
        <v>110.41418764435052</v>
      </c>
      <c r="F9" s="196">
        <v>108.20295424599966</v>
      </c>
      <c r="G9" s="188"/>
    </row>
    <row r="10" spans="1:8" ht="20.100000000000001" customHeight="1">
      <c r="A10" s="198" t="s">
        <v>255</v>
      </c>
      <c r="B10" s="197"/>
      <c r="C10" s="197"/>
      <c r="D10" s="196"/>
      <c r="E10" s="196"/>
      <c r="F10" s="196"/>
      <c r="G10" s="188"/>
    </row>
    <row r="11" spans="1:8" ht="20.100000000000001" customHeight="1">
      <c r="A11" s="193" t="s">
        <v>254</v>
      </c>
      <c r="B11" s="192">
        <v>462052.32565868663</v>
      </c>
      <c r="C11" s="192">
        <v>4578377.8343606601</v>
      </c>
      <c r="D11" s="191">
        <v>102.47976661715524</v>
      </c>
      <c r="E11" s="191">
        <v>110.1694451922953</v>
      </c>
      <c r="F11" s="191">
        <v>108.13135030614458</v>
      </c>
      <c r="G11" s="188"/>
    </row>
    <row r="12" spans="1:8" ht="20.100000000000001" customHeight="1">
      <c r="A12" s="193" t="s">
        <v>253</v>
      </c>
      <c r="B12" s="192">
        <v>2603.012475</v>
      </c>
      <c r="C12" s="192">
        <v>18331.903975000001</v>
      </c>
      <c r="D12" s="191">
        <v>105</v>
      </c>
      <c r="E12" s="191">
        <v>182.30178715125234</v>
      </c>
      <c r="F12" s="191">
        <v>129.64375203232427</v>
      </c>
      <c r="G12" s="188"/>
    </row>
    <row r="13" spans="1:8" ht="20.100000000000001" customHeight="1">
      <c r="A13" s="198" t="s">
        <v>252</v>
      </c>
      <c r="B13" s="197"/>
      <c r="C13" s="197"/>
      <c r="D13" s="196"/>
      <c r="E13" s="196"/>
      <c r="F13" s="196"/>
      <c r="G13" s="188"/>
      <c r="H13" s="190"/>
    </row>
    <row r="14" spans="1:8" ht="20.100000000000001" customHeight="1">
      <c r="A14" s="193" t="s">
        <v>251</v>
      </c>
      <c r="B14" s="192">
        <v>448.01299999999998</v>
      </c>
      <c r="C14" s="192">
        <v>6645.8179999999993</v>
      </c>
      <c r="D14" s="194">
        <v>107.48201887598181</v>
      </c>
      <c r="E14" s="194">
        <v>108.14987012736208</v>
      </c>
      <c r="F14" s="194">
        <v>117.32041725974294</v>
      </c>
      <c r="G14" s="188"/>
      <c r="H14" s="190"/>
    </row>
    <row r="15" spans="1:8" ht="20.100000000000001" customHeight="1">
      <c r="A15" s="193" t="s">
        <v>250</v>
      </c>
      <c r="B15" s="192">
        <v>678.60765201886113</v>
      </c>
      <c r="C15" s="192">
        <v>11123.651602680588</v>
      </c>
      <c r="D15" s="194">
        <v>98.701462347649681</v>
      </c>
      <c r="E15" s="194">
        <v>110.62528041821477</v>
      </c>
      <c r="F15" s="194">
        <v>106.2314981804552</v>
      </c>
      <c r="G15" s="188"/>
      <c r="H15" s="190"/>
    </row>
    <row r="16" spans="1:8" ht="20.100000000000001" customHeight="1">
      <c r="A16" s="193" t="s">
        <v>249</v>
      </c>
      <c r="B16" s="192">
        <v>28107.383879487748</v>
      </c>
      <c r="C16" s="192">
        <v>322175.30893461488</v>
      </c>
      <c r="D16" s="191">
        <v>102.1875287821786</v>
      </c>
      <c r="E16" s="191">
        <v>114.4415649526216</v>
      </c>
      <c r="F16" s="191">
        <v>110.07382922802553</v>
      </c>
      <c r="G16" s="188"/>
      <c r="H16" s="190"/>
    </row>
    <row r="17" spans="1:9" ht="20.100000000000001" customHeight="1">
      <c r="A17" s="193" t="s">
        <v>248</v>
      </c>
      <c r="B17" s="192">
        <v>431204.68455717998</v>
      </c>
      <c r="C17" s="192">
        <v>4209050.3103878638</v>
      </c>
      <c r="D17" s="191">
        <v>102.47260253620922</v>
      </c>
      <c r="E17" s="191">
        <v>110.24874732502316</v>
      </c>
      <c r="F17" s="191">
        <v>108.2596138465002</v>
      </c>
      <c r="G17" s="188"/>
      <c r="H17" s="190"/>
    </row>
    <row r="18" spans="1:9" ht="20.100000000000001" customHeight="1">
      <c r="A18" s="193" t="s">
        <v>247</v>
      </c>
      <c r="B18" s="192">
        <v>4216.6490450000001</v>
      </c>
      <c r="C18" s="192">
        <v>47714.649410499995</v>
      </c>
      <c r="D18" s="191">
        <v>107</v>
      </c>
      <c r="E18" s="191">
        <v>102.31048892324594</v>
      </c>
      <c r="F18" s="191">
        <v>92.684870156507344</v>
      </c>
      <c r="G18" s="188"/>
      <c r="H18" s="190"/>
    </row>
    <row r="19" spans="1:9" ht="20.100000000000001" customHeight="1">
      <c r="A19" s="193"/>
      <c r="B19" s="201"/>
      <c r="C19" s="201"/>
      <c r="D19" s="200"/>
      <c r="E19" s="200"/>
      <c r="F19" s="200"/>
      <c r="G19" s="188"/>
    </row>
    <row r="20" spans="1:9" ht="20.100000000000001" customHeight="1">
      <c r="A20" s="199" t="s">
        <v>256</v>
      </c>
      <c r="B20" s="197">
        <v>23831.73966577282</v>
      </c>
      <c r="C20" s="197">
        <v>250850.04422393031</v>
      </c>
      <c r="D20" s="196">
        <v>103.51431780411747</v>
      </c>
      <c r="E20" s="196">
        <v>112.03448260124547</v>
      </c>
      <c r="F20" s="196">
        <v>111.61641076560818</v>
      </c>
      <c r="G20" s="188"/>
    </row>
    <row r="21" spans="1:9" ht="20.100000000000001" customHeight="1">
      <c r="A21" s="198" t="s">
        <v>255</v>
      </c>
      <c r="B21" s="197"/>
      <c r="C21" s="197"/>
      <c r="D21" s="196"/>
      <c r="E21" s="196"/>
      <c r="F21" s="196"/>
      <c r="G21" s="188"/>
    </row>
    <row r="22" spans="1:9" ht="20.100000000000001" customHeight="1">
      <c r="A22" s="193" t="s">
        <v>254</v>
      </c>
      <c r="B22" s="192">
        <v>21415.5</v>
      </c>
      <c r="C22" s="192">
        <v>203596.64228673035</v>
      </c>
      <c r="D22" s="191">
        <v>103.24117336006179</v>
      </c>
      <c r="E22" s="191">
        <v>127.62646234609514</v>
      </c>
      <c r="F22" s="191">
        <v>111.36474466669652</v>
      </c>
      <c r="G22" s="188"/>
      <c r="H22" s="190"/>
    </row>
    <row r="23" spans="1:9" ht="20.100000000000001" customHeight="1">
      <c r="A23" s="193" t="s">
        <v>253</v>
      </c>
      <c r="B23" s="192">
        <v>2416.1792322000069</v>
      </c>
      <c r="C23" s="192">
        <v>47253.401937200011</v>
      </c>
      <c r="D23" s="191">
        <v>106</v>
      </c>
      <c r="E23" s="191">
        <v>53.789511904551105</v>
      </c>
      <c r="F23" s="191">
        <v>112.71387889766285</v>
      </c>
      <c r="G23" s="188"/>
      <c r="H23" s="190"/>
    </row>
    <row r="24" spans="1:9" ht="20.100000000000001" customHeight="1">
      <c r="A24" s="198" t="s">
        <v>252</v>
      </c>
      <c r="B24" s="197"/>
      <c r="C24" s="197"/>
      <c r="D24" s="196"/>
      <c r="E24" s="196"/>
      <c r="F24" s="196"/>
      <c r="G24" s="195"/>
      <c r="H24" s="195"/>
    </row>
    <row r="25" spans="1:9" ht="20.100000000000001" customHeight="1">
      <c r="A25" s="193" t="s">
        <v>251</v>
      </c>
      <c r="B25" s="192">
        <v>144.65799999999999</v>
      </c>
      <c r="C25" s="192">
        <v>2524.7869999999998</v>
      </c>
      <c r="D25" s="194">
        <v>108.95300931679357</v>
      </c>
      <c r="E25" s="194">
        <v>116.30232913387091</v>
      </c>
      <c r="F25" s="194">
        <v>122.03606191931311</v>
      </c>
      <c r="G25" s="190"/>
      <c r="H25" s="190"/>
      <c r="I25" s="190"/>
    </row>
    <row r="26" spans="1:9" ht="20.100000000000001" customHeight="1">
      <c r="A26" s="193" t="s">
        <v>250</v>
      </c>
      <c r="B26" s="192">
        <v>62.007263664076262</v>
      </c>
      <c r="C26" s="192">
        <v>768.91552518823971</v>
      </c>
      <c r="D26" s="194">
        <v>104.4854871260826</v>
      </c>
      <c r="E26" s="194">
        <v>117.38178761879124</v>
      </c>
      <c r="F26" s="194">
        <v>112.56110423220508</v>
      </c>
      <c r="G26" s="190"/>
      <c r="H26" s="190"/>
      <c r="I26" s="190"/>
    </row>
    <row r="27" spans="1:9" ht="20.100000000000001" customHeight="1">
      <c r="A27" s="193" t="s">
        <v>249</v>
      </c>
      <c r="B27" s="192">
        <v>750.93647486961208</v>
      </c>
      <c r="C27" s="192">
        <v>7287.2348913987134</v>
      </c>
      <c r="D27" s="191">
        <v>105.96510897666467</v>
      </c>
      <c r="E27" s="191">
        <v>117.00991051131997</v>
      </c>
      <c r="F27" s="191">
        <v>117.0165823249816</v>
      </c>
      <c r="G27" s="190"/>
      <c r="H27" s="190"/>
      <c r="I27" s="190"/>
    </row>
    <row r="28" spans="1:9" ht="20.100000000000001" customHeight="1">
      <c r="A28" s="193" t="s">
        <v>248</v>
      </c>
      <c r="B28" s="192">
        <v>15287.246562279122</v>
      </c>
      <c r="C28" s="192">
        <v>159822.80159338337</v>
      </c>
      <c r="D28" s="191">
        <v>101.26035649369021</v>
      </c>
      <c r="E28" s="191">
        <v>112.8171890861869</v>
      </c>
      <c r="F28" s="191">
        <v>112.57264532592811</v>
      </c>
      <c r="G28" s="190"/>
      <c r="H28" s="190"/>
      <c r="I28" s="190"/>
    </row>
    <row r="29" spans="1:9" ht="20.100000000000001" customHeight="1">
      <c r="A29" s="193" t="s">
        <v>247</v>
      </c>
      <c r="B29" s="192">
        <v>7586.8913649600081</v>
      </c>
      <c r="C29" s="192">
        <v>80446.305213960019</v>
      </c>
      <c r="D29" s="191">
        <v>108</v>
      </c>
      <c r="E29" s="191">
        <v>109.91746074884574</v>
      </c>
      <c r="F29" s="191">
        <v>109.01998145469216</v>
      </c>
      <c r="G29" s="190"/>
      <c r="H29" s="190"/>
      <c r="I29" s="190"/>
    </row>
    <row r="30" spans="1:9" ht="20.100000000000001" customHeight="1">
      <c r="A30" s="189"/>
      <c r="B30" s="189"/>
      <c r="C30" s="189"/>
      <c r="D30" s="189"/>
      <c r="E30" s="189"/>
      <c r="F30" s="189"/>
      <c r="G30" s="188"/>
    </row>
    <row r="31" spans="1:9" ht="20.100000000000001" customHeight="1">
      <c r="A31" s="189"/>
      <c r="B31" s="189"/>
      <c r="C31" s="189"/>
      <c r="D31" s="189"/>
      <c r="E31" s="189"/>
      <c r="F31" s="189"/>
      <c r="G31" s="188"/>
    </row>
    <row r="32" spans="1:9" ht="20.100000000000001" customHeight="1">
      <c r="A32" s="189"/>
      <c r="B32" s="189"/>
      <c r="C32" s="189"/>
      <c r="D32" s="189"/>
      <c r="E32" s="189"/>
      <c r="F32" s="189"/>
      <c r="G32" s="188"/>
    </row>
    <row r="33" spans="1:7" ht="20.100000000000001" customHeight="1">
      <c r="A33" s="189"/>
      <c r="B33" s="189"/>
      <c r="C33" s="189"/>
      <c r="D33" s="189"/>
      <c r="E33" s="189"/>
      <c r="F33" s="189"/>
      <c r="G33" s="188"/>
    </row>
    <row r="34" spans="1:7" ht="20.100000000000001" customHeight="1">
      <c r="A34" s="189"/>
      <c r="B34" s="189"/>
      <c r="C34" s="189"/>
      <c r="D34" s="189"/>
      <c r="E34" s="189"/>
      <c r="F34" s="189"/>
      <c r="G34" s="188"/>
    </row>
    <row r="35" spans="1:7" ht="20.100000000000001" customHeight="1">
      <c r="A35" s="187"/>
      <c r="B35" s="187"/>
      <c r="C35" s="186"/>
      <c r="D35" s="186"/>
      <c r="E35" s="186"/>
      <c r="F35" s="187"/>
      <c r="G35" s="188"/>
    </row>
    <row r="36" spans="1:7" ht="20.100000000000001" customHeight="1">
      <c r="A36" s="187"/>
      <c r="B36" s="187"/>
      <c r="C36" s="186"/>
      <c r="D36" s="186"/>
      <c r="E36" s="186"/>
      <c r="F36" s="187"/>
      <c r="G36" s="188"/>
    </row>
    <row r="37" spans="1:7" ht="20.100000000000001" customHeight="1">
      <c r="A37" s="187"/>
      <c r="B37" s="187"/>
      <c r="C37" s="186"/>
      <c r="D37" s="186"/>
      <c r="E37" s="186"/>
      <c r="F37" s="187"/>
    </row>
    <row r="38" spans="1:7" ht="20.100000000000001" customHeight="1">
      <c r="A38" s="187"/>
      <c r="B38" s="187"/>
      <c r="C38" s="186"/>
      <c r="D38" s="186"/>
      <c r="E38" s="186"/>
      <c r="F38" s="187"/>
    </row>
    <row r="39" spans="1:7" ht="20.100000000000001" customHeight="1">
      <c r="A39" s="187"/>
      <c r="B39" s="187"/>
      <c r="C39" s="186"/>
      <c r="D39" s="186"/>
      <c r="E39" s="186"/>
      <c r="F39" s="187"/>
    </row>
    <row r="40" spans="1:7" ht="20.100000000000001" customHeight="1">
      <c r="A40" s="187"/>
      <c r="B40" s="187"/>
      <c r="C40" s="186"/>
      <c r="D40" s="186"/>
      <c r="E40" s="186"/>
      <c r="F40" s="187"/>
    </row>
    <row r="41" spans="1:7" ht="20.100000000000001" customHeight="1">
      <c r="A41" s="187"/>
      <c r="B41" s="187"/>
      <c r="C41" s="186"/>
      <c r="D41" s="186"/>
      <c r="E41" s="186"/>
      <c r="F41" s="187"/>
    </row>
    <row r="42" spans="1:7" ht="20.100000000000001" customHeight="1">
      <c r="A42" s="187"/>
      <c r="B42" s="187"/>
      <c r="C42" s="186"/>
      <c r="D42" s="186"/>
      <c r="E42" s="186"/>
      <c r="F42" s="187"/>
    </row>
    <row r="43" spans="1:7" ht="20.100000000000001" customHeight="1">
      <c r="A43" s="187"/>
      <c r="B43" s="187"/>
      <c r="C43" s="186"/>
      <c r="D43" s="186"/>
      <c r="E43" s="186"/>
      <c r="F43" s="187"/>
    </row>
    <row r="44" spans="1:7" ht="20.100000000000001" customHeight="1">
      <c r="A44" s="187"/>
      <c r="B44" s="187"/>
      <c r="C44" s="186"/>
      <c r="D44" s="186"/>
      <c r="E44" s="186"/>
      <c r="F44" s="187"/>
    </row>
    <row r="45" spans="1:7" ht="20.100000000000001" customHeight="1">
      <c r="A45" s="187"/>
      <c r="B45" s="187"/>
      <c r="C45" s="186"/>
      <c r="D45" s="186"/>
      <c r="E45" s="186"/>
      <c r="F45" s="187"/>
    </row>
    <row r="46" spans="1:7" ht="20.100000000000001" customHeight="1">
      <c r="A46" s="187"/>
      <c r="B46" s="187"/>
      <c r="C46" s="186"/>
      <c r="D46" s="186"/>
      <c r="E46" s="186"/>
      <c r="F46" s="187"/>
    </row>
    <row r="47" spans="1:7" ht="20.100000000000001" customHeight="1">
      <c r="A47" s="187"/>
      <c r="B47" s="187"/>
      <c r="C47" s="186"/>
      <c r="D47" s="186"/>
      <c r="E47" s="186"/>
      <c r="F47" s="187"/>
    </row>
    <row r="48" spans="1:7" ht="14.1" customHeight="1">
      <c r="A48" s="187"/>
      <c r="B48" s="187"/>
      <c r="C48" s="186"/>
      <c r="D48" s="186"/>
      <c r="E48" s="186"/>
      <c r="F48" s="187"/>
    </row>
    <row r="49" spans="1:6" ht="14.1" customHeight="1">
      <c r="A49" s="187"/>
      <c r="B49" s="187"/>
      <c r="C49" s="186"/>
      <c r="D49" s="186"/>
      <c r="E49" s="186"/>
      <c r="F49" s="187"/>
    </row>
    <row r="50" spans="1:6" ht="14.1" customHeight="1">
      <c r="A50" s="187"/>
      <c r="B50" s="187"/>
      <c r="C50" s="186"/>
      <c r="D50" s="186"/>
      <c r="E50" s="186"/>
      <c r="F50" s="187"/>
    </row>
    <row r="51" spans="1:6" ht="14.1" customHeight="1">
      <c r="A51" s="187"/>
      <c r="B51" s="187"/>
      <c r="C51" s="186"/>
      <c r="D51" s="186"/>
      <c r="E51" s="186"/>
      <c r="F51" s="187"/>
    </row>
    <row r="52" spans="1:6" ht="14.1" customHeight="1">
      <c r="A52" s="187"/>
      <c r="B52" s="187"/>
      <c r="C52" s="186"/>
      <c r="D52" s="186"/>
      <c r="E52" s="186"/>
      <c r="F52" s="187"/>
    </row>
    <row r="53" spans="1:6" ht="14.1" customHeight="1">
      <c r="A53" s="187"/>
      <c r="B53" s="187"/>
      <c r="C53" s="186"/>
      <c r="D53" s="186"/>
      <c r="E53" s="186"/>
      <c r="F53" s="187"/>
    </row>
    <row r="54" spans="1:6" ht="14.1" customHeight="1">
      <c r="A54" s="187"/>
      <c r="B54" s="187"/>
      <c r="C54" s="186"/>
      <c r="D54" s="186"/>
      <c r="E54" s="186"/>
      <c r="F54" s="187"/>
    </row>
    <row r="55" spans="1:6" ht="18" customHeight="1">
      <c r="A55" s="187"/>
      <c r="B55" s="187"/>
      <c r="C55" s="186"/>
      <c r="D55" s="186"/>
      <c r="E55" s="186"/>
      <c r="F55" s="187"/>
    </row>
    <row r="56" spans="1:6" ht="18" customHeight="1">
      <c r="A56" s="187"/>
      <c r="B56" s="187"/>
      <c r="C56" s="186"/>
      <c r="D56" s="186"/>
      <c r="E56" s="186"/>
      <c r="F56" s="187"/>
    </row>
    <row r="57" spans="1:6" ht="18" customHeight="1">
      <c r="A57" s="187"/>
      <c r="B57" s="187"/>
      <c r="C57" s="186"/>
      <c r="D57" s="186"/>
      <c r="E57" s="186"/>
      <c r="F57" s="187"/>
    </row>
    <row r="58" spans="1:6" ht="18" customHeight="1">
      <c r="A58" s="187"/>
      <c r="B58" s="187"/>
      <c r="C58" s="186"/>
      <c r="D58" s="186"/>
      <c r="E58" s="186"/>
      <c r="F58" s="187"/>
    </row>
    <row r="59" spans="1:6" ht="18" customHeight="1">
      <c r="A59" s="187"/>
      <c r="B59" s="187"/>
      <c r="C59" s="186"/>
      <c r="D59" s="186"/>
      <c r="E59" s="186"/>
      <c r="F59" s="187"/>
    </row>
    <row r="60" spans="1:6">
      <c r="A60" s="187"/>
      <c r="B60" s="187"/>
      <c r="C60" s="186"/>
      <c r="D60" s="186"/>
      <c r="E60" s="186"/>
      <c r="F60" s="187"/>
    </row>
    <row r="61" spans="1:6">
      <c r="A61" s="187"/>
      <c r="B61" s="187"/>
      <c r="C61" s="186"/>
      <c r="D61" s="186"/>
      <c r="E61" s="186"/>
      <c r="F61" s="187"/>
    </row>
    <row r="62" spans="1:6">
      <c r="A62" s="187"/>
      <c r="B62" s="187"/>
      <c r="C62" s="186"/>
      <c r="D62" s="186"/>
      <c r="E62" s="186"/>
      <c r="F62" s="187"/>
    </row>
    <row r="63" spans="1:6">
      <c r="A63" s="187"/>
      <c r="B63" s="187"/>
      <c r="C63" s="186"/>
      <c r="D63" s="186"/>
      <c r="E63" s="186"/>
      <c r="F63" s="187"/>
    </row>
    <row r="64" spans="1:6">
      <c r="A64" s="187"/>
      <c r="B64" s="187"/>
      <c r="C64" s="186"/>
      <c r="D64" s="186"/>
      <c r="E64" s="186"/>
      <c r="F64" s="187"/>
    </row>
    <row r="65" spans="1:6">
      <c r="A65" s="187"/>
      <c r="B65" s="187"/>
      <c r="C65" s="186"/>
      <c r="D65" s="186"/>
      <c r="E65" s="186"/>
      <c r="F65" s="187"/>
    </row>
    <row r="66" spans="1:6">
      <c r="A66" s="187"/>
      <c r="B66" s="187"/>
      <c r="C66" s="186"/>
      <c r="D66" s="186"/>
      <c r="E66" s="186"/>
      <c r="F66" s="187"/>
    </row>
    <row r="67" spans="1:6">
      <c r="A67" s="187"/>
      <c r="B67" s="187"/>
      <c r="C67" s="186"/>
      <c r="D67" s="186"/>
      <c r="E67" s="186"/>
      <c r="F67" s="187"/>
    </row>
    <row r="68" spans="1:6">
      <c r="A68" s="187"/>
      <c r="B68" s="187"/>
      <c r="C68" s="186"/>
      <c r="D68" s="186"/>
      <c r="E68" s="186"/>
      <c r="F68" s="187"/>
    </row>
    <row r="69" spans="1:6">
      <c r="A69" s="187"/>
      <c r="B69" s="187"/>
      <c r="C69" s="186"/>
      <c r="D69" s="186"/>
      <c r="E69" s="186"/>
      <c r="F69" s="187"/>
    </row>
    <row r="70" spans="1:6">
      <c r="A70" s="187"/>
      <c r="B70" s="187"/>
      <c r="C70" s="186"/>
      <c r="D70" s="186"/>
      <c r="E70" s="186"/>
      <c r="F70" s="187"/>
    </row>
    <row r="71" spans="1:6">
      <c r="A71" s="187"/>
      <c r="B71" s="187"/>
      <c r="C71" s="186"/>
      <c r="D71" s="186"/>
      <c r="E71" s="186"/>
      <c r="F71" s="187"/>
    </row>
    <row r="72" spans="1:6">
      <c r="A72" s="187"/>
      <c r="B72" s="187"/>
      <c r="C72" s="186"/>
      <c r="D72" s="186"/>
      <c r="E72" s="186"/>
      <c r="F72" s="187"/>
    </row>
    <row r="73" spans="1:6">
      <c r="A73" s="187"/>
      <c r="B73" s="187"/>
      <c r="C73" s="186"/>
      <c r="D73" s="186"/>
      <c r="E73" s="186"/>
      <c r="F73" s="187"/>
    </row>
    <row r="74" spans="1:6">
      <c r="A74" s="187"/>
      <c r="B74" s="187"/>
      <c r="C74" s="186"/>
      <c r="D74" s="186"/>
      <c r="E74" s="186"/>
      <c r="F74" s="187"/>
    </row>
    <row r="75" spans="1:6">
      <c r="A75" s="187"/>
      <c r="B75" s="187"/>
      <c r="C75" s="186"/>
      <c r="D75" s="186"/>
      <c r="E75" s="186"/>
      <c r="F75" s="187"/>
    </row>
    <row r="76" spans="1:6">
      <c r="A76" s="187"/>
      <c r="B76" s="187"/>
      <c r="C76" s="186"/>
      <c r="D76" s="186"/>
      <c r="E76" s="186"/>
      <c r="F76" s="187"/>
    </row>
    <row r="77" spans="1:6">
      <c r="A77" s="187"/>
      <c r="B77" s="187"/>
      <c r="C77" s="186"/>
      <c r="D77" s="186"/>
      <c r="E77" s="186"/>
      <c r="F77" s="187"/>
    </row>
    <row r="78" spans="1:6">
      <c r="A78" s="187"/>
      <c r="B78" s="187"/>
      <c r="C78" s="186"/>
      <c r="D78" s="186"/>
      <c r="E78" s="186"/>
      <c r="F78" s="187"/>
    </row>
    <row r="79" spans="1:6">
      <c r="A79" s="187"/>
      <c r="B79" s="187"/>
      <c r="C79" s="186"/>
      <c r="D79" s="186"/>
      <c r="E79" s="186"/>
      <c r="F79" s="187"/>
    </row>
    <row r="80" spans="1:6">
      <c r="A80" s="187"/>
      <c r="B80" s="187"/>
      <c r="C80" s="186"/>
      <c r="D80" s="186"/>
      <c r="E80" s="186"/>
      <c r="F80" s="187"/>
    </row>
    <row r="81" spans="1:6">
      <c r="A81" s="187"/>
      <c r="B81" s="187"/>
      <c r="C81" s="186"/>
      <c r="D81" s="186"/>
      <c r="E81" s="186"/>
      <c r="F81" s="187"/>
    </row>
    <row r="82" spans="1:6">
      <c r="A82" s="187"/>
      <c r="B82" s="187"/>
      <c r="C82" s="186"/>
      <c r="D82" s="186"/>
      <c r="E82" s="186"/>
      <c r="F82" s="187"/>
    </row>
    <row r="83" spans="1:6">
      <c r="A83" s="187"/>
      <c r="B83" s="187"/>
      <c r="C83" s="186"/>
      <c r="D83" s="186"/>
      <c r="E83" s="186"/>
      <c r="F83" s="187"/>
    </row>
    <row r="84" spans="1:6">
      <c r="A84" s="187"/>
      <c r="B84" s="187"/>
      <c r="C84" s="186"/>
      <c r="D84" s="186"/>
      <c r="E84" s="186"/>
      <c r="F84" s="187"/>
    </row>
    <row r="85" spans="1:6">
      <c r="A85" s="187"/>
      <c r="B85" s="187"/>
      <c r="C85" s="186"/>
      <c r="D85" s="186"/>
      <c r="E85" s="186"/>
      <c r="F85" s="187"/>
    </row>
    <row r="86" spans="1:6">
      <c r="A86" s="187"/>
      <c r="B86" s="187"/>
      <c r="C86" s="186"/>
      <c r="D86" s="186"/>
      <c r="E86" s="186"/>
      <c r="F86" s="187"/>
    </row>
    <row r="87" spans="1:6">
      <c r="A87" s="187"/>
      <c r="B87" s="187"/>
      <c r="C87" s="186"/>
      <c r="D87" s="186"/>
      <c r="E87" s="186"/>
      <c r="F87" s="187"/>
    </row>
    <row r="88" spans="1:6">
      <c r="A88" s="187"/>
      <c r="B88" s="187"/>
      <c r="C88" s="186"/>
      <c r="D88" s="186"/>
      <c r="E88" s="186"/>
      <c r="F88" s="187"/>
    </row>
    <row r="89" spans="1:6">
      <c r="A89" s="187"/>
      <c r="B89" s="187"/>
      <c r="C89" s="186"/>
      <c r="D89" s="186"/>
      <c r="E89" s="186"/>
      <c r="F89" s="187"/>
    </row>
    <row r="90" spans="1:6">
      <c r="A90" s="187"/>
      <c r="B90" s="187"/>
      <c r="C90" s="186"/>
      <c r="D90" s="186"/>
      <c r="E90" s="186"/>
      <c r="F90" s="187"/>
    </row>
    <row r="91" spans="1:6">
      <c r="A91" s="187"/>
      <c r="B91" s="187"/>
      <c r="C91" s="186"/>
      <c r="D91" s="186"/>
      <c r="E91" s="186"/>
      <c r="F91" s="187"/>
    </row>
    <row r="92" spans="1:6">
      <c r="A92" s="187"/>
      <c r="B92" s="187"/>
      <c r="C92" s="186"/>
      <c r="D92" s="186"/>
      <c r="E92" s="186"/>
      <c r="F92" s="187"/>
    </row>
    <row r="93" spans="1:6">
      <c r="A93" s="187"/>
      <c r="B93" s="187"/>
      <c r="C93" s="186"/>
      <c r="D93" s="186"/>
      <c r="E93" s="186"/>
      <c r="F93" s="187"/>
    </row>
    <row r="94" spans="1:6">
      <c r="A94" s="187"/>
      <c r="B94" s="187"/>
      <c r="C94" s="186"/>
      <c r="D94" s="186"/>
      <c r="E94" s="186"/>
      <c r="F94" s="187"/>
    </row>
    <row r="95" spans="1:6">
      <c r="A95" s="187"/>
      <c r="B95" s="187"/>
      <c r="C95" s="186"/>
      <c r="D95" s="186"/>
      <c r="E95" s="186"/>
      <c r="F95" s="187"/>
    </row>
    <row r="96" spans="1:6">
      <c r="A96" s="187"/>
      <c r="B96" s="187"/>
      <c r="C96" s="186"/>
      <c r="D96" s="186"/>
      <c r="E96" s="186"/>
      <c r="F96" s="187"/>
    </row>
    <row r="97" spans="1:6">
      <c r="A97" s="187"/>
      <c r="B97" s="187"/>
      <c r="C97" s="186"/>
      <c r="D97" s="186"/>
      <c r="E97" s="186"/>
      <c r="F97" s="187"/>
    </row>
    <row r="98" spans="1:6">
      <c r="A98" s="187"/>
      <c r="B98" s="187"/>
      <c r="C98" s="186"/>
      <c r="D98" s="186"/>
      <c r="E98" s="186"/>
      <c r="F98" s="187"/>
    </row>
    <row r="99" spans="1:6">
      <c r="A99" s="187"/>
      <c r="B99" s="187"/>
      <c r="C99" s="186"/>
      <c r="D99" s="186"/>
      <c r="E99" s="186"/>
      <c r="F99" s="187"/>
    </row>
    <row r="100" spans="1:6">
      <c r="A100" s="187"/>
      <c r="B100" s="187"/>
      <c r="C100" s="186"/>
      <c r="D100" s="186"/>
      <c r="E100" s="186"/>
      <c r="F100" s="187"/>
    </row>
    <row r="101" spans="1:6">
      <c r="A101" s="187"/>
      <c r="B101" s="187"/>
      <c r="C101" s="186"/>
      <c r="D101" s="186"/>
      <c r="E101" s="186"/>
      <c r="F101" s="187"/>
    </row>
    <row r="102" spans="1:6">
      <c r="A102" s="187"/>
      <c r="B102" s="187"/>
      <c r="C102" s="186"/>
      <c r="D102" s="186"/>
      <c r="E102" s="186"/>
      <c r="F102" s="187"/>
    </row>
    <row r="103" spans="1:6">
      <c r="A103" s="187"/>
      <c r="B103" s="187"/>
      <c r="C103" s="186"/>
      <c r="D103" s="186"/>
      <c r="E103" s="186"/>
      <c r="F103" s="187"/>
    </row>
    <row r="104" spans="1:6">
      <c r="A104" s="187"/>
      <c r="B104" s="187"/>
      <c r="C104" s="186"/>
      <c r="D104" s="186"/>
      <c r="E104" s="186"/>
      <c r="F104" s="187"/>
    </row>
    <row r="105" spans="1:6">
      <c r="A105" s="187"/>
      <c r="B105" s="187"/>
      <c r="C105" s="186"/>
      <c r="D105" s="186"/>
      <c r="E105" s="186"/>
      <c r="F105" s="187"/>
    </row>
    <row r="106" spans="1:6">
      <c r="A106" s="187"/>
      <c r="B106" s="187"/>
      <c r="C106" s="186"/>
      <c r="D106" s="186"/>
      <c r="E106" s="186"/>
      <c r="F106" s="187"/>
    </row>
    <row r="107" spans="1:6">
      <c r="A107" s="187"/>
      <c r="B107" s="187"/>
      <c r="C107" s="186"/>
      <c r="D107" s="186"/>
      <c r="E107" s="186"/>
      <c r="F107" s="187"/>
    </row>
    <row r="108" spans="1:6">
      <c r="A108" s="187"/>
      <c r="B108" s="187"/>
      <c r="C108" s="186"/>
      <c r="D108" s="186"/>
      <c r="E108" s="186"/>
      <c r="F108" s="187"/>
    </row>
    <row r="109" spans="1:6">
      <c r="A109" s="187"/>
      <c r="B109" s="187"/>
      <c r="C109" s="186"/>
      <c r="D109" s="186"/>
      <c r="E109" s="186"/>
      <c r="F109" s="187"/>
    </row>
    <row r="110" spans="1:6">
      <c r="A110" s="187"/>
      <c r="B110" s="187"/>
      <c r="C110" s="186"/>
      <c r="D110" s="186"/>
      <c r="E110" s="186"/>
      <c r="F110" s="187"/>
    </row>
    <row r="111" spans="1:6">
      <c r="A111" s="187"/>
      <c r="B111" s="187"/>
      <c r="C111" s="186"/>
      <c r="D111" s="186"/>
      <c r="E111" s="186"/>
      <c r="F111" s="187"/>
    </row>
    <row r="112" spans="1:6">
      <c r="A112" s="187"/>
      <c r="B112" s="187"/>
      <c r="C112" s="186"/>
      <c r="D112" s="186"/>
      <c r="E112" s="186"/>
      <c r="F112" s="187"/>
    </row>
    <row r="113" spans="1:6">
      <c r="A113" s="187"/>
      <c r="B113" s="187"/>
      <c r="C113" s="186"/>
      <c r="D113" s="186"/>
      <c r="E113" s="186"/>
      <c r="F113" s="187"/>
    </row>
    <row r="114" spans="1:6">
      <c r="A114" s="187"/>
      <c r="B114" s="187"/>
      <c r="C114" s="186"/>
      <c r="D114" s="186"/>
      <c r="E114" s="186"/>
      <c r="F114" s="187"/>
    </row>
    <row r="115" spans="1:6">
      <c r="A115" s="187"/>
      <c r="B115" s="187"/>
      <c r="C115" s="186"/>
      <c r="D115" s="186"/>
      <c r="E115" s="186"/>
      <c r="F115" s="187"/>
    </row>
    <row r="116" spans="1:6">
      <c r="A116" s="187"/>
      <c r="B116" s="187"/>
      <c r="C116" s="186"/>
      <c r="D116" s="186"/>
      <c r="E116" s="186"/>
      <c r="F116" s="187"/>
    </row>
    <row r="117" spans="1:6">
      <c r="A117" s="187"/>
      <c r="B117" s="187"/>
      <c r="C117" s="186"/>
      <c r="D117" s="186"/>
      <c r="E117" s="186"/>
      <c r="F117" s="187"/>
    </row>
    <row r="118" spans="1:6">
      <c r="A118" s="187"/>
      <c r="B118" s="187"/>
      <c r="C118" s="186"/>
      <c r="D118" s="186"/>
      <c r="E118" s="186"/>
      <c r="F118" s="187"/>
    </row>
    <row r="119" spans="1:6">
      <c r="A119" s="187"/>
      <c r="B119" s="187"/>
      <c r="C119" s="186"/>
      <c r="D119" s="186"/>
      <c r="E119" s="186"/>
      <c r="F119" s="187"/>
    </row>
    <row r="120" spans="1:6">
      <c r="A120" s="187"/>
      <c r="B120" s="187"/>
      <c r="C120" s="186"/>
      <c r="D120" s="186"/>
      <c r="E120" s="186"/>
      <c r="F120" s="187"/>
    </row>
    <row r="121" spans="1:6">
      <c r="A121" s="187"/>
      <c r="B121" s="187"/>
      <c r="C121" s="186"/>
      <c r="D121" s="186"/>
      <c r="E121" s="186"/>
      <c r="F121" s="187"/>
    </row>
    <row r="122" spans="1:6">
      <c r="A122" s="187"/>
      <c r="B122" s="187"/>
      <c r="C122" s="186"/>
      <c r="D122" s="186"/>
      <c r="E122" s="186"/>
      <c r="F122" s="187"/>
    </row>
    <row r="123" spans="1:6">
      <c r="A123" s="187"/>
      <c r="B123" s="187"/>
      <c r="C123" s="186"/>
      <c r="D123" s="186"/>
      <c r="E123" s="186"/>
      <c r="F123" s="187"/>
    </row>
    <row r="124" spans="1:6">
      <c r="A124" s="187"/>
      <c r="B124" s="187"/>
      <c r="C124" s="186"/>
      <c r="D124" s="186"/>
      <c r="E124" s="186"/>
      <c r="F124" s="187"/>
    </row>
    <row r="125" spans="1:6">
      <c r="A125" s="187"/>
      <c r="B125" s="187"/>
      <c r="C125" s="186"/>
      <c r="D125" s="186"/>
      <c r="E125" s="186"/>
      <c r="F125" s="187"/>
    </row>
    <row r="126" spans="1:6">
      <c r="A126" s="187"/>
      <c r="B126" s="187"/>
      <c r="C126" s="186"/>
      <c r="D126" s="186"/>
      <c r="E126" s="186"/>
      <c r="F126" s="187"/>
    </row>
    <row r="127" spans="1:6">
      <c r="A127" s="187"/>
      <c r="B127" s="187"/>
      <c r="C127" s="186"/>
      <c r="D127" s="186"/>
      <c r="E127" s="186"/>
      <c r="F127" s="187"/>
    </row>
    <row r="128" spans="1:6">
      <c r="A128" s="187"/>
      <c r="B128" s="187"/>
      <c r="C128" s="186"/>
      <c r="D128" s="186"/>
      <c r="E128" s="186"/>
      <c r="F128" s="187"/>
    </row>
    <row r="129" spans="1:6">
      <c r="A129" s="187"/>
      <c r="B129" s="187"/>
      <c r="C129" s="186"/>
      <c r="D129" s="186"/>
      <c r="E129" s="186"/>
      <c r="F129" s="187"/>
    </row>
    <row r="130" spans="1:6">
      <c r="A130" s="187"/>
      <c r="B130" s="187"/>
      <c r="C130" s="186"/>
      <c r="D130" s="186"/>
      <c r="E130" s="186"/>
      <c r="F130" s="187"/>
    </row>
    <row r="131" spans="1:6">
      <c r="A131" s="187"/>
      <c r="B131" s="187"/>
      <c r="C131" s="186"/>
      <c r="D131" s="186"/>
      <c r="E131" s="186"/>
      <c r="F131" s="187"/>
    </row>
    <row r="132" spans="1:6">
      <c r="A132" s="187"/>
      <c r="B132" s="187"/>
      <c r="C132" s="186"/>
      <c r="D132" s="186"/>
      <c r="E132" s="186"/>
      <c r="F132" s="187"/>
    </row>
    <row r="133" spans="1:6">
      <c r="A133" s="187"/>
      <c r="B133" s="187"/>
      <c r="C133" s="186"/>
      <c r="D133" s="186"/>
      <c r="E133" s="186"/>
      <c r="F133" s="187"/>
    </row>
    <row r="134" spans="1:6">
      <c r="A134" s="187"/>
      <c r="B134" s="187"/>
      <c r="C134" s="186"/>
      <c r="D134" s="186"/>
      <c r="E134" s="186"/>
      <c r="F134" s="187"/>
    </row>
    <row r="135" spans="1:6">
      <c r="A135" s="187"/>
      <c r="B135" s="187"/>
      <c r="C135" s="186"/>
      <c r="D135" s="186"/>
      <c r="E135" s="186"/>
      <c r="F135" s="187"/>
    </row>
    <row r="136" spans="1:6">
      <c r="A136" s="187"/>
      <c r="B136" s="187"/>
      <c r="C136" s="186"/>
      <c r="D136" s="186"/>
      <c r="E136" s="186"/>
      <c r="F136" s="187"/>
    </row>
    <row r="137" spans="1:6">
      <c r="A137" s="187"/>
      <c r="B137" s="187"/>
      <c r="C137" s="186"/>
      <c r="D137" s="186"/>
      <c r="E137" s="186"/>
      <c r="F137" s="187"/>
    </row>
    <row r="138" spans="1:6">
      <c r="A138" s="187"/>
      <c r="B138" s="187"/>
      <c r="C138" s="186"/>
      <c r="D138" s="186"/>
      <c r="E138" s="186"/>
      <c r="F138" s="187"/>
    </row>
    <row r="139" spans="1:6">
      <c r="A139" s="187"/>
      <c r="B139" s="187"/>
      <c r="C139" s="186"/>
      <c r="D139" s="186"/>
      <c r="E139" s="186"/>
      <c r="F139" s="187"/>
    </row>
    <row r="140" spans="1:6">
      <c r="A140" s="187"/>
      <c r="B140" s="187"/>
      <c r="C140" s="186"/>
      <c r="D140" s="186"/>
      <c r="E140" s="186"/>
      <c r="F140" s="187"/>
    </row>
    <row r="141" spans="1:6">
      <c r="A141" s="187"/>
      <c r="B141" s="187"/>
      <c r="C141" s="186"/>
      <c r="D141" s="186"/>
      <c r="E141" s="186"/>
      <c r="F141" s="187"/>
    </row>
    <row r="142" spans="1:6">
      <c r="A142" s="187"/>
      <c r="B142" s="187"/>
      <c r="C142" s="186"/>
      <c r="D142" s="186"/>
      <c r="E142" s="186"/>
      <c r="F142" s="187"/>
    </row>
    <row r="143" spans="1:6">
      <c r="A143" s="187"/>
      <c r="B143" s="187"/>
      <c r="C143" s="186"/>
      <c r="D143" s="186"/>
      <c r="E143" s="186"/>
      <c r="F143" s="187"/>
    </row>
    <row r="144" spans="1:6">
      <c r="A144" s="187"/>
      <c r="B144" s="187"/>
      <c r="C144" s="186"/>
      <c r="D144" s="186"/>
      <c r="E144" s="186"/>
      <c r="F144" s="187"/>
    </row>
    <row r="145" spans="1:6">
      <c r="A145" s="187"/>
      <c r="B145" s="187"/>
      <c r="C145" s="186"/>
      <c r="D145" s="186"/>
      <c r="E145" s="186"/>
      <c r="F145" s="187"/>
    </row>
    <row r="146" spans="1:6">
      <c r="A146" s="187"/>
      <c r="B146" s="187"/>
      <c r="C146" s="186"/>
      <c r="D146" s="186"/>
      <c r="E146" s="186"/>
      <c r="F146" s="187"/>
    </row>
    <row r="147" spans="1:6">
      <c r="A147" s="187"/>
      <c r="B147" s="187"/>
      <c r="C147" s="186"/>
      <c r="D147" s="186"/>
      <c r="E147" s="186"/>
      <c r="F147" s="187"/>
    </row>
    <row r="148" spans="1:6">
      <c r="A148" s="187"/>
      <c r="B148" s="187"/>
      <c r="C148" s="186"/>
      <c r="D148" s="186"/>
      <c r="E148" s="186"/>
      <c r="F148" s="187"/>
    </row>
    <row r="149" spans="1:6">
      <c r="A149" s="187"/>
      <c r="B149" s="187"/>
      <c r="C149" s="186"/>
      <c r="D149" s="186"/>
      <c r="E149" s="186"/>
      <c r="F149" s="187"/>
    </row>
    <row r="150" spans="1:6" ht="18.75">
      <c r="A150" s="187"/>
      <c r="B150" s="187"/>
      <c r="C150" s="186"/>
      <c r="D150" s="186"/>
      <c r="E150" s="186"/>
      <c r="F150" s="185"/>
    </row>
    <row r="151" spans="1:6" ht="18.75">
      <c r="A151" s="185"/>
      <c r="B151" s="185"/>
      <c r="C151" s="184"/>
      <c r="D151" s="184"/>
      <c r="E151" s="184"/>
      <c r="F151" s="185"/>
    </row>
    <row r="152" spans="1:6" ht="18.75">
      <c r="A152" s="185"/>
      <c r="B152" s="185"/>
      <c r="C152" s="184"/>
      <c r="D152" s="184"/>
      <c r="E152" s="184"/>
      <c r="F152" s="185"/>
    </row>
    <row r="153" spans="1:6">
      <c r="C153" s="184"/>
      <c r="D153" s="184"/>
      <c r="E153" s="184"/>
    </row>
    <row r="154" spans="1:6">
      <c r="C154" s="184"/>
      <c r="D154" s="184"/>
      <c r="E154" s="184"/>
    </row>
    <row r="155" spans="1:6">
      <c r="C155" s="184"/>
      <c r="D155" s="184"/>
      <c r="E155" s="184"/>
    </row>
    <row r="156" spans="1:6">
      <c r="C156" s="184"/>
      <c r="D156" s="184"/>
      <c r="E156" s="184"/>
    </row>
    <row r="157" spans="1:6">
      <c r="C157" s="184"/>
      <c r="D157" s="184"/>
      <c r="E157" s="184"/>
    </row>
    <row r="158" spans="1:6">
      <c r="C158" s="184"/>
      <c r="D158" s="184"/>
      <c r="E158" s="184"/>
    </row>
    <row r="159" spans="1:6">
      <c r="C159" s="184"/>
      <c r="D159" s="184"/>
      <c r="E159" s="184"/>
    </row>
    <row r="160" spans="1:6">
      <c r="C160" s="184"/>
      <c r="D160" s="184"/>
      <c r="E160" s="184"/>
    </row>
    <row r="161" spans="3:5">
      <c r="C161" s="184"/>
      <c r="D161" s="184"/>
      <c r="E161" s="184"/>
    </row>
    <row r="162" spans="3:5">
      <c r="C162" s="184"/>
      <c r="D162" s="184"/>
      <c r="E162" s="184"/>
    </row>
    <row r="163" spans="3:5">
      <c r="C163" s="184"/>
      <c r="D163" s="184"/>
      <c r="E163" s="184"/>
    </row>
    <row r="164" spans="3:5">
      <c r="C164" s="184"/>
      <c r="D164" s="184"/>
      <c r="E164" s="184"/>
    </row>
    <row r="165" spans="3:5">
      <c r="C165" s="184"/>
      <c r="D165" s="184"/>
      <c r="E165" s="184"/>
    </row>
    <row r="166" spans="3:5">
      <c r="C166" s="184"/>
      <c r="D166" s="184"/>
      <c r="E166" s="184"/>
    </row>
    <row r="167" spans="3:5">
      <c r="C167" s="184"/>
      <c r="D167" s="184"/>
      <c r="E167" s="184"/>
    </row>
    <row r="168" spans="3:5">
      <c r="C168" s="184"/>
      <c r="D168" s="184"/>
      <c r="E168" s="184"/>
    </row>
    <row r="169" spans="3:5">
      <c r="C169" s="184"/>
      <c r="D169" s="184"/>
      <c r="E169" s="184"/>
    </row>
    <row r="170" spans="3:5">
      <c r="C170" s="184"/>
      <c r="D170" s="184"/>
      <c r="E170" s="184"/>
    </row>
    <row r="171" spans="3:5">
      <c r="C171" s="184"/>
      <c r="D171" s="184"/>
      <c r="E171" s="184"/>
    </row>
    <row r="172" spans="3:5">
      <c r="C172" s="184"/>
      <c r="D172" s="184"/>
      <c r="E172" s="184"/>
    </row>
    <row r="173" spans="3:5">
      <c r="C173" s="184"/>
      <c r="D173" s="184"/>
      <c r="E173" s="184"/>
    </row>
    <row r="174" spans="3:5">
      <c r="C174" s="184"/>
      <c r="D174" s="184"/>
      <c r="E174" s="184"/>
    </row>
    <row r="175" spans="3:5">
      <c r="C175" s="184"/>
      <c r="D175" s="184"/>
      <c r="E175" s="184"/>
    </row>
    <row r="176" spans="3:5">
      <c r="C176" s="184"/>
      <c r="D176" s="184"/>
      <c r="E176" s="184"/>
    </row>
    <row r="177" spans="3:5">
      <c r="C177" s="184"/>
      <c r="D177" s="184"/>
      <c r="E177" s="184"/>
    </row>
    <row r="178" spans="3:5">
      <c r="C178" s="184"/>
      <c r="D178" s="184"/>
      <c r="E178" s="184"/>
    </row>
    <row r="179" spans="3:5">
      <c r="C179" s="184"/>
      <c r="D179" s="184"/>
      <c r="E179" s="184"/>
    </row>
    <row r="180" spans="3:5">
      <c r="C180" s="184"/>
      <c r="D180" s="184"/>
      <c r="E180" s="184"/>
    </row>
    <row r="181" spans="3:5">
      <c r="C181" s="184"/>
      <c r="D181" s="184"/>
      <c r="E181" s="184"/>
    </row>
    <row r="182" spans="3:5">
      <c r="C182" s="184"/>
      <c r="D182" s="184"/>
      <c r="E182" s="184"/>
    </row>
    <row r="183" spans="3:5">
      <c r="C183" s="184"/>
      <c r="D183" s="184"/>
      <c r="E183" s="184"/>
    </row>
    <row r="184" spans="3:5">
      <c r="C184" s="184"/>
      <c r="D184" s="184"/>
      <c r="E184" s="184"/>
    </row>
    <row r="185" spans="3:5">
      <c r="C185" s="184"/>
      <c r="D185" s="184"/>
      <c r="E185" s="184"/>
    </row>
    <row r="186" spans="3:5">
      <c r="C186" s="184"/>
      <c r="D186" s="184"/>
      <c r="E186" s="184"/>
    </row>
    <row r="187" spans="3:5">
      <c r="C187" s="184"/>
      <c r="D187" s="184"/>
      <c r="E187" s="184"/>
    </row>
    <row r="188" spans="3:5">
      <c r="C188" s="184"/>
      <c r="D188" s="184"/>
      <c r="E188" s="184"/>
    </row>
    <row r="189" spans="3:5">
      <c r="C189" s="184"/>
      <c r="D189" s="184"/>
      <c r="E189" s="184"/>
    </row>
    <row r="190" spans="3:5">
      <c r="C190" s="184"/>
      <c r="D190" s="184"/>
      <c r="E190" s="184"/>
    </row>
    <row r="191" spans="3:5">
      <c r="C191" s="184"/>
      <c r="D191" s="184"/>
      <c r="E191" s="184"/>
    </row>
    <row r="192" spans="3:5">
      <c r="C192" s="184"/>
      <c r="D192" s="184"/>
      <c r="E192" s="184"/>
    </row>
    <row r="193" spans="3:5">
      <c r="C193" s="184"/>
      <c r="D193" s="184"/>
      <c r="E193" s="184"/>
    </row>
    <row r="194" spans="3:5">
      <c r="C194" s="184"/>
      <c r="D194" s="184"/>
      <c r="E194" s="184"/>
    </row>
    <row r="195" spans="3:5">
      <c r="C195" s="184"/>
      <c r="D195" s="184"/>
      <c r="E195" s="184"/>
    </row>
    <row r="196" spans="3:5">
      <c r="C196" s="184"/>
      <c r="D196" s="184"/>
      <c r="E196" s="184"/>
    </row>
    <row r="197" spans="3:5">
      <c r="C197" s="184"/>
      <c r="D197" s="184"/>
      <c r="E197" s="184"/>
    </row>
    <row r="198" spans="3:5">
      <c r="C198" s="184"/>
      <c r="D198" s="184"/>
      <c r="E198" s="184"/>
    </row>
  </sheetData>
  <pageMargins left="0.37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0ACC-0AF4-47EA-8356-AC316E3583F0}">
  <sheetPr>
    <pageSetUpPr fitToPage="1"/>
  </sheetPr>
  <dimension ref="A1:F76"/>
  <sheetViews>
    <sheetView zoomScaleNormal="100" workbookViewId="0">
      <selection activeCell="A2" sqref="A2"/>
    </sheetView>
  </sheetViews>
  <sheetFormatPr defaultColWidth="11.85546875" defaultRowHeight="12.75"/>
  <cols>
    <col min="1" max="1" width="30.5703125" style="215" customWidth="1"/>
    <col min="2" max="2" width="11" style="215" customWidth="1"/>
    <col min="3" max="3" width="11.85546875" style="215" customWidth="1"/>
    <col min="4" max="4" width="14.7109375" style="215" customWidth="1"/>
    <col min="5" max="5" width="14.140625" style="215" customWidth="1"/>
    <col min="6" max="6" width="14.42578125" style="215" customWidth="1"/>
    <col min="7" max="16384" width="11.85546875" style="215"/>
  </cols>
  <sheetData>
    <row r="1" spans="1:6" ht="20.100000000000001" customHeight="1">
      <c r="A1" s="214" t="s">
        <v>264</v>
      </c>
      <c r="B1" s="213"/>
      <c r="C1" s="213"/>
      <c r="D1" s="213"/>
      <c r="E1" s="213"/>
      <c r="F1" s="213"/>
    </row>
    <row r="2" spans="1:6" ht="20.100000000000001" customHeight="1">
      <c r="A2" s="211"/>
      <c r="B2" s="211"/>
      <c r="C2" s="211"/>
      <c r="D2" s="211"/>
      <c r="E2" s="211"/>
      <c r="F2" s="211"/>
    </row>
    <row r="3" spans="1:6" ht="20.100000000000001" customHeight="1">
      <c r="A3" s="209"/>
      <c r="B3" s="209"/>
      <c r="C3" s="209"/>
      <c r="D3" s="209"/>
      <c r="E3" s="209"/>
      <c r="F3" s="208"/>
    </row>
    <row r="4" spans="1:6" ht="16.350000000000001" customHeight="1">
      <c r="A4" s="207"/>
      <c r="B4" s="206" t="s">
        <v>70</v>
      </c>
      <c r="C4" s="206" t="s">
        <v>70</v>
      </c>
      <c r="D4" s="206" t="s">
        <v>259</v>
      </c>
      <c r="E4" s="206" t="s">
        <v>259</v>
      </c>
      <c r="F4" s="206" t="s">
        <v>210</v>
      </c>
    </row>
    <row r="5" spans="1:6" ht="16.350000000000001" customHeight="1">
      <c r="A5" s="202"/>
      <c r="B5" s="205" t="s">
        <v>74</v>
      </c>
      <c r="C5" s="205" t="s">
        <v>23</v>
      </c>
      <c r="D5" s="205" t="s">
        <v>211</v>
      </c>
      <c r="E5" s="205" t="s">
        <v>211</v>
      </c>
      <c r="F5" s="205" t="s">
        <v>211</v>
      </c>
    </row>
    <row r="6" spans="1:6" ht="16.350000000000001" customHeight="1">
      <c r="A6" s="202"/>
      <c r="B6" s="204" t="s">
        <v>75</v>
      </c>
      <c r="C6" s="204" t="s">
        <v>75</v>
      </c>
      <c r="D6" s="204" t="s">
        <v>128</v>
      </c>
      <c r="E6" s="204" t="s">
        <v>258</v>
      </c>
      <c r="F6" s="204" t="s">
        <v>258</v>
      </c>
    </row>
    <row r="7" spans="1:6" ht="16.350000000000001" customHeight="1">
      <c r="A7" s="202"/>
      <c r="B7" s="203">
        <v>2024</v>
      </c>
      <c r="C7" s="203">
        <v>2024</v>
      </c>
      <c r="D7" s="203" t="s">
        <v>238</v>
      </c>
      <c r="E7" s="203" t="s">
        <v>237</v>
      </c>
      <c r="F7" s="203" t="s">
        <v>237</v>
      </c>
    </row>
    <row r="8" spans="1:6" ht="9" customHeight="1">
      <c r="A8" s="202"/>
      <c r="B8" s="220"/>
      <c r="C8" s="220"/>
      <c r="D8" s="219"/>
      <c r="E8" s="219"/>
      <c r="F8" s="218"/>
    </row>
    <row r="9" spans="1:6" ht="20.100000000000001" customHeight="1">
      <c r="A9" s="199" t="s">
        <v>263</v>
      </c>
      <c r="B9" s="197">
        <v>246224.89683644928</v>
      </c>
      <c r="C9" s="197">
        <v>2420363.81146282</v>
      </c>
      <c r="D9" s="196">
        <v>101.10938132955269</v>
      </c>
      <c r="E9" s="196">
        <v>113.46751004596828</v>
      </c>
      <c r="F9" s="196">
        <v>114.10458641754812</v>
      </c>
    </row>
    <row r="10" spans="1:6" ht="20.100000000000001" customHeight="1">
      <c r="A10" s="198" t="s">
        <v>255</v>
      </c>
      <c r="B10" s="197"/>
      <c r="C10" s="197"/>
      <c r="D10" s="196"/>
      <c r="E10" s="196"/>
      <c r="F10" s="196"/>
    </row>
    <row r="11" spans="1:6" ht="20.100000000000001" customHeight="1">
      <c r="A11" s="193" t="s">
        <v>254</v>
      </c>
      <c r="B11" s="192">
        <v>241356.88859790136</v>
      </c>
      <c r="C11" s="192">
        <v>2376369.7772655957</v>
      </c>
      <c r="D11" s="191">
        <v>100.93754637448657</v>
      </c>
      <c r="E11" s="191">
        <v>113.57919719447101</v>
      </c>
      <c r="F11" s="191">
        <v>114.2678063857819</v>
      </c>
    </row>
    <row r="12" spans="1:6" ht="20.100000000000001" customHeight="1">
      <c r="A12" s="193" t="s">
        <v>253</v>
      </c>
      <c r="B12" s="192">
        <v>4868.00823854793</v>
      </c>
      <c r="C12" s="192">
        <v>43994.034197223751</v>
      </c>
      <c r="D12" s="191">
        <v>110.43022258963366</v>
      </c>
      <c r="E12" s="191">
        <v>108.1926544080396</v>
      </c>
      <c r="F12" s="191">
        <v>105.93134866086665</v>
      </c>
    </row>
    <row r="13" spans="1:6" ht="20.100000000000001" customHeight="1">
      <c r="A13" s="198" t="s">
        <v>252</v>
      </c>
      <c r="B13" s="197">
        <v>246224.89683644928</v>
      </c>
      <c r="C13" s="197">
        <v>2420363.81146282</v>
      </c>
      <c r="D13" s="196">
        <v>101.10938132955269</v>
      </c>
      <c r="E13" s="196">
        <v>113.46751004596828</v>
      </c>
      <c r="F13" s="196">
        <v>114.10458641754815</v>
      </c>
    </row>
    <row r="14" spans="1:6" ht="20.100000000000001" customHeight="1">
      <c r="A14" s="193" t="s">
        <v>251</v>
      </c>
      <c r="B14" s="192">
        <v>432.9</v>
      </c>
      <c r="C14" s="192">
        <v>4598.84</v>
      </c>
      <c r="D14" s="194">
        <v>102.29206049149337</v>
      </c>
      <c r="E14" s="194">
        <v>106.13936154562839</v>
      </c>
      <c r="F14" s="194">
        <v>109.42167952299148</v>
      </c>
    </row>
    <row r="15" spans="1:6" ht="20.100000000000001" customHeight="1">
      <c r="A15" s="193" t="s">
        <v>250</v>
      </c>
      <c r="B15" s="216">
        <v>11447.303472692814</v>
      </c>
      <c r="C15" s="216">
        <v>122457.39372954775</v>
      </c>
      <c r="D15" s="194">
        <v>101.63591556390381</v>
      </c>
      <c r="E15" s="194">
        <v>123.98348702938051</v>
      </c>
      <c r="F15" s="194">
        <v>115.95057098569204</v>
      </c>
    </row>
    <row r="16" spans="1:6" ht="20.100000000000001" customHeight="1">
      <c r="A16" s="193" t="s">
        <v>249</v>
      </c>
      <c r="B16" s="192">
        <v>42958.326899535496</v>
      </c>
      <c r="C16" s="192">
        <v>482259.161717713</v>
      </c>
      <c r="D16" s="191">
        <v>103.98491941751628</v>
      </c>
      <c r="E16" s="191">
        <v>108.91671618032126</v>
      </c>
      <c r="F16" s="191">
        <v>110.65978535114729</v>
      </c>
    </row>
    <row r="17" spans="1:6" ht="20.100000000000001" customHeight="1">
      <c r="A17" s="193" t="s">
        <v>248</v>
      </c>
      <c r="B17" s="192">
        <v>191341.09584946348</v>
      </c>
      <c r="C17" s="192">
        <v>1810638.6155260964</v>
      </c>
      <c r="D17" s="191">
        <v>100.45005378048334</v>
      </c>
      <c r="E17" s="191">
        <v>113.97034496153424</v>
      </c>
      <c r="F17" s="191">
        <v>114.94165472879025</v>
      </c>
    </row>
    <row r="18" spans="1:6" ht="20.100000000000001" customHeight="1">
      <c r="A18" s="193" t="s">
        <v>247</v>
      </c>
      <c r="B18" s="192">
        <v>45.270614757500006</v>
      </c>
      <c r="C18" s="192">
        <v>409.80048946249997</v>
      </c>
      <c r="D18" s="191">
        <v>110.00000000000001</v>
      </c>
      <c r="E18" s="191">
        <v>144.25544586388418</v>
      </c>
      <c r="F18" s="191">
        <v>139.14036394152049</v>
      </c>
    </row>
    <row r="19" spans="1:6" ht="20.100000000000001" customHeight="1">
      <c r="A19" s="193"/>
      <c r="B19" s="217"/>
      <c r="C19" s="217"/>
      <c r="D19" s="200"/>
      <c r="E19" s="200"/>
      <c r="F19" s="200"/>
    </row>
    <row r="20" spans="1:6" ht="20.100000000000001" customHeight="1">
      <c r="A20" s="199" t="s">
        <v>262</v>
      </c>
      <c r="B20" s="197">
        <v>49600.849344396454</v>
      </c>
      <c r="C20" s="197">
        <v>493504.11141316406</v>
      </c>
      <c r="D20" s="196">
        <v>102.59120293887433</v>
      </c>
      <c r="E20" s="196">
        <v>114.38204187155705</v>
      </c>
      <c r="F20" s="196">
        <v>111.50858292716205</v>
      </c>
    </row>
    <row r="21" spans="1:6" ht="20.100000000000001" customHeight="1">
      <c r="A21" s="198" t="s">
        <v>255</v>
      </c>
      <c r="B21" s="197"/>
      <c r="C21" s="197"/>
      <c r="D21" s="196"/>
      <c r="E21" s="196"/>
      <c r="F21" s="196"/>
    </row>
    <row r="22" spans="1:6" ht="20.100000000000001" customHeight="1">
      <c r="A22" s="193" t="s">
        <v>254</v>
      </c>
      <c r="B22" s="192">
        <v>31824.6</v>
      </c>
      <c r="C22" s="192">
        <v>303595.7</v>
      </c>
      <c r="D22" s="191">
        <v>100.58052635009744</v>
      </c>
      <c r="E22" s="191">
        <v>119.01101226307576</v>
      </c>
      <c r="F22" s="191">
        <v>109.21319917342073</v>
      </c>
    </row>
    <row r="23" spans="1:6" ht="20.100000000000001" customHeight="1">
      <c r="A23" s="193" t="s">
        <v>253</v>
      </c>
      <c r="B23" s="192">
        <v>17776.190296265228</v>
      </c>
      <c r="C23" s="192">
        <v>189908.35655778393</v>
      </c>
      <c r="D23" s="191">
        <v>106.39915584177717</v>
      </c>
      <c r="E23" s="191">
        <v>106.93566685411724</v>
      </c>
      <c r="F23" s="191">
        <v>115.38546783866479</v>
      </c>
    </row>
    <row r="24" spans="1:6" ht="20.100000000000001" customHeight="1">
      <c r="A24" s="198" t="s">
        <v>252</v>
      </c>
      <c r="B24" s="197"/>
      <c r="C24" s="197"/>
      <c r="D24" s="196"/>
      <c r="E24" s="196"/>
      <c r="F24" s="196"/>
    </row>
    <row r="25" spans="1:6" ht="20.100000000000001" customHeight="1">
      <c r="A25" s="193" t="s">
        <v>251</v>
      </c>
      <c r="B25" s="192">
        <v>335.96800000000002</v>
      </c>
      <c r="C25" s="192">
        <v>3460.3810000000003</v>
      </c>
      <c r="D25" s="194">
        <v>101.55490532730394</v>
      </c>
      <c r="E25" s="194">
        <v>103.29594647776467</v>
      </c>
      <c r="F25" s="194">
        <v>103.49830622434885</v>
      </c>
    </row>
    <row r="26" spans="1:6" ht="20.100000000000001" customHeight="1">
      <c r="A26" s="193" t="s">
        <v>250</v>
      </c>
      <c r="B26" s="216">
        <v>23673.622741321466</v>
      </c>
      <c r="C26" s="216">
        <v>249242.53744659596</v>
      </c>
      <c r="D26" s="194">
        <v>102.06073343308746</v>
      </c>
      <c r="E26" s="194">
        <v>115.74694039271441</v>
      </c>
      <c r="F26" s="194">
        <v>109.77858289322064</v>
      </c>
    </row>
    <row r="27" spans="1:6" ht="20.100000000000001" customHeight="1">
      <c r="A27" s="193" t="s">
        <v>249</v>
      </c>
      <c r="B27" s="192">
        <v>11015.885255880823</v>
      </c>
      <c r="C27" s="192">
        <v>109919.58305315705</v>
      </c>
      <c r="D27" s="191">
        <v>104.63751505683048</v>
      </c>
      <c r="E27" s="191">
        <v>112.48296709838704</v>
      </c>
      <c r="F27" s="191">
        <v>111.54781284350604</v>
      </c>
    </row>
    <row r="28" spans="1:6" ht="20.100000000000001" customHeight="1">
      <c r="A28" s="193" t="s">
        <v>248</v>
      </c>
      <c r="B28" s="192">
        <v>13770.4</v>
      </c>
      <c r="C28" s="192">
        <v>122052.54069952147</v>
      </c>
      <c r="D28" s="191">
        <v>101.63711266451885</v>
      </c>
      <c r="E28" s="191">
        <v>114.03085510234818</v>
      </c>
      <c r="F28" s="191">
        <v>114.96271854974769</v>
      </c>
    </row>
    <row r="29" spans="1:6" ht="20.100000000000001" customHeight="1">
      <c r="A29" s="193" t="s">
        <v>247</v>
      </c>
      <c r="B29" s="192">
        <v>804.91888781622004</v>
      </c>
      <c r="C29" s="192">
        <v>8829.0692138894956</v>
      </c>
      <c r="D29" s="191">
        <v>108</v>
      </c>
      <c r="E29" s="191">
        <v>112.32907161296876</v>
      </c>
      <c r="F29" s="191">
        <v>118.05818831062828</v>
      </c>
    </row>
    <row r="30" spans="1:6" ht="20.100000000000001" customHeight="1">
      <c r="A30" s="187"/>
      <c r="B30" s="187"/>
      <c r="C30" s="186"/>
      <c r="D30" s="186"/>
      <c r="E30" s="186"/>
      <c r="F30" s="187"/>
    </row>
    <row r="31" spans="1:6" ht="20.100000000000001" customHeight="1">
      <c r="A31" s="187"/>
      <c r="B31" s="187"/>
      <c r="C31" s="186"/>
      <c r="D31" s="186"/>
      <c r="E31" s="186"/>
      <c r="F31" s="187"/>
    </row>
    <row r="32" spans="1:6" ht="20.100000000000001" customHeight="1">
      <c r="A32" s="187"/>
      <c r="B32" s="187"/>
      <c r="C32" s="186"/>
      <c r="D32" s="186"/>
      <c r="E32" s="186"/>
      <c r="F32" s="187"/>
    </row>
    <row r="33" spans="1:6" ht="20.100000000000001" customHeight="1">
      <c r="A33" s="187"/>
      <c r="B33" s="187"/>
      <c r="C33" s="186"/>
      <c r="D33" s="186"/>
      <c r="E33" s="186"/>
      <c r="F33" s="187"/>
    </row>
    <row r="34" spans="1:6" ht="20.100000000000001" customHeight="1">
      <c r="A34" s="187"/>
      <c r="B34" s="187"/>
      <c r="C34" s="186"/>
      <c r="D34" s="186"/>
      <c r="E34" s="186"/>
      <c r="F34" s="187"/>
    </row>
    <row r="35" spans="1:6" ht="15">
      <c r="A35" s="187"/>
      <c r="B35" s="187"/>
      <c r="C35" s="186"/>
      <c r="D35" s="186"/>
      <c r="E35" s="186"/>
      <c r="F35" s="187"/>
    </row>
    <row r="36" spans="1:6" ht="15">
      <c r="A36" s="187"/>
      <c r="B36" s="187"/>
      <c r="C36" s="186"/>
      <c r="D36" s="186"/>
      <c r="E36" s="186"/>
      <c r="F36" s="187"/>
    </row>
    <row r="37" spans="1:6" ht="15">
      <c r="A37" s="187"/>
      <c r="B37" s="187"/>
      <c r="C37" s="186"/>
      <c r="D37" s="186"/>
      <c r="E37" s="186"/>
      <c r="F37" s="187"/>
    </row>
    <row r="38" spans="1:6" ht="15">
      <c r="A38" s="187"/>
      <c r="B38" s="187"/>
      <c r="C38" s="186"/>
      <c r="D38" s="186"/>
      <c r="E38" s="186"/>
      <c r="F38" s="187"/>
    </row>
    <row r="39" spans="1:6" ht="15">
      <c r="A39" s="187"/>
      <c r="B39" s="187"/>
      <c r="C39" s="186"/>
      <c r="D39" s="186"/>
      <c r="E39" s="186"/>
      <c r="F39" s="187"/>
    </row>
    <row r="40" spans="1:6" ht="15">
      <c r="A40" s="187"/>
      <c r="B40" s="187"/>
      <c r="C40" s="186"/>
      <c r="D40" s="186"/>
      <c r="E40" s="186"/>
      <c r="F40" s="187"/>
    </row>
    <row r="41" spans="1:6" ht="15">
      <c r="A41" s="187"/>
      <c r="B41" s="187"/>
      <c r="C41" s="186"/>
      <c r="D41" s="186"/>
      <c r="E41" s="186"/>
      <c r="F41" s="187"/>
    </row>
    <row r="42" spans="1:6" ht="15">
      <c r="A42" s="187"/>
      <c r="B42" s="187"/>
      <c r="C42" s="186"/>
      <c r="D42" s="186"/>
      <c r="E42" s="186"/>
      <c r="F42" s="187"/>
    </row>
    <row r="43" spans="1:6" ht="15">
      <c r="A43" s="187"/>
      <c r="B43" s="187"/>
      <c r="C43" s="186"/>
      <c r="D43" s="186"/>
      <c r="E43" s="186"/>
      <c r="F43" s="187"/>
    </row>
    <row r="44" spans="1:6" ht="15">
      <c r="A44" s="187"/>
      <c r="B44" s="187"/>
      <c r="C44" s="186"/>
      <c r="D44" s="186"/>
      <c r="E44" s="186"/>
      <c r="F44" s="187"/>
    </row>
    <row r="45" spans="1:6" ht="15">
      <c r="A45" s="187"/>
      <c r="B45" s="187"/>
      <c r="C45" s="186"/>
      <c r="D45" s="186"/>
      <c r="E45" s="186"/>
      <c r="F45" s="187"/>
    </row>
    <row r="46" spans="1:6" ht="15">
      <c r="A46" s="187"/>
      <c r="B46" s="187"/>
      <c r="C46" s="186"/>
      <c r="D46" s="186"/>
      <c r="E46" s="186"/>
      <c r="F46" s="187"/>
    </row>
    <row r="47" spans="1:6" ht="15">
      <c r="A47" s="187"/>
      <c r="B47" s="187"/>
      <c r="C47" s="186"/>
      <c r="D47" s="186"/>
      <c r="E47" s="186"/>
      <c r="F47" s="187"/>
    </row>
    <row r="48" spans="1:6" ht="15">
      <c r="A48" s="187"/>
      <c r="B48" s="187"/>
      <c r="C48" s="186"/>
      <c r="D48" s="186"/>
      <c r="E48" s="186"/>
      <c r="F48" s="187"/>
    </row>
    <row r="49" spans="1:6" ht="15">
      <c r="A49" s="187"/>
      <c r="B49" s="187"/>
      <c r="C49" s="186"/>
      <c r="D49" s="186"/>
      <c r="E49" s="186"/>
      <c r="F49" s="187"/>
    </row>
    <row r="50" spans="1:6" ht="15">
      <c r="A50" s="187"/>
      <c r="B50" s="187"/>
      <c r="C50" s="186"/>
      <c r="D50" s="186"/>
      <c r="E50" s="186"/>
      <c r="F50" s="187"/>
    </row>
    <row r="51" spans="1:6" ht="15">
      <c r="A51" s="187"/>
      <c r="B51" s="187"/>
      <c r="C51" s="186"/>
      <c r="D51" s="186"/>
      <c r="E51" s="186"/>
      <c r="F51" s="187"/>
    </row>
    <row r="52" spans="1:6" ht="15">
      <c r="A52" s="187"/>
      <c r="B52" s="187"/>
      <c r="C52" s="186"/>
      <c r="D52" s="186"/>
      <c r="E52" s="186"/>
      <c r="F52" s="187"/>
    </row>
    <row r="53" spans="1:6" ht="15">
      <c r="A53" s="187"/>
      <c r="B53" s="187"/>
      <c r="C53" s="186"/>
      <c r="D53" s="186"/>
      <c r="E53" s="186"/>
      <c r="F53" s="187"/>
    </row>
    <row r="54" spans="1:6" ht="15">
      <c r="A54" s="187"/>
      <c r="B54" s="187"/>
      <c r="C54" s="186"/>
      <c r="D54" s="186"/>
      <c r="E54" s="186"/>
      <c r="F54" s="187"/>
    </row>
    <row r="55" spans="1:6" ht="15">
      <c r="A55" s="187"/>
      <c r="B55" s="187"/>
      <c r="C55" s="186"/>
      <c r="D55" s="186"/>
      <c r="E55" s="186"/>
      <c r="F55" s="187"/>
    </row>
    <row r="56" spans="1:6" ht="15">
      <c r="A56" s="187"/>
      <c r="B56" s="187"/>
      <c r="C56" s="186"/>
      <c r="D56" s="186"/>
      <c r="E56" s="186"/>
      <c r="F56" s="187"/>
    </row>
    <row r="57" spans="1:6" ht="15">
      <c r="A57" s="187"/>
      <c r="B57" s="187"/>
      <c r="C57" s="186"/>
      <c r="D57" s="186"/>
      <c r="E57" s="186"/>
      <c r="F57" s="187"/>
    </row>
    <row r="58" spans="1:6" ht="15">
      <c r="A58" s="187"/>
      <c r="B58" s="187"/>
      <c r="C58" s="186"/>
      <c r="D58" s="186"/>
      <c r="E58" s="186"/>
      <c r="F58" s="187"/>
    </row>
    <row r="59" spans="1:6" ht="15">
      <c r="A59" s="187"/>
      <c r="B59" s="187"/>
      <c r="C59" s="186"/>
      <c r="D59" s="186"/>
      <c r="E59" s="186"/>
      <c r="F59" s="187"/>
    </row>
    <row r="60" spans="1:6" ht="15">
      <c r="A60" s="187"/>
      <c r="B60" s="187"/>
      <c r="C60" s="186"/>
      <c r="D60" s="186"/>
      <c r="E60" s="186"/>
      <c r="F60" s="187"/>
    </row>
    <row r="61" spans="1:6" ht="15">
      <c r="A61" s="187"/>
      <c r="B61" s="187"/>
      <c r="C61" s="186"/>
      <c r="D61" s="186"/>
      <c r="E61" s="186"/>
      <c r="F61" s="187"/>
    </row>
    <row r="62" spans="1:6" ht="15">
      <c r="A62" s="187"/>
      <c r="B62" s="187"/>
      <c r="C62" s="186"/>
      <c r="D62" s="186"/>
      <c r="E62" s="186"/>
      <c r="F62" s="187"/>
    </row>
    <row r="63" spans="1:6" ht="15">
      <c r="A63" s="187"/>
      <c r="B63" s="187"/>
      <c r="C63" s="186"/>
      <c r="D63" s="186"/>
      <c r="E63" s="186"/>
      <c r="F63" s="187"/>
    </row>
    <row r="64" spans="1:6" ht="15">
      <c r="A64" s="187"/>
      <c r="B64" s="187"/>
      <c r="C64" s="186"/>
      <c r="D64" s="186"/>
      <c r="E64" s="186"/>
      <c r="F64" s="187"/>
    </row>
    <row r="65" spans="1:6" ht="15">
      <c r="A65" s="187"/>
      <c r="B65" s="187"/>
      <c r="C65" s="186"/>
      <c r="D65" s="186"/>
      <c r="E65" s="186"/>
      <c r="F65" s="187"/>
    </row>
    <row r="66" spans="1:6" ht="15">
      <c r="A66" s="187"/>
      <c r="B66" s="187"/>
      <c r="C66" s="186"/>
      <c r="D66" s="186"/>
      <c r="E66" s="186"/>
      <c r="F66" s="187"/>
    </row>
    <row r="67" spans="1:6" ht="15">
      <c r="A67" s="187"/>
      <c r="B67" s="187"/>
      <c r="C67" s="186"/>
      <c r="D67" s="186"/>
      <c r="E67" s="186"/>
      <c r="F67" s="187"/>
    </row>
    <row r="68" spans="1:6" ht="15">
      <c r="A68" s="187"/>
      <c r="B68" s="187"/>
      <c r="C68" s="186"/>
      <c r="D68" s="186"/>
      <c r="E68" s="186"/>
      <c r="F68" s="187"/>
    </row>
    <row r="69" spans="1:6" ht="15">
      <c r="A69" s="187"/>
      <c r="B69" s="187"/>
      <c r="C69" s="186"/>
      <c r="D69" s="186"/>
      <c r="E69" s="186"/>
      <c r="F69" s="187"/>
    </row>
    <row r="70" spans="1:6" ht="15">
      <c r="A70" s="187"/>
      <c r="B70" s="187"/>
      <c r="C70" s="186"/>
      <c r="D70" s="186"/>
      <c r="E70" s="186"/>
      <c r="F70" s="187"/>
    </row>
    <row r="71" spans="1:6" ht="15">
      <c r="A71" s="187"/>
      <c r="B71" s="187"/>
      <c r="C71" s="186"/>
      <c r="D71" s="186"/>
      <c r="E71" s="186"/>
      <c r="F71" s="187"/>
    </row>
    <row r="72" spans="1:6" ht="15">
      <c r="A72" s="187"/>
      <c r="B72" s="187"/>
      <c r="C72" s="186"/>
      <c r="D72" s="186"/>
      <c r="E72" s="186"/>
      <c r="F72" s="187"/>
    </row>
    <row r="73" spans="1:6" ht="15.75">
      <c r="A73" s="188"/>
      <c r="B73" s="188"/>
      <c r="C73" s="188"/>
      <c r="D73" s="188"/>
      <c r="E73" s="188"/>
      <c r="F73" s="188"/>
    </row>
    <row r="74" spans="1:6" ht="15.75">
      <c r="A74" s="188"/>
      <c r="B74" s="188"/>
      <c r="C74" s="188"/>
      <c r="D74" s="188"/>
      <c r="E74" s="188"/>
      <c r="F74" s="188"/>
    </row>
    <row r="75" spans="1:6" ht="15.75">
      <c r="A75" s="188"/>
      <c r="B75" s="188"/>
      <c r="C75" s="188"/>
      <c r="D75" s="188"/>
      <c r="E75" s="188"/>
      <c r="F75" s="188"/>
    </row>
    <row r="76" spans="1:6" ht="15.75">
      <c r="A76" s="188"/>
      <c r="B76" s="188"/>
      <c r="C76" s="188"/>
      <c r="D76" s="188"/>
      <c r="E76" s="188"/>
      <c r="F76" s="188"/>
    </row>
  </sheetData>
  <pageMargins left="0.37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63BF-2946-4787-A878-44A92326663C}">
  <sheetPr>
    <pageSetUpPr fitToPage="1"/>
  </sheetPr>
  <dimension ref="A1:G198"/>
  <sheetViews>
    <sheetView zoomScale="93" zoomScaleNormal="115" workbookViewId="0">
      <selection activeCell="A2" sqref="A2"/>
    </sheetView>
  </sheetViews>
  <sheetFormatPr defaultColWidth="10.28515625" defaultRowHeight="15"/>
  <cols>
    <col min="1" max="1" width="1.85546875" style="183" customWidth="1"/>
    <col min="2" max="2" width="36" style="183" customWidth="1"/>
    <col min="3" max="5" width="11.28515625" style="183" customWidth="1"/>
    <col min="6" max="6" width="15" style="183" customWidth="1"/>
    <col min="7" max="7" width="13.85546875" style="183" customWidth="1"/>
    <col min="8" max="16384" width="10.28515625" style="183"/>
  </cols>
  <sheetData>
    <row r="1" spans="1:7" ht="20.25" customHeight="1">
      <c r="A1" s="250" t="s">
        <v>307</v>
      </c>
      <c r="B1" s="249"/>
      <c r="C1" s="249"/>
      <c r="D1" s="249"/>
      <c r="E1" s="249"/>
      <c r="F1" s="249"/>
      <c r="G1" s="249"/>
    </row>
    <row r="2" spans="1:7" ht="15" customHeight="1">
      <c r="A2" s="231"/>
      <c r="B2" s="247"/>
      <c r="C2" s="248"/>
      <c r="D2" s="248"/>
      <c r="E2" s="248"/>
      <c r="F2" s="247"/>
      <c r="G2" s="246" t="s">
        <v>306</v>
      </c>
    </row>
    <row r="3" spans="1:7" ht="14.45" customHeight="1">
      <c r="A3" s="245"/>
      <c r="B3" s="245"/>
      <c r="C3" s="205" t="s">
        <v>21</v>
      </c>
      <c r="D3" s="205" t="s">
        <v>22</v>
      </c>
      <c r="E3" s="205" t="s">
        <v>23</v>
      </c>
      <c r="F3" s="206" t="s">
        <v>259</v>
      </c>
      <c r="G3" s="206" t="s">
        <v>210</v>
      </c>
    </row>
    <row r="4" spans="1:7" ht="14.45" customHeight="1">
      <c r="A4" s="242"/>
      <c r="B4" s="242"/>
      <c r="C4" s="244" t="s">
        <v>75</v>
      </c>
      <c r="D4" s="244" t="s">
        <v>75</v>
      </c>
      <c r="E4" s="244" t="s">
        <v>75</v>
      </c>
      <c r="F4" s="205" t="s">
        <v>211</v>
      </c>
      <c r="G4" s="205" t="s">
        <v>211</v>
      </c>
    </row>
    <row r="5" spans="1:7" ht="14.45" customHeight="1">
      <c r="A5" s="242"/>
      <c r="B5" s="242"/>
      <c r="C5" s="244">
        <v>2024</v>
      </c>
      <c r="D5" s="244">
        <v>2024</v>
      </c>
      <c r="E5" s="244">
        <v>2024</v>
      </c>
      <c r="F5" s="244" t="s">
        <v>258</v>
      </c>
      <c r="G5" s="244" t="s">
        <v>258</v>
      </c>
    </row>
    <row r="6" spans="1:7" ht="14.45" customHeight="1">
      <c r="A6" s="242"/>
      <c r="B6" s="242"/>
      <c r="C6" s="243"/>
      <c r="D6" s="243"/>
      <c r="E6" s="243"/>
      <c r="F6" s="243" t="s">
        <v>237</v>
      </c>
      <c r="G6" s="243" t="s">
        <v>237</v>
      </c>
    </row>
    <row r="7" spans="1:7" ht="3.6" customHeight="1">
      <c r="A7" s="242"/>
      <c r="B7" s="242"/>
      <c r="C7" s="241"/>
      <c r="D7" s="241"/>
      <c r="E7" s="241"/>
      <c r="F7" s="240"/>
      <c r="G7" s="239"/>
    </row>
    <row r="8" spans="1:7" ht="15" customHeight="1">
      <c r="A8" s="238" t="s">
        <v>214</v>
      </c>
      <c r="B8" s="231"/>
      <c r="C8" s="229">
        <v>1419833</v>
      </c>
      <c r="D8" s="229">
        <v>1711511.95</v>
      </c>
      <c r="E8" s="229">
        <v>15836660.949999999</v>
      </c>
      <c r="F8" s="228">
        <v>138.76700116996426</v>
      </c>
      <c r="G8" s="228">
        <v>141.00471325712189</v>
      </c>
    </row>
    <row r="9" spans="1:7" ht="15" customHeight="1">
      <c r="A9" s="237" t="s">
        <v>305</v>
      </c>
      <c r="B9" s="237"/>
      <c r="C9" s="233"/>
      <c r="D9" s="233"/>
      <c r="E9" s="233"/>
      <c r="F9" s="232"/>
      <c r="G9" s="232"/>
    </row>
    <row r="10" spans="1:7" ht="15" customHeight="1">
      <c r="A10" s="231"/>
      <c r="B10" s="236" t="s">
        <v>304</v>
      </c>
      <c r="C10" s="233">
        <v>1193563</v>
      </c>
      <c r="D10" s="233">
        <v>1401892</v>
      </c>
      <c r="E10" s="233">
        <v>13376517</v>
      </c>
      <c r="F10" s="232">
        <v>132.0588639801953</v>
      </c>
      <c r="G10" s="232">
        <v>136.40959272358003</v>
      </c>
    </row>
    <row r="11" spans="1:7" ht="15" customHeight="1">
      <c r="A11" s="231"/>
      <c r="B11" s="236" t="s">
        <v>250</v>
      </c>
      <c r="C11" s="233">
        <v>23437</v>
      </c>
      <c r="D11" s="233">
        <v>32078</v>
      </c>
      <c r="E11" s="233">
        <v>221165</v>
      </c>
      <c r="F11" s="232">
        <v>174.21387063487751</v>
      </c>
      <c r="G11" s="232">
        <v>251.71000967393158</v>
      </c>
    </row>
    <row r="12" spans="1:7" ht="15" customHeight="1">
      <c r="A12" s="231"/>
      <c r="B12" s="236" t="s">
        <v>248</v>
      </c>
      <c r="C12" s="233">
        <v>202833</v>
      </c>
      <c r="D12" s="233">
        <v>277541.95</v>
      </c>
      <c r="E12" s="233">
        <v>2238978.9500000002</v>
      </c>
      <c r="F12" s="232">
        <v>180.93639172838218</v>
      </c>
      <c r="G12" s="232">
        <v>167.42620727095709</v>
      </c>
    </row>
    <row r="13" spans="1:7" ht="15" customHeight="1">
      <c r="A13" s="235" t="s">
        <v>303</v>
      </c>
      <c r="B13" s="235"/>
      <c r="C13" s="233"/>
      <c r="D13" s="233"/>
      <c r="E13" s="233"/>
      <c r="F13" s="232"/>
      <c r="G13" s="232"/>
    </row>
    <row r="14" spans="1:7" ht="15" customHeight="1">
      <c r="A14" s="231"/>
      <c r="B14" s="230" t="s">
        <v>302</v>
      </c>
      <c r="C14" s="229">
        <v>1132872</v>
      </c>
      <c r="D14" s="229">
        <v>1357769.95</v>
      </c>
      <c r="E14" s="229">
        <v>12614542.949999999</v>
      </c>
      <c r="F14" s="228">
        <v>143.31689694845841</v>
      </c>
      <c r="G14" s="228">
        <v>144.96880213506614</v>
      </c>
    </row>
    <row r="15" spans="1:7" ht="15" customHeight="1">
      <c r="A15" s="231"/>
      <c r="B15" s="234" t="s">
        <v>301</v>
      </c>
      <c r="C15" s="233">
        <v>305464</v>
      </c>
      <c r="D15" s="233">
        <v>339399.45</v>
      </c>
      <c r="E15" s="233">
        <v>3350265.45</v>
      </c>
      <c r="F15" s="232">
        <v>168.01204401784079</v>
      </c>
      <c r="G15" s="232">
        <v>222.02612609687128</v>
      </c>
    </row>
    <row r="16" spans="1:7" ht="15" customHeight="1">
      <c r="A16" s="231"/>
      <c r="B16" s="234" t="s">
        <v>300</v>
      </c>
      <c r="C16" s="233">
        <v>367022</v>
      </c>
      <c r="D16" s="233">
        <v>399150</v>
      </c>
      <c r="E16" s="233">
        <v>4133872</v>
      </c>
      <c r="F16" s="232">
        <v>125.97880942686982</v>
      </c>
      <c r="G16" s="232">
        <v>128.26758924554355</v>
      </c>
    </row>
    <row r="17" spans="1:7" ht="15" customHeight="1">
      <c r="A17" s="231"/>
      <c r="B17" s="234" t="s">
        <v>299</v>
      </c>
      <c r="C17" s="233">
        <v>55902</v>
      </c>
      <c r="D17" s="233">
        <v>71014</v>
      </c>
      <c r="E17" s="233">
        <v>655922</v>
      </c>
      <c r="F17" s="232">
        <v>121.42258698811661</v>
      </c>
      <c r="G17" s="232">
        <v>124.41214907713523</v>
      </c>
    </row>
    <row r="18" spans="1:7" ht="15" customHeight="1">
      <c r="A18" s="231"/>
      <c r="B18" s="234" t="s">
        <v>298</v>
      </c>
      <c r="C18" s="233">
        <v>108861</v>
      </c>
      <c r="D18" s="233">
        <v>114949</v>
      </c>
      <c r="E18" s="233">
        <v>1177615</v>
      </c>
      <c r="F18" s="232">
        <v>125.54499781564002</v>
      </c>
      <c r="G18" s="232">
        <v>155.31945200998695</v>
      </c>
    </row>
    <row r="19" spans="1:7" ht="15" customHeight="1">
      <c r="A19" s="231"/>
      <c r="B19" s="234" t="s">
        <v>297</v>
      </c>
      <c r="C19" s="233">
        <v>35932</v>
      </c>
      <c r="D19" s="233">
        <v>48446</v>
      </c>
      <c r="E19" s="233">
        <v>440895</v>
      </c>
      <c r="F19" s="232">
        <v>103.46182594767753</v>
      </c>
      <c r="G19" s="232">
        <v>105.27427973811263</v>
      </c>
    </row>
    <row r="20" spans="1:7" ht="15" customHeight="1">
      <c r="A20" s="231"/>
      <c r="B20" s="234" t="s">
        <v>296</v>
      </c>
      <c r="C20" s="233">
        <v>38795</v>
      </c>
      <c r="D20" s="233">
        <v>37520</v>
      </c>
      <c r="E20" s="233">
        <v>377283</v>
      </c>
      <c r="F20" s="232">
        <v>75.059515474023243</v>
      </c>
      <c r="G20" s="232">
        <v>85.395046275653058</v>
      </c>
    </row>
    <row r="21" spans="1:7" ht="15" customHeight="1">
      <c r="A21" s="231"/>
      <c r="B21" s="234" t="s">
        <v>295</v>
      </c>
      <c r="C21" s="233">
        <v>24733</v>
      </c>
      <c r="D21" s="233">
        <v>35407</v>
      </c>
      <c r="E21" s="233">
        <v>301440</v>
      </c>
      <c r="F21" s="232">
        <v>119.59804087147441</v>
      </c>
      <c r="G21" s="232">
        <v>106.26469582506373</v>
      </c>
    </row>
    <row r="22" spans="1:7" ht="15" customHeight="1">
      <c r="A22" s="231"/>
      <c r="B22" s="234" t="s">
        <v>294</v>
      </c>
      <c r="C22" s="233">
        <v>40030</v>
      </c>
      <c r="D22" s="233">
        <v>47815.3</v>
      </c>
      <c r="E22" s="233">
        <v>413572.3</v>
      </c>
      <c r="F22" s="232">
        <v>144.61875812842152</v>
      </c>
      <c r="G22" s="232">
        <v>115.08963456037044</v>
      </c>
    </row>
    <row r="23" spans="1:7" ht="15" customHeight="1">
      <c r="A23" s="231"/>
      <c r="B23" s="234" t="s">
        <v>293</v>
      </c>
      <c r="C23" s="233">
        <v>25762</v>
      </c>
      <c r="D23" s="233">
        <v>33153</v>
      </c>
      <c r="E23" s="233">
        <v>234140</v>
      </c>
      <c r="F23" s="232">
        <v>211.03119032463397</v>
      </c>
      <c r="G23" s="232">
        <v>169.84266304939175</v>
      </c>
    </row>
    <row r="24" spans="1:7" ht="15" customHeight="1">
      <c r="A24" s="231"/>
      <c r="B24" s="234" t="s">
        <v>292</v>
      </c>
      <c r="C24" s="233">
        <v>8599</v>
      </c>
      <c r="D24" s="233">
        <v>9430.2000000000007</v>
      </c>
      <c r="E24" s="233">
        <v>129120.2</v>
      </c>
      <c r="F24" s="232">
        <v>127.43513513513514</v>
      </c>
      <c r="G24" s="232">
        <v>114.82352313452083</v>
      </c>
    </row>
    <row r="25" spans="1:7" ht="15" customHeight="1">
      <c r="A25" s="231"/>
      <c r="B25" s="234" t="s">
        <v>291</v>
      </c>
      <c r="C25" s="233">
        <v>15281</v>
      </c>
      <c r="D25" s="233">
        <v>15310</v>
      </c>
      <c r="E25" s="233">
        <v>166201</v>
      </c>
      <c r="F25" s="232">
        <v>129.27467702440259</v>
      </c>
      <c r="G25" s="232">
        <v>178.31386054695463</v>
      </c>
    </row>
    <row r="26" spans="1:7" ht="15" customHeight="1">
      <c r="A26" s="231"/>
      <c r="B26" s="234" t="s">
        <v>290</v>
      </c>
      <c r="C26" s="233">
        <v>41391</v>
      </c>
      <c r="D26" s="233">
        <v>51133</v>
      </c>
      <c r="E26" s="233">
        <v>445642</v>
      </c>
      <c r="F26" s="232">
        <v>142.03611111111113</v>
      </c>
      <c r="G26" s="232">
        <v>130.44160390585438</v>
      </c>
    </row>
    <row r="27" spans="1:7" ht="15" customHeight="1">
      <c r="A27" s="231"/>
      <c r="B27" s="234" t="s">
        <v>289</v>
      </c>
      <c r="C27" s="233">
        <v>65100</v>
      </c>
      <c r="D27" s="233">
        <v>155043</v>
      </c>
      <c r="E27" s="233">
        <v>788575</v>
      </c>
      <c r="F27" s="232">
        <v>322.57614846870837</v>
      </c>
      <c r="G27" s="232">
        <v>159.12741493496273</v>
      </c>
    </row>
    <row r="28" spans="1:7" ht="15" customHeight="1">
      <c r="A28" s="231"/>
      <c r="B28" s="230" t="s">
        <v>288</v>
      </c>
      <c r="C28" s="229">
        <v>76190</v>
      </c>
      <c r="D28" s="229">
        <v>95087</v>
      </c>
      <c r="E28" s="229">
        <v>907902</v>
      </c>
      <c r="F28" s="228">
        <v>119.61983117585639</v>
      </c>
      <c r="G28" s="228">
        <v>109.72964676051096</v>
      </c>
    </row>
    <row r="29" spans="1:7" ht="15" customHeight="1">
      <c r="A29" s="231"/>
      <c r="B29" s="234" t="s">
        <v>287</v>
      </c>
      <c r="C29" s="233">
        <v>58221</v>
      </c>
      <c r="D29" s="233">
        <v>69237</v>
      </c>
      <c r="E29" s="233">
        <v>706073</v>
      </c>
      <c r="F29" s="232">
        <v>116.47236941710825</v>
      </c>
      <c r="G29" s="232">
        <v>107.24431861331939</v>
      </c>
    </row>
    <row r="30" spans="1:7" ht="15" customHeight="1">
      <c r="A30" s="231"/>
      <c r="B30" s="234" t="s">
        <v>286</v>
      </c>
      <c r="C30" s="233">
        <v>12390</v>
      </c>
      <c r="D30" s="233">
        <v>17582</v>
      </c>
      <c r="E30" s="233">
        <v>138642</v>
      </c>
      <c r="F30" s="232">
        <v>124.48314924950439</v>
      </c>
      <c r="G30" s="232">
        <v>114.65217822764713</v>
      </c>
    </row>
    <row r="31" spans="1:7" ht="15" customHeight="1">
      <c r="A31" s="231"/>
      <c r="B31" s="234" t="s">
        <v>285</v>
      </c>
      <c r="C31" s="233">
        <v>5579</v>
      </c>
      <c r="D31" s="233">
        <v>8268</v>
      </c>
      <c r="E31" s="233">
        <v>63187</v>
      </c>
      <c r="F31" s="232">
        <v>139.61499493414385</v>
      </c>
      <c r="G31" s="232">
        <v>131.37409817660145</v>
      </c>
    </row>
    <row r="32" spans="1:7" ht="15" customHeight="1">
      <c r="A32" s="231"/>
      <c r="B32" s="230" t="s">
        <v>284</v>
      </c>
      <c r="C32" s="229">
        <v>161718</v>
      </c>
      <c r="D32" s="229">
        <v>206168</v>
      </c>
      <c r="E32" s="229">
        <v>1782578</v>
      </c>
      <c r="F32" s="228">
        <v>123.60784689913184</v>
      </c>
      <c r="G32" s="228">
        <v>138.40127704044633</v>
      </c>
    </row>
    <row r="33" spans="1:7" ht="15" customHeight="1">
      <c r="A33" s="231"/>
      <c r="B33" s="234" t="s">
        <v>283</v>
      </c>
      <c r="C33" s="233">
        <v>18428</v>
      </c>
      <c r="D33" s="233">
        <v>25970</v>
      </c>
      <c r="E33" s="233">
        <v>203780</v>
      </c>
      <c r="F33" s="232">
        <v>189.06523005241701</v>
      </c>
      <c r="G33" s="232">
        <v>182.4040673475416</v>
      </c>
    </row>
    <row r="34" spans="1:7" ht="15" customHeight="1">
      <c r="A34" s="231"/>
      <c r="B34" s="234" t="s">
        <v>282</v>
      </c>
      <c r="C34" s="233">
        <v>23659</v>
      </c>
      <c r="D34" s="233">
        <v>31398</v>
      </c>
      <c r="E34" s="233">
        <v>279567</v>
      </c>
      <c r="F34" s="232">
        <v>120.29885057471263</v>
      </c>
      <c r="G34" s="232">
        <v>120.42826866083121</v>
      </c>
    </row>
    <row r="35" spans="1:7" ht="15" customHeight="1">
      <c r="A35" s="231"/>
      <c r="B35" s="234" t="s">
        <v>281</v>
      </c>
      <c r="C35" s="233">
        <v>22910</v>
      </c>
      <c r="D35" s="233">
        <v>33027</v>
      </c>
      <c r="E35" s="233">
        <v>254653</v>
      </c>
      <c r="F35" s="232">
        <v>130.38174568710278</v>
      </c>
      <c r="G35" s="232">
        <v>130.49023576615031</v>
      </c>
    </row>
    <row r="36" spans="1:7" ht="15" customHeight="1">
      <c r="A36" s="231"/>
      <c r="B36" s="234" t="s">
        <v>280</v>
      </c>
      <c r="C36" s="233">
        <v>21194</v>
      </c>
      <c r="D36" s="233">
        <v>29270</v>
      </c>
      <c r="E36" s="233">
        <v>226049</v>
      </c>
      <c r="F36" s="232">
        <v>127.44927283810851</v>
      </c>
      <c r="G36" s="232">
        <v>124.06641053787047</v>
      </c>
    </row>
    <row r="37" spans="1:7" ht="15" customHeight="1">
      <c r="A37" s="231"/>
      <c r="B37" s="234" t="s">
        <v>279</v>
      </c>
      <c r="C37" s="233">
        <v>8685</v>
      </c>
      <c r="D37" s="233">
        <v>11291</v>
      </c>
      <c r="E37" s="233">
        <v>84721</v>
      </c>
      <c r="F37" s="232">
        <v>127.23687176019834</v>
      </c>
      <c r="G37" s="232">
        <v>123.82490499853844</v>
      </c>
    </row>
    <row r="38" spans="1:7" ht="15" customHeight="1">
      <c r="A38" s="231"/>
      <c r="B38" s="234" t="s">
        <v>278</v>
      </c>
      <c r="C38" s="233">
        <v>6026</v>
      </c>
      <c r="D38" s="233">
        <v>8040</v>
      </c>
      <c r="E38" s="233">
        <v>71743</v>
      </c>
      <c r="F38" s="232">
        <v>118.65407319952774</v>
      </c>
      <c r="G38" s="232">
        <v>114.85679522277188</v>
      </c>
    </row>
    <row r="39" spans="1:7" ht="15" customHeight="1">
      <c r="A39" s="231"/>
      <c r="B39" s="234" t="s">
        <v>277</v>
      </c>
      <c r="C39" s="233">
        <v>5719</v>
      </c>
      <c r="D39" s="233">
        <v>10723</v>
      </c>
      <c r="E39" s="233">
        <v>80692</v>
      </c>
      <c r="F39" s="232">
        <v>179.22446932976769</v>
      </c>
      <c r="G39" s="232">
        <v>157.40480649188515</v>
      </c>
    </row>
    <row r="40" spans="1:7" ht="15" customHeight="1">
      <c r="A40" s="231"/>
      <c r="B40" s="234" t="s">
        <v>276</v>
      </c>
      <c r="C40" s="233">
        <v>2197</v>
      </c>
      <c r="D40" s="233">
        <v>3376</v>
      </c>
      <c r="E40" s="233">
        <v>28554</v>
      </c>
      <c r="F40" s="232">
        <v>127.15630885122411</v>
      </c>
      <c r="G40" s="232">
        <v>125.1709626512362</v>
      </c>
    </row>
    <row r="41" spans="1:7" ht="15" customHeight="1">
      <c r="A41" s="231"/>
      <c r="B41" s="234" t="s">
        <v>275</v>
      </c>
      <c r="C41" s="233">
        <v>2683</v>
      </c>
      <c r="D41" s="233">
        <v>3255</v>
      </c>
      <c r="E41" s="233">
        <v>33458</v>
      </c>
      <c r="F41" s="232">
        <v>107.71012574454004</v>
      </c>
      <c r="G41" s="232">
        <v>120.16664870883167</v>
      </c>
    </row>
    <row r="42" spans="1:7" ht="15" customHeight="1">
      <c r="A42" s="231"/>
      <c r="B42" s="234" t="s">
        <v>274</v>
      </c>
      <c r="C42" s="233">
        <v>2645</v>
      </c>
      <c r="D42" s="233">
        <v>4085</v>
      </c>
      <c r="E42" s="233">
        <v>30194</v>
      </c>
      <c r="F42" s="232">
        <v>123.63801452784504</v>
      </c>
      <c r="G42" s="232">
        <v>119.66076170094718</v>
      </c>
    </row>
    <row r="43" spans="1:7" ht="15" customHeight="1">
      <c r="A43" s="231"/>
      <c r="B43" s="234" t="s">
        <v>273</v>
      </c>
      <c r="C43" s="233">
        <v>2726</v>
      </c>
      <c r="D43" s="233">
        <v>3762</v>
      </c>
      <c r="E43" s="233">
        <v>29078</v>
      </c>
      <c r="F43" s="232">
        <v>122.10321324245375</v>
      </c>
      <c r="G43" s="232">
        <v>120.92655743158944</v>
      </c>
    </row>
    <row r="44" spans="1:7" ht="15" customHeight="1">
      <c r="A44" s="231"/>
      <c r="B44" s="234" t="s">
        <v>272</v>
      </c>
      <c r="C44" s="233">
        <v>1484</v>
      </c>
      <c r="D44" s="233">
        <v>2468</v>
      </c>
      <c r="E44" s="233">
        <v>24545</v>
      </c>
      <c r="F44" s="232">
        <v>134.27638737758434</v>
      </c>
      <c r="G44" s="232">
        <v>117.8065754739621</v>
      </c>
    </row>
    <row r="45" spans="1:7" ht="15" customHeight="1">
      <c r="A45" s="231"/>
      <c r="B45" s="234" t="s">
        <v>271</v>
      </c>
      <c r="C45" s="233">
        <v>2852</v>
      </c>
      <c r="D45" s="233">
        <v>9629</v>
      </c>
      <c r="E45" s="233">
        <v>43961</v>
      </c>
      <c r="F45" s="232">
        <v>275.11428571428576</v>
      </c>
      <c r="G45" s="232">
        <v>150.96497252747253</v>
      </c>
    </row>
    <row r="46" spans="1:7" ht="15" customHeight="1">
      <c r="A46" s="231"/>
      <c r="B46" s="234" t="s">
        <v>270</v>
      </c>
      <c r="C46" s="233">
        <v>40510</v>
      </c>
      <c r="D46" s="233">
        <v>29874</v>
      </c>
      <c r="E46" s="233">
        <v>391583</v>
      </c>
      <c r="F46" s="232">
        <v>75.389895523141377</v>
      </c>
      <c r="G46" s="232">
        <v>166.82415391431783</v>
      </c>
    </row>
    <row r="47" spans="1:7" ht="15" customHeight="1">
      <c r="A47" s="231"/>
      <c r="B47" s="230" t="s">
        <v>269</v>
      </c>
      <c r="C47" s="229">
        <v>45030</v>
      </c>
      <c r="D47" s="229">
        <v>48341</v>
      </c>
      <c r="E47" s="229">
        <v>484623</v>
      </c>
      <c r="F47" s="228">
        <v>132.14422393526871</v>
      </c>
      <c r="G47" s="228">
        <v>124.88641956856186</v>
      </c>
    </row>
    <row r="48" spans="1:7" ht="15" customHeight="1">
      <c r="A48" s="231"/>
      <c r="B48" s="234" t="s">
        <v>268</v>
      </c>
      <c r="C48" s="233">
        <v>40392</v>
      </c>
      <c r="D48" s="233">
        <v>44039</v>
      </c>
      <c r="E48" s="233">
        <v>439734</v>
      </c>
      <c r="F48" s="232">
        <v>132.51587277705895</v>
      </c>
      <c r="G48" s="232">
        <v>124.55395457262064</v>
      </c>
    </row>
    <row r="49" spans="1:7" ht="15" customHeight="1">
      <c r="A49" s="231"/>
      <c r="B49" s="234" t="s">
        <v>267</v>
      </c>
      <c r="C49" s="233">
        <v>4535</v>
      </c>
      <c r="D49" s="233">
        <v>4162</v>
      </c>
      <c r="E49" s="233">
        <v>43685</v>
      </c>
      <c r="F49" s="232">
        <v>127.5904353157572</v>
      </c>
      <c r="G49" s="232">
        <v>127.98464828758094</v>
      </c>
    </row>
    <row r="50" spans="1:7" ht="15" customHeight="1">
      <c r="A50" s="231"/>
      <c r="B50" s="234" t="s">
        <v>266</v>
      </c>
      <c r="C50" s="233">
        <v>103</v>
      </c>
      <c r="D50" s="233">
        <v>140</v>
      </c>
      <c r="E50" s="233">
        <v>1204</v>
      </c>
      <c r="F50" s="232">
        <v>160.91954022988506</v>
      </c>
      <c r="G50" s="232">
        <v>138.23191733639496</v>
      </c>
    </row>
    <row r="51" spans="1:7" ht="15" customHeight="1">
      <c r="A51" s="231"/>
      <c r="B51" s="230" t="s">
        <v>265</v>
      </c>
      <c r="C51" s="229">
        <v>4023</v>
      </c>
      <c r="D51" s="229">
        <v>4146</v>
      </c>
      <c r="E51" s="229">
        <v>47015</v>
      </c>
      <c r="F51" s="228">
        <v>133.69880683650436</v>
      </c>
      <c r="G51" s="228">
        <v>178.77105593368569</v>
      </c>
    </row>
    <row r="52" spans="1:7" ht="18" customHeight="1">
      <c r="A52" s="224"/>
      <c r="B52" s="227"/>
      <c r="C52" s="227"/>
      <c r="D52" s="227"/>
      <c r="E52" s="227"/>
      <c r="F52" s="227"/>
      <c r="G52" s="227"/>
    </row>
    <row r="53" spans="1:7" ht="18" customHeight="1">
      <c r="A53" s="224"/>
      <c r="B53" s="224"/>
      <c r="C53" s="226"/>
      <c r="D53" s="226"/>
      <c r="E53" s="226"/>
      <c r="F53" s="224"/>
      <c r="G53" s="224"/>
    </row>
    <row r="54" spans="1:7" ht="18" customHeight="1">
      <c r="A54" s="224"/>
      <c r="B54" s="227"/>
      <c r="C54" s="227"/>
      <c r="D54" s="227"/>
      <c r="E54" s="227"/>
      <c r="F54" s="227"/>
      <c r="G54" s="227"/>
    </row>
    <row r="55" spans="1:7" ht="18" customHeight="1">
      <c r="A55" s="224"/>
      <c r="B55" s="224"/>
      <c r="C55" s="226"/>
      <c r="D55" s="226"/>
      <c r="E55" s="226"/>
      <c r="F55" s="224"/>
      <c r="G55" s="224"/>
    </row>
    <row r="56" spans="1:7" ht="18" customHeight="1">
      <c r="A56" s="224"/>
      <c r="B56" s="224"/>
      <c r="C56" s="224"/>
      <c r="D56" s="224"/>
      <c r="E56" s="224"/>
      <c r="F56" s="224"/>
      <c r="G56" s="224"/>
    </row>
    <row r="57" spans="1:7" ht="18" customHeight="1">
      <c r="A57" s="224"/>
      <c r="B57" s="224"/>
      <c r="C57" s="224"/>
      <c r="D57" s="224"/>
      <c r="E57" s="224"/>
      <c r="F57" s="224"/>
      <c r="G57" s="225"/>
    </row>
    <row r="58" spans="1:7" ht="18" customHeight="1">
      <c r="A58" s="224"/>
      <c r="B58" s="224"/>
      <c r="C58" s="224"/>
      <c r="D58" s="224"/>
      <c r="E58" s="224"/>
      <c r="F58" s="224"/>
      <c r="G58" s="225"/>
    </row>
    <row r="59" spans="1:7" ht="18" customHeight="1">
      <c r="A59" s="224"/>
      <c r="B59" s="224"/>
      <c r="C59" s="224"/>
      <c r="D59" s="224"/>
      <c r="E59" s="224"/>
      <c r="F59" s="224"/>
      <c r="G59" s="225"/>
    </row>
    <row r="60" spans="1:7">
      <c r="A60" s="224"/>
      <c r="B60" s="224"/>
      <c r="C60" s="224"/>
      <c r="D60" s="224"/>
      <c r="E60" s="224"/>
      <c r="F60" s="224"/>
      <c r="G60" s="225"/>
    </row>
    <row r="61" spans="1:7">
      <c r="A61" s="224"/>
      <c r="B61" s="224"/>
      <c r="C61" s="224"/>
      <c r="D61" s="224"/>
      <c r="E61" s="224"/>
      <c r="F61" s="224"/>
      <c r="G61" s="225"/>
    </row>
    <row r="62" spans="1:7">
      <c r="A62" s="224"/>
      <c r="B62" s="224"/>
      <c r="C62" s="224"/>
      <c r="D62" s="224"/>
      <c r="E62" s="224"/>
      <c r="F62" s="224"/>
      <c r="G62" s="225"/>
    </row>
    <row r="63" spans="1:7">
      <c r="A63" s="224"/>
      <c r="B63" s="224"/>
      <c r="C63" s="224"/>
      <c r="D63" s="224"/>
      <c r="E63" s="224"/>
      <c r="F63" s="224"/>
      <c r="G63" s="225"/>
    </row>
    <row r="64" spans="1:7">
      <c r="A64" s="224"/>
      <c r="B64" s="224"/>
      <c r="C64" s="224"/>
      <c r="D64" s="224"/>
      <c r="E64" s="224"/>
      <c r="F64" s="224"/>
      <c r="G64" s="225"/>
    </row>
    <row r="65" spans="1:7">
      <c r="A65" s="224"/>
      <c r="B65" s="224"/>
      <c r="C65" s="224"/>
      <c r="D65" s="224"/>
      <c r="E65" s="224"/>
      <c r="F65" s="224"/>
      <c r="G65" s="225"/>
    </row>
    <row r="66" spans="1:7">
      <c r="A66" s="224"/>
      <c r="B66" s="224"/>
      <c r="C66" s="224"/>
      <c r="D66" s="224"/>
      <c r="E66" s="224"/>
      <c r="F66" s="224"/>
      <c r="G66" s="225"/>
    </row>
    <row r="67" spans="1:7">
      <c r="A67" s="224"/>
      <c r="B67" s="224"/>
      <c r="C67" s="224"/>
      <c r="D67" s="224"/>
      <c r="E67" s="224"/>
      <c r="F67" s="224"/>
      <c r="G67" s="225"/>
    </row>
    <row r="68" spans="1:7">
      <c r="A68" s="224"/>
      <c r="B68" s="224"/>
      <c r="C68" s="224"/>
      <c r="D68" s="224"/>
      <c r="E68" s="224"/>
      <c r="F68" s="224"/>
      <c r="G68" s="224"/>
    </row>
    <row r="69" spans="1:7">
      <c r="A69" s="224"/>
      <c r="B69" s="224"/>
      <c r="C69" s="224"/>
      <c r="D69" s="224"/>
      <c r="E69" s="224"/>
      <c r="F69" s="224"/>
      <c r="G69" s="224"/>
    </row>
    <row r="70" spans="1:7">
      <c r="A70" s="224"/>
      <c r="B70" s="224"/>
      <c r="C70" s="224"/>
      <c r="D70" s="224"/>
      <c r="E70" s="224"/>
      <c r="F70" s="224"/>
      <c r="G70" s="224"/>
    </row>
    <row r="71" spans="1:7">
      <c r="A71" s="224"/>
      <c r="B71" s="224"/>
      <c r="C71" s="224"/>
      <c r="D71" s="224"/>
      <c r="E71" s="224"/>
      <c r="F71" s="224"/>
      <c r="G71" s="224"/>
    </row>
    <row r="72" spans="1:7">
      <c r="A72" s="224"/>
      <c r="B72" s="224"/>
      <c r="C72" s="224"/>
      <c r="D72" s="224"/>
      <c r="E72" s="224"/>
      <c r="F72" s="224"/>
      <c r="G72" s="224"/>
    </row>
    <row r="73" spans="1:7">
      <c r="A73" s="224"/>
      <c r="B73" s="224"/>
      <c r="C73" s="224"/>
      <c r="D73" s="224"/>
      <c r="E73" s="224"/>
      <c r="F73" s="224"/>
      <c r="G73" s="224"/>
    </row>
    <row r="74" spans="1:7">
      <c r="A74" s="224"/>
      <c r="B74" s="224"/>
      <c r="C74" s="224"/>
      <c r="D74" s="224"/>
      <c r="E74" s="224"/>
      <c r="F74" s="224"/>
      <c r="G74" s="224"/>
    </row>
    <row r="75" spans="1:7">
      <c r="A75" s="224"/>
      <c r="B75" s="224"/>
      <c r="C75" s="224"/>
      <c r="D75" s="224"/>
      <c r="E75" s="224"/>
      <c r="F75" s="224"/>
      <c r="G75" s="224"/>
    </row>
    <row r="76" spans="1:7">
      <c r="A76" s="224"/>
      <c r="B76" s="224"/>
      <c r="C76" s="224"/>
      <c r="D76" s="224"/>
      <c r="E76" s="224"/>
      <c r="F76" s="224"/>
      <c r="G76" s="224"/>
    </row>
    <row r="77" spans="1:7">
      <c r="A77" s="224"/>
      <c r="B77" s="224"/>
      <c r="C77" s="224"/>
      <c r="D77" s="224"/>
      <c r="E77" s="224"/>
      <c r="F77" s="224"/>
      <c r="G77" s="224"/>
    </row>
    <row r="78" spans="1:7">
      <c r="A78" s="224"/>
      <c r="B78" s="224"/>
      <c r="C78" s="224"/>
      <c r="D78" s="224"/>
      <c r="E78" s="224"/>
      <c r="F78" s="224"/>
      <c r="G78" s="224"/>
    </row>
    <row r="79" spans="1:7">
      <c r="A79" s="224"/>
      <c r="B79" s="224"/>
      <c r="C79" s="224"/>
      <c r="D79" s="224"/>
      <c r="E79" s="224"/>
      <c r="F79" s="224"/>
      <c r="G79" s="224"/>
    </row>
    <row r="80" spans="1:7">
      <c r="A80" s="224"/>
      <c r="B80" s="224"/>
      <c r="C80" s="224"/>
      <c r="D80" s="224"/>
      <c r="E80" s="224"/>
      <c r="F80" s="224"/>
      <c r="G80" s="224"/>
    </row>
    <row r="81" spans="1:7">
      <c r="A81" s="224"/>
      <c r="B81" s="224"/>
      <c r="C81" s="224"/>
      <c r="D81" s="224"/>
      <c r="E81" s="224"/>
      <c r="F81" s="224"/>
      <c r="G81" s="224"/>
    </row>
    <row r="82" spans="1:7">
      <c r="A82" s="224"/>
      <c r="B82" s="224"/>
      <c r="C82" s="224"/>
      <c r="D82" s="224"/>
      <c r="E82" s="224"/>
      <c r="F82" s="224"/>
      <c r="G82" s="224"/>
    </row>
    <row r="83" spans="1:7">
      <c r="A83" s="224"/>
      <c r="B83" s="224"/>
      <c r="C83" s="224"/>
      <c r="D83" s="224"/>
      <c r="E83" s="224"/>
      <c r="F83" s="224"/>
      <c r="G83" s="224"/>
    </row>
    <row r="84" spans="1:7">
      <c r="A84" s="224"/>
      <c r="B84" s="224"/>
      <c r="C84" s="224"/>
      <c r="D84" s="224"/>
      <c r="E84" s="224"/>
      <c r="F84" s="224"/>
      <c r="G84" s="224"/>
    </row>
    <row r="85" spans="1:7">
      <c r="A85" s="224"/>
      <c r="B85" s="224"/>
      <c r="C85" s="224"/>
      <c r="D85" s="224"/>
      <c r="E85" s="224"/>
      <c r="F85" s="224"/>
      <c r="G85" s="224"/>
    </row>
    <row r="86" spans="1:7">
      <c r="A86" s="224"/>
      <c r="B86" s="224"/>
      <c r="C86" s="224"/>
      <c r="D86" s="224"/>
      <c r="E86" s="224"/>
      <c r="F86" s="224"/>
      <c r="G86" s="224"/>
    </row>
    <row r="87" spans="1:7">
      <c r="A87" s="224"/>
      <c r="B87" s="224"/>
      <c r="C87" s="224"/>
      <c r="D87" s="224"/>
      <c r="E87" s="224"/>
      <c r="F87" s="224"/>
      <c r="G87" s="224"/>
    </row>
    <row r="88" spans="1:7">
      <c r="A88" s="224"/>
      <c r="B88" s="224"/>
      <c r="C88" s="224"/>
      <c r="D88" s="224"/>
      <c r="E88" s="224"/>
      <c r="F88" s="224"/>
      <c r="G88" s="224"/>
    </row>
    <row r="89" spans="1:7">
      <c r="A89" s="224"/>
      <c r="B89" s="224"/>
      <c r="C89" s="224"/>
      <c r="D89" s="224"/>
      <c r="E89" s="224"/>
      <c r="F89" s="224"/>
      <c r="G89" s="224"/>
    </row>
    <row r="90" spans="1:7">
      <c r="A90" s="224"/>
      <c r="B90" s="224"/>
      <c r="C90" s="224"/>
      <c r="D90" s="224"/>
      <c r="E90" s="224"/>
      <c r="F90" s="224"/>
      <c r="G90" s="224"/>
    </row>
    <row r="91" spans="1:7">
      <c r="A91" s="224"/>
      <c r="B91" s="224"/>
      <c r="C91" s="224"/>
      <c r="D91" s="224"/>
      <c r="E91" s="224"/>
      <c r="F91" s="224"/>
      <c r="G91" s="224"/>
    </row>
    <row r="92" spans="1:7">
      <c r="A92" s="224"/>
      <c r="B92" s="224"/>
      <c r="C92" s="224"/>
      <c r="D92" s="224"/>
      <c r="E92" s="224"/>
      <c r="F92" s="224"/>
      <c r="G92" s="224"/>
    </row>
    <row r="93" spans="1:7">
      <c r="A93" s="224"/>
      <c r="B93" s="224"/>
      <c r="C93" s="224"/>
      <c r="D93" s="224"/>
      <c r="E93" s="224"/>
      <c r="F93" s="224"/>
      <c r="G93" s="224"/>
    </row>
    <row r="94" spans="1:7">
      <c r="A94" s="224"/>
      <c r="B94" s="224"/>
      <c r="C94" s="224"/>
      <c r="D94" s="224"/>
      <c r="E94" s="224"/>
      <c r="F94" s="224"/>
      <c r="G94" s="224"/>
    </row>
    <row r="95" spans="1:7">
      <c r="A95" s="224"/>
      <c r="B95" s="224"/>
      <c r="C95" s="224"/>
      <c r="D95" s="224"/>
      <c r="E95" s="224"/>
      <c r="F95" s="224"/>
      <c r="G95" s="224"/>
    </row>
    <row r="96" spans="1:7">
      <c r="A96" s="224"/>
      <c r="B96" s="224"/>
      <c r="C96" s="224"/>
      <c r="D96" s="224"/>
      <c r="E96" s="224"/>
      <c r="F96" s="224"/>
      <c r="G96" s="224"/>
    </row>
    <row r="97" spans="1:7">
      <c r="A97" s="224"/>
      <c r="B97" s="224"/>
      <c r="C97" s="224"/>
      <c r="D97" s="224"/>
      <c r="E97" s="224"/>
      <c r="F97" s="224"/>
      <c r="G97" s="224"/>
    </row>
    <row r="98" spans="1:7">
      <c r="A98" s="224"/>
      <c r="B98" s="224"/>
      <c r="C98" s="224"/>
      <c r="D98" s="224"/>
      <c r="E98" s="224"/>
      <c r="F98" s="224"/>
      <c r="G98" s="224"/>
    </row>
    <row r="99" spans="1:7">
      <c r="A99" s="224"/>
      <c r="B99" s="224"/>
      <c r="C99" s="224"/>
      <c r="D99" s="224"/>
      <c r="E99" s="224"/>
      <c r="F99" s="224"/>
      <c r="G99" s="224"/>
    </row>
    <row r="100" spans="1:7">
      <c r="A100" s="224"/>
      <c r="B100" s="224"/>
      <c r="C100" s="224"/>
      <c r="D100" s="224"/>
      <c r="E100" s="224"/>
      <c r="F100" s="224"/>
      <c r="G100" s="224"/>
    </row>
    <row r="101" spans="1:7">
      <c r="A101" s="224"/>
      <c r="B101" s="224"/>
      <c r="C101" s="224"/>
      <c r="D101" s="224"/>
      <c r="E101" s="224"/>
      <c r="F101" s="224"/>
      <c r="G101" s="224"/>
    </row>
    <row r="102" spans="1:7">
      <c r="A102" s="224"/>
      <c r="B102" s="224"/>
      <c r="C102" s="224"/>
      <c r="D102" s="224"/>
      <c r="E102" s="224"/>
      <c r="F102" s="224"/>
      <c r="G102" s="224"/>
    </row>
    <row r="103" spans="1:7">
      <c r="A103" s="224"/>
      <c r="B103" s="224"/>
      <c r="C103" s="224"/>
      <c r="D103" s="224"/>
      <c r="E103" s="224"/>
      <c r="F103" s="224"/>
      <c r="G103" s="224"/>
    </row>
    <row r="104" spans="1:7">
      <c r="A104" s="224"/>
      <c r="B104" s="224"/>
      <c r="C104" s="224"/>
      <c r="D104" s="224"/>
      <c r="E104" s="224"/>
      <c r="F104" s="224"/>
      <c r="G104" s="224"/>
    </row>
    <row r="105" spans="1:7">
      <c r="A105" s="224"/>
      <c r="B105" s="224"/>
      <c r="C105" s="224"/>
      <c r="D105" s="224"/>
      <c r="E105" s="224"/>
      <c r="F105" s="224"/>
      <c r="G105" s="224"/>
    </row>
    <row r="106" spans="1:7">
      <c r="A106" s="224"/>
      <c r="B106" s="224"/>
      <c r="C106" s="224"/>
      <c r="D106" s="224"/>
      <c r="E106" s="224"/>
      <c r="F106" s="224"/>
      <c r="G106" s="224"/>
    </row>
    <row r="107" spans="1:7">
      <c r="A107" s="224"/>
      <c r="B107" s="224"/>
      <c r="C107" s="224"/>
      <c r="D107" s="224"/>
      <c r="E107" s="224"/>
      <c r="F107" s="224"/>
      <c r="G107" s="224"/>
    </row>
    <row r="108" spans="1:7">
      <c r="A108" s="224"/>
      <c r="B108" s="224"/>
      <c r="C108" s="224"/>
      <c r="D108" s="224"/>
      <c r="E108" s="224"/>
      <c r="F108" s="224"/>
      <c r="G108" s="224"/>
    </row>
    <row r="109" spans="1:7">
      <c r="A109" s="224"/>
      <c r="B109" s="224"/>
      <c r="C109" s="224"/>
      <c r="D109" s="224"/>
      <c r="E109" s="224"/>
      <c r="F109" s="224"/>
      <c r="G109" s="224"/>
    </row>
    <row r="110" spans="1:7">
      <c r="A110" s="224"/>
      <c r="B110" s="224"/>
      <c r="C110" s="224"/>
      <c r="D110" s="224"/>
      <c r="E110" s="224"/>
      <c r="F110" s="224"/>
      <c r="G110" s="224"/>
    </row>
    <row r="111" spans="1:7">
      <c r="A111" s="224"/>
      <c r="B111" s="224"/>
      <c r="C111" s="224"/>
      <c r="D111" s="224"/>
      <c r="E111" s="224"/>
      <c r="F111" s="224"/>
      <c r="G111" s="224"/>
    </row>
    <row r="112" spans="1:7">
      <c r="A112" s="224"/>
      <c r="B112" s="224"/>
      <c r="C112" s="224"/>
      <c r="D112" s="224"/>
      <c r="E112" s="224"/>
      <c r="F112" s="224"/>
      <c r="G112" s="224"/>
    </row>
    <row r="113" spans="1:7">
      <c r="A113" s="224"/>
      <c r="B113" s="224"/>
      <c r="C113" s="224"/>
      <c r="D113" s="224"/>
      <c r="E113" s="224"/>
      <c r="F113" s="224"/>
      <c r="G113" s="224"/>
    </row>
    <row r="114" spans="1:7">
      <c r="A114" s="224"/>
      <c r="B114" s="224"/>
      <c r="C114" s="224"/>
      <c r="D114" s="224"/>
      <c r="E114" s="224"/>
      <c r="F114" s="224"/>
      <c r="G114" s="224"/>
    </row>
    <row r="115" spans="1:7">
      <c r="A115" s="224"/>
      <c r="B115" s="224"/>
      <c r="C115" s="224"/>
      <c r="D115" s="224"/>
      <c r="E115" s="224"/>
      <c r="F115" s="224"/>
      <c r="G115" s="224"/>
    </row>
    <row r="116" spans="1:7">
      <c r="A116" s="224"/>
      <c r="B116" s="224"/>
      <c r="C116" s="224"/>
      <c r="D116" s="224"/>
      <c r="E116" s="224"/>
      <c r="F116" s="224"/>
      <c r="G116" s="224"/>
    </row>
    <row r="117" spans="1:7">
      <c r="A117" s="224"/>
      <c r="B117" s="224"/>
      <c r="C117" s="224"/>
      <c r="D117" s="224"/>
      <c r="E117" s="224"/>
      <c r="F117" s="224"/>
      <c r="G117" s="224"/>
    </row>
    <row r="118" spans="1:7">
      <c r="A118" s="224"/>
      <c r="B118" s="224"/>
      <c r="C118" s="224"/>
      <c r="D118" s="224"/>
      <c r="E118" s="224"/>
      <c r="F118" s="224"/>
      <c r="G118" s="224"/>
    </row>
    <row r="119" spans="1:7">
      <c r="A119" s="224"/>
      <c r="B119" s="224"/>
      <c r="C119" s="224"/>
      <c r="D119" s="224"/>
      <c r="E119" s="224"/>
      <c r="F119" s="224"/>
      <c r="G119" s="224"/>
    </row>
    <row r="120" spans="1:7">
      <c r="A120" s="224"/>
      <c r="B120" s="224"/>
      <c r="C120" s="224"/>
      <c r="D120" s="224"/>
      <c r="E120" s="224"/>
      <c r="F120" s="224"/>
      <c r="G120" s="224"/>
    </row>
    <row r="121" spans="1:7">
      <c r="A121" s="224"/>
      <c r="B121" s="224"/>
      <c r="C121" s="224"/>
      <c r="D121" s="224"/>
      <c r="E121" s="224"/>
      <c r="F121" s="224"/>
      <c r="G121" s="224"/>
    </row>
    <row r="122" spans="1:7">
      <c r="A122" s="224"/>
      <c r="B122" s="224"/>
      <c r="C122" s="224"/>
      <c r="D122" s="224"/>
      <c r="E122" s="224"/>
      <c r="F122" s="224"/>
      <c r="G122" s="224"/>
    </row>
    <row r="123" spans="1:7">
      <c r="A123" s="224"/>
      <c r="B123" s="224"/>
      <c r="C123" s="224"/>
      <c r="D123" s="224"/>
      <c r="E123" s="224"/>
      <c r="F123" s="224"/>
      <c r="G123" s="224"/>
    </row>
    <row r="124" spans="1:7">
      <c r="A124" s="224"/>
      <c r="B124" s="224"/>
      <c r="C124" s="224"/>
      <c r="D124" s="224"/>
      <c r="E124" s="224"/>
      <c r="F124" s="224"/>
      <c r="G124" s="224"/>
    </row>
    <row r="125" spans="1:7">
      <c r="A125" s="224"/>
      <c r="B125" s="224"/>
      <c r="C125" s="224"/>
      <c r="D125" s="224"/>
      <c r="E125" s="224"/>
      <c r="F125" s="224"/>
      <c r="G125" s="224"/>
    </row>
    <row r="126" spans="1:7">
      <c r="A126" s="224"/>
      <c r="B126" s="224"/>
      <c r="C126" s="224"/>
      <c r="D126" s="224"/>
      <c r="E126" s="224"/>
      <c r="F126" s="224"/>
      <c r="G126" s="224"/>
    </row>
    <row r="127" spans="1:7">
      <c r="A127" s="224"/>
      <c r="B127" s="224"/>
      <c r="C127" s="224"/>
      <c r="D127" s="224"/>
      <c r="E127" s="224"/>
      <c r="F127" s="224"/>
      <c r="G127" s="224"/>
    </row>
    <row r="128" spans="1:7">
      <c r="A128" s="224"/>
      <c r="B128" s="224"/>
      <c r="C128" s="224"/>
      <c r="D128" s="224"/>
      <c r="E128" s="224"/>
      <c r="F128" s="224"/>
      <c r="G128" s="224"/>
    </row>
    <row r="129" spans="1:7">
      <c r="A129" s="224"/>
      <c r="B129" s="224"/>
      <c r="C129" s="224"/>
      <c r="D129" s="224"/>
      <c r="E129" s="224"/>
      <c r="F129" s="224"/>
      <c r="G129" s="224"/>
    </row>
    <row r="130" spans="1:7">
      <c r="A130" s="224"/>
      <c r="B130" s="224"/>
      <c r="C130" s="224"/>
      <c r="D130" s="224"/>
      <c r="E130" s="224"/>
      <c r="F130" s="224"/>
      <c r="G130" s="224"/>
    </row>
    <row r="131" spans="1:7">
      <c r="A131" s="224"/>
      <c r="B131" s="224"/>
      <c r="C131" s="224"/>
      <c r="D131" s="224"/>
      <c r="E131" s="224"/>
      <c r="F131" s="224"/>
      <c r="G131" s="224"/>
    </row>
    <row r="132" spans="1:7">
      <c r="A132" s="224"/>
      <c r="B132" s="224"/>
      <c r="C132" s="224"/>
      <c r="D132" s="224"/>
      <c r="E132" s="224"/>
      <c r="F132" s="224"/>
      <c r="G132" s="224"/>
    </row>
    <row r="133" spans="1:7">
      <c r="A133" s="224"/>
      <c r="B133" s="224"/>
      <c r="C133" s="224"/>
      <c r="D133" s="224"/>
      <c r="E133" s="224"/>
      <c r="F133" s="224"/>
      <c r="G133" s="224"/>
    </row>
    <row r="134" spans="1:7">
      <c r="A134" s="224"/>
      <c r="B134" s="224"/>
      <c r="C134" s="224"/>
      <c r="D134" s="224"/>
      <c r="E134" s="224"/>
      <c r="F134" s="224"/>
      <c r="G134" s="224"/>
    </row>
    <row r="135" spans="1:7">
      <c r="A135" s="224"/>
      <c r="B135" s="224"/>
      <c r="C135" s="224"/>
      <c r="D135" s="224"/>
      <c r="E135" s="224"/>
      <c r="F135" s="224"/>
      <c r="G135" s="224"/>
    </row>
    <row r="136" spans="1:7">
      <c r="A136" s="224"/>
      <c r="B136" s="224"/>
      <c r="C136" s="224"/>
      <c r="D136" s="224"/>
      <c r="E136" s="224"/>
      <c r="F136" s="224"/>
      <c r="G136" s="224"/>
    </row>
    <row r="137" spans="1:7">
      <c r="A137" s="224"/>
      <c r="B137" s="224"/>
      <c r="C137" s="224"/>
      <c r="D137" s="224"/>
      <c r="E137" s="224"/>
      <c r="F137" s="224"/>
      <c r="G137" s="224"/>
    </row>
    <row r="138" spans="1:7">
      <c r="A138" s="223"/>
      <c r="B138" s="223"/>
      <c r="C138" s="223"/>
      <c r="D138" s="223"/>
      <c r="E138" s="222"/>
      <c r="F138" s="222"/>
      <c r="G138" s="223"/>
    </row>
    <row r="139" spans="1:7">
      <c r="A139" s="223"/>
      <c r="B139" s="223"/>
      <c r="C139" s="223"/>
      <c r="D139" s="223"/>
      <c r="E139" s="222"/>
      <c r="F139" s="222"/>
      <c r="G139" s="223"/>
    </row>
    <row r="140" spans="1:7">
      <c r="A140" s="223"/>
      <c r="B140" s="223"/>
      <c r="C140" s="223"/>
      <c r="D140" s="223"/>
      <c r="E140" s="222"/>
      <c r="F140" s="222"/>
      <c r="G140" s="223"/>
    </row>
    <row r="141" spans="1:7">
      <c r="A141" s="223"/>
      <c r="B141" s="223"/>
      <c r="C141" s="223"/>
      <c r="D141" s="223"/>
      <c r="E141" s="222"/>
      <c r="F141" s="222"/>
      <c r="G141" s="223"/>
    </row>
    <row r="142" spans="1:7">
      <c r="A142" s="223"/>
      <c r="B142" s="223"/>
      <c r="C142" s="223"/>
      <c r="D142" s="223"/>
      <c r="E142" s="222"/>
      <c r="F142" s="222"/>
      <c r="G142" s="223"/>
    </row>
    <row r="143" spans="1:7">
      <c r="A143" s="223"/>
      <c r="B143" s="223"/>
      <c r="C143" s="223"/>
      <c r="D143" s="223"/>
      <c r="E143" s="222"/>
      <c r="F143" s="222"/>
      <c r="G143" s="223"/>
    </row>
    <row r="144" spans="1:7">
      <c r="A144" s="223"/>
      <c r="B144" s="223"/>
      <c r="C144" s="223"/>
      <c r="D144" s="223"/>
      <c r="E144" s="222"/>
      <c r="F144" s="222"/>
      <c r="G144" s="223"/>
    </row>
    <row r="145" spans="1:7">
      <c r="A145" s="223"/>
      <c r="B145" s="223"/>
      <c r="C145" s="223"/>
      <c r="D145" s="223"/>
      <c r="E145" s="222"/>
      <c r="F145" s="222"/>
      <c r="G145" s="223"/>
    </row>
    <row r="146" spans="1:7">
      <c r="A146" s="223"/>
      <c r="B146" s="223"/>
      <c r="C146" s="223"/>
      <c r="D146" s="223"/>
      <c r="E146" s="222"/>
      <c r="F146" s="222"/>
      <c r="G146" s="223"/>
    </row>
    <row r="147" spans="1:7">
      <c r="A147" s="223"/>
      <c r="B147" s="223"/>
      <c r="C147" s="223"/>
      <c r="D147" s="223"/>
      <c r="E147" s="222"/>
      <c r="F147" s="222"/>
      <c r="G147" s="223"/>
    </row>
    <row r="148" spans="1:7">
      <c r="A148" s="223"/>
      <c r="B148" s="223"/>
      <c r="C148" s="223"/>
      <c r="D148" s="223"/>
      <c r="E148" s="222"/>
      <c r="F148" s="222"/>
      <c r="G148" s="223"/>
    </row>
    <row r="149" spans="1:7">
      <c r="A149" s="223"/>
      <c r="B149" s="223"/>
      <c r="C149" s="223"/>
      <c r="D149" s="223"/>
      <c r="E149" s="222"/>
      <c r="F149" s="222"/>
      <c r="G149" s="223"/>
    </row>
    <row r="150" spans="1:7" ht="18.75">
      <c r="A150" s="223"/>
      <c r="B150" s="223"/>
      <c r="C150" s="223"/>
      <c r="D150" s="223"/>
      <c r="E150" s="222"/>
      <c r="F150" s="222"/>
      <c r="G150" s="185"/>
    </row>
    <row r="151" spans="1:7" ht="18.75">
      <c r="A151" s="185"/>
      <c r="B151" s="185"/>
      <c r="C151" s="185"/>
      <c r="D151" s="185"/>
      <c r="E151" s="221"/>
      <c r="F151" s="221"/>
      <c r="G151" s="185"/>
    </row>
    <row r="152" spans="1:7" ht="18.75">
      <c r="A152" s="185"/>
      <c r="B152" s="185"/>
      <c r="C152" s="185"/>
      <c r="D152" s="185"/>
      <c r="E152" s="221"/>
      <c r="F152" s="221"/>
      <c r="G152" s="185"/>
    </row>
    <row r="153" spans="1:7">
      <c r="E153" s="221"/>
      <c r="F153" s="221"/>
    </row>
    <row r="154" spans="1:7">
      <c r="E154" s="221"/>
      <c r="F154" s="221"/>
    </row>
    <row r="155" spans="1:7">
      <c r="E155" s="221"/>
      <c r="F155" s="221"/>
    </row>
    <row r="156" spans="1:7">
      <c r="E156" s="221"/>
      <c r="F156" s="221"/>
    </row>
    <row r="157" spans="1:7">
      <c r="E157" s="221"/>
      <c r="F157" s="221"/>
    </row>
    <row r="158" spans="1:7">
      <c r="E158" s="221"/>
      <c r="F158" s="221"/>
    </row>
    <row r="159" spans="1:7">
      <c r="E159" s="221"/>
      <c r="F159" s="221"/>
    </row>
    <row r="160" spans="1:7">
      <c r="E160" s="221"/>
      <c r="F160" s="221"/>
    </row>
    <row r="161" spans="5:6">
      <c r="E161" s="221"/>
      <c r="F161" s="221"/>
    </row>
    <row r="162" spans="5:6">
      <c r="E162" s="221"/>
      <c r="F162" s="221"/>
    </row>
    <row r="163" spans="5:6">
      <c r="E163" s="221"/>
      <c r="F163" s="221"/>
    </row>
    <row r="164" spans="5:6">
      <c r="E164" s="221"/>
      <c r="F164" s="221"/>
    </row>
    <row r="165" spans="5:6">
      <c r="E165" s="221"/>
      <c r="F165" s="221"/>
    </row>
    <row r="166" spans="5:6">
      <c r="E166" s="221"/>
      <c r="F166" s="221"/>
    </row>
    <row r="167" spans="5:6">
      <c r="E167" s="221"/>
      <c r="F167" s="221"/>
    </row>
    <row r="168" spans="5:6">
      <c r="E168" s="221"/>
      <c r="F168" s="221"/>
    </row>
    <row r="169" spans="5:6">
      <c r="E169" s="221"/>
      <c r="F169" s="221"/>
    </row>
    <row r="170" spans="5:6">
      <c r="E170" s="221"/>
      <c r="F170" s="221"/>
    </row>
    <row r="171" spans="5:6">
      <c r="E171" s="221"/>
      <c r="F171" s="221"/>
    </row>
    <row r="172" spans="5:6">
      <c r="E172" s="221"/>
      <c r="F172" s="221"/>
    </row>
    <row r="173" spans="5:6">
      <c r="E173" s="221"/>
      <c r="F173" s="221"/>
    </row>
    <row r="174" spans="5:6">
      <c r="E174" s="221"/>
      <c r="F174" s="221"/>
    </row>
    <row r="175" spans="5:6">
      <c r="E175" s="221"/>
      <c r="F175" s="221"/>
    </row>
    <row r="176" spans="5:6">
      <c r="E176" s="221"/>
      <c r="F176" s="221"/>
    </row>
    <row r="177" spans="5:6">
      <c r="E177" s="221"/>
      <c r="F177" s="221"/>
    </row>
    <row r="178" spans="5:6">
      <c r="E178" s="221"/>
      <c r="F178" s="221"/>
    </row>
    <row r="179" spans="5:6">
      <c r="E179" s="221"/>
      <c r="F179" s="221"/>
    </row>
    <row r="180" spans="5:6">
      <c r="E180" s="221"/>
      <c r="F180" s="221"/>
    </row>
    <row r="181" spans="5:6">
      <c r="E181" s="221"/>
      <c r="F181" s="221"/>
    </row>
    <row r="182" spans="5:6">
      <c r="E182" s="221"/>
      <c r="F182" s="221"/>
    </row>
    <row r="183" spans="5:6">
      <c r="E183" s="221"/>
      <c r="F183" s="221"/>
    </row>
    <row r="184" spans="5:6">
      <c r="E184" s="221"/>
      <c r="F184" s="221"/>
    </row>
    <row r="185" spans="5:6">
      <c r="E185" s="221"/>
      <c r="F185" s="221"/>
    </row>
    <row r="186" spans="5:6">
      <c r="E186" s="221"/>
      <c r="F186" s="221"/>
    </row>
    <row r="187" spans="5:6">
      <c r="E187" s="221"/>
      <c r="F187" s="221"/>
    </row>
    <row r="188" spans="5:6">
      <c r="E188" s="221"/>
      <c r="F188" s="221"/>
    </row>
    <row r="189" spans="5:6">
      <c r="E189" s="221"/>
      <c r="F189" s="221"/>
    </row>
    <row r="190" spans="5:6">
      <c r="E190" s="221"/>
      <c r="F190" s="221"/>
    </row>
    <row r="191" spans="5:6">
      <c r="E191" s="221"/>
      <c r="F191" s="221"/>
    </row>
    <row r="192" spans="5:6">
      <c r="E192" s="221"/>
      <c r="F192" s="221"/>
    </row>
    <row r="193" spans="5:6">
      <c r="E193" s="221"/>
      <c r="F193" s="221"/>
    </row>
    <row r="194" spans="5:6">
      <c r="E194" s="221"/>
      <c r="F194" s="221"/>
    </row>
    <row r="195" spans="5:6">
      <c r="E195" s="221"/>
      <c r="F195" s="221"/>
    </row>
    <row r="196" spans="5:6">
      <c r="E196" s="221"/>
      <c r="F196" s="221"/>
    </row>
    <row r="197" spans="5:6">
      <c r="E197" s="221"/>
      <c r="F197" s="221"/>
    </row>
    <row r="198" spans="5:6">
      <c r="E198" s="221"/>
      <c r="F198" s="221"/>
    </row>
  </sheetData>
  <pageMargins left="0.37" right="0.17" top="0.74803149606299202" bottom="0.511811023622047" header="0.43307086614173201" footer="0.31496062992126"/>
  <pageSetup paperSize="9" scale="97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B2AE-EA4F-4BD9-B180-F18EBE8F15FC}">
  <sheetPr>
    <pageSetUpPr fitToPage="1"/>
  </sheetPr>
  <dimension ref="A1:DE46"/>
  <sheetViews>
    <sheetView tabSelected="1" workbookViewId="0">
      <selection activeCell="A2" sqref="A2"/>
    </sheetView>
  </sheetViews>
  <sheetFormatPr defaultColWidth="16.85546875" defaultRowHeight="16.5" customHeight="1"/>
  <cols>
    <col min="1" max="1" width="47.7109375" style="30" customWidth="1"/>
    <col min="2" max="2" width="11.28515625" style="30" customWidth="1"/>
    <col min="3" max="5" width="11.85546875" style="30" customWidth="1"/>
    <col min="6" max="16384" width="16.85546875" style="30"/>
  </cols>
  <sheetData>
    <row r="1" spans="1:109" ht="20.100000000000001" customHeight="1">
      <c r="A1" s="28" t="s">
        <v>19</v>
      </c>
      <c r="B1" s="29"/>
      <c r="C1" s="29"/>
      <c r="D1" s="29"/>
      <c r="E1" s="29"/>
    </row>
    <row r="2" spans="1:109" ht="15" customHeight="1">
      <c r="A2" s="31"/>
      <c r="B2" s="31"/>
      <c r="C2" s="31"/>
      <c r="D2" s="31"/>
      <c r="E2" s="31"/>
    </row>
    <row r="3" spans="1:109" ht="15" customHeight="1">
      <c r="A3" s="32"/>
      <c r="B3" s="33"/>
      <c r="C3" s="34"/>
      <c r="D3" s="35"/>
      <c r="E3" s="36" t="s">
        <v>20</v>
      </c>
    </row>
    <row r="4" spans="1:109" ht="15" customHeight="1">
      <c r="A4" s="37"/>
      <c r="B4" s="38" t="s">
        <v>21</v>
      </c>
      <c r="C4" s="38" t="s">
        <v>22</v>
      </c>
      <c r="D4" s="38" t="s">
        <v>22</v>
      </c>
      <c r="E4" s="38" t="s">
        <v>23</v>
      </c>
    </row>
    <row r="5" spans="1:109" ht="15" customHeight="1">
      <c r="A5" s="39"/>
      <c r="B5" s="40" t="s">
        <v>24</v>
      </c>
      <c r="C5" s="40" t="s">
        <v>24</v>
      </c>
      <c r="D5" s="40" t="s">
        <v>24</v>
      </c>
      <c r="E5" s="40" t="s">
        <v>24</v>
      </c>
    </row>
    <row r="6" spans="1:109" ht="15" customHeight="1">
      <c r="A6" s="39"/>
      <c r="B6" s="40" t="s">
        <v>25</v>
      </c>
      <c r="C6" s="40" t="s">
        <v>25</v>
      </c>
      <c r="D6" s="40" t="s">
        <v>25</v>
      </c>
      <c r="E6" s="40" t="s">
        <v>25</v>
      </c>
    </row>
    <row r="7" spans="1:109" ht="15" customHeight="1">
      <c r="A7" s="39"/>
      <c r="B7" s="40" t="s">
        <v>26</v>
      </c>
      <c r="C7" s="40" t="s">
        <v>27</v>
      </c>
      <c r="D7" s="40" t="s">
        <v>26</v>
      </c>
      <c r="E7" s="40" t="s">
        <v>28</v>
      </c>
    </row>
    <row r="8" spans="1:109" ht="15" customHeight="1">
      <c r="A8" s="39"/>
      <c r="B8" s="41" t="s">
        <v>29</v>
      </c>
      <c r="C8" s="41" t="s">
        <v>30</v>
      </c>
      <c r="D8" s="41" t="s">
        <v>29</v>
      </c>
      <c r="E8" s="41" t="s">
        <v>29</v>
      </c>
    </row>
    <row r="9" spans="1:109" ht="15.6" customHeight="1">
      <c r="A9" s="39"/>
      <c r="B9" s="42"/>
      <c r="C9" s="42"/>
      <c r="D9" s="42"/>
      <c r="E9" s="42"/>
    </row>
    <row r="10" spans="1:109" s="40" customFormat="1" ht="15.6" customHeight="1">
      <c r="A10" s="43" t="s">
        <v>31</v>
      </c>
      <c r="B10" s="44">
        <v>107.05</v>
      </c>
      <c r="C10" s="44">
        <v>102.29</v>
      </c>
      <c r="D10" s="44">
        <v>108.94</v>
      </c>
      <c r="E10" s="44">
        <v>108.36</v>
      </c>
    </row>
    <row r="11" spans="1:109" s="49" customFormat="1" ht="15" customHeight="1">
      <c r="A11" s="45" t="s">
        <v>32</v>
      </c>
      <c r="B11" s="46">
        <v>91.33</v>
      </c>
      <c r="C11" s="46">
        <v>101.72</v>
      </c>
      <c r="D11" s="47">
        <v>90.15</v>
      </c>
      <c r="E11" s="46">
        <v>92.69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</row>
    <row r="12" spans="1:109" ht="15" customHeight="1">
      <c r="A12" s="50" t="s">
        <v>33</v>
      </c>
      <c r="B12" s="51">
        <v>97.92</v>
      </c>
      <c r="C12" s="51">
        <v>107.02</v>
      </c>
      <c r="D12" s="52">
        <v>95.22</v>
      </c>
      <c r="E12" s="51">
        <v>94.7</v>
      </c>
    </row>
    <row r="13" spans="1:109" ht="15" customHeight="1">
      <c r="A13" s="50" t="s">
        <v>34</v>
      </c>
      <c r="B13" s="51">
        <v>85.69</v>
      </c>
      <c r="C13" s="51">
        <v>98.03</v>
      </c>
      <c r="D13" s="52">
        <v>84.1</v>
      </c>
      <c r="E13" s="51">
        <v>87.79</v>
      </c>
    </row>
    <row r="14" spans="1:109" ht="15" customHeight="1">
      <c r="A14" s="50" t="s">
        <v>35</v>
      </c>
      <c r="B14" s="51">
        <v>116.22</v>
      </c>
      <c r="C14" s="51">
        <v>121.42</v>
      </c>
      <c r="D14" s="52">
        <v>109.35</v>
      </c>
      <c r="E14" s="51">
        <v>116.26</v>
      </c>
    </row>
    <row r="15" spans="1:109" s="53" customFormat="1" ht="15" customHeight="1">
      <c r="A15" s="50" t="s">
        <v>36</v>
      </c>
      <c r="B15" s="51">
        <v>107.08</v>
      </c>
      <c r="C15" s="51">
        <v>100.93</v>
      </c>
      <c r="D15" s="52">
        <v>103.79</v>
      </c>
      <c r="E15" s="51">
        <v>102.96</v>
      </c>
    </row>
    <row r="16" spans="1:109" s="53" customFormat="1" ht="15" customHeight="1">
      <c r="A16" s="50" t="s">
        <v>37</v>
      </c>
      <c r="B16" s="51">
        <v>85.19</v>
      </c>
      <c r="C16" s="51">
        <v>106.9</v>
      </c>
      <c r="D16" s="52">
        <v>93.53</v>
      </c>
      <c r="E16" s="51">
        <v>107.47</v>
      </c>
    </row>
    <row r="17" spans="1:109" ht="15" customHeight="1">
      <c r="A17" s="54" t="s">
        <v>38</v>
      </c>
      <c r="B17" s="46">
        <v>108.6</v>
      </c>
      <c r="C17" s="46">
        <v>103.19</v>
      </c>
      <c r="D17" s="47">
        <v>111.22</v>
      </c>
      <c r="E17" s="46">
        <v>109.69</v>
      </c>
    </row>
    <row r="18" spans="1:109" ht="15" customHeight="1">
      <c r="A18" s="50" t="s">
        <v>39</v>
      </c>
      <c r="B18" s="51">
        <v>107.78</v>
      </c>
      <c r="C18" s="51">
        <v>103.09</v>
      </c>
      <c r="D18" s="52">
        <v>110.91</v>
      </c>
      <c r="E18" s="51">
        <v>107.65</v>
      </c>
    </row>
    <row r="19" spans="1:109" ht="15" customHeight="1">
      <c r="A19" s="50" t="s">
        <v>40</v>
      </c>
      <c r="B19" s="51">
        <v>98.91</v>
      </c>
      <c r="C19" s="51">
        <v>102.69</v>
      </c>
      <c r="D19" s="52">
        <v>104.46</v>
      </c>
      <c r="E19" s="51">
        <v>100.84</v>
      </c>
    </row>
    <row r="20" spans="1:109" ht="15" customHeight="1">
      <c r="A20" s="50" t="s">
        <v>41</v>
      </c>
      <c r="B20" s="51">
        <v>109.73</v>
      </c>
      <c r="C20" s="51">
        <v>96.8</v>
      </c>
      <c r="D20" s="52">
        <v>104.51</v>
      </c>
      <c r="E20" s="51">
        <v>106.55</v>
      </c>
    </row>
    <row r="21" spans="1:109" ht="15" customHeight="1">
      <c r="A21" s="50" t="s">
        <v>42</v>
      </c>
      <c r="B21" s="51">
        <v>109.63</v>
      </c>
      <c r="C21" s="51">
        <v>101.26</v>
      </c>
      <c r="D21" s="52">
        <v>110.73</v>
      </c>
      <c r="E21" s="51">
        <v>112.12</v>
      </c>
    </row>
    <row r="22" spans="1:109" ht="15" customHeight="1">
      <c r="A22" s="50" t="s">
        <v>43</v>
      </c>
      <c r="B22" s="51">
        <v>115.8</v>
      </c>
      <c r="C22" s="51">
        <v>102.25</v>
      </c>
      <c r="D22" s="52">
        <v>118.07</v>
      </c>
      <c r="E22" s="51">
        <v>110.83</v>
      </c>
    </row>
    <row r="23" spans="1:109" ht="15" customHeight="1">
      <c r="A23" s="50" t="s">
        <v>44</v>
      </c>
      <c r="B23" s="51">
        <v>116.91</v>
      </c>
      <c r="C23" s="51">
        <v>103.91</v>
      </c>
      <c r="D23" s="52">
        <v>118.47</v>
      </c>
      <c r="E23" s="51">
        <v>112.58</v>
      </c>
    </row>
    <row r="24" spans="1:109" ht="39.75" customHeight="1">
      <c r="A24" s="50" t="s">
        <v>45</v>
      </c>
      <c r="B24" s="55">
        <v>117.13</v>
      </c>
      <c r="C24" s="55">
        <v>101.81</v>
      </c>
      <c r="D24" s="56">
        <v>113.28</v>
      </c>
      <c r="E24" s="55">
        <v>109.7</v>
      </c>
    </row>
    <row r="25" spans="1:109" ht="15" customHeight="1">
      <c r="A25" s="50" t="s">
        <v>46</v>
      </c>
      <c r="B25" s="51">
        <v>110.03</v>
      </c>
      <c r="C25" s="51">
        <v>101.37</v>
      </c>
      <c r="D25" s="52">
        <v>111.45</v>
      </c>
      <c r="E25" s="51">
        <v>109.68</v>
      </c>
    </row>
    <row r="26" spans="1:109" ht="15" customHeight="1">
      <c r="A26" s="50" t="s">
        <v>47</v>
      </c>
      <c r="B26" s="51">
        <v>110.14</v>
      </c>
      <c r="C26" s="51">
        <v>101.14</v>
      </c>
      <c r="D26" s="52">
        <v>111.32</v>
      </c>
      <c r="E26" s="51">
        <v>109.87</v>
      </c>
    </row>
    <row r="27" spans="1:109" ht="15" customHeight="1">
      <c r="A27" s="50" t="s">
        <v>48</v>
      </c>
      <c r="B27" s="51">
        <v>126.32</v>
      </c>
      <c r="C27" s="51">
        <v>100.59</v>
      </c>
      <c r="D27" s="52">
        <v>95.6</v>
      </c>
      <c r="E27" s="51">
        <v>114.5</v>
      </c>
    </row>
    <row r="28" spans="1:109" ht="15" customHeight="1">
      <c r="A28" s="50" t="s">
        <v>49</v>
      </c>
      <c r="B28" s="51">
        <v>107.23</v>
      </c>
      <c r="C28" s="51">
        <v>97.62</v>
      </c>
      <c r="D28" s="52">
        <v>102.5</v>
      </c>
      <c r="E28" s="51">
        <v>113.42</v>
      </c>
    </row>
    <row r="29" spans="1:109" ht="15" customHeight="1">
      <c r="A29" s="50" t="s">
        <v>50</v>
      </c>
      <c r="B29" s="51">
        <v>99.05</v>
      </c>
      <c r="C29" s="51">
        <v>104.35</v>
      </c>
      <c r="D29" s="52">
        <v>99.19</v>
      </c>
      <c r="E29" s="51">
        <v>108.15</v>
      </c>
    </row>
    <row r="30" spans="1:109" s="57" customFormat="1" ht="15" customHeight="1">
      <c r="A30" s="50" t="s">
        <v>51</v>
      </c>
      <c r="B30" s="51">
        <v>118.99</v>
      </c>
      <c r="C30" s="51">
        <v>101.23</v>
      </c>
      <c r="D30" s="52">
        <v>114.04</v>
      </c>
      <c r="E30" s="51">
        <v>125.56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</row>
    <row r="31" spans="1:109" ht="15" customHeight="1">
      <c r="A31" s="50" t="s">
        <v>52</v>
      </c>
      <c r="B31" s="51">
        <v>107.57</v>
      </c>
      <c r="C31" s="51">
        <v>103.52</v>
      </c>
      <c r="D31" s="52">
        <v>107.35</v>
      </c>
      <c r="E31" s="51">
        <v>100.57</v>
      </c>
    </row>
    <row r="32" spans="1:109" ht="15" customHeight="1">
      <c r="A32" s="50" t="s">
        <v>53</v>
      </c>
      <c r="B32" s="51">
        <v>105.86</v>
      </c>
      <c r="C32" s="51">
        <v>101.55</v>
      </c>
      <c r="D32" s="52">
        <v>106.22</v>
      </c>
      <c r="E32" s="51">
        <v>110.04</v>
      </c>
    </row>
    <row r="33" spans="1:5" ht="27" customHeight="1">
      <c r="A33" s="50" t="s">
        <v>54</v>
      </c>
      <c r="B33" s="55">
        <v>110.58</v>
      </c>
      <c r="C33" s="55">
        <v>98.49</v>
      </c>
      <c r="D33" s="56">
        <v>111.19</v>
      </c>
      <c r="E33" s="55">
        <v>111.85</v>
      </c>
    </row>
    <row r="34" spans="1:5" ht="27" customHeight="1">
      <c r="A34" s="50" t="s">
        <v>55</v>
      </c>
      <c r="B34" s="55">
        <v>100.15</v>
      </c>
      <c r="C34" s="55">
        <v>106.33</v>
      </c>
      <c r="D34" s="56">
        <v>111.95</v>
      </c>
      <c r="E34" s="55">
        <v>108.72</v>
      </c>
    </row>
    <row r="35" spans="1:5" ht="15" customHeight="1">
      <c r="A35" s="50" t="s">
        <v>56</v>
      </c>
      <c r="B35" s="51">
        <v>117.03</v>
      </c>
      <c r="C35" s="51">
        <v>99.04</v>
      </c>
      <c r="D35" s="52">
        <v>113.23</v>
      </c>
      <c r="E35" s="51">
        <v>111.26</v>
      </c>
    </row>
    <row r="36" spans="1:5" ht="15" customHeight="1">
      <c r="A36" s="50" t="s">
        <v>57</v>
      </c>
      <c r="B36" s="51">
        <v>112.36</v>
      </c>
      <c r="C36" s="51">
        <v>104</v>
      </c>
      <c r="D36" s="52">
        <v>113.14</v>
      </c>
      <c r="E36" s="51">
        <v>104.69</v>
      </c>
    </row>
    <row r="37" spans="1:5" ht="15" customHeight="1">
      <c r="A37" s="50" t="s">
        <v>58</v>
      </c>
      <c r="B37" s="51">
        <v>143.97999999999999</v>
      </c>
      <c r="C37" s="51">
        <v>102.5</v>
      </c>
      <c r="D37" s="52">
        <v>136.16999999999999</v>
      </c>
      <c r="E37" s="51">
        <v>118.33</v>
      </c>
    </row>
    <row r="38" spans="1:5" ht="15" customHeight="1">
      <c r="A38" s="50" t="s">
        <v>59</v>
      </c>
      <c r="B38" s="51">
        <v>98.08</v>
      </c>
      <c r="C38" s="51">
        <v>104.56</v>
      </c>
      <c r="D38" s="52">
        <v>100.47</v>
      </c>
      <c r="E38" s="51">
        <v>102.66</v>
      </c>
    </row>
    <row r="39" spans="1:5" ht="15" customHeight="1">
      <c r="A39" s="50" t="s">
        <v>60</v>
      </c>
      <c r="B39" s="51">
        <v>126.83</v>
      </c>
      <c r="C39" s="51">
        <v>111.4</v>
      </c>
      <c r="D39" s="52">
        <v>124.33</v>
      </c>
      <c r="E39" s="51">
        <v>124.74</v>
      </c>
    </row>
    <row r="40" spans="1:5" ht="15" customHeight="1">
      <c r="A40" s="50" t="s">
        <v>61</v>
      </c>
      <c r="B40" s="51">
        <v>111.21</v>
      </c>
      <c r="C40" s="51">
        <v>102.34</v>
      </c>
      <c r="D40" s="52">
        <v>110.51</v>
      </c>
      <c r="E40" s="51">
        <v>105.63</v>
      </c>
    </row>
    <row r="41" spans="1:5" ht="15" customHeight="1">
      <c r="A41" s="50" t="s">
        <v>62</v>
      </c>
      <c r="B41" s="51">
        <v>119.71</v>
      </c>
      <c r="C41" s="51">
        <v>82.19</v>
      </c>
      <c r="D41" s="52">
        <v>79.19</v>
      </c>
      <c r="E41" s="51">
        <v>96.31</v>
      </c>
    </row>
    <row r="42" spans="1:5" s="53" customFormat="1" ht="15" customHeight="1">
      <c r="A42" s="58" t="s">
        <v>63</v>
      </c>
      <c r="B42" s="46">
        <v>105.74</v>
      </c>
      <c r="C42" s="46">
        <v>96.84</v>
      </c>
      <c r="D42" s="47">
        <v>105.46</v>
      </c>
      <c r="E42" s="46">
        <v>110.18</v>
      </c>
    </row>
    <row r="43" spans="1:5" s="53" customFormat="1" ht="27" customHeight="1">
      <c r="A43" s="58" t="s">
        <v>64</v>
      </c>
      <c r="B43" s="46">
        <v>111.79</v>
      </c>
      <c r="C43" s="46">
        <v>97.21</v>
      </c>
      <c r="D43" s="47">
        <v>106.67</v>
      </c>
      <c r="E43" s="46">
        <v>109.64</v>
      </c>
    </row>
    <row r="44" spans="1:5" s="53" customFormat="1" ht="15" customHeight="1">
      <c r="A44" s="50" t="s">
        <v>65</v>
      </c>
      <c r="B44" s="51">
        <v>104.33</v>
      </c>
      <c r="C44" s="51">
        <v>101.48</v>
      </c>
      <c r="D44" s="52">
        <v>104.4</v>
      </c>
      <c r="E44" s="51">
        <v>104.92</v>
      </c>
    </row>
    <row r="45" spans="1:5" s="53" customFormat="1" ht="15" customHeight="1">
      <c r="A45" s="50" t="s">
        <v>66</v>
      </c>
      <c r="B45" s="51">
        <v>98.69</v>
      </c>
      <c r="C45" s="51">
        <v>99.99</v>
      </c>
      <c r="D45" s="52">
        <v>115.66</v>
      </c>
      <c r="E45" s="51">
        <v>107.28</v>
      </c>
    </row>
    <row r="46" spans="1:5" ht="27" customHeight="1">
      <c r="A46" s="50" t="s">
        <v>67</v>
      </c>
      <c r="B46" s="51">
        <v>123.83</v>
      </c>
      <c r="C46" s="52">
        <v>92.18</v>
      </c>
      <c r="D46" s="51">
        <v>108.05</v>
      </c>
      <c r="E46" s="51">
        <v>116.33</v>
      </c>
    </row>
  </sheetData>
  <pageMargins left="0.54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652-111A-4D86-B42F-4215BA39B2DE}">
  <sheetPr>
    <pageSetUpPr fitToPage="1"/>
  </sheetPr>
  <dimension ref="A1:G72"/>
  <sheetViews>
    <sheetView topLeftCell="A28" workbookViewId="0">
      <selection activeCell="A2" sqref="A2"/>
    </sheetView>
  </sheetViews>
  <sheetFormatPr defaultRowHeight="18" customHeight="1"/>
  <cols>
    <col min="1" max="1" width="22.7109375" style="64" customWidth="1"/>
    <col min="2" max="2" width="14" style="85" customWidth="1"/>
    <col min="3" max="3" width="11" style="64" customWidth="1"/>
    <col min="4" max="5" width="11.28515625" style="64" customWidth="1"/>
    <col min="6" max="6" width="14.5703125" style="64" customWidth="1"/>
    <col min="7" max="7" width="14.85546875" style="64" customWidth="1"/>
    <col min="8" max="242" width="9.140625" style="64"/>
    <col min="243" max="243" width="38.7109375" style="64" customWidth="1"/>
    <col min="244" max="244" width="11.7109375" style="64" bestFit="1" customWidth="1"/>
    <col min="245" max="245" width="9" style="64" bestFit="1" customWidth="1"/>
    <col min="246" max="246" width="8" style="64" bestFit="1" customWidth="1"/>
    <col min="247" max="247" width="8.7109375" style="64" bestFit="1" customWidth="1"/>
    <col min="248" max="249" width="12.28515625" style="64" customWidth="1"/>
    <col min="250" max="498" width="9.140625" style="64"/>
    <col min="499" max="499" width="38.7109375" style="64" customWidth="1"/>
    <col min="500" max="500" width="11.7109375" style="64" bestFit="1" customWidth="1"/>
    <col min="501" max="501" width="9" style="64" bestFit="1" customWidth="1"/>
    <col min="502" max="502" width="8" style="64" bestFit="1" customWidth="1"/>
    <col min="503" max="503" width="8.7109375" style="64" bestFit="1" customWidth="1"/>
    <col min="504" max="505" width="12.28515625" style="64" customWidth="1"/>
    <col min="506" max="754" width="9.140625" style="64"/>
    <col min="755" max="755" width="38.7109375" style="64" customWidth="1"/>
    <col min="756" max="756" width="11.7109375" style="64" bestFit="1" customWidth="1"/>
    <col min="757" max="757" width="9" style="64" bestFit="1" customWidth="1"/>
    <col min="758" max="758" width="8" style="64" bestFit="1" customWidth="1"/>
    <col min="759" max="759" width="8.7109375" style="64" bestFit="1" customWidth="1"/>
    <col min="760" max="761" width="12.28515625" style="64" customWidth="1"/>
    <col min="762" max="1010" width="9.140625" style="64"/>
    <col min="1011" max="1011" width="38.7109375" style="64" customWidth="1"/>
    <col min="1012" max="1012" width="11.7109375" style="64" bestFit="1" customWidth="1"/>
    <col min="1013" max="1013" width="9" style="64" bestFit="1" customWidth="1"/>
    <col min="1014" max="1014" width="8" style="64" bestFit="1" customWidth="1"/>
    <col min="1015" max="1015" width="8.7109375" style="64" bestFit="1" customWidth="1"/>
    <col min="1016" max="1017" width="12.28515625" style="64" customWidth="1"/>
    <col min="1018" max="1266" width="9.140625" style="64"/>
    <col min="1267" max="1267" width="38.7109375" style="64" customWidth="1"/>
    <col min="1268" max="1268" width="11.7109375" style="64" bestFit="1" customWidth="1"/>
    <col min="1269" max="1269" width="9" style="64" bestFit="1" customWidth="1"/>
    <col min="1270" max="1270" width="8" style="64" bestFit="1" customWidth="1"/>
    <col min="1271" max="1271" width="8.7109375" style="64" bestFit="1" customWidth="1"/>
    <col min="1272" max="1273" width="12.28515625" style="64" customWidth="1"/>
    <col min="1274" max="1522" width="9.140625" style="64"/>
    <col min="1523" max="1523" width="38.7109375" style="64" customWidth="1"/>
    <col min="1524" max="1524" width="11.7109375" style="64" bestFit="1" customWidth="1"/>
    <col min="1525" max="1525" width="9" style="64" bestFit="1" customWidth="1"/>
    <col min="1526" max="1526" width="8" style="64" bestFit="1" customWidth="1"/>
    <col min="1527" max="1527" width="8.7109375" style="64" bestFit="1" customWidth="1"/>
    <col min="1528" max="1529" width="12.28515625" style="64" customWidth="1"/>
    <col min="1530" max="1778" width="9.140625" style="64"/>
    <col min="1779" max="1779" width="38.7109375" style="64" customWidth="1"/>
    <col min="1780" max="1780" width="11.7109375" style="64" bestFit="1" customWidth="1"/>
    <col min="1781" max="1781" width="9" style="64" bestFit="1" customWidth="1"/>
    <col min="1782" max="1782" width="8" style="64" bestFit="1" customWidth="1"/>
    <col min="1783" max="1783" width="8.7109375" style="64" bestFit="1" customWidth="1"/>
    <col min="1784" max="1785" width="12.28515625" style="64" customWidth="1"/>
    <col min="1786" max="2034" width="9.140625" style="64"/>
    <col min="2035" max="2035" width="38.7109375" style="64" customWidth="1"/>
    <col min="2036" max="2036" width="11.7109375" style="64" bestFit="1" customWidth="1"/>
    <col min="2037" max="2037" width="9" style="64" bestFit="1" customWidth="1"/>
    <col min="2038" max="2038" width="8" style="64" bestFit="1" customWidth="1"/>
    <col min="2039" max="2039" width="8.7109375" style="64" bestFit="1" customWidth="1"/>
    <col min="2040" max="2041" width="12.28515625" style="64" customWidth="1"/>
    <col min="2042" max="2290" width="9.140625" style="64"/>
    <col min="2291" max="2291" width="38.7109375" style="64" customWidth="1"/>
    <col min="2292" max="2292" width="11.7109375" style="64" bestFit="1" customWidth="1"/>
    <col min="2293" max="2293" width="9" style="64" bestFit="1" customWidth="1"/>
    <col min="2294" max="2294" width="8" style="64" bestFit="1" customWidth="1"/>
    <col min="2295" max="2295" width="8.7109375" style="64" bestFit="1" customWidth="1"/>
    <col min="2296" max="2297" width="12.28515625" style="64" customWidth="1"/>
    <col min="2298" max="2546" width="9.140625" style="64"/>
    <col min="2547" max="2547" width="38.7109375" style="64" customWidth="1"/>
    <col min="2548" max="2548" width="11.7109375" style="64" bestFit="1" customWidth="1"/>
    <col min="2549" max="2549" width="9" style="64" bestFit="1" customWidth="1"/>
    <col min="2550" max="2550" width="8" style="64" bestFit="1" customWidth="1"/>
    <col min="2551" max="2551" width="8.7109375" style="64" bestFit="1" customWidth="1"/>
    <col min="2552" max="2553" width="12.28515625" style="64" customWidth="1"/>
    <col min="2554" max="2802" width="9.140625" style="64"/>
    <col min="2803" max="2803" width="38.7109375" style="64" customWidth="1"/>
    <col min="2804" max="2804" width="11.7109375" style="64" bestFit="1" customWidth="1"/>
    <col min="2805" max="2805" width="9" style="64" bestFit="1" customWidth="1"/>
    <col min="2806" max="2806" width="8" style="64" bestFit="1" customWidth="1"/>
    <col min="2807" max="2807" width="8.7109375" style="64" bestFit="1" customWidth="1"/>
    <col min="2808" max="2809" width="12.28515625" style="64" customWidth="1"/>
    <col min="2810" max="3058" width="9.140625" style="64"/>
    <col min="3059" max="3059" width="38.7109375" style="64" customWidth="1"/>
    <col min="3060" max="3060" width="11.7109375" style="64" bestFit="1" customWidth="1"/>
    <col min="3061" max="3061" width="9" style="64" bestFit="1" customWidth="1"/>
    <col min="3062" max="3062" width="8" style="64" bestFit="1" customWidth="1"/>
    <col min="3063" max="3063" width="8.7109375" style="64" bestFit="1" customWidth="1"/>
    <col min="3064" max="3065" width="12.28515625" style="64" customWidth="1"/>
    <col min="3066" max="3314" width="9.140625" style="64"/>
    <col min="3315" max="3315" width="38.7109375" style="64" customWidth="1"/>
    <col min="3316" max="3316" width="11.7109375" style="64" bestFit="1" customWidth="1"/>
    <col min="3317" max="3317" width="9" style="64" bestFit="1" customWidth="1"/>
    <col min="3318" max="3318" width="8" style="64" bestFit="1" customWidth="1"/>
    <col min="3319" max="3319" width="8.7109375" style="64" bestFit="1" customWidth="1"/>
    <col min="3320" max="3321" width="12.28515625" style="64" customWidth="1"/>
    <col min="3322" max="3570" width="9.140625" style="64"/>
    <col min="3571" max="3571" width="38.7109375" style="64" customWidth="1"/>
    <col min="3572" max="3572" width="11.7109375" style="64" bestFit="1" customWidth="1"/>
    <col min="3573" max="3573" width="9" style="64" bestFit="1" customWidth="1"/>
    <col min="3574" max="3574" width="8" style="64" bestFit="1" customWidth="1"/>
    <col min="3575" max="3575" width="8.7109375" style="64" bestFit="1" customWidth="1"/>
    <col min="3576" max="3577" width="12.28515625" style="64" customWidth="1"/>
    <col min="3578" max="3826" width="9.140625" style="64"/>
    <col min="3827" max="3827" width="38.7109375" style="64" customWidth="1"/>
    <col min="3828" max="3828" width="11.7109375" style="64" bestFit="1" customWidth="1"/>
    <col min="3829" max="3829" width="9" style="64" bestFit="1" customWidth="1"/>
    <col min="3830" max="3830" width="8" style="64" bestFit="1" customWidth="1"/>
    <col min="3831" max="3831" width="8.7109375" style="64" bestFit="1" customWidth="1"/>
    <col min="3832" max="3833" width="12.28515625" style="64" customWidth="1"/>
    <col min="3834" max="4082" width="9.140625" style="64"/>
    <col min="4083" max="4083" width="38.7109375" style="64" customWidth="1"/>
    <col min="4084" max="4084" width="11.7109375" style="64" bestFit="1" customWidth="1"/>
    <col min="4085" max="4085" width="9" style="64" bestFit="1" customWidth="1"/>
    <col min="4086" max="4086" width="8" style="64" bestFit="1" customWidth="1"/>
    <col min="4087" max="4087" width="8.7109375" style="64" bestFit="1" customWidth="1"/>
    <col min="4088" max="4089" width="12.28515625" style="64" customWidth="1"/>
    <col min="4090" max="4338" width="9.140625" style="64"/>
    <col min="4339" max="4339" width="38.7109375" style="64" customWidth="1"/>
    <col min="4340" max="4340" width="11.7109375" style="64" bestFit="1" customWidth="1"/>
    <col min="4341" max="4341" width="9" style="64" bestFit="1" customWidth="1"/>
    <col min="4342" max="4342" width="8" style="64" bestFit="1" customWidth="1"/>
    <col min="4343" max="4343" width="8.7109375" style="64" bestFit="1" customWidth="1"/>
    <col min="4344" max="4345" width="12.28515625" style="64" customWidth="1"/>
    <col min="4346" max="4594" width="9.140625" style="64"/>
    <col min="4595" max="4595" width="38.7109375" style="64" customWidth="1"/>
    <col min="4596" max="4596" width="11.7109375" style="64" bestFit="1" customWidth="1"/>
    <col min="4597" max="4597" width="9" style="64" bestFit="1" customWidth="1"/>
    <col min="4598" max="4598" width="8" style="64" bestFit="1" customWidth="1"/>
    <col min="4599" max="4599" width="8.7109375" style="64" bestFit="1" customWidth="1"/>
    <col min="4600" max="4601" width="12.28515625" style="64" customWidth="1"/>
    <col min="4602" max="4850" width="9.140625" style="64"/>
    <col min="4851" max="4851" width="38.7109375" style="64" customWidth="1"/>
    <col min="4852" max="4852" width="11.7109375" style="64" bestFit="1" customWidth="1"/>
    <col min="4853" max="4853" width="9" style="64" bestFit="1" customWidth="1"/>
    <col min="4854" max="4854" width="8" style="64" bestFit="1" customWidth="1"/>
    <col min="4855" max="4855" width="8.7109375" style="64" bestFit="1" customWidth="1"/>
    <col min="4856" max="4857" width="12.28515625" style="64" customWidth="1"/>
    <col min="4858" max="5106" width="9.140625" style="64"/>
    <col min="5107" max="5107" width="38.7109375" style="64" customWidth="1"/>
    <col min="5108" max="5108" width="11.7109375" style="64" bestFit="1" customWidth="1"/>
    <col min="5109" max="5109" width="9" style="64" bestFit="1" customWidth="1"/>
    <col min="5110" max="5110" width="8" style="64" bestFit="1" customWidth="1"/>
    <col min="5111" max="5111" width="8.7109375" style="64" bestFit="1" customWidth="1"/>
    <col min="5112" max="5113" width="12.28515625" style="64" customWidth="1"/>
    <col min="5114" max="5362" width="9.140625" style="64"/>
    <col min="5363" max="5363" width="38.7109375" style="64" customWidth="1"/>
    <col min="5364" max="5364" width="11.7109375" style="64" bestFit="1" customWidth="1"/>
    <col min="5365" max="5365" width="9" style="64" bestFit="1" customWidth="1"/>
    <col min="5366" max="5366" width="8" style="64" bestFit="1" customWidth="1"/>
    <col min="5367" max="5367" width="8.7109375" style="64" bestFit="1" customWidth="1"/>
    <col min="5368" max="5369" width="12.28515625" style="64" customWidth="1"/>
    <col min="5370" max="5618" width="9.140625" style="64"/>
    <col min="5619" max="5619" width="38.7109375" style="64" customWidth="1"/>
    <col min="5620" max="5620" width="11.7109375" style="64" bestFit="1" customWidth="1"/>
    <col min="5621" max="5621" width="9" style="64" bestFit="1" customWidth="1"/>
    <col min="5622" max="5622" width="8" style="64" bestFit="1" customWidth="1"/>
    <col min="5623" max="5623" width="8.7109375" style="64" bestFit="1" customWidth="1"/>
    <col min="5624" max="5625" width="12.28515625" style="64" customWidth="1"/>
    <col min="5626" max="5874" width="9.140625" style="64"/>
    <col min="5875" max="5875" width="38.7109375" style="64" customWidth="1"/>
    <col min="5876" max="5876" width="11.7109375" style="64" bestFit="1" customWidth="1"/>
    <col min="5877" max="5877" width="9" style="64" bestFit="1" customWidth="1"/>
    <col min="5878" max="5878" width="8" style="64" bestFit="1" customWidth="1"/>
    <col min="5879" max="5879" width="8.7109375" style="64" bestFit="1" customWidth="1"/>
    <col min="5880" max="5881" width="12.28515625" style="64" customWidth="1"/>
    <col min="5882" max="6130" width="9.140625" style="64"/>
    <col min="6131" max="6131" width="38.7109375" style="64" customWidth="1"/>
    <col min="6132" max="6132" width="11.7109375" style="64" bestFit="1" customWidth="1"/>
    <col min="6133" max="6133" width="9" style="64" bestFit="1" customWidth="1"/>
    <col min="6134" max="6134" width="8" style="64" bestFit="1" customWidth="1"/>
    <col min="6135" max="6135" width="8.7109375" style="64" bestFit="1" customWidth="1"/>
    <col min="6136" max="6137" width="12.28515625" style="64" customWidth="1"/>
    <col min="6138" max="6386" width="9.140625" style="64"/>
    <col min="6387" max="6387" width="38.7109375" style="64" customWidth="1"/>
    <col min="6388" max="6388" width="11.7109375" style="64" bestFit="1" customWidth="1"/>
    <col min="6389" max="6389" width="9" style="64" bestFit="1" customWidth="1"/>
    <col min="6390" max="6390" width="8" style="64" bestFit="1" customWidth="1"/>
    <col min="6391" max="6391" width="8.7109375" style="64" bestFit="1" customWidth="1"/>
    <col min="6392" max="6393" width="12.28515625" style="64" customWidth="1"/>
    <col min="6394" max="6642" width="9.140625" style="64"/>
    <col min="6643" max="6643" width="38.7109375" style="64" customWidth="1"/>
    <col min="6644" max="6644" width="11.7109375" style="64" bestFit="1" customWidth="1"/>
    <col min="6645" max="6645" width="9" style="64" bestFit="1" customWidth="1"/>
    <col min="6646" max="6646" width="8" style="64" bestFit="1" customWidth="1"/>
    <col min="6647" max="6647" width="8.7109375" style="64" bestFit="1" customWidth="1"/>
    <col min="6648" max="6649" width="12.28515625" style="64" customWidth="1"/>
    <col min="6650" max="6898" width="9.140625" style="64"/>
    <col min="6899" max="6899" width="38.7109375" style="64" customWidth="1"/>
    <col min="6900" max="6900" width="11.7109375" style="64" bestFit="1" customWidth="1"/>
    <col min="6901" max="6901" width="9" style="64" bestFit="1" customWidth="1"/>
    <col min="6902" max="6902" width="8" style="64" bestFit="1" customWidth="1"/>
    <col min="6903" max="6903" width="8.7109375" style="64" bestFit="1" customWidth="1"/>
    <col min="6904" max="6905" width="12.28515625" style="64" customWidth="1"/>
    <col min="6906" max="7154" width="9.140625" style="64"/>
    <col min="7155" max="7155" width="38.7109375" style="64" customWidth="1"/>
    <col min="7156" max="7156" width="11.7109375" style="64" bestFit="1" customWidth="1"/>
    <col min="7157" max="7157" width="9" style="64" bestFit="1" customWidth="1"/>
    <col min="7158" max="7158" width="8" style="64" bestFit="1" customWidth="1"/>
    <col min="7159" max="7159" width="8.7109375" style="64" bestFit="1" customWidth="1"/>
    <col min="7160" max="7161" width="12.28515625" style="64" customWidth="1"/>
    <col min="7162" max="7410" width="9.140625" style="64"/>
    <col min="7411" max="7411" width="38.7109375" style="64" customWidth="1"/>
    <col min="7412" max="7412" width="11.7109375" style="64" bestFit="1" customWidth="1"/>
    <col min="7413" max="7413" width="9" style="64" bestFit="1" customWidth="1"/>
    <col min="7414" max="7414" width="8" style="64" bestFit="1" customWidth="1"/>
    <col min="7415" max="7415" width="8.7109375" style="64" bestFit="1" customWidth="1"/>
    <col min="7416" max="7417" width="12.28515625" style="64" customWidth="1"/>
    <col min="7418" max="7666" width="9.140625" style="64"/>
    <col min="7667" max="7667" width="38.7109375" style="64" customWidth="1"/>
    <col min="7668" max="7668" width="11.7109375" style="64" bestFit="1" customWidth="1"/>
    <col min="7669" max="7669" width="9" style="64" bestFit="1" customWidth="1"/>
    <col min="7670" max="7670" width="8" style="64" bestFit="1" customWidth="1"/>
    <col min="7671" max="7671" width="8.7109375" style="64" bestFit="1" customWidth="1"/>
    <col min="7672" max="7673" width="12.28515625" style="64" customWidth="1"/>
    <col min="7674" max="7922" width="9.140625" style="64"/>
    <col min="7923" max="7923" width="38.7109375" style="64" customWidth="1"/>
    <col min="7924" max="7924" width="11.7109375" style="64" bestFit="1" customWidth="1"/>
    <col min="7925" max="7925" width="9" style="64" bestFit="1" customWidth="1"/>
    <col min="7926" max="7926" width="8" style="64" bestFit="1" customWidth="1"/>
    <col min="7927" max="7927" width="8.7109375" style="64" bestFit="1" customWidth="1"/>
    <col min="7928" max="7929" width="12.28515625" style="64" customWidth="1"/>
    <col min="7930" max="8178" width="9.140625" style="64"/>
    <col min="8179" max="8179" width="38.7109375" style="64" customWidth="1"/>
    <col min="8180" max="8180" width="11.7109375" style="64" bestFit="1" customWidth="1"/>
    <col min="8181" max="8181" width="9" style="64" bestFit="1" customWidth="1"/>
    <col min="8182" max="8182" width="8" style="64" bestFit="1" customWidth="1"/>
    <col min="8183" max="8183" width="8.7109375" style="64" bestFit="1" customWidth="1"/>
    <col min="8184" max="8185" width="12.28515625" style="64" customWidth="1"/>
    <col min="8186" max="8434" width="9.140625" style="64"/>
    <col min="8435" max="8435" width="38.7109375" style="64" customWidth="1"/>
    <col min="8436" max="8436" width="11.7109375" style="64" bestFit="1" customWidth="1"/>
    <col min="8437" max="8437" width="9" style="64" bestFit="1" customWidth="1"/>
    <col min="8438" max="8438" width="8" style="64" bestFit="1" customWidth="1"/>
    <col min="8439" max="8439" width="8.7109375" style="64" bestFit="1" customWidth="1"/>
    <col min="8440" max="8441" width="12.28515625" style="64" customWidth="1"/>
    <col min="8442" max="8690" width="9.140625" style="64"/>
    <col min="8691" max="8691" width="38.7109375" style="64" customWidth="1"/>
    <col min="8692" max="8692" width="11.7109375" style="64" bestFit="1" customWidth="1"/>
    <col min="8693" max="8693" width="9" style="64" bestFit="1" customWidth="1"/>
    <col min="8694" max="8694" width="8" style="64" bestFit="1" customWidth="1"/>
    <col min="8695" max="8695" width="8.7109375" style="64" bestFit="1" customWidth="1"/>
    <col min="8696" max="8697" width="12.28515625" style="64" customWidth="1"/>
    <col min="8698" max="8946" width="9.140625" style="64"/>
    <col min="8947" max="8947" width="38.7109375" style="64" customWidth="1"/>
    <col min="8948" max="8948" width="11.7109375" style="64" bestFit="1" customWidth="1"/>
    <col min="8949" max="8949" width="9" style="64" bestFit="1" customWidth="1"/>
    <col min="8950" max="8950" width="8" style="64" bestFit="1" customWidth="1"/>
    <col min="8951" max="8951" width="8.7109375" style="64" bestFit="1" customWidth="1"/>
    <col min="8952" max="8953" width="12.28515625" style="64" customWidth="1"/>
    <col min="8954" max="9202" width="9.140625" style="64"/>
    <col min="9203" max="9203" width="38.7109375" style="64" customWidth="1"/>
    <col min="9204" max="9204" width="11.7109375" style="64" bestFit="1" customWidth="1"/>
    <col min="9205" max="9205" width="9" style="64" bestFit="1" customWidth="1"/>
    <col min="9206" max="9206" width="8" style="64" bestFit="1" customWidth="1"/>
    <col min="9207" max="9207" width="8.7109375" style="64" bestFit="1" customWidth="1"/>
    <col min="9208" max="9209" width="12.28515625" style="64" customWidth="1"/>
    <col min="9210" max="9458" width="9.140625" style="64"/>
    <col min="9459" max="9459" width="38.7109375" style="64" customWidth="1"/>
    <col min="9460" max="9460" width="11.7109375" style="64" bestFit="1" customWidth="1"/>
    <col min="9461" max="9461" width="9" style="64" bestFit="1" customWidth="1"/>
    <col min="9462" max="9462" width="8" style="64" bestFit="1" customWidth="1"/>
    <col min="9463" max="9463" width="8.7109375" style="64" bestFit="1" customWidth="1"/>
    <col min="9464" max="9465" width="12.28515625" style="64" customWidth="1"/>
    <col min="9466" max="9714" width="9.140625" style="64"/>
    <col min="9715" max="9715" width="38.7109375" style="64" customWidth="1"/>
    <col min="9716" max="9716" width="11.7109375" style="64" bestFit="1" customWidth="1"/>
    <col min="9717" max="9717" width="9" style="64" bestFit="1" customWidth="1"/>
    <col min="9718" max="9718" width="8" style="64" bestFit="1" customWidth="1"/>
    <col min="9719" max="9719" width="8.7109375" style="64" bestFit="1" customWidth="1"/>
    <col min="9720" max="9721" width="12.28515625" style="64" customWidth="1"/>
    <col min="9722" max="9970" width="9.140625" style="64"/>
    <col min="9971" max="9971" width="38.7109375" style="64" customWidth="1"/>
    <col min="9972" max="9972" width="11.7109375" style="64" bestFit="1" customWidth="1"/>
    <col min="9973" max="9973" width="9" style="64" bestFit="1" customWidth="1"/>
    <col min="9974" max="9974" width="8" style="64" bestFit="1" customWidth="1"/>
    <col min="9975" max="9975" width="8.7109375" style="64" bestFit="1" customWidth="1"/>
    <col min="9976" max="9977" width="12.28515625" style="64" customWidth="1"/>
    <col min="9978" max="10226" width="9.140625" style="64"/>
    <col min="10227" max="10227" width="38.7109375" style="64" customWidth="1"/>
    <col min="10228" max="10228" width="11.7109375" style="64" bestFit="1" customWidth="1"/>
    <col min="10229" max="10229" width="9" style="64" bestFit="1" customWidth="1"/>
    <col min="10230" max="10230" width="8" style="64" bestFit="1" customWidth="1"/>
    <col min="10231" max="10231" width="8.7109375" style="64" bestFit="1" customWidth="1"/>
    <col min="10232" max="10233" width="12.28515625" style="64" customWidth="1"/>
    <col min="10234" max="10482" width="9.140625" style="64"/>
    <col min="10483" max="10483" width="38.7109375" style="64" customWidth="1"/>
    <col min="10484" max="10484" width="11.7109375" style="64" bestFit="1" customWidth="1"/>
    <col min="10485" max="10485" width="9" style="64" bestFit="1" customWidth="1"/>
    <col min="10486" max="10486" width="8" style="64" bestFit="1" customWidth="1"/>
    <col min="10487" max="10487" width="8.7109375" style="64" bestFit="1" customWidth="1"/>
    <col min="10488" max="10489" width="12.28515625" style="64" customWidth="1"/>
    <col min="10490" max="10738" width="9.140625" style="64"/>
    <col min="10739" max="10739" width="38.7109375" style="64" customWidth="1"/>
    <col min="10740" max="10740" width="11.7109375" style="64" bestFit="1" customWidth="1"/>
    <col min="10741" max="10741" width="9" style="64" bestFit="1" customWidth="1"/>
    <col min="10742" max="10742" width="8" style="64" bestFit="1" customWidth="1"/>
    <col min="10743" max="10743" width="8.7109375" style="64" bestFit="1" customWidth="1"/>
    <col min="10744" max="10745" width="12.28515625" style="64" customWidth="1"/>
    <col min="10746" max="10994" width="9.140625" style="64"/>
    <col min="10995" max="10995" width="38.7109375" style="64" customWidth="1"/>
    <col min="10996" max="10996" width="11.7109375" style="64" bestFit="1" customWidth="1"/>
    <col min="10997" max="10997" width="9" style="64" bestFit="1" customWidth="1"/>
    <col min="10998" max="10998" width="8" style="64" bestFit="1" customWidth="1"/>
    <col min="10999" max="10999" width="8.7109375" style="64" bestFit="1" customWidth="1"/>
    <col min="11000" max="11001" width="12.28515625" style="64" customWidth="1"/>
    <col min="11002" max="11250" width="9.140625" style="64"/>
    <col min="11251" max="11251" width="38.7109375" style="64" customWidth="1"/>
    <col min="11252" max="11252" width="11.7109375" style="64" bestFit="1" customWidth="1"/>
    <col min="11253" max="11253" width="9" style="64" bestFit="1" customWidth="1"/>
    <col min="11254" max="11254" width="8" style="64" bestFit="1" customWidth="1"/>
    <col min="11255" max="11255" width="8.7109375" style="64" bestFit="1" customWidth="1"/>
    <col min="11256" max="11257" width="12.28515625" style="64" customWidth="1"/>
    <col min="11258" max="11506" width="9.140625" style="64"/>
    <col min="11507" max="11507" width="38.7109375" style="64" customWidth="1"/>
    <col min="11508" max="11508" width="11.7109375" style="64" bestFit="1" customWidth="1"/>
    <col min="11509" max="11509" width="9" style="64" bestFit="1" customWidth="1"/>
    <col min="11510" max="11510" width="8" style="64" bestFit="1" customWidth="1"/>
    <col min="11511" max="11511" width="8.7109375" style="64" bestFit="1" customWidth="1"/>
    <col min="11512" max="11513" width="12.28515625" style="64" customWidth="1"/>
    <col min="11514" max="11762" width="9.140625" style="64"/>
    <col min="11763" max="11763" width="38.7109375" style="64" customWidth="1"/>
    <col min="11764" max="11764" width="11.7109375" style="64" bestFit="1" customWidth="1"/>
    <col min="11765" max="11765" width="9" style="64" bestFit="1" customWidth="1"/>
    <col min="11766" max="11766" width="8" style="64" bestFit="1" customWidth="1"/>
    <col min="11767" max="11767" width="8.7109375" style="64" bestFit="1" customWidth="1"/>
    <col min="11768" max="11769" width="12.28515625" style="64" customWidth="1"/>
    <col min="11770" max="12018" width="9.140625" style="64"/>
    <col min="12019" max="12019" width="38.7109375" style="64" customWidth="1"/>
    <col min="12020" max="12020" width="11.7109375" style="64" bestFit="1" customWidth="1"/>
    <col min="12021" max="12021" width="9" style="64" bestFit="1" customWidth="1"/>
    <col min="12022" max="12022" width="8" style="64" bestFit="1" customWidth="1"/>
    <col min="12023" max="12023" width="8.7109375" style="64" bestFit="1" customWidth="1"/>
    <col min="12024" max="12025" width="12.28515625" style="64" customWidth="1"/>
    <col min="12026" max="12274" width="9.140625" style="64"/>
    <col min="12275" max="12275" width="38.7109375" style="64" customWidth="1"/>
    <col min="12276" max="12276" width="11.7109375" style="64" bestFit="1" customWidth="1"/>
    <col min="12277" max="12277" width="9" style="64" bestFit="1" customWidth="1"/>
    <col min="12278" max="12278" width="8" style="64" bestFit="1" customWidth="1"/>
    <col min="12279" max="12279" width="8.7109375" style="64" bestFit="1" customWidth="1"/>
    <col min="12280" max="12281" width="12.28515625" style="64" customWidth="1"/>
    <col min="12282" max="12530" width="9.140625" style="64"/>
    <col min="12531" max="12531" width="38.7109375" style="64" customWidth="1"/>
    <col min="12532" max="12532" width="11.7109375" style="64" bestFit="1" customWidth="1"/>
    <col min="12533" max="12533" width="9" style="64" bestFit="1" customWidth="1"/>
    <col min="12534" max="12534" width="8" style="64" bestFit="1" customWidth="1"/>
    <col min="12535" max="12535" width="8.7109375" style="64" bestFit="1" customWidth="1"/>
    <col min="12536" max="12537" width="12.28515625" style="64" customWidth="1"/>
    <col min="12538" max="12786" width="9.140625" style="64"/>
    <col min="12787" max="12787" width="38.7109375" style="64" customWidth="1"/>
    <col min="12788" max="12788" width="11.7109375" style="64" bestFit="1" customWidth="1"/>
    <col min="12789" max="12789" width="9" style="64" bestFit="1" customWidth="1"/>
    <col min="12790" max="12790" width="8" style="64" bestFit="1" customWidth="1"/>
    <col min="12791" max="12791" width="8.7109375" style="64" bestFit="1" customWidth="1"/>
    <col min="12792" max="12793" width="12.28515625" style="64" customWidth="1"/>
    <col min="12794" max="13042" width="9.140625" style="64"/>
    <col min="13043" max="13043" width="38.7109375" style="64" customWidth="1"/>
    <col min="13044" max="13044" width="11.7109375" style="64" bestFit="1" customWidth="1"/>
    <col min="13045" max="13045" width="9" style="64" bestFit="1" customWidth="1"/>
    <col min="13046" max="13046" width="8" style="64" bestFit="1" customWidth="1"/>
    <col min="13047" max="13047" width="8.7109375" style="64" bestFit="1" customWidth="1"/>
    <col min="13048" max="13049" width="12.28515625" style="64" customWidth="1"/>
    <col min="13050" max="13298" width="9.140625" style="64"/>
    <col min="13299" max="13299" width="38.7109375" style="64" customWidth="1"/>
    <col min="13300" max="13300" width="11.7109375" style="64" bestFit="1" customWidth="1"/>
    <col min="13301" max="13301" width="9" style="64" bestFit="1" customWidth="1"/>
    <col min="13302" max="13302" width="8" style="64" bestFit="1" customWidth="1"/>
    <col min="13303" max="13303" width="8.7109375" style="64" bestFit="1" customWidth="1"/>
    <col min="13304" max="13305" width="12.28515625" style="64" customWidth="1"/>
    <col min="13306" max="13554" width="9.140625" style="64"/>
    <col min="13555" max="13555" width="38.7109375" style="64" customWidth="1"/>
    <col min="13556" max="13556" width="11.7109375" style="64" bestFit="1" customWidth="1"/>
    <col min="13557" max="13557" width="9" style="64" bestFit="1" customWidth="1"/>
    <col min="13558" max="13558" width="8" style="64" bestFit="1" customWidth="1"/>
    <col min="13559" max="13559" width="8.7109375" style="64" bestFit="1" customWidth="1"/>
    <col min="13560" max="13561" width="12.28515625" style="64" customWidth="1"/>
    <col min="13562" max="13810" width="9.140625" style="64"/>
    <col min="13811" max="13811" width="38.7109375" style="64" customWidth="1"/>
    <col min="13812" max="13812" width="11.7109375" style="64" bestFit="1" customWidth="1"/>
    <col min="13813" max="13813" width="9" style="64" bestFit="1" customWidth="1"/>
    <col min="13814" max="13814" width="8" style="64" bestFit="1" customWidth="1"/>
    <col min="13815" max="13815" width="8.7109375" style="64" bestFit="1" customWidth="1"/>
    <col min="13816" max="13817" width="12.28515625" style="64" customWidth="1"/>
    <col min="13818" max="14066" width="9.140625" style="64"/>
    <col min="14067" max="14067" width="38.7109375" style="64" customWidth="1"/>
    <col min="14068" max="14068" width="11.7109375" style="64" bestFit="1" customWidth="1"/>
    <col min="14069" max="14069" width="9" style="64" bestFit="1" customWidth="1"/>
    <col min="14070" max="14070" width="8" style="64" bestFit="1" customWidth="1"/>
    <col min="14071" max="14071" width="8.7109375" style="64" bestFit="1" customWidth="1"/>
    <col min="14072" max="14073" width="12.28515625" style="64" customWidth="1"/>
    <col min="14074" max="14322" width="9.140625" style="64"/>
    <col min="14323" max="14323" width="38.7109375" style="64" customWidth="1"/>
    <col min="14324" max="14324" width="11.7109375" style="64" bestFit="1" customWidth="1"/>
    <col min="14325" max="14325" width="9" style="64" bestFit="1" customWidth="1"/>
    <col min="14326" max="14326" width="8" style="64" bestFit="1" customWidth="1"/>
    <col min="14327" max="14327" width="8.7109375" style="64" bestFit="1" customWidth="1"/>
    <col min="14328" max="14329" width="12.28515625" style="64" customWidth="1"/>
    <col min="14330" max="14578" width="9.140625" style="64"/>
    <col min="14579" max="14579" width="38.7109375" style="64" customWidth="1"/>
    <col min="14580" max="14580" width="11.7109375" style="64" bestFit="1" customWidth="1"/>
    <col min="14581" max="14581" width="9" style="64" bestFit="1" customWidth="1"/>
    <col min="14582" max="14582" width="8" style="64" bestFit="1" customWidth="1"/>
    <col min="14583" max="14583" width="8.7109375" style="64" bestFit="1" customWidth="1"/>
    <col min="14584" max="14585" width="12.28515625" style="64" customWidth="1"/>
    <col min="14586" max="14834" width="9.140625" style="64"/>
    <col min="14835" max="14835" width="38.7109375" style="64" customWidth="1"/>
    <col min="14836" max="14836" width="11.7109375" style="64" bestFit="1" customWidth="1"/>
    <col min="14837" max="14837" width="9" style="64" bestFit="1" customWidth="1"/>
    <col min="14838" max="14838" width="8" style="64" bestFit="1" customWidth="1"/>
    <col min="14839" max="14839" width="8.7109375" style="64" bestFit="1" customWidth="1"/>
    <col min="14840" max="14841" width="12.28515625" style="64" customWidth="1"/>
    <col min="14842" max="15090" width="9.140625" style="64"/>
    <col min="15091" max="15091" width="38.7109375" style="64" customWidth="1"/>
    <col min="15092" max="15092" width="11.7109375" style="64" bestFit="1" customWidth="1"/>
    <col min="15093" max="15093" width="9" style="64" bestFit="1" customWidth="1"/>
    <col min="15094" max="15094" width="8" style="64" bestFit="1" customWidth="1"/>
    <col min="15095" max="15095" width="8.7109375" style="64" bestFit="1" customWidth="1"/>
    <col min="15096" max="15097" width="12.28515625" style="64" customWidth="1"/>
    <col min="15098" max="15346" width="9.140625" style="64"/>
    <col min="15347" max="15347" width="38.7109375" style="64" customWidth="1"/>
    <col min="15348" max="15348" width="11.7109375" style="64" bestFit="1" customWidth="1"/>
    <col min="15349" max="15349" width="9" style="64" bestFit="1" customWidth="1"/>
    <col min="15350" max="15350" width="8" style="64" bestFit="1" customWidth="1"/>
    <col min="15351" max="15351" width="8.7109375" style="64" bestFit="1" customWidth="1"/>
    <col min="15352" max="15353" width="12.28515625" style="64" customWidth="1"/>
    <col min="15354" max="15602" width="9.140625" style="64"/>
    <col min="15603" max="15603" width="38.7109375" style="64" customWidth="1"/>
    <col min="15604" max="15604" width="11.7109375" style="64" bestFit="1" customWidth="1"/>
    <col min="15605" max="15605" width="9" style="64" bestFit="1" customWidth="1"/>
    <col min="15606" max="15606" width="8" style="64" bestFit="1" customWidth="1"/>
    <col min="15607" max="15607" width="8.7109375" style="64" bestFit="1" customWidth="1"/>
    <col min="15608" max="15609" width="12.28515625" style="64" customWidth="1"/>
    <col min="15610" max="15858" width="9.140625" style="64"/>
    <col min="15859" max="15859" width="38.7109375" style="64" customWidth="1"/>
    <col min="15860" max="15860" width="11.7109375" style="64" bestFit="1" customWidth="1"/>
    <col min="15861" max="15861" width="9" style="64" bestFit="1" customWidth="1"/>
    <col min="15862" max="15862" width="8" style="64" bestFit="1" customWidth="1"/>
    <col min="15863" max="15863" width="8.7109375" style="64" bestFit="1" customWidth="1"/>
    <col min="15864" max="15865" width="12.28515625" style="64" customWidth="1"/>
    <col min="15866" max="16114" width="9.140625" style="64"/>
    <col min="16115" max="16115" width="38.7109375" style="64" customWidth="1"/>
    <col min="16116" max="16116" width="11.7109375" style="64" bestFit="1" customWidth="1"/>
    <col min="16117" max="16117" width="9" style="64" bestFit="1" customWidth="1"/>
    <col min="16118" max="16118" width="8" style="64" bestFit="1" customWidth="1"/>
    <col min="16119" max="16119" width="8.7109375" style="64" bestFit="1" customWidth="1"/>
    <col min="16120" max="16121" width="12.28515625" style="64" customWidth="1"/>
    <col min="16122" max="16384" width="9.140625" style="64"/>
  </cols>
  <sheetData>
    <row r="1" spans="1:7" ht="24" customHeight="1">
      <c r="A1" s="59" t="s">
        <v>68</v>
      </c>
      <c r="B1" s="60"/>
      <c r="C1" s="61"/>
      <c r="D1" s="61"/>
      <c r="E1" s="61"/>
      <c r="F1" s="62"/>
      <c r="G1" s="63"/>
    </row>
    <row r="2" spans="1:7" ht="15.95" customHeight="1">
      <c r="A2" s="65"/>
      <c r="B2" s="60"/>
      <c r="C2" s="66"/>
      <c r="D2" s="66"/>
      <c r="E2" s="66"/>
      <c r="F2" s="62"/>
      <c r="G2" s="63"/>
    </row>
    <row r="3" spans="1:7" ht="15.95" customHeight="1">
      <c r="A3" s="67"/>
      <c r="B3" s="60"/>
      <c r="C3" s="66"/>
      <c r="D3" s="66"/>
      <c r="E3" s="66"/>
      <c r="F3" s="62"/>
      <c r="G3" s="63"/>
    </row>
    <row r="4" spans="1:7" ht="15.95" customHeight="1">
      <c r="A4" s="68"/>
      <c r="B4" s="69" t="s">
        <v>69</v>
      </c>
      <c r="C4" s="69" t="s">
        <v>2</v>
      </c>
      <c r="D4" s="69" t="s">
        <v>70</v>
      </c>
      <c r="E4" s="69" t="s">
        <v>71</v>
      </c>
      <c r="F4" s="70" t="s">
        <v>22</v>
      </c>
      <c r="G4" s="69" t="s">
        <v>23</v>
      </c>
    </row>
    <row r="5" spans="1:7" ht="15.95" customHeight="1">
      <c r="A5" s="67"/>
      <c r="B5" s="71" t="s">
        <v>72</v>
      </c>
      <c r="C5" s="71" t="s">
        <v>73</v>
      </c>
      <c r="D5" s="72" t="s">
        <v>74</v>
      </c>
      <c r="E5" s="71" t="s">
        <v>23</v>
      </c>
      <c r="F5" s="73" t="s">
        <v>24</v>
      </c>
      <c r="G5" s="73" t="s">
        <v>24</v>
      </c>
    </row>
    <row r="6" spans="1:7" ht="15.95" customHeight="1">
      <c r="A6" s="67"/>
      <c r="B6" s="71"/>
      <c r="C6" s="71" t="s">
        <v>75</v>
      </c>
      <c r="D6" s="71" t="s">
        <v>75</v>
      </c>
      <c r="E6" s="71" t="s">
        <v>75</v>
      </c>
      <c r="F6" s="71" t="s">
        <v>76</v>
      </c>
      <c r="G6" s="71" t="s">
        <v>76</v>
      </c>
    </row>
    <row r="7" spans="1:7" ht="15.95" customHeight="1">
      <c r="A7" s="67"/>
      <c r="B7" s="74"/>
      <c r="C7" s="75">
        <v>2024</v>
      </c>
      <c r="D7" s="75">
        <v>2024</v>
      </c>
      <c r="E7" s="75">
        <v>2024</v>
      </c>
      <c r="F7" s="75" t="s">
        <v>7</v>
      </c>
      <c r="G7" s="75" t="s">
        <v>7</v>
      </c>
    </row>
    <row r="8" spans="1:7" ht="18.95" customHeight="1">
      <c r="A8" s="67"/>
      <c r="B8" s="76"/>
      <c r="C8" s="71"/>
      <c r="D8" s="71"/>
      <c r="E8" s="71"/>
      <c r="F8" s="71"/>
      <c r="G8" s="71"/>
    </row>
    <row r="9" spans="1:7" ht="18.95" customHeight="1">
      <c r="A9" s="77" t="s">
        <v>77</v>
      </c>
      <c r="B9" s="35" t="s">
        <v>78</v>
      </c>
      <c r="C9" s="78">
        <v>3662.4688712747302</v>
      </c>
      <c r="D9" s="78">
        <v>3918.9551376766899</v>
      </c>
      <c r="E9" s="78">
        <v>40666.638561416359</v>
      </c>
      <c r="F9" s="79">
        <v>95.068507131040974</v>
      </c>
      <c r="G9" s="79">
        <v>94.657076720653677</v>
      </c>
    </row>
    <row r="10" spans="1:7" ht="18.95" customHeight="1">
      <c r="A10" s="77" t="s">
        <v>79</v>
      </c>
      <c r="B10" s="35" t="s">
        <v>80</v>
      </c>
      <c r="C10" s="78">
        <v>674.81999999999994</v>
      </c>
      <c r="D10" s="78">
        <v>645.35294117647106</v>
      </c>
      <c r="E10" s="78">
        <v>7422.771941176472</v>
      </c>
      <c r="F10" s="79">
        <v>92.383323003961166</v>
      </c>
      <c r="G10" s="79">
        <v>93.960315973282093</v>
      </c>
    </row>
    <row r="11" spans="1:7" ht="18.95" customHeight="1">
      <c r="A11" s="77" t="s">
        <v>81</v>
      </c>
      <c r="B11" s="35" t="s">
        <v>82</v>
      </c>
      <c r="C11" s="78">
        <v>471.49</v>
      </c>
      <c r="D11" s="78">
        <v>475.058823529412</v>
      </c>
      <c r="E11" s="78">
        <v>5755.778823529412</v>
      </c>
      <c r="F11" s="79">
        <v>76.64835243056713</v>
      </c>
      <c r="G11" s="79">
        <v>82.227526186807836</v>
      </c>
    </row>
    <row r="12" spans="1:7" ht="18.95" customHeight="1">
      <c r="A12" s="77" t="s">
        <v>83</v>
      </c>
      <c r="B12" s="35" t="s">
        <v>78</v>
      </c>
      <c r="C12" s="78">
        <v>68.210504</v>
      </c>
      <c r="D12" s="78">
        <v>68.809991999999994</v>
      </c>
      <c r="E12" s="78">
        <v>694.52133299999991</v>
      </c>
      <c r="F12" s="79">
        <v>95.930848809102912</v>
      </c>
      <c r="G12" s="79">
        <v>86.006769539070675</v>
      </c>
    </row>
    <row r="13" spans="1:7" ht="18.95" customHeight="1">
      <c r="A13" s="77" t="s">
        <v>84</v>
      </c>
      <c r="B13" s="35" t="s">
        <v>80</v>
      </c>
      <c r="C13" s="80">
        <v>1293.7607212698199</v>
      </c>
      <c r="D13" s="80">
        <v>1290.7369579401061</v>
      </c>
      <c r="E13" s="78">
        <v>15785.85426520993</v>
      </c>
      <c r="F13" s="79">
        <v>95.158080710505089</v>
      </c>
      <c r="G13" s="79">
        <v>115.91239302919354</v>
      </c>
    </row>
    <row r="14" spans="1:7" ht="18.95" customHeight="1">
      <c r="A14" s="77" t="s">
        <v>85</v>
      </c>
      <c r="B14" s="35" t="s">
        <v>80</v>
      </c>
      <c r="C14" s="80">
        <v>125.97799999999999</v>
      </c>
      <c r="D14" s="80">
        <v>128</v>
      </c>
      <c r="E14" s="78">
        <v>1390.0841399999999</v>
      </c>
      <c r="F14" s="79">
        <v>105.512604964434</v>
      </c>
      <c r="G14" s="81">
        <v>98.760733673947257</v>
      </c>
    </row>
    <row r="15" spans="1:7" ht="18.95" customHeight="1">
      <c r="A15" s="77" t="s">
        <v>86</v>
      </c>
      <c r="B15" s="35" t="s">
        <v>80</v>
      </c>
      <c r="C15" s="80">
        <v>572.9658428775075</v>
      </c>
      <c r="D15" s="80">
        <v>589.47943157967529</v>
      </c>
      <c r="E15" s="78">
        <v>5715.8952091572355</v>
      </c>
      <c r="F15" s="79">
        <v>117.14615094985596</v>
      </c>
      <c r="G15" s="79">
        <v>111.03625549495064</v>
      </c>
    </row>
    <row r="16" spans="1:7" ht="18.95" customHeight="1">
      <c r="A16" s="77" t="s">
        <v>87</v>
      </c>
      <c r="B16" s="35" t="s">
        <v>88</v>
      </c>
      <c r="C16" s="80">
        <v>175.14274806374556</v>
      </c>
      <c r="D16" s="80">
        <v>185.32738692812708</v>
      </c>
      <c r="E16" s="78">
        <v>1878.9595588535087</v>
      </c>
      <c r="F16" s="79">
        <v>110.44540341366333</v>
      </c>
      <c r="G16" s="79">
        <v>102.9944959779658</v>
      </c>
    </row>
    <row r="17" spans="1:7" ht="18.95" customHeight="1">
      <c r="A17" s="77" t="s">
        <v>89</v>
      </c>
      <c r="B17" s="35" t="s">
        <v>78</v>
      </c>
      <c r="C17" s="80">
        <v>12.835927772420463</v>
      </c>
      <c r="D17" s="80">
        <v>13.128744272406287</v>
      </c>
      <c r="E17" s="78">
        <v>132.43537960125008</v>
      </c>
      <c r="F17" s="79">
        <v>103.21339836797397</v>
      </c>
      <c r="G17" s="79">
        <v>111.46926358705859</v>
      </c>
    </row>
    <row r="18" spans="1:7" ht="18.95" customHeight="1">
      <c r="A18" s="77" t="s">
        <v>90</v>
      </c>
      <c r="B18" s="35" t="s">
        <v>80</v>
      </c>
      <c r="C18" s="78">
        <v>29.10755</v>
      </c>
      <c r="D18" s="78">
        <v>36.271999999999998</v>
      </c>
      <c r="E18" s="78">
        <v>1135.6783330745025</v>
      </c>
      <c r="F18" s="79">
        <v>212.63549122714457</v>
      </c>
      <c r="G18" s="79">
        <v>114.80619759861621</v>
      </c>
    </row>
    <row r="19" spans="1:7" ht="18.95" customHeight="1">
      <c r="A19" s="77" t="s">
        <v>91</v>
      </c>
      <c r="B19" s="35" t="s">
        <v>80</v>
      </c>
      <c r="C19" s="80">
        <v>28.384941759781601</v>
      </c>
      <c r="D19" s="80">
        <v>29.053236844034103</v>
      </c>
      <c r="E19" s="78">
        <v>301.34788059641448</v>
      </c>
      <c r="F19" s="79">
        <v>110.5315960171188</v>
      </c>
      <c r="G19" s="79">
        <v>106.50335652096568</v>
      </c>
    </row>
    <row r="20" spans="1:7" ht="18.95" customHeight="1">
      <c r="A20" s="77" t="s">
        <v>92</v>
      </c>
      <c r="B20" s="35" t="s">
        <v>80</v>
      </c>
      <c r="C20" s="80">
        <v>1316.9082107841211</v>
      </c>
      <c r="D20" s="80">
        <v>1334.9487547444837</v>
      </c>
      <c r="E20" s="78">
        <v>13926.977815539982</v>
      </c>
      <c r="F20" s="79">
        <v>104.64441128356852</v>
      </c>
      <c r="G20" s="79">
        <v>106.25462414828451</v>
      </c>
    </row>
    <row r="21" spans="1:7" ht="18.95" customHeight="1">
      <c r="A21" s="77" t="s">
        <v>93</v>
      </c>
      <c r="B21" s="35" t="s">
        <v>80</v>
      </c>
      <c r="C21" s="80">
        <v>696.40921493661665</v>
      </c>
      <c r="D21" s="80">
        <v>734.72172890976617</v>
      </c>
      <c r="E21" s="78">
        <v>7518.9926962579866</v>
      </c>
      <c r="F21" s="79">
        <v>104.84042935356253</v>
      </c>
      <c r="G21" s="79">
        <v>100.16247500587446</v>
      </c>
    </row>
    <row r="22" spans="1:7" ht="18.95" customHeight="1">
      <c r="A22" s="77" t="s">
        <v>94</v>
      </c>
      <c r="B22" s="35" t="s">
        <v>88</v>
      </c>
      <c r="C22" s="78">
        <v>391.37791921566037</v>
      </c>
      <c r="D22" s="78">
        <v>384.50511723977212</v>
      </c>
      <c r="E22" s="78">
        <v>4059.3588715996771</v>
      </c>
      <c r="F22" s="79">
        <v>100.85988089002771</v>
      </c>
      <c r="G22" s="79">
        <v>97.905881443865383</v>
      </c>
    </row>
    <row r="23" spans="1:7" ht="18.95" customHeight="1">
      <c r="A23" s="30" t="s">
        <v>95</v>
      </c>
      <c r="B23" s="35" t="s">
        <v>96</v>
      </c>
      <c r="C23" s="80">
        <v>687.66306259128453</v>
      </c>
      <c r="D23" s="80">
        <v>665.70414523712009</v>
      </c>
      <c r="E23" s="78">
        <v>6867.3016813438717</v>
      </c>
      <c r="F23" s="79">
        <v>104.52255381333333</v>
      </c>
      <c r="G23" s="79">
        <v>106.54635593819796</v>
      </c>
    </row>
    <row r="24" spans="1:7" ht="18.95" customHeight="1">
      <c r="A24" s="30" t="s">
        <v>97</v>
      </c>
      <c r="B24" s="35" t="s">
        <v>98</v>
      </c>
      <c r="C24" s="80">
        <v>100.87336398215335</v>
      </c>
      <c r="D24" s="80">
        <v>104.12236319487891</v>
      </c>
      <c r="E24" s="78">
        <v>969.16748492618058</v>
      </c>
      <c r="F24" s="79">
        <v>119.06502366481293</v>
      </c>
      <c r="G24" s="79">
        <v>116.03930642349883</v>
      </c>
    </row>
    <row r="25" spans="1:7" ht="30" customHeight="1">
      <c r="A25" s="82" t="s">
        <v>99</v>
      </c>
      <c r="B25" s="35" t="s">
        <v>80</v>
      </c>
      <c r="C25" s="80">
        <v>113.38229844834893</v>
      </c>
      <c r="D25" s="80">
        <v>116.81970619381504</v>
      </c>
      <c r="E25" s="78">
        <v>1250.7768007882908</v>
      </c>
      <c r="F25" s="79">
        <v>110.33217434247737</v>
      </c>
      <c r="G25" s="79">
        <v>106.50710463077201</v>
      </c>
    </row>
    <row r="26" spans="1:7" ht="18.95" customHeight="1">
      <c r="A26" s="77" t="s">
        <v>100</v>
      </c>
      <c r="B26" s="35" t="s">
        <v>101</v>
      </c>
      <c r="C26" s="80">
        <v>644.82818841456981</v>
      </c>
      <c r="D26" s="80">
        <v>652.79014373380755</v>
      </c>
      <c r="E26" s="78">
        <v>6728.6466595877873</v>
      </c>
      <c r="F26" s="79">
        <v>114.20401394923154</v>
      </c>
      <c r="G26" s="79">
        <v>106.76663876504193</v>
      </c>
    </row>
    <row r="27" spans="1:7" ht="18.95" customHeight="1">
      <c r="A27" s="83" t="s">
        <v>102</v>
      </c>
      <c r="B27" s="35" t="s">
        <v>103</v>
      </c>
      <c r="C27" s="80">
        <v>32.726833594501251</v>
      </c>
      <c r="D27" s="80">
        <v>33.389302540698935</v>
      </c>
      <c r="E27" s="78">
        <v>332.4466998089344</v>
      </c>
      <c r="F27" s="79">
        <v>113.20326340294604</v>
      </c>
      <c r="G27" s="79">
        <v>106.36242191386174</v>
      </c>
    </row>
    <row r="28" spans="1:7" ht="18.95" customHeight="1">
      <c r="A28" s="77" t="s">
        <v>104</v>
      </c>
      <c r="B28" s="35" t="s">
        <v>78</v>
      </c>
      <c r="C28" s="80">
        <v>248.41207012676054</v>
      </c>
      <c r="D28" s="80">
        <v>231.79232746478877</v>
      </c>
      <c r="E28" s="78">
        <v>2515.870229605634</v>
      </c>
      <c r="F28" s="79">
        <v>107.04226039164033</v>
      </c>
      <c r="G28" s="79">
        <v>108.96151377029632</v>
      </c>
    </row>
    <row r="29" spans="1:7" ht="18.95" customHeight="1">
      <c r="A29" s="77" t="s">
        <v>105</v>
      </c>
      <c r="B29" s="35" t="s">
        <v>80</v>
      </c>
      <c r="C29" s="80">
        <v>293.76993176659346</v>
      </c>
      <c r="D29" s="80">
        <v>276.08915518114571</v>
      </c>
      <c r="E29" s="78">
        <v>2902.4205854184042</v>
      </c>
      <c r="F29" s="79">
        <v>103.83195004932145</v>
      </c>
      <c r="G29" s="79">
        <v>111.85173466643322</v>
      </c>
    </row>
    <row r="30" spans="1:7" ht="18.95" customHeight="1">
      <c r="A30" s="77" t="s">
        <v>106</v>
      </c>
      <c r="B30" s="35" t="s">
        <v>80</v>
      </c>
      <c r="C30" s="80">
        <v>122.35477791777721</v>
      </c>
      <c r="D30" s="80">
        <v>131.07656526490004</v>
      </c>
      <c r="E30" s="78">
        <v>1263.4827020560194</v>
      </c>
      <c r="F30" s="79">
        <v>105.28238173887554</v>
      </c>
      <c r="G30" s="79">
        <v>105.88736923788716</v>
      </c>
    </row>
    <row r="31" spans="1:7" ht="18.95" customHeight="1">
      <c r="A31" s="77" t="s">
        <v>107</v>
      </c>
      <c r="B31" s="35" t="s">
        <v>108</v>
      </c>
      <c r="C31" s="80">
        <v>16.624057669714826</v>
      </c>
      <c r="D31" s="80">
        <v>17.218156486254184</v>
      </c>
      <c r="E31" s="78">
        <v>167.17475177850631</v>
      </c>
      <c r="F31" s="79">
        <v>111.6394766663696</v>
      </c>
      <c r="G31" s="79">
        <v>103.00770837385204</v>
      </c>
    </row>
    <row r="32" spans="1:7" ht="18.95" customHeight="1">
      <c r="A32" s="77" t="s">
        <v>109</v>
      </c>
      <c r="B32" s="35" t="s">
        <v>78</v>
      </c>
      <c r="C32" s="80">
        <v>1748.6077305111671</v>
      </c>
      <c r="D32" s="80">
        <v>1793.0690918911359</v>
      </c>
      <c r="E32" s="78">
        <v>20027.184938961764</v>
      </c>
      <c r="F32" s="79">
        <v>110.75164248864336</v>
      </c>
      <c r="G32" s="79">
        <v>102.06308673364161</v>
      </c>
    </row>
    <row r="33" spans="1:7" ht="18.95" customHeight="1">
      <c r="A33" s="30" t="s">
        <v>110</v>
      </c>
      <c r="B33" s="35" t="s">
        <v>80</v>
      </c>
      <c r="C33" s="80">
        <v>1582.0046895352621</v>
      </c>
      <c r="D33" s="80">
        <v>1520.0475204501188</v>
      </c>
      <c r="E33" s="78">
        <v>16983.041187745413</v>
      </c>
      <c r="F33" s="79">
        <v>98.512477022042702</v>
      </c>
      <c r="G33" s="79">
        <v>114.10581431950555</v>
      </c>
    </row>
    <row r="34" spans="1:7" ht="18.95" customHeight="1">
      <c r="A34" s="77" t="s">
        <v>111</v>
      </c>
      <c r="B34" s="35" t="s">
        <v>80</v>
      </c>
      <c r="C34" s="80">
        <v>984.00168273661279</v>
      </c>
      <c r="D34" s="80">
        <v>1071.7105145170419</v>
      </c>
      <c r="E34" s="78">
        <v>12419.656252625937</v>
      </c>
      <c r="F34" s="79">
        <v>122.48120165909052</v>
      </c>
      <c r="G34" s="79">
        <v>121.65238871220994</v>
      </c>
    </row>
    <row r="35" spans="1:7" ht="18.95" customHeight="1">
      <c r="A35" s="77" t="s">
        <v>112</v>
      </c>
      <c r="B35" s="35" t="s">
        <v>101</v>
      </c>
      <c r="C35" s="78">
        <v>17.617909000000001</v>
      </c>
      <c r="D35" s="78">
        <v>18.299347000000001</v>
      </c>
      <c r="E35" s="78">
        <v>176.84840400000002</v>
      </c>
      <c r="F35" s="79">
        <v>105.7655921963246</v>
      </c>
      <c r="G35" s="79">
        <v>95.76119596562809</v>
      </c>
    </row>
    <row r="36" spans="1:7" ht="18.95" customHeight="1">
      <c r="A36" s="77" t="s">
        <v>113</v>
      </c>
      <c r="B36" s="35" t="s">
        <v>114</v>
      </c>
      <c r="C36" s="78">
        <v>61.004354574586692</v>
      </c>
      <c r="D36" s="78">
        <v>68.917452277362301</v>
      </c>
      <c r="E36" s="78">
        <v>555.01577525229561</v>
      </c>
      <c r="F36" s="79">
        <v>98.664507524499228</v>
      </c>
      <c r="G36" s="79">
        <v>103.49488082929432</v>
      </c>
    </row>
    <row r="37" spans="1:7" ht="18.95" customHeight="1">
      <c r="A37" s="77" t="s">
        <v>115</v>
      </c>
      <c r="B37" s="35" t="s">
        <v>116</v>
      </c>
      <c r="C37" s="80">
        <v>1136.81707439044</v>
      </c>
      <c r="D37" s="80">
        <v>1024.6600649735401</v>
      </c>
      <c r="E37" s="78">
        <v>11398.377473853106</v>
      </c>
      <c r="F37" s="79">
        <v>118.27158889904612</v>
      </c>
      <c r="G37" s="79">
        <v>108.25989590459695</v>
      </c>
    </row>
    <row r="38" spans="1:7" ht="18.95" customHeight="1">
      <c r="A38" s="77" t="s">
        <v>117</v>
      </c>
      <c r="B38" s="35" t="s">
        <v>118</v>
      </c>
      <c r="C38" s="78">
        <v>45.956640293138946</v>
      </c>
      <c r="D38" s="78">
        <v>47.336281718597931</v>
      </c>
      <c r="E38" s="78">
        <v>336.45637932549175</v>
      </c>
      <c r="F38" s="79">
        <v>147.76887593993234</v>
      </c>
      <c r="G38" s="79">
        <v>122.35646739741574</v>
      </c>
    </row>
    <row r="39" spans="1:7" ht="18.95" customHeight="1">
      <c r="A39" s="77" t="s">
        <v>119</v>
      </c>
      <c r="B39" s="35" t="s">
        <v>80</v>
      </c>
      <c r="C39" s="80">
        <v>269.48735718218074</v>
      </c>
      <c r="D39" s="80">
        <v>279.28072611785416</v>
      </c>
      <c r="E39" s="78">
        <v>2801.1780044073389</v>
      </c>
      <c r="F39" s="79">
        <v>101.00568756522755</v>
      </c>
      <c r="G39" s="79">
        <v>105.10575239156412</v>
      </c>
    </row>
    <row r="40" spans="1:7" ht="18.95" customHeight="1">
      <c r="A40" s="77" t="s">
        <v>120</v>
      </c>
      <c r="B40" s="35" t="s">
        <v>121</v>
      </c>
      <c r="C40" s="84">
        <v>24.580193488600699</v>
      </c>
      <c r="D40" s="84">
        <v>23.641899220347298</v>
      </c>
      <c r="E40" s="78">
        <v>269.31633378343076</v>
      </c>
      <c r="F40" s="79">
        <v>107.84173513991331</v>
      </c>
      <c r="G40" s="79">
        <v>109.95919595204495</v>
      </c>
    </row>
    <row r="41" spans="1:7" ht="18.95" customHeight="1">
      <c r="A41" s="77" t="s">
        <v>122</v>
      </c>
      <c r="B41" s="35" t="s">
        <v>82</v>
      </c>
      <c r="C41" s="80">
        <v>323.24574474487196</v>
      </c>
      <c r="D41" s="80">
        <v>328.2565116367025</v>
      </c>
      <c r="E41" s="78">
        <v>3586.5631061782065</v>
      </c>
      <c r="F41" s="79">
        <v>104.40728741625398</v>
      </c>
      <c r="G41" s="79">
        <v>105.00835938591182</v>
      </c>
    </row>
    <row r="42" spans="1:7" ht="15.75">
      <c r="A42" s="66"/>
      <c r="F42" s="86"/>
      <c r="G42" s="63"/>
    </row>
    <row r="43" spans="1:7" ht="15.75">
      <c r="F43" s="86"/>
      <c r="G43" s="63"/>
    </row>
    <row r="44" spans="1:7" ht="15.75">
      <c r="F44" s="86"/>
      <c r="G44" s="63"/>
    </row>
    <row r="45" spans="1:7" ht="15.75">
      <c r="F45" s="86"/>
      <c r="G45" s="63"/>
    </row>
    <row r="46" spans="1:7" ht="15.75">
      <c r="F46" s="86"/>
      <c r="G46" s="63"/>
    </row>
    <row r="47" spans="1:7" ht="15.75">
      <c r="F47" s="86"/>
      <c r="G47" s="63"/>
    </row>
    <row r="48" spans="1:7" ht="15.75">
      <c r="F48" s="86"/>
      <c r="G48" s="63"/>
    </row>
    <row r="49" spans="1:6" ht="15">
      <c r="F49" s="86"/>
    </row>
    <row r="50" spans="1:6" ht="15">
      <c r="A50" s="62"/>
      <c r="B50" s="87"/>
      <c r="C50" s="62"/>
      <c r="D50" s="62"/>
      <c r="E50" s="62"/>
      <c r="F50" s="86"/>
    </row>
    <row r="51" spans="1:6" ht="15">
      <c r="A51" s="62"/>
      <c r="B51" s="87"/>
      <c r="C51" s="62"/>
      <c r="D51" s="62"/>
      <c r="E51" s="62"/>
      <c r="F51" s="86"/>
    </row>
    <row r="52" spans="1:6" ht="15">
      <c r="A52" s="62"/>
      <c r="B52" s="87"/>
      <c r="C52" s="62"/>
      <c r="D52" s="62"/>
      <c r="E52" s="62"/>
      <c r="F52" s="86"/>
    </row>
    <row r="53" spans="1:6" ht="15">
      <c r="A53" s="62"/>
      <c r="B53" s="87"/>
      <c r="C53" s="62"/>
      <c r="D53" s="62"/>
      <c r="E53" s="62"/>
      <c r="F53" s="62"/>
    </row>
    <row r="54" spans="1:6" ht="15">
      <c r="A54" s="62"/>
      <c r="B54" s="87"/>
      <c r="C54" s="62"/>
      <c r="D54" s="62"/>
      <c r="E54" s="62"/>
      <c r="F54" s="62"/>
    </row>
    <row r="55" spans="1:6" ht="15">
      <c r="A55" s="62"/>
      <c r="B55" s="87"/>
      <c r="C55" s="62"/>
      <c r="D55" s="62"/>
      <c r="E55" s="62"/>
      <c r="F55" s="62"/>
    </row>
    <row r="56" spans="1:6" ht="15">
      <c r="A56" s="62"/>
      <c r="B56" s="87"/>
      <c r="C56" s="62"/>
      <c r="D56" s="62"/>
      <c r="E56" s="62"/>
      <c r="F56" s="62"/>
    </row>
    <row r="57" spans="1:6" ht="15">
      <c r="A57" s="62"/>
      <c r="B57" s="87"/>
      <c r="C57" s="62"/>
      <c r="D57" s="62"/>
      <c r="E57" s="62"/>
      <c r="F57" s="62"/>
    </row>
    <row r="58" spans="1:6" ht="15">
      <c r="A58" s="62"/>
      <c r="B58" s="87"/>
      <c r="C58" s="62"/>
      <c r="D58" s="62"/>
      <c r="E58" s="62"/>
      <c r="F58" s="62"/>
    </row>
    <row r="59" spans="1:6" ht="15">
      <c r="A59" s="62"/>
      <c r="B59" s="87"/>
      <c r="C59" s="62"/>
      <c r="D59" s="62"/>
      <c r="E59" s="62"/>
      <c r="F59" s="62"/>
    </row>
    <row r="60" spans="1:6" ht="15">
      <c r="A60" s="62"/>
      <c r="B60" s="87"/>
      <c r="C60" s="62"/>
      <c r="D60" s="62"/>
      <c r="E60" s="62"/>
      <c r="F60" s="62"/>
    </row>
    <row r="61" spans="1:6" ht="15">
      <c r="A61" s="62"/>
      <c r="B61" s="87"/>
      <c r="C61" s="62"/>
      <c r="D61" s="62"/>
      <c r="E61" s="62"/>
      <c r="F61" s="62"/>
    </row>
    <row r="62" spans="1:6" ht="15">
      <c r="A62" s="62"/>
      <c r="B62" s="87"/>
      <c r="C62" s="62"/>
      <c r="D62" s="62"/>
      <c r="E62" s="62"/>
      <c r="F62" s="62"/>
    </row>
    <row r="63" spans="1:6" ht="15">
      <c r="A63" s="62"/>
      <c r="B63" s="87"/>
      <c r="C63" s="62"/>
      <c r="D63" s="62"/>
      <c r="E63" s="62"/>
      <c r="F63" s="62"/>
    </row>
    <row r="64" spans="1:6" ht="15">
      <c r="A64" s="62"/>
      <c r="B64" s="87"/>
      <c r="C64" s="62"/>
      <c r="D64" s="62"/>
      <c r="E64" s="62"/>
      <c r="F64" s="62"/>
    </row>
    <row r="65" spans="1:6" ht="15">
      <c r="A65" s="62"/>
      <c r="B65" s="87"/>
      <c r="C65" s="62"/>
      <c r="D65" s="62"/>
      <c r="E65" s="62"/>
      <c r="F65" s="62"/>
    </row>
    <row r="66" spans="1:6" ht="18" customHeight="1">
      <c r="A66" s="62"/>
      <c r="B66" s="87"/>
      <c r="C66" s="62"/>
      <c r="D66" s="62"/>
      <c r="E66" s="62"/>
      <c r="F66" s="62"/>
    </row>
    <row r="67" spans="1:6" ht="18" customHeight="1">
      <c r="A67" s="62"/>
      <c r="B67" s="87"/>
      <c r="C67" s="62"/>
      <c r="D67" s="62"/>
      <c r="E67" s="62"/>
      <c r="F67" s="62"/>
    </row>
    <row r="68" spans="1:6" ht="18" customHeight="1">
      <c r="A68" s="62"/>
      <c r="B68" s="87"/>
      <c r="C68" s="62"/>
      <c r="D68" s="62"/>
      <c r="E68" s="62"/>
      <c r="F68" s="62"/>
    </row>
    <row r="69" spans="1:6" ht="18" customHeight="1">
      <c r="A69" s="62"/>
      <c r="B69" s="87"/>
      <c r="C69" s="62"/>
      <c r="D69" s="62"/>
      <c r="E69" s="62"/>
      <c r="F69" s="62"/>
    </row>
    <row r="70" spans="1:6" ht="18" customHeight="1">
      <c r="A70" s="62"/>
      <c r="B70" s="87"/>
      <c r="C70" s="62"/>
      <c r="D70" s="62"/>
      <c r="E70" s="62"/>
      <c r="F70" s="62"/>
    </row>
    <row r="71" spans="1:6" ht="18" customHeight="1">
      <c r="A71" s="62"/>
      <c r="B71" s="87"/>
      <c r="C71" s="62"/>
      <c r="D71" s="62"/>
      <c r="E71" s="62"/>
      <c r="F71" s="62"/>
    </row>
    <row r="72" spans="1:6" ht="18" customHeight="1">
      <c r="A72" s="62"/>
      <c r="B72" s="87"/>
      <c r="C72" s="62"/>
      <c r="D72" s="62"/>
      <c r="E72" s="62"/>
      <c r="F72" s="62"/>
    </row>
  </sheetData>
  <pageMargins left="0.37" right="0.17" top="0.74803149606299202" bottom="0.511811023622047" header="0.43307086614173201" footer="0.31496062992126"/>
  <pageSetup paperSize="9" scale="98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4D01-6274-4DC1-B469-6BEE18CE1DE3}">
  <sheetPr>
    <pageSetUpPr fitToPage="1"/>
  </sheetPr>
  <dimension ref="A1:DF58"/>
  <sheetViews>
    <sheetView workbookViewId="0">
      <selection activeCell="A2" sqref="A2"/>
    </sheetView>
  </sheetViews>
  <sheetFormatPr defaultColWidth="13" defaultRowHeight="16.5" customHeight="1"/>
  <cols>
    <col min="1" max="1" width="57.140625" style="91" customWidth="1"/>
    <col min="2" max="2" width="19.85546875" style="91" customWidth="1"/>
    <col min="3" max="3" width="19.28515625" style="91" customWidth="1"/>
    <col min="4" max="16384" width="13" style="91"/>
  </cols>
  <sheetData>
    <row r="1" spans="1:110" ht="20.100000000000001" customHeight="1">
      <c r="A1" s="88" t="s">
        <v>123</v>
      </c>
      <c r="B1" s="89"/>
      <c r="C1" s="89"/>
      <c r="D1" s="90"/>
    </row>
    <row r="2" spans="1:110" ht="20.100000000000001" customHeight="1">
      <c r="A2" s="92" t="s">
        <v>124</v>
      </c>
      <c r="B2" s="92"/>
      <c r="C2" s="92"/>
      <c r="D2" s="90"/>
    </row>
    <row r="3" spans="1:110" ht="20.100000000000001" customHeight="1">
      <c r="A3" s="93"/>
      <c r="B3" s="90"/>
      <c r="C3" s="94" t="s">
        <v>20</v>
      </c>
      <c r="D3" s="90"/>
    </row>
    <row r="4" spans="1:110" s="97" customFormat="1" ht="15.95" customHeight="1">
      <c r="A4" s="95"/>
      <c r="B4" s="96" t="s">
        <v>125</v>
      </c>
      <c r="C4" s="96" t="s">
        <v>125</v>
      </c>
    </row>
    <row r="5" spans="1:110" s="97" customFormat="1" ht="15.95" customHeight="1">
      <c r="A5" s="98"/>
      <c r="B5" s="99" t="s">
        <v>126</v>
      </c>
      <c r="C5" s="99" t="s">
        <v>126</v>
      </c>
    </row>
    <row r="6" spans="1:110" s="97" customFormat="1" ht="15.95" customHeight="1">
      <c r="A6" s="98"/>
      <c r="B6" s="100" t="s">
        <v>404</v>
      </c>
      <c r="C6" s="100" t="s">
        <v>404</v>
      </c>
    </row>
    <row r="7" spans="1:110" s="97" customFormat="1" ht="15.95" customHeight="1">
      <c r="A7" s="98"/>
      <c r="B7" s="99" t="s">
        <v>127</v>
      </c>
      <c r="C7" s="99" t="s">
        <v>127</v>
      </c>
    </row>
    <row r="8" spans="1:110" s="97" customFormat="1" ht="15.95" customHeight="1">
      <c r="A8" s="98"/>
      <c r="B8" s="101" t="s">
        <v>128</v>
      </c>
      <c r="C8" s="101" t="s">
        <v>29</v>
      </c>
    </row>
    <row r="9" spans="1:110" s="97" customFormat="1" ht="15.95" customHeight="1">
      <c r="A9" s="98"/>
      <c r="B9" s="102"/>
      <c r="C9" s="102"/>
    </row>
    <row r="10" spans="1:110" ht="15.95" customHeight="1">
      <c r="A10" s="43" t="s">
        <v>31</v>
      </c>
      <c r="B10" s="103">
        <v>100.74</v>
      </c>
      <c r="C10" s="104">
        <v>104.43</v>
      </c>
      <c r="D10" s="90"/>
    </row>
    <row r="11" spans="1:110" s="105" customFormat="1" ht="15.95" customHeight="1">
      <c r="A11" s="45" t="s">
        <v>32</v>
      </c>
      <c r="B11" s="103">
        <v>100</v>
      </c>
      <c r="C11" s="104">
        <v>98.88</v>
      </c>
    </row>
    <row r="12" spans="1:110" s="108" customFormat="1" ht="15.95" customHeight="1">
      <c r="A12" s="50" t="s">
        <v>33</v>
      </c>
      <c r="B12" s="106">
        <v>100.05</v>
      </c>
      <c r="C12" s="106">
        <v>100.34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</row>
    <row r="13" spans="1:110" ht="15.95" customHeight="1">
      <c r="A13" s="50" t="s">
        <v>34</v>
      </c>
      <c r="B13" s="106">
        <v>99.95</v>
      </c>
      <c r="C13" s="106">
        <v>98.32</v>
      </c>
    </row>
    <row r="14" spans="1:110" ht="15.95" customHeight="1">
      <c r="A14" s="50" t="s">
        <v>35</v>
      </c>
      <c r="B14" s="106">
        <v>99.4</v>
      </c>
      <c r="C14" s="106">
        <v>100.14</v>
      </c>
    </row>
    <row r="15" spans="1:110" ht="15.95" customHeight="1">
      <c r="A15" s="50" t="s">
        <v>36</v>
      </c>
      <c r="B15" s="106">
        <v>99.99</v>
      </c>
      <c r="C15" s="106">
        <v>90.57</v>
      </c>
    </row>
    <row r="16" spans="1:110" ht="15.95" customHeight="1">
      <c r="A16" s="50" t="s">
        <v>37</v>
      </c>
      <c r="B16" s="106">
        <v>100.05</v>
      </c>
      <c r="C16" s="106">
        <v>108.59</v>
      </c>
    </row>
    <row r="17" spans="1:110" ht="15.95" customHeight="1">
      <c r="A17" s="54" t="s">
        <v>38</v>
      </c>
      <c r="B17" s="103">
        <v>100.79</v>
      </c>
      <c r="C17" s="103">
        <v>104.81</v>
      </c>
    </row>
    <row r="18" spans="1:110" s="110" customFormat="1" ht="15.95" customHeight="1">
      <c r="A18" s="50" t="s">
        <v>39</v>
      </c>
      <c r="B18" s="106">
        <v>100.87</v>
      </c>
      <c r="C18" s="109">
        <v>99.15</v>
      </c>
    </row>
    <row r="19" spans="1:110" ht="15.95" customHeight="1">
      <c r="A19" s="50" t="s">
        <v>40</v>
      </c>
      <c r="B19" s="106">
        <v>100.28</v>
      </c>
      <c r="C19" s="106">
        <v>100.88</v>
      </c>
    </row>
    <row r="20" spans="1:110" ht="15.95" customHeight="1">
      <c r="A20" s="50" t="s">
        <v>41</v>
      </c>
      <c r="B20" s="106">
        <v>100.06</v>
      </c>
      <c r="C20" s="106">
        <v>101.46</v>
      </c>
    </row>
    <row r="21" spans="1:110" ht="15.95" customHeight="1">
      <c r="A21" s="50" t="s">
        <v>42</v>
      </c>
      <c r="B21" s="106">
        <v>100.51</v>
      </c>
      <c r="C21" s="106">
        <v>103.61</v>
      </c>
    </row>
    <row r="22" spans="1:110" ht="15.95" customHeight="1">
      <c r="A22" s="50" t="s">
        <v>43</v>
      </c>
      <c r="B22" s="106">
        <v>101</v>
      </c>
      <c r="C22" s="109">
        <v>103.87</v>
      </c>
    </row>
    <row r="23" spans="1:110" ht="15.95" customHeight="1">
      <c r="A23" s="50" t="s">
        <v>44</v>
      </c>
      <c r="B23" s="106">
        <v>101.04</v>
      </c>
      <c r="C23" s="106">
        <v>106.15</v>
      </c>
    </row>
    <row r="24" spans="1:110" s="111" customFormat="1" ht="30" customHeight="1">
      <c r="A24" s="50" t="s">
        <v>129</v>
      </c>
      <c r="B24" s="106">
        <v>100.49</v>
      </c>
      <c r="C24" s="106">
        <v>100.61</v>
      </c>
    </row>
    <row r="25" spans="1:110" ht="15.95" customHeight="1">
      <c r="A25" s="50" t="s">
        <v>46</v>
      </c>
      <c r="B25" s="106">
        <v>101.48</v>
      </c>
      <c r="C25" s="109">
        <v>101.4</v>
      </c>
    </row>
    <row r="26" spans="1:110" ht="15.95" customHeight="1">
      <c r="A26" s="50" t="s">
        <v>47</v>
      </c>
      <c r="B26" s="106">
        <v>100.7</v>
      </c>
      <c r="C26" s="106">
        <v>98.67</v>
      </c>
    </row>
    <row r="27" spans="1:110" ht="15.95" customHeight="1">
      <c r="A27" s="50" t="s">
        <v>48</v>
      </c>
      <c r="B27" s="106">
        <v>100.16</v>
      </c>
      <c r="C27" s="106">
        <v>100.54</v>
      </c>
    </row>
    <row r="28" spans="1:110" ht="15.95" customHeight="1">
      <c r="A28" s="50" t="s">
        <v>49</v>
      </c>
      <c r="B28" s="106">
        <v>100.35</v>
      </c>
      <c r="C28" s="109">
        <v>103.51</v>
      </c>
    </row>
    <row r="29" spans="1:110" s="112" customFormat="1" ht="15.95" customHeight="1">
      <c r="A29" s="50" t="s">
        <v>50</v>
      </c>
      <c r="B29" s="106">
        <v>100.44</v>
      </c>
      <c r="C29" s="106">
        <v>100.41</v>
      </c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</row>
    <row r="30" spans="1:110" ht="15.95" customHeight="1">
      <c r="A30" s="50" t="s">
        <v>51</v>
      </c>
      <c r="B30" s="106">
        <v>100.89</v>
      </c>
      <c r="C30" s="106">
        <v>103.11</v>
      </c>
    </row>
    <row r="31" spans="1:110" ht="15.95" customHeight="1">
      <c r="A31" s="50" t="s">
        <v>52</v>
      </c>
      <c r="B31" s="106">
        <v>100.52</v>
      </c>
      <c r="C31" s="106">
        <v>96.78</v>
      </c>
    </row>
    <row r="32" spans="1:110" ht="15.95" customHeight="1">
      <c r="A32" s="50" t="s">
        <v>53</v>
      </c>
      <c r="B32" s="106">
        <v>100.26</v>
      </c>
      <c r="C32" s="106">
        <v>107.6</v>
      </c>
    </row>
    <row r="33" spans="1:3" ht="15.95" customHeight="1">
      <c r="A33" s="50" t="s">
        <v>130</v>
      </c>
      <c r="B33" s="106">
        <v>100.44</v>
      </c>
      <c r="C33" s="106">
        <v>108.05</v>
      </c>
    </row>
    <row r="34" spans="1:3" ht="15.95" customHeight="1">
      <c r="A34" s="50" t="s">
        <v>131</v>
      </c>
      <c r="B34" s="106">
        <v>100.3</v>
      </c>
      <c r="C34" s="106">
        <v>105.89</v>
      </c>
    </row>
    <row r="35" spans="1:3" ht="15.95" customHeight="1">
      <c r="A35" s="50" t="s">
        <v>56</v>
      </c>
      <c r="B35" s="106">
        <v>99.85</v>
      </c>
      <c r="C35" s="106">
        <v>101.32</v>
      </c>
    </row>
    <row r="36" spans="1:3" ht="15.95" customHeight="1">
      <c r="A36" s="50" t="s">
        <v>57</v>
      </c>
      <c r="B36" s="106">
        <v>101.14</v>
      </c>
      <c r="C36" s="106">
        <v>118.28</v>
      </c>
    </row>
    <row r="37" spans="1:3" s="110" customFormat="1" ht="15.95" customHeight="1">
      <c r="A37" s="50" t="s">
        <v>58</v>
      </c>
      <c r="B37" s="106">
        <v>100.8</v>
      </c>
      <c r="C37" s="106">
        <v>104.02</v>
      </c>
    </row>
    <row r="38" spans="1:3" s="110" customFormat="1" ht="15.95" customHeight="1">
      <c r="A38" s="50" t="s">
        <v>59</v>
      </c>
      <c r="B38" s="106">
        <v>101.05</v>
      </c>
      <c r="C38" s="106">
        <v>106.6</v>
      </c>
    </row>
    <row r="39" spans="1:3" ht="15.95" customHeight="1">
      <c r="A39" s="50" t="s">
        <v>60</v>
      </c>
      <c r="B39" s="106">
        <v>101.39</v>
      </c>
      <c r="C39" s="106">
        <v>107.93</v>
      </c>
    </row>
    <row r="40" spans="1:3" ht="15.95" customHeight="1">
      <c r="A40" s="50" t="s">
        <v>61</v>
      </c>
      <c r="B40" s="106">
        <v>101.2</v>
      </c>
      <c r="C40" s="106">
        <v>118.39</v>
      </c>
    </row>
    <row r="41" spans="1:3" ht="15.95" customHeight="1">
      <c r="A41" s="50" t="s">
        <v>62</v>
      </c>
      <c r="B41" s="106">
        <v>99.94</v>
      </c>
      <c r="C41" s="106">
        <v>94.63</v>
      </c>
    </row>
    <row r="42" spans="1:3" ht="15.95" customHeight="1">
      <c r="A42" s="58" t="s">
        <v>63</v>
      </c>
      <c r="B42" s="103">
        <v>100.04</v>
      </c>
      <c r="C42" s="103">
        <v>99.57</v>
      </c>
    </row>
    <row r="43" spans="1:3" ht="15.95" customHeight="1">
      <c r="A43" s="58" t="s">
        <v>132</v>
      </c>
      <c r="B43" s="103">
        <v>100.19</v>
      </c>
      <c r="C43" s="103">
        <v>101.07</v>
      </c>
    </row>
    <row r="44" spans="1:3" ht="15.95" customHeight="1">
      <c r="A44" s="50" t="s">
        <v>65</v>
      </c>
      <c r="B44" s="106">
        <v>100.14</v>
      </c>
      <c r="C44" s="106">
        <v>100.27</v>
      </c>
    </row>
    <row r="45" spans="1:3" ht="15.95" customHeight="1">
      <c r="A45" s="50" t="s">
        <v>66</v>
      </c>
      <c r="B45" s="106">
        <v>100.44</v>
      </c>
      <c r="C45" s="106">
        <v>112.71</v>
      </c>
    </row>
    <row r="46" spans="1:3" ht="15.95" customHeight="1">
      <c r="A46" s="50" t="s">
        <v>133</v>
      </c>
      <c r="B46" s="106">
        <v>100.18</v>
      </c>
      <c r="C46" s="106">
        <v>99.9</v>
      </c>
    </row>
    <row r="47" spans="1:3" ht="15.95" customHeight="1">
      <c r="A47" s="50" t="s">
        <v>134</v>
      </c>
      <c r="B47" s="106">
        <v>100</v>
      </c>
      <c r="C47" s="106">
        <v>95.77</v>
      </c>
    </row>
    <row r="48" spans="1:3" ht="15.95" customHeight="1">
      <c r="A48" s="113"/>
      <c r="B48" s="114"/>
      <c r="C48" s="114"/>
    </row>
    <row r="49" spans="1:3" ht="15.95" customHeight="1">
      <c r="A49" s="113"/>
      <c r="B49" s="114"/>
      <c r="C49" s="114"/>
    </row>
    <row r="50" spans="1:3" ht="15.95" customHeight="1">
      <c r="A50" s="113"/>
      <c r="B50" s="114"/>
      <c r="C50" s="114"/>
    </row>
    <row r="51" spans="1:3" ht="16.5" customHeight="1">
      <c r="A51" s="113"/>
      <c r="B51" s="114"/>
      <c r="C51" s="114"/>
    </row>
    <row r="52" spans="1:3" ht="16.5" customHeight="1">
      <c r="A52" s="113"/>
      <c r="B52" s="90"/>
      <c r="C52" s="90"/>
    </row>
    <row r="53" spans="1:3" ht="16.5" customHeight="1">
      <c r="A53" s="113"/>
    </row>
    <row r="54" spans="1:3" ht="16.5" customHeight="1">
      <c r="A54" s="113"/>
    </row>
    <row r="55" spans="1:3" ht="16.5" customHeight="1">
      <c r="A55" s="90"/>
    </row>
    <row r="56" spans="1:3" ht="16.5" customHeight="1">
      <c r="A56" s="90"/>
    </row>
    <row r="57" spans="1:3" ht="16.5" customHeight="1">
      <c r="A57" s="90"/>
    </row>
    <row r="58" spans="1:3" ht="16.5" customHeight="1">
      <c r="A58" s="90"/>
    </row>
  </sheetData>
  <pageMargins left="0.54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74E2-E257-40E3-B32E-B8551D4BC3A5}">
  <dimension ref="A1:C80"/>
  <sheetViews>
    <sheetView topLeftCell="A41" workbookViewId="0">
      <selection activeCell="A2" sqref="A2"/>
    </sheetView>
  </sheetViews>
  <sheetFormatPr defaultColWidth="11.7109375" defaultRowHeight="15"/>
  <cols>
    <col min="1" max="1" width="36.7109375" style="120" customWidth="1"/>
    <col min="2" max="3" width="29.42578125" style="120" customWidth="1"/>
    <col min="4" max="16384" width="11.7109375" style="120"/>
  </cols>
  <sheetData>
    <row r="1" spans="1:3" s="91" customFormat="1" ht="20.100000000000001" customHeight="1">
      <c r="A1" s="88" t="s">
        <v>135</v>
      </c>
      <c r="B1" s="89"/>
      <c r="C1" s="89"/>
    </row>
    <row r="2" spans="1:3" s="91" customFormat="1" ht="20.100000000000001" customHeight="1">
      <c r="A2" s="92" t="s">
        <v>136</v>
      </c>
      <c r="B2" s="92"/>
      <c r="C2" s="92"/>
    </row>
    <row r="3" spans="1:3" s="91" customFormat="1" ht="20.100000000000001" customHeight="1">
      <c r="A3" s="92"/>
      <c r="B3" s="92"/>
      <c r="C3" s="92"/>
    </row>
    <row r="4" spans="1:3" s="91" customFormat="1" ht="20.100000000000001" customHeight="1">
      <c r="A4" s="93"/>
      <c r="C4" s="94" t="s">
        <v>20</v>
      </c>
    </row>
    <row r="5" spans="1:3" s="97" customFormat="1" ht="20.100000000000001" customHeight="1">
      <c r="A5" s="95"/>
      <c r="B5" s="96" t="s">
        <v>137</v>
      </c>
      <c r="C5" s="96" t="s">
        <v>137</v>
      </c>
    </row>
    <row r="6" spans="1:3" s="97" customFormat="1" ht="20.100000000000001" customHeight="1">
      <c r="A6" s="98"/>
      <c r="B6" s="115" t="s">
        <v>138</v>
      </c>
      <c r="C6" s="115" t="s">
        <v>138</v>
      </c>
    </row>
    <row r="7" spans="1:3" s="97" customFormat="1" ht="20.100000000000001" customHeight="1">
      <c r="A7" s="98"/>
      <c r="B7" s="101" t="s">
        <v>139</v>
      </c>
      <c r="C7" s="101" t="s">
        <v>140</v>
      </c>
    </row>
    <row r="8" spans="1:3" s="97" customFormat="1" ht="20.100000000000001" customHeight="1">
      <c r="A8" s="98"/>
      <c r="B8" s="102"/>
      <c r="C8" s="102"/>
    </row>
    <row r="9" spans="1:3" s="91" customFormat="1" ht="20.100000000000001" customHeight="1">
      <c r="A9" s="116" t="s">
        <v>141</v>
      </c>
      <c r="B9" s="117">
        <v>100.74</v>
      </c>
      <c r="C9" s="117">
        <v>104.43</v>
      </c>
    </row>
    <row r="10" spans="1:3" ht="18.95" customHeight="1">
      <c r="A10" s="118" t="s">
        <v>142</v>
      </c>
      <c r="B10" s="119">
        <v>100.6</v>
      </c>
      <c r="C10" s="119">
        <v>101.06</v>
      </c>
    </row>
    <row r="11" spans="1:3" ht="18.95" customHeight="1">
      <c r="A11" s="118" t="s">
        <v>143</v>
      </c>
      <c r="B11" s="119">
        <v>101.09</v>
      </c>
      <c r="C11" s="119">
        <v>99.09</v>
      </c>
    </row>
    <row r="12" spans="1:3" ht="18.95" customHeight="1">
      <c r="A12" s="118" t="s">
        <v>144</v>
      </c>
      <c r="B12" s="119">
        <v>99.89</v>
      </c>
      <c r="C12" s="119">
        <v>89.56</v>
      </c>
    </row>
    <row r="13" spans="1:3" ht="18.95" customHeight="1">
      <c r="A13" s="118" t="s">
        <v>145</v>
      </c>
      <c r="B13" s="119">
        <v>100.07</v>
      </c>
      <c r="C13" s="119">
        <v>99.77</v>
      </c>
    </row>
    <row r="14" spans="1:3" ht="18.95" customHeight="1">
      <c r="A14" s="118" t="s">
        <v>146</v>
      </c>
      <c r="B14" s="119">
        <v>100.81</v>
      </c>
      <c r="C14" s="119">
        <v>106.39</v>
      </c>
    </row>
    <row r="15" spans="1:3" ht="18.95" customHeight="1">
      <c r="A15" s="118" t="s">
        <v>147</v>
      </c>
      <c r="B15" s="119">
        <v>99.88</v>
      </c>
      <c r="C15" s="119">
        <v>102.43</v>
      </c>
    </row>
    <row r="16" spans="1:3" ht="18.95" customHeight="1">
      <c r="A16" s="118" t="s">
        <v>148</v>
      </c>
      <c r="B16" s="119">
        <v>101.1</v>
      </c>
      <c r="C16" s="119">
        <v>118.21</v>
      </c>
    </row>
    <row r="17" spans="1:3" ht="18.95" customHeight="1">
      <c r="A17" s="118" t="s">
        <v>149</v>
      </c>
      <c r="B17" s="119">
        <v>101.15</v>
      </c>
      <c r="C17" s="119">
        <v>105.17</v>
      </c>
    </row>
    <row r="18" spans="1:3" ht="18.95" customHeight="1">
      <c r="A18" s="118" t="s">
        <v>150</v>
      </c>
      <c r="B18" s="119">
        <v>101.73</v>
      </c>
      <c r="C18" s="119">
        <v>100.35</v>
      </c>
    </row>
    <row r="19" spans="1:3" ht="18.95" customHeight="1">
      <c r="A19" s="118" t="s">
        <v>151</v>
      </c>
      <c r="B19" s="119">
        <v>100.08</v>
      </c>
      <c r="C19" s="119">
        <v>99.16</v>
      </c>
    </row>
    <row r="20" spans="1:3" ht="18.95" customHeight="1">
      <c r="A20" s="118" t="s">
        <v>152</v>
      </c>
      <c r="B20" s="119">
        <v>100.9</v>
      </c>
      <c r="C20" s="119">
        <v>106.98</v>
      </c>
    </row>
    <row r="21" spans="1:3" ht="18.95" customHeight="1">
      <c r="A21" s="118" t="s">
        <v>153</v>
      </c>
      <c r="B21" s="119">
        <v>100.03</v>
      </c>
      <c r="C21" s="119">
        <v>92.63</v>
      </c>
    </row>
    <row r="22" spans="1:3" ht="18.95" customHeight="1">
      <c r="A22" s="118" t="s">
        <v>154</v>
      </c>
      <c r="B22" s="119">
        <v>100.09</v>
      </c>
      <c r="C22" s="119">
        <v>97.69</v>
      </c>
    </row>
    <row r="23" spans="1:3" ht="18.95" customHeight="1">
      <c r="A23" s="118" t="s">
        <v>155</v>
      </c>
      <c r="B23" s="119">
        <v>100.58</v>
      </c>
      <c r="C23" s="119">
        <v>104.32</v>
      </c>
    </row>
    <row r="24" spans="1:3" ht="18.95" customHeight="1">
      <c r="A24" s="118" t="s">
        <v>156</v>
      </c>
      <c r="B24" s="119">
        <v>99.74</v>
      </c>
      <c r="C24" s="119">
        <v>104.98</v>
      </c>
    </row>
    <row r="25" spans="1:3" ht="18.95" customHeight="1">
      <c r="A25" s="118" t="s">
        <v>157</v>
      </c>
      <c r="B25" s="119">
        <v>100.01</v>
      </c>
      <c r="C25" s="119">
        <v>100.58</v>
      </c>
    </row>
    <row r="26" spans="1:3" ht="18.95" customHeight="1">
      <c r="A26" s="118" t="s">
        <v>158</v>
      </c>
      <c r="B26" s="119">
        <v>101.42</v>
      </c>
      <c r="C26" s="119">
        <v>105.34</v>
      </c>
    </row>
    <row r="27" spans="1:3" ht="18.95" customHeight="1">
      <c r="A27" s="118" t="s">
        <v>159</v>
      </c>
      <c r="B27" s="119">
        <v>99.56</v>
      </c>
      <c r="C27" s="119">
        <v>99.22</v>
      </c>
    </row>
    <row r="28" spans="1:3" ht="18.95" customHeight="1">
      <c r="A28" s="118" t="s">
        <v>160</v>
      </c>
      <c r="B28" s="119">
        <v>100.43</v>
      </c>
      <c r="C28" s="119">
        <v>103.63</v>
      </c>
    </row>
    <row r="29" spans="1:3" ht="18.95" customHeight="1">
      <c r="A29" s="118" t="s">
        <v>161</v>
      </c>
      <c r="B29" s="119">
        <v>100.68</v>
      </c>
      <c r="C29" s="119">
        <v>122.55</v>
      </c>
    </row>
    <row r="30" spans="1:3" ht="18.95" customHeight="1">
      <c r="A30" s="118" t="s">
        <v>162</v>
      </c>
      <c r="B30" s="119">
        <v>101.79</v>
      </c>
      <c r="C30" s="119">
        <v>106.06</v>
      </c>
    </row>
    <row r="31" spans="1:3" ht="18.95" customHeight="1">
      <c r="A31" s="118" t="s">
        <v>163</v>
      </c>
      <c r="B31" s="119">
        <v>100.16</v>
      </c>
      <c r="C31" s="119">
        <v>101.35</v>
      </c>
    </row>
    <row r="32" spans="1:3" ht="18.95" customHeight="1">
      <c r="A32" s="118" t="s">
        <v>164</v>
      </c>
      <c r="B32" s="119">
        <v>99.62</v>
      </c>
      <c r="C32" s="119">
        <v>101.4</v>
      </c>
    </row>
    <row r="33" spans="1:3" ht="18.95" customHeight="1">
      <c r="A33" s="118" t="s">
        <v>165</v>
      </c>
      <c r="B33" s="119">
        <v>100</v>
      </c>
      <c r="C33" s="119">
        <v>98.15</v>
      </c>
    </row>
    <row r="34" spans="1:3" ht="18.95" customHeight="1">
      <c r="A34" s="118" t="s">
        <v>166</v>
      </c>
      <c r="B34" s="119">
        <v>100.97</v>
      </c>
      <c r="C34" s="119">
        <v>102.64</v>
      </c>
    </row>
    <row r="35" spans="1:3" ht="18.95" customHeight="1">
      <c r="A35" s="118" t="s">
        <v>167</v>
      </c>
      <c r="B35" s="119">
        <v>101.55</v>
      </c>
      <c r="C35" s="119">
        <v>102.69</v>
      </c>
    </row>
    <row r="36" spans="1:3" ht="18.95" customHeight="1">
      <c r="A36" s="118" t="s">
        <v>168</v>
      </c>
      <c r="B36" s="119">
        <v>100.33</v>
      </c>
      <c r="C36" s="119">
        <v>107.21</v>
      </c>
    </row>
    <row r="37" spans="1:3" ht="18.95" customHeight="1">
      <c r="A37" s="118" t="s">
        <v>169</v>
      </c>
      <c r="B37" s="119">
        <v>100.09</v>
      </c>
      <c r="C37" s="119">
        <v>94.82</v>
      </c>
    </row>
    <row r="38" spans="1:3" ht="18.95" customHeight="1">
      <c r="A38" s="118" t="s">
        <v>170</v>
      </c>
      <c r="B38" s="119">
        <v>102.14</v>
      </c>
      <c r="C38" s="119">
        <v>100.57</v>
      </c>
    </row>
    <row r="39" spans="1:3" ht="18.95" customHeight="1">
      <c r="A39" s="118" t="s">
        <v>171</v>
      </c>
      <c r="B39" s="119">
        <v>100.31</v>
      </c>
      <c r="C39" s="119">
        <v>100.05</v>
      </c>
    </row>
    <row r="40" spans="1:3" ht="18.95" customHeight="1">
      <c r="A40" s="118" t="s">
        <v>172</v>
      </c>
      <c r="B40" s="119">
        <v>101.56</v>
      </c>
      <c r="C40" s="119">
        <v>115.34</v>
      </c>
    </row>
    <row r="41" spans="1:3" s="91" customFormat="1" ht="20.100000000000001" customHeight="1">
      <c r="A41" s="88" t="s">
        <v>173</v>
      </c>
      <c r="B41" s="89"/>
      <c r="C41" s="89"/>
    </row>
    <row r="42" spans="1:3" s="91" customFormat="1" ht="20.100000000000001" customHeight="1">
      <c r="A42" s="121" t="s">
        <v>174</v>
      </c>
      <c r="B42" s="92"/>
      <c r="C42" s="92"/>
    </row>
    <row r="43" spans="1:3" s="91" customFormat="1" ht="20.100000000000001" customHeight="1">
      <c r="A43" s="92"/>
      <c r="B43" s="92"/>
      <c r="C43" s="92"/>
    </row>
    <row r="44" spans="1:3" s="91" customFormat="1" ht="20.100000000000001" customHeight="1">
      <c r="A44" s="93"/>
      <c r="C44" s="94" t="s">
        <v>20</v>
      </c>
    </row>
    <row r="45" spans="1:3" s="97" customFormat="1" ht="20.100000000000001" customHeight="1">
      <c r="A45" s="95"/>
      <c r="B45" s="96" t="s">
        <v>137</v>
      </c>
      <c r="C45" s="96" t="s">
        <v>137</v>
      </c>
    </row>
    <row r="46" spans="1:3" s="97" customFormat="1" ht="20.100000000000001" customHeight="1">
      <c r="A46" s="98"/>
      <c r="B46" s="115" t="s">
        <v>405</v>
      </c>
      <c r="C46" s="115" t="s">
        <v>405</v>
      </c>
    </row>
    <row r="47" spans="1:3" s="97" customFormat="1" ht="20.100000000000001" customHeight="1">
      <c r="A47" s="98"/>
      <c r="B47" s="101" t="s">
        <v>139</v>
      </c>
      <c r="C47" s="101" t="s">
        <v>140</v>
      </c>
    </row>
    <row r="48" spans="1:3" ht="20.100000000000001" customHeight="1">
      <c r="A48" s="122"/>
      <c r="B48" s="123"/>
      <c r="C48" s="123"/>
    </row>
    <row r="49" spans="1:3" ht="18.95" customHeight="1">
      <c r="A49" s="118" t="s">
        <v>175</v>
      </c>
      <c r="B49" s="119">
        <v>100.35</v>
      </c>
      <c r="C49" s="119">
        <v>103.4</v>
      </c>
    </row>
    <row r="50" spans="1:3" ht="18.95" customHeight="1">
      <c r="A50" s="118" t="s">
        <v>176</v>
      </c>
      <c r="B50" s="119">
        <v>99.58</v>
      </c>
      <c r="C50" s="119">
        <v>110.74</v>
      </c>
    </row>
    <row r="51" spans="1:3" ht="18.95" customHeight="1">
      <c r="A51" s="118" t="s">
        <v>177</v>
      </c>
      <c r="B51" s="119">
        <v>101.34</v>
      </c>
      <c r="C51" s="119">
        <v>114.87</v>
      </c>
    </row>
    <row r="52" spans="1:3" ht="18.95" customHeight="1">
      <c r="A52" s="118" t="s">
        <v>178</v>
      </c>
      <c r="B52" s="119">
        <v>101.93</v>
      </c>
      <c r="C52" s="119">
        <v>104.23</v>
      </c>
    </row>
    <row r="53" spans="1:3" ht="18.95" customHeight="1">
      <c r="A53" s="118" t="s">
        <v>179</v>
      </c>
      <c r="B53" s="119">
        <v>99.94</v>
      </c>
      <c r="C53" s="119">
        <v>104.27</v>
      </c>
    </row>
    <row r="54" spans="1:3" ht="18.95" customHeight="1">
      <c r="A54" s="118" t="s">
        <v>180</v>
      </c>
      <c r="B54" s="119">
        <v>100.41</v>
      </c>
      <c r="C54" s="119">
        <v>100.05</v>
      </c>
    </row>
    <row r="55" spans="1:3" ht="18.95" customHeight="1">
      <c r="A55" s="118" t="s">
        <v>181</v>
      </c>
      <c r="B55" s="119">
        <v>101.31</v>
      </c>
      <c r="C55" s="119">
        <v>116.23</v>
      </c>
    </row>
    <row r="56" spans="1:3" ht="18.95" customHeight="1">
      <c r="A56" s="118" t="s">
        <v>182</v>
      </c>
      <c r="B56" s="119">
        <v>101.12</v>
      </c>
      <c r="C56" s="119">
        <v>109.91</v>
      </c>
    </row>
    <row r="57" spans="1:3" ht="18.95" customHeight="1">
      <c r="A57" s="118" t="s">
        <v>183</v>
      </c>
      <c r="B57" s="119">
        <v>100.37</v>
      </c>
      <c r="C57" s="119">
        <v>95.65</v>
      </c>
    </row>
    <row r="58" spans="1:3" ht="18.95" customHeight="1">
      <c r="A58" s="118" t="s">
        <v>184</v>
      </c>
      <c r="B58" s="119">
        <v>99.87</v>
      </c>
      <c r="C58" s="119">
        <v>96.08</v>
      </c>
    </row>
    <row r="59" spans="1:3" ht="18.95" customHeight="1">
      <c r="A59" s="118" t="s">
        <v>185</v>
      </c>
      <c r="B59" s="119">
        <v>101.31</v>
      </c>
      <c r="C59" s="119">
        <v>141.49</v>
      </c>
    </row>
    <row r="60" spans="1:3" ht="18.95" customHeight="1">
      <c r="A60" s="118" t="s">
        <v>186</v>
      </c>
      <c r="B60" s="119">
        <v>100.93</v>
      </c>
      <c r="C60" s="119">
        <v>100.58</v>
      </c>
    </row>
    <row r="61" spans="1:3" ht="18.95" customHeight="1">
      <c r="A61" s="118" t="s">
        <v>187</v>
      </c>
      <c r="B61" s="119">
        <v>100.21</v>
      </c>
      <c r="C61" s="119">
        <v>98.91</v>
      </c>
    </row>
    <row r="62" spans="1:3" ht="18.95" customHeight="1">
      <c r="A62" s="118" t="s">
        <v>188</v>
      </c>
      <c r="B62" s="119">
        <v>103.24</v>
      </c>
      <c r="C62" s="119">
        <v>110.05</v>
      </c>
    </row>
    <row r="63" spans="1:3" ht="18.95" customHeight="1">
      <c r="A63" s="118" t="s">
        <v>189</v>
      </c>
      <c r="B63" s="119">
        <v>100.71</v>
      </c>
      <c r="C63" s="119">
        <v>106.07</v>
      </c>
    </row>
    <row r="64" spans="1:3" ht="18.95" customHeight="1">
      <c r="A64" s="118" t="s">
        <v>190</v>
      </c>
      <c r="B64" s="119">
        <v>101.62</v>
      </c>
      <c r="C64" s="119">
        <v>105.48</v>
      </c>
    </row>
    <row r="65" spans="1:3" ht="18.95" customHeight="1">
      <c r="A65" s="118" t="s">
        <v>191</v>
      </c>
      <c r="B65" s="119">
        <v>100.42</v>
      </c>
      <c r="C65" s="119">
        <v>103.63</v>
      </c>
    </row>
    <row r="66" spans="1:3" ht="18.95" customHeight="1">
      <c r="A66" s="118" t="s">
        <v>192</v>
      </c>
      <c r="B66" s="119">
        <v>101.57</v>
      </c>
      <c r="C66" s="119">
        <v>107.09</v>
      </c>
    </row>
    <row r="67" spans="1:3" ht="18.95" customHeight="1">
      <c r="A67" s="118" t="s">
        <v>193</v>
      </c>
      <c r="B67" s="119">
        <v>100.6</v>
      </c>
      <c r="C67" s="119">
        <v>102.36</v>
      </c>
    </row>
    <row r="68" spans="1:3" ht="18.95" customHeight="1">
      <c r="A68" s="118" t="s">
        <v>194</v>
      </c>
      <c r="B68" s="119">
        <v>100.79</v>
      </c>
      <c r="C68" s="119">
        <v>112.99</v>
      </c>
    </row>
    <row r="69" spans="1:3" ht="18.95" customHeight="1">
      <c r="A69" s="118" t="s">
        <v>195</v>
      </c>
      <c r="B69" s="119">
        <v>100.77</v>
      </c>
      <c r="C69" s="119">
        <v>104.55</v>
      </c>
    </row>
    <row r="70" spans="1:3" ht="18.95" customHeight="1">
      <c r="A70" s="118" t="s">
        <v>196</v>
      </c>
      <c r="B70" s="119">
        <v>100.3</v>
      </c>
      <c r="C70" s="119">
        <v>105.81</v>
      </c>
    </row>
    <row r="71" spans="1:3" ht="18.95" customHeight="1">
      <c r="A71" s="118" t="s">
        <v>197</v>
      </c>
      <c r="B71" s="119">
        <v>100.2</v>
      </c>
      <c r="C71" s="119">
        <v>104.57</v>
      </c>
    </row>
    <row r="72" spans="1:3" ht="18.95" customHeight="1">
      <c r="A72" s="118" t="s">
        <v>198</v>
      </c>
      <c r="B72" s="119">
        <v>100.25</v>
      </c>
      <c r="C72" s="119">
        <v>108.8</v>
      </c>
    </row>
    <row r="73" spans="1:3" ht="18.95" customHeight="1">
      <c r="A73" s="118" t="s">
        <v>199</v>
      </c>
      <c r="B73" s="119">
        <v>100.71</v>
      </c>
      <c r="C73" s="119">
        <v>95.68</v>
      </c>
    </row>
    <row r="74" spans="1:3" ht="18.95" customHeight="1">
      <c r="A74" s="118" t="s">
        <v>200</v>
      </c>
      <c r="B74" s="119">
        <v>101.89</v>
      </c>
      <c r="C74" s="119">
        <v>113.91</v>
      </c>
    </row>
    <row r="75" spans="1:3" ht="18.95" customHeight="1">
      <c r="A75" s="118" t="s">
        <v>201</v>
      </c>
      <c r="B75" s="119">
        <v>101.28</v>
      </c>
      <c r="C75" s="119">
        <v>103.46</v>
      </c>
    </row>
    <row r="76" spans="1:3" ht="18.95" customHeight="1">
      <c r="A76" s="118" t="s">
        <v>202</v>
      </c>
      <c r="B76" s="119">
        <v>99.51</v>
      </c>
      <c r="C76" s="119">
        <v>103.01</v>
      </c>
    </row>
    <row r="77" spans="1:3" ht="18.95" customHeight="1">
      <c r="A77" s="118" t="s">
        <v>203</v>
      </c>
      <c r="B77" s="119">
        <v>100.89</v>
      </c>
      <c r="C77" s="119">
        <v>101.3</v>
      </c>
    </row>
    <row r="78" spans="1:3" ht="18.95" customHeight="1">
      <c r="A78" s="118" t="s">
        <v>204</v>
      </c>
      <c r="B78" s="119">
        <v>102.31</v>
      </c>
      <c r="C78" s="119">
        <v>101.61</v>
      </c>
    </row>
    <row r="79" spans="1:3" ht="18.95" customHeight="1">
      <c r="A79" s="118" t="s">
        <v>205</v>
      </c>
      <c r="B79" s="119">
        <v>100.34</v>
      </c>
      <c r="C79" s="119">
        <v>110.1</v>
      </c>
    </row>
    <row r="80" spans="1:3" ht="18.95" customHeight="1">
      <c r="A80" s="118" t="s">
        <v>206</v>
      </c>
      <c r="B80" s="119">
        <v>103.36</v>
      </c>
      <c r="C80" s="119">
        <v>104.74</v>
      </c>
    </row>
  </sheetData>
  <pageMargins left="0.37" right="0.17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41F9-F6FA-4C61-AB99-60AC94457E90}">
  <sheetPr>
    <pageSetUpPr fitToPage="1"/>
  </sheetPr>
  <dimension ref="A1:N51"/>
  <sheetViews>
    <sheetView zoomScale="70" zoomScaleNormal="70" workbookViewId="0">
      <selection activeCell="A2" sqref="A2"/>
    </sheetView>
  </sheetViews>
  <sheetFormatPr defaultColWidth="7.5703125" defaultRowHeight="14.25"/>
  <cols>
    <col min="1" max="1" width="34.5703125" style="361" customWidth="1"/>
    <col min="2" max="3" width="9.42578125" style="361" customWidth="1"/>
    <col min="4" max="4" width="9.28515625" style="361" customWidth="1"/>
    <col min="5" max="5" width="8.7109375" style="361" customWidth="1"/>
    <col min="6" max="6" width="9.5703125" style="361" customWidth="1"/>
    <col min="7" max="7" width="11.28515625" style="361" customWidth="1"/>
    <col min="8" max="8" width="4.5703125" style="361" hidden="1" customWidth="1"/>
    <col min="9" max="9" width="9.42578125" style="361" hidden="1" customWidth="1"/>
    <col min="10" max="10" width="10.5703125" style="361" hidden="1" customWidth="1"/>
    <col min="11" max="11" width="3.140625" style="361" hidden="1" customWidth="1"/>
    <col min="12" max="14" width="7.5703125" style="361" hidden="1" customWidth="1"/>
    <col min="15" max="16384" width="7.5703125" style="361"/>
  </cols>
  <sheetData>
    <row r="1" spans="1:14" s="331" customFormat="1" ht="20.100000000000001" customHeight="1">
      <c r="A1" s="330" t="s">
        <v>409</v>
      </c>
    </row>
    <row r="2" spans="1:14" s="333" customFormat="1" ht="20.100000000000001" customHeight="1">
      <c r="A2" s="332"/>
    </row>
    <row r="3" spans="1:14" s="335" customFormat="1" ht="20.100000000000001" customHeight="1">
      <c r="A3" s="334"/>
      <c r="E3" s="336"/>
      <c r="F3" s="337"/>
      <c r="L3" s="338" t="s">
        <v>243</v>
      </c>
      <c r="M3" s="339" t="s">
        <v>410</v>
      </c>
      <c r="N3" s="339" t="s">
        <v>411</v>
      </c>
    </row>
    <row r="4" spans="1:14" s="343" customFormat="1" ht="16.899999999999999" customHeight="1">
      <c r="A4" s="340"/>
      <c r="B4" s="341" t="s">
        <v>21</v>
      </c>
      <c r="C4" s="341" t="s">
        <v>22</v>
      </c>
      <c r="D4" s="341" t="s">
        <v>23</v>
      </c>
      <c r="E4" s="437" t="s">
        <v>309</v>
      </c>
      <c r="F4" s="437"/>
      <c r="G4" s="342" t="s">
        <v>23</v>
      </c>
      <c r="I4" s="341" t="s">
        <v>22</v>
      </c>
      <c r="J4" s="341" t="s">
        <v>23</v>
      </c>
      <c r="L4" s="344">
        <f>(D10+D14)/1000</f>
        <v>218.52199999999999</v>
      </c>
      <c r="M4" s="345">
        <f>L4/L5*100-100</f>
        <v>7.3797075241764247</v>
      </c>
      <c r="N4" s="346">
        <f>L4/11</f>
        <v>19.865636363636362</v>
      </c>
    </row>
    <row r="5" spans="1:14" s="343" customFormat="1" ht="16.899999999999999" customHeight="1">
      <c r="B5" s="347" t="s">
        <v>75</v>
      </c>
      <c r="C5" s="347" t="s">
        <v>75</v>
      </c>
      <c r="D5" s="347" t="s">
        <v>75</v>
      </c>
      <c r="E5" s="438" t="s">
        <v>412</v>
      </c>
      <c r="F5" s="438"/>
      <c r="G5" s="348" t="s">
        <v>24</v>
      </c>
      <c r="I5" s="347" t="s">
        <v>75</v>
      </c>
      <c r="J5" s="347" t="s">
        <v>75</v>
      </c>
      <c r="L5" s="349">
        <f>(J10+J14)/1000</f>
        <v>203.50399999999999</v>
      </c>
      <c r="M5" s="349"/>
      <c r="N5" s="349"/>
    </row>
    <row r="6" spans="1:14" s="343" customFormat="1" ht="16.899999999999999" customHeight="1">
      <c r="B6" s="347">
        <v>2024</v>
      </c>
      <c r="C6" s="347">
        <v>2024</v>
      </c>
      <c r="D6" s="347">
        <v>2024</v>
      </c>
      <c r="E6" s="350" t="s">
        <v>21</v>
      </c>
      <c r="F6" s="350" t="s">
        <v>22</v>
      </c>
      <c r="G6" s="348" t="s">
        <v>25</v>
      </c>
      <c r="I6" s="347">
        <v>2023</v>
      </c>
      <c r="J6" s="347">
        <v>2023</v>
      </c>
      <c r="N6" s="349"/>
    </row>
    <row r="7" spans="1:14" s="343" customFormat="1" ht="16.899999999999999" customHeight="1">
      <c r="B7" s="347"/>
      <c r="C7" s="347"/>
      <c r="D7" s="347"/>
      <c r="E7" s="350" t="s">
        <v>75</v>
      </c>
      <c r="F7" s="350" t="s">
        <v>75</v>
      </c>
      <c r="G7" s="348" t="s">
        <v>258</v>
      </c>
      <c r="I7" s="347"/>
      <c r="J7" s="347"/>
      <c r="L7" s="344">
        <f>SUM(D15:D17)/1000</f>
        <v>173.179</v>
      </c>
      <c r="M7" s="349">
        <f>L7/L8*100-100</f>
        <v>9.1441356274027896</v>
      </c>
      <c r="N7" s="346">
        <f>L7/11</f>
        <v>15.743545454545455</v>
      </c>
    </row>
    <row r="8" spans="1:14" s="343" customFormat="1" ht="16.899999999999999" customHeight="1">
      <c r="B8" s="351"/>
      <c r="C8" s="351"/>
      <c r="D8" s="351"/>
      <c r="E8" s="352">
        <v>2024</v>
      </c>
      <c r="F8" s="352">
        <v>2023</v>
      </c>
      <c r="G8" s="353" t="s">
        <v>413</v>
      </c>
      <c r="I8" s="351"/>
      <c r="J8" s="351"/>
      <c r="L8" s="349">
        <f>SUM(J15:J17)/1000</f>
        <v>158.66999999999999</v>
      </c>
    </row>
    <row r="9" spans="1:14" s="343" customFormat="1" ht="15.95" customHeight="1">
      <c r="B9" s="354"/>
      <c r="C9" s="354"/>
      <c r="D9" s="354"/>
      <c r="I9" s="354"/>
      <c r="J9" s="354"/>
    </row>
    <row r="10" spans="1:14" s="343" customFormat="1" ht="30" customHeight="1">
      <c r="A10" s="355" t="s">
        <v>414</v>
      </c>
      <c r="B10" s="356">
        <v>14187</v>
      </c>
      <c r="C10" s="356">
        <v>11159</v>
      </c>
      <c r="D10" s="356">
        <v>147244</v>
      </c>
      <c r="E10" s="357">
        <f t="shared" ref="E10:E17" si="0">C10/B10*100</f>
        <v>78.656516529216887</v>
      </c>
      <c r="F10" s="357">
        <f t="shared" ref="F10:G17" si="1">C10/I10*100</f>
        <v>77.35338971301816</v>
      </c>
      <c r="G10" s="357">
        <f t="shared" si="1"/>
        <v>99.476418567886554</v>
      </c>
      <c r="H10" s="349"/>
      <c r="I10" s="356">
        <v>14426</v>
      </c>
      <c r="J10" s="356">
        <v>148019</v>
      </c>
      <c r="L10" s="349">
        <f t="shared" ref="L10:N17" si="2">E10-100</f>
        <v>-21.343483470783113</v>
      </c>
      <c r="M10" s="349">
        <f t="shared" si="2"/>
        <v>-22.64661028698184</v>
      </c>
      <c r="N10" s="349">
        <f t="shared" si="2"/>
        <v>-0.52358143211344554</v>
      </c>
    </row>
    <row r="11" spans="1:14" s="343" customFormat="1" ht="30" customHeight="1">
      <c r="A11" s="355" t="s">
        <v>415</v>
      </c>
      <c r="B11" s="356">
        <v>153537</v>
      </c>
      <c r="C11" s="356">
        <v>138552.11655671202</v>
      </c>
      <c r="D11" s="356">
        <v>1450626</v>
      </c>
      <c r="E11" s="357">
        <f t="shared" si="0"/>
        <v>90.240213470832458</v>
      </c>
      <c r="F11" s="357">
        <f t="shared" si="1"/>
        <v>72.837521917305409</v>
      </c>
      <c r="G11" s="357">
        <f t="shared" si="1"/>
        <v>99.984705188104712</v>
      </c>
      <c r="H11" s="349"/>
      <c r="I11" s="356">
        <v>190220.79954067402</v>
      </c>
      <c r="J11" s="356">
        <v>1450847.9044578734</v>
      </c>
      <c r="L11" s="349">
        <f t="shared" si="2"/>
        <v>-9.7597865291675419</v>
      </c>
      <c r="M11" s="349">
        <f t="shared" si="2"/>
        <v>-27.162478082694591</v>
      </c>
      <c r="N11" s="349">
        <f t="shared" si="2"/>
        <v>-1.5294811895287808E-2</v>
      </c>
    </row>
    <row r="12" spans="1:14" s="343" customFormat="1" ht="30" customHeight="1">
      <c r="A12" s="355" t="s">
        <v>416</v>
      </c>
      <c r="B12" s="356">
        <v>80477</v>
      </c>
      <c r="C12" s="356">
        <v>90160</v>
      </c>
      <c r="D12" s="356">
        <v>905734</v>
      </c>
      <c r="E12" s="357">
        <f>C12/B12*100</f>
        <v>112.03200914547014</v>
      </c>
      <c r="F12" s="357">
        <f t="shared" si="1"/>
        <v>99.166281704392972</v>
      </c>
      <c r="G12" s="357">
        <f t="shared" si="1"/>
        <v>92.044267392939176</v>
      </c>
      <c r="H12" s="349"/>
      <c r="I12" s="356">
        <v>90918</v>
      </c>
      <c r="J12" s="356">
        <v>984020</v>
      </c>
      <c r="L12" s="349">
        <f t="shared" si="2"/>
        <v>12.032009145470141</v>
      </c>
      <c r="M12" s="349">
        <f t="shared" si="2"/>
        <v>-0.83371829560702793</v>
      </c>
      <c r="N12" s="349">
        <f t="shared" si="2"/>
        <v>-7.9557326070608241</v>
      </c>
    </row>
    <row r="13" spans="1:14" s="343" customFormat="1" ht="30" customHeight="1">
      <c r="A13" s="358" t="s">
        <v>417</v>
      </c>
      <c r="B13" s="359">
        <f t="shared" ref="B13:D13" si="3">B11/B10</f>
        <v>10.822372594628886</v>
      </c>
      <c r="C13" s="359">
        <f t="shared" si="3"/>
        <v>12.416176768232997</v>
      </c>
      <c r="D13" s="359">
        <f t="shared" si="3"/>
        <v>9.8518513487816151</v>
      </c>
      <c r="E13" s="357">
        <f t="shared" si="0"/>
        <v>114.72693866033694</v>
      </c>
      <c r="F13" s="357">
        <f t="shared" si="1"/>
        <v>94.162029857428777</v>
      </c>
      <c r="G13" s="357">
        <f t="shared" si="1"/>
        <v>100.51096192196675</v>
      </c>
      <c r="H13" s="349"/>
      <c r="I13" s="359">
        <f t="shared" ref="I13:J13" si="4">I11/I10</f>
        <v>13.185969744951755</v>
      </c>
      <c r="J13" s="359">
        <f t="shared" si="4"/>
        <v>9.8017680463850816</v>
      </c>
      <c r="L13" s="349">
        <f t="shared" si="2"/>
        <v>14.726938660336941</v>
      </c>
      <c r="M13" s="349">
        <f t="shared" si="2"/>
        <v>-5.8379701425712227</v>
      </c>
      <c r="N13" s="349">
        <f t="shared" si="2"/>
        <v>0.51096192196675361</v>
      </c>
    </row>
    <row r="14" spans="1:14" s="343" customFormat="1" ht="30" customHeight="1">
      <c r="A14" s="355" t="s">
        <v>418</v>
      </c>
      <c r="B14" s="356">
        <v>8651</v>
      </c>
      <c r="C14" s="356">
        <v>7704</v>
      </c>
      <c r="D14" s="356">
        <v>71278</v>
      </c>
      <c r="E14" s="357">
        <f t="shared" si="0"/>
        <v>89.053288637151766</v>
      </c>
      <c r="F14" s="357">
        <f t="shared" si="1"/>
        <v>117.40323072234075</v>
      </c>
      <c r="G14" s="357">
        <f t="shared" si="1"/>
        <v>128.46354870685769</v>
      </c>
      <c r="H14" s="349"/>
      <c r="I14" s="356">
        <v>6562</v>
      </c>
      <c r="J14" s="356">
        <v>55485</v>
      </c>
      <c r="L14" s="349">
        <f t="shared" si="2"/>
        <v>-10.946711362848234</v>
      </c>
      <c r="M14" s="349">
        <f t="shared" si="2"/>
        <v>17.403230722340751</v>
      </c>
      <c r="N14" s="349">
        <f t="shared" si="2"/>
        <v>28.463548706857694</v>
      </c>
    </row>
    <row r="15" spans="1:14" s="360" customFormat="1" ht="30" customHeight="1">
      <c r="A15" s="358" t="s">
        <v>419</v>
      </c>
      <c r="B15" s="356">
        <v>5454</v>
      </c>
      <c r="C15" s="356">
        <v>4243</v>
      </c>
      <c r="D15" s="356">
        <v>96220</v>
      </c>
      <c r="E15" s="357">
        <f t="shared" si="0"/>
        <v>77.796112944627794</v>
      </c>
      <c r="F15" s="357">
        <f t="shared" si="1"/>
        <v>94.079822616407981</v>
      </c>
      <c r="G15" s="357">
        <f t="shared" si="1"/>
        <v>112.62495025399724</v>
      </c>
      <c r="H15" s="349"/>
      <c r="I15" s="356">
        <v>4510</v>
      </c>
      <c r="J15" s="356">
        <v>85434</v>
      </c>
      <c r="L15" s="349">
        <f t="shared" si="2"/>
        <v>-22.203887055372206</v>
      </c>
      <c r="M15" s="349">
        <f t="shared" si="2"/>
        <v>-5.9201773835920193</v>
      </c>
      <c r="N15" s="349">
        <f t="shared" si="2"/>
        <v>12.624950253997241</v>
      </c>
    </row>
    <row r="16" spans="1:14" s="360" customFormat="1" ht="30" customHeight="1">
      <c r="A16" s="358" t="s">
        <v>420</v>
      </c>
      <c r="B16" s="356">
        <v>5424</v>
      </c>
      <c r="C16" s="356">
        <v>7550</v>
      </c>
      <c r="D16" s="356">
        <v>57696</v>
      </c>
      <c r="E16" s="357">
        <f t="shared" si="0"/>
        <v>139.19616519174042</v>
      </c>
      <c r="F16" s="357">
        <f t="shared" si="1"/>
        <v>114.42861473173689</v>
      </c>
      <c r="G16" s="357">
        <f t="shared" si="1"/>
        <v>100.94301660339067</v>
      </c>
      <c r="H16" s="349"/>
      <c r="I16" s="356">
        <v>6598</v>
      </c>
      <c r="J16" s="356">
        <v>57157</v>
      </c>
      <c r="L16" s="349">
        <f t="shared" si="2"/>
        <v>39.19616519174042</v>
      </c>
      <c r="M16" s="349">
        <f t="shared" si="2"/>
        <v>14.428614731736886</v>
      </c>
      <c r="N16" s="349">
        <f t="shared" si="2"/>
        <v>0.94301660339067439</v>
      </c>
    </row>
    <row r="17" spans="1:14" s="360" customFormat="1" ht="30" customHeight="1">
      <c r="A17" s="355" t="s">
        <v>421</v>
      </c>
      <c r="B17" s="356">
        <v>1987</v>
      </c>
      <c r="C17" s="356">
        <v>1910</v>
      </c>
      <c r="D17" s="356">
        <v>19263</v>
      </c>
      <c r="E17" s="357">
        <f t="shared" si="0"/>
        <v>96.124811273276293</v>
      </c>
      <c r="F17" s="357">
        <f t="shared" si="1"/>
        <v>114.16616855947399</v>
      </c>
      <c r="G17" s="357">
        <f t="shared" si="1"/>
        <v>119.80222650662355</v>
      </c>
      <c r="H17" s="349"/>
      <c r="I17" s="356">
        <v>1673</v>
      </c>
      <c r="J17" s="356">
        <v>16079</v>
      </c>
      <c r="L17" s="349">
        <f t="shared" si="2"/>
        <v>-3.8751887267237066</v>
      </c>
      <c r="M17" s="349">
        <f t="shared" si="2"/>
        <v>14.166168559473988</v>
      </c>
      <c r="N17" s="349">
        <f t="shared" si="2"/>
        <v>19.802226506623555</v>
      </c>
    </row>
    <row r="18" spans="1:14" s="360" customFormat="1" ht="20.100000000000001" customHeight="1">
      <c r="A18" s="361"/>
      <c r="B18" s="362"/>
      <c r="C18" s="362"/>
      <c r="D18" s="362"/>
      <c r="E18" s="361"/>
      <c r="F18" s="361"/>
      <c r="G18" s="361"/>
      <c r="I18" s="362"/>
      <c r="J18" s="362"/>
    </row>
    <row r="19" spans="1:14">
      <c r="C19" s="362"/>
      <c r="D19" s="362"/>
    </row>
    <row r="20" spans="1:14">
      <c r="C20" s="362"/>
      <c r="D20" s="363"/>
    </row>
    <row r="21" spans="1:14">
      <c r="D21" s="362"/>
    </row>
    <row r="22" spans="1:14" ht="20.100000000000001" customHeight="1"/>
    <row r="23" spans="1:14" ht="20.100000000000001" customHeight="1"/>
    <row r="24" spans="1:14" ht="20.100000000000001" customHeight="1"/>
    <row r="25" spans="1:14" ht="20.100000000000001" customHeight="1"/>
    <row r="26" spans="1:14" ht="20.100000000000001" customHeight="1"/>
    <row r="27" spans="1:14" ht="20.100000000000001" customHeight="1"/>
    <row r="28" spans="1:14" ht="21.6" customHeight="1"/>
    <row r="29" spans="1:14" ht="21.6" customHeight="1"/>
    <row r="30" spans="1:14" ht="21.6" customHeight="1"/>
    <row r="40" spans="1:10" ht="15">
      <c r="A40" s="364"/>
      <c r="B40" s="364"/>
      <c r="C40" s="364"/>
      <c r="D40" s="364"/>
      <c r="E40" s="364"/>
      <c r="F40" s="364"/>
      <c r="G40" s="364"/>
      <c r="I40" s="364"/>
      <c r="J40" s="364"/>
    </row>
    <row r="41" spans="1:10" ht="15">
      <c r="A41" s="364"/>
      <c r="B41" s="364"/>
      <c r="C41" s="364"/>
      <c r="D41" s="364"/>
      <c r="E41" s="364"/>
      <c r="F41" s="364"/>
      <c r="G41" s="364"/>
      <c r="I41" s="364"/>
      <c r="J41" s="364"/>
    </row>
    <row r="42" spans="1:10" ht="15">
      <c r="A42" s="364"/>
      <c r="B42" s="364"/>
      <c r="C42" s="364"/>
      <c r="D42" s="364"/>
      <c r="E42" s="364"/>
      <c r="F42" s="364"/>
      <c r="G42" s="364"/>
      <c r="I42" s="364"/>
      <c r="J42" s="364"/>
    </row>
    <row r="43" spans="1:10" ht="15">
      <c r="A43" s="364"/>
      <c r="B43" s="364"/>
      <c r="C43" s="364"/>
      <c r="D43" s="364"/>
      <c r="E43" s="364"/>
      <c r="F43" s="364"/>
      <c r="G43" s="364"/>
      <c r="I43" s="364"/>
      <c r="J43" s="364"/>
    </row>
    <row r="44" spans="1:10" ht="15">
      <c r="A44" s="364"/>
      <c r="B44" s="364"/>
      <c r="C44" s="364"/>
      <c r="D44" s="364"/>
      <c r="E44" s="364"/>
      <c r="F44" s="364"/>
      <c r="G44" s="364"/>
      <c r="I44" s="364"/>
      <c r="J44" s="364"/>
    </row>
    <row r="45" spans="1:10" ht="15">
      <c r="A45" s="364"/>
      <c r="B45" s="364"/>
      <c r="C45" s="364"/>
      <c r="D45" s="364"/>
      <c r="E45" s="364"/>
      <c r="F45" s="364"/>
      <c r="G45" s="364"/>
      <c r="I45" s="364"/>
      <c r="J45" s="364"/>
    </row>
    <row r="46" spans="1:10" ht="15">
      <c r="A46" s="364"/>
      <c r="B46" s="364"/>
      <c r="C46" s="364"/>
      <c r="D46" s="364"/>
      <c r="E46" s="364"/>
      <c r="F46" s="364"/>
      <c r="G46" s="364"/>
      <c r="I46" s="364"/>
      <c r="J46" s="364"/>
    </row>
    <row r="47" spans="1:10" ht="15">
      <c r="A47" s="364"/>
      <c r="B47" s="364"/>
      <c r="C47" s="364"/>
      <c r="D47" s="364"/>
      <c r="E47" s="364"/>
      <c r="F47" s="364"/>
      <c r="G47" s="364"/>
      <c r="I47" s="364"/>
      <c r="J47" s="364"/>
    </row>
    <row r="48" spans="1:10" ht="15">
      <c r="A48" s="364"/>
      <c r="B48" s="364"/>
      <c r="C48" s="364"/>
      <c r="D48" s="364"/>
      <c r="E48" s="364"/>
      <c r="F48" s="364"/>
      <c r="G48" s="364"/>
      <c r="I48" s="364"/>
      <c r="J48" s="364"/>
    </row>
    <row r="49" spans="1:10" ht="15">
      <c r="A49" s="364"/>
      <c r="B49" s="364"/>
      <c r="C49" s="364"/>
      <c r="D49" s="364"/>
      <c r="E49" s="364"/>
      <c r="F49" s="364"/>
      <c r="G49" s="364"/>
      <c r="I49" s="364"/>
      <c r="J49" s="364"/>
    </row>
    <row r="50" spans="1:10" ht="15">
      <c r="A50" s="364"/>
      <c r="B50" s="364"/>
      <c r="C50" s="364"/>
      <c r="D50" s="364"/>
      <c r="E50" s="364"/>
      <c r="F50" s="364"/>
      <c r="G50" s="364"/>
      <c r="I50" s="364"/>
      <c r="J50" s="364"/>
    </row>
    <row r="51" spans="1:10" ht="15">
      <c r="A51" s="364"/>
      <c r="B51" s="364"/>
      <c r="C51" s="364"/>
      <c r="D51" s="364"/>
      <c r="E51" s="364"/>
      <c r="F51" s="364"/>
      <c r="G51" s="364"/>
      <c r="I51" s="364"/>
      <c r="J51" s="364"/>
    </row>
  </sheetData>
  <mergeCells count="2">
    <mergeCell ref="E4:F4"/>
    <mergeCell ref="E5:F5"/>
  </mergeCells>
  <pageMargins left="0.49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9E0C-2DC7-4CAF-8108-CEF4AA4FEA37}">
  <sheetPr>
    <pageSetUpPr fitToPage="1"/>
  </sheetPr>
  <dimension ref="A1:N67"/>
  <sheetViews>
    <sheetView topLeftCell="A10" zoomScaleNormal="100" workbookViewId="0">
      <selection activeCell="A2" sqref="A2"/>
    </sheetView>
  </sheetViews>
  <sheetFormatPr defaultColWidth="8.7109375" defaultRowHeight="12.75"/>
  <cols>
    <col min="1" max="1" width="1.28515625" style="333" customWidth="1"/>
    <col min="2" max="2" width="40.28515625" style="333" customWidth="1"/>
    <col min="3" max="5" width="8.140625" style="333" customWidth="1"/>
    <col min="6" max="6" width="0.42578125" style="333" customWidth="1"/>
    <col min="7" max="7" width="7.140625" style="333" customWidth="1"/>
    <col min="8" max="8" width="7.7109375" style="333" customWidth="1"/>
    <col min="9" max="9" width="6.7109375" style="333" customWidth="1"/>
    <col min="10" max="11" width="1.28515625" style="333" hidden="1" customWidth="1"/>
    <col min="12" max="12" width="8.140625" style="333" hidden="1" customWidth="1"/>
    <col min="13" max="13" width="9.28515625" style="333" hidden="1" customWidth="1"/>
    <col min="14" max="14" width="8.140625" style="333" hidden="1" customWidth="1"/>
    <col min="15" max="15" width="0" style="333" hidden="1" customWidth="1"/>
    <col min="16" max="16384" width="8.7109375" style="333"/>
  </cols>
  <sheetData>
    <row r="1" spans="1:14" s="331" customFormat="1" ht="20.100000000000001" customHeight="1">
      <c r="A1" s="330" t="s">
        <v>422</v>
      </c>
      <c r="B1" s="330"/>
      <c r="C1" s="365"/>
      <c r="D1" s="365"/>
      <c r="E1" s="365"/>
      <c r="F1" s="365"/>
      <c r="G1" s="365"/>
      <c r="L1" s="365"/>
      <c r="M1" s="365"/>
      <c r="N1" s="365"/>
    </row>
    <row r="2" spans="1:14" ht="20.100000000000001" customHeight="1">
      <c r="A2" s="332"/>
      <c r="B2" s="332"/>
      <c r="C2" s="343"/>
      <c r="D2" s="343"/>
      <c r="E2" s="343"/>
      <c r="F2" s="343"/>
      <c r="G2" s="343"/>
      <c r="L2" s="343"/>
      <c r="M2" s="343"/>
      <c r="N2" s="343"/>
    </row>
    <row r="3" spans="1:14" s="335" customFormat="1" ht="20.100000000000001" customHeight="1">
      <c r="A3" s="334"/>
      <c r="B3" s="334"/>
      <c r="C3" s="334"/>
      <c r="D3" s="334"/>
      <c r="E3" s="334"/>
      <c r="F3" s="334"/>
      <c r="G3" s="366"/>
      <c r="L3" s="334"/>
      <c r="M3" s="334"/>
      <c r="N3" s="334"/>
    </row>
    <row r="4" spans="1:14" s="335" customFormat="1" ht="15" customHeight="1">
      <c r="A4" s="367"/>
      <c r="B4" s="367"/>
      <c r="C4" s="439" t="s">
        <v>310</v>
      </c>
      <c r="D4" s="440"/>
      <c r="E4" s="440"/>
      <c r="F4" s="69"/>
      <c r="G4" s="442" t="s">
        <v>423</v>
      </c>
      <c r="H4" s="442"/>
      <c r="I4" s="442"/>
      <c r="L4" s="369" t="s">
        <v>424</v>
      </c>
      <c r="M4" s="369"/>
      <c r="N4" s="369"/>
    </row>
    <row r="5" spans="1:14" s="335" customFormat="1" ht="15" customHeight="1">
      <c r="A5" s="370"/>
      <c r="B5" s="370"/>
      <c r="C5" s="441"/>
      <c r="D5" s="441"/>
      <c r="E5" s="441"/>
      <c r="F5" s="71"/>
      <c r="G5" s="443" t="s">
        <v>425</v>
      </c>
      <c r="H5" s="443"/>
      <c r="I5" s="443"/>
      <c r="L5" s="372"/>
      <c r="M5" s="372"/>
      <c r="N5" s="372"/>
    </row>
    <row r="6" spans="1:14" s="335" customFormat="1" ht="15" customHeight="1">
      <c r="A6" s="370"/>
      <c r="B6" s="370"/>
      <c r="C6" s="368" t="s">
        <v>426</v>
      </c>
      <c r="D6" s="368" t="s">
        <v>427</v>
      </c>
      <c r="E6" s="368" t="s">
        <v>428</v>
      </c>
      <c r="F6" s="71"/>
      <c r="G6" s="368" t="s">
        <v>426</v>
      </c>
      <c r="H6" s="368" t="s">
        <v>427</v>
      </c>
      <c r="I6" s="368" t="s">
        <v>428</v>
      </c>
      <c r="L6" s="368" t="s">
        <v>426</v>
      </c>
      <c r="M6" s="368" t="s">
        <v>427</v>
      </c>
      <c r="N6" s="368" t="s">
        <v>428</v>
      </c>
    </row>
    <row r="7" spans="1:14" s="335" customFormat="1" ht="15" customHeight="1">
      <c r="A7" s="370"/>
      <c r="B7" s="370"/>
      <c r="C7" s="373" t="s">
        <v>429</v>
      </c>
      <c r="D7" s="373" t="s">
        <v>430</v>
      </c>
      <c r="E7" s="373" t="s">
        <v>431</v>
      </c>
      <c r="F7" s="71"/>
      <c r="G7" s="373" t="s">
        <v>432</v>
      </c>
      <c r="H7" s="373" t="s">
        <v>430</v>
      </c>
      <c r="I7" s="373" t="s">
        <v>431</v>
      </c>
      <c r="L7" s="373" t="s">
        <v>429</v>
      </c>
      <c r="M7" s="373" t="s">
        <v>430</v>
      </c>
      <c r="N7" s="373" t="s">
        <v>431</v>
      </c>
    </row>
    <row r="8" spans="1:14" s="335" customFormat="1" ht="15" customHeight="1">
      <c r="A8" s="370"/>
      <c r="B8" s="370"/>
      <c r="C8" s="371" t="s">
        <v>433</v>
      </c>
      <c r="D8" s="371" t="s">
        <v>239</v>
      </c>
      <c r="E8" s="371" t="s">
        <v>434</v>
      </c>
      <c r="F8" s="75"/>
      <c r="G8" s="371" t="s">
        <v>435</v>
      </c>
      <c r="H8" s="371"/>
      <c r="I8" s="371"/>
      <c r="L8" s="371" t="s">
        <v>433</v>
      </c>
      <c r="M8" s="371" t="s">
        <v>239</v>
      </c>
      <c r="N8" s="371" t="s">
        <v>434</v>
      </c>
    </row>
    <row r="9" spans="1:14" s="335" customFormat="1" ht="20.100000000000001" customHeight="1">
      <c r="A9" s="334"/>
      <c r="B9" s="334"/>
      <c r="C9" s="71"/>
      <c r="D9" s="71"/>
      <c r="E9" s="71"/>
      <c r="F9" s="71"/>
      <c r="G9" s="71"/>
      <c r="L9" s="71"/>
      <c r="M9" s="71"/>
      <c r="N9" s="71"/>
    </row>
    <row r="10" spans="1:14" s="377" customFormat="1" ht="20.100000000000001" customHeight="1">
      <c r="A10" s="374" t="s">
        <v>214</v>
      </c>
      <c r="B10" s="374"/>
      <c r="C10" s="375">
        <f>C12+C13+C18</f>
        <v>147244</v>
      </c>
      <c r="D10" s="375">
        <f t="shared" ref="D10:E10" si="0">D12+D13+D18</f>
        <v>1450625.643965476</v>
      </c>
      <c r="E10" s="375">
        <f t="shared" si="0"/>
        <v>905734</v>
      </c>
      <c r="F10" s="375"/>
      <c r="G10" s="376">
        <f>C10/L10*100</f>
        <v>99.476418567886554</v>
      </c>
      <c r="H10" s="376">
        <f t="shared" ref="H10:I10" si="1">D10/M10*100</f>
        <v>99.984680648349482</v>
      </c>
      <c r="I10" s="376">
        <f t="shared" si="1"/>
        <v>92.044267392939176</v>
      </c>
      <c r="L10" s="375">
        <f t="shared" ref="L10:N10" si="2">L12+L13+L18</f>
        <v>148019</v>
      </c>
      <c r="M10" s="375">
        <f t="shared" si="2"/>
        <v>1450847.9044578741</v>
      </c>
      <c r="N10" s="375">
        <f t="shared" si="2"/>
        <v>984020</v>
      </c>
    </row>
    <row r="11" spans="1:14" s="377" customFormat="1" ht="18" customHeight="1">
      <c r="A11" s="374" t="s">
        <v>436</v>
      </c>
      <c r="B11" s="374"/>
      <c r="C11" s="375"/>
      <c r="D11" s="375"/>
      <c r="E11" s="375"/>
      <c r="F11" s="375"/>
      <c r="G11" s="376"/>
      <c r="H11" s="376"/>
      <c r="I11" s="376"/>
      <c r="L11" s="360"/>
      <c r="M11" s="375"/>
      <c r="N11" s="375"/>
    </row>
    <row r="12" spans="1:14" s="382" customFormat="1" ht="18" customHeight="1">
      <c r="A12" s="378"/>
      <c r="B12" s="379" t="s">
        <v>437</v>
      </c>
      <c r="C12" s="380">
        <v>1495</v>
      </c>
      <c r="D12" s="380">
        <v>20370.885513494999</v>
      </c>
      <c r="E12" s="380">
        <v>9892</v>
      </c>
      <c r="F12" s="380"/>
      <c r="G12" s="381">
        <f t="shared" ref="G12:I30" si="3">C12/L12*100</f>
        <v>91.437308868501532</v>
      </c>
      <c r="H12" s="381">
        <f t="shared" si="3"/>
        <v>88.489379714839686</v>
      </c>
      <c r="I12" s="381">
        <f t="shared" si="3"/>
        <v>97.304741294511103</v>
      </c>
      <c r="L12" s="380">
        <v>1635</v>
      </c>
      <c r="M12" s="380">
        <v>23020.712292413999</v>
      </c>
      <c r="N12" s="380">
        <v>10166</v>
      </c>
    </row>
    <row r="13" spans="1:14" s="382" customFormat="1" ht="18" customHeight="1">
      <c r="A13" s="378"/>
      <c r="B13" s="379" t="s">
        <v>438</v>
      </c>
      <c r="C13" s="380">
        <f>SUM(C14:C17)</f>
        <v>34383</v>
      </c>
      <c r="D13" s="380">
        <f t="shared" ref="D13:E13" si="4">SUM(D14:D17)</f>
        <v>470785.21543348103</v>
      </c>
      <c r="E13" s="380">
        <f t="shared" si="4"/>
        <v>431119</v>
      </c>
      <c r="F13" s="380">
        <v>0</v>
      </c>
      <c r="G13" s="381">
        <f t="shared" si="3"/>
        <v>97.42434546072765</v>
      </c>
      <c r="H13" s="381">
        <f t="shared" si="3"/>
        <v>102.13501197085361</v>
      </c>
      <c r="I13" s="381">
        <f t="shared" si="3"/>
        <v>85.018241337829579</v>
      </c>
      <c r="L13" s="380">
        <f t="shared" ref="L13:N13" si="5">SUM(L14:L17)</f>
        <v>35292</v>
      </c>
      <c r="M13" s="380">
        <f t="shared" si="5"/>
        <v>460944.00573216705</v>
      </c>
      <c r="N13" s="380">
        <f t="shared" si="5"/>
        <v>507090</v>
      </c>
    </row>
    <row r="14" spans="1:14" s="335" customFormat="1" ht="18" customHeight="1">
      <c r="A14" s="383"/>
      <c r="B14" s="384" t="s">
        <v>32</v>
      </c>
      <c r="C14" s="385">
        <v>600</v>
      </c>
      <c r="D14" s="385">
        <v>16639.96759</v>
      </c>
      <c r="E14" s="385">
        <v>7269</v>
      </c>
      <c r="F14" s="385"/>
      <c r="G14" s="386">
        <f t="shared" si="3"/>
        <v>81.632653061224488</v>
      </c>
      <c r="H14" s="386">
        <f t="shared" si="3"/>
        <v>91.537213566763526</v>
      </c>
      <c r="I14" s="386">
        <f t="shared" si="3"/>
        <v>161.92916016930275</v>
      </c>
      <c r="L14" s="385">
        <v>735</v>
      </c>
      <c r="M14" s="385">
        <v>18178.363685785</v>
      </c>
      <c r="N14" s="385">
        <v>4489</v>
      </c>
    </row>
    <row r="15" spans="1:14" s="335" customFormat="1" ht="18" customHeight="1">
      <c r="A15" s="383"/>
      <c r="B15" s="384" t="s">
        <v>38</v>
      </c>
      <c r="C15" s="385">
        <v>17855</v>
      </c>
      <c r="D15" s="385">
        <v>176919.61868354201</v>
      </c>
      <c r="E15" s="385">
        <v>351566</v>
      </c>
      <c r="F15" s="385"/>
      <c r="G15" s="386">
        <f t="shared" si="3"/>
        <v>101.76108514761199</v>
      </c>
      <c r="H15" s="386">
        <f t="shared" si="3"/>
        <v>79.185472015992815</v>
      </c>
      <c r="I15" s="386">
        <f t="shared" si="3"/>
        <v>83.054018681874226</v>
      </c>
      <c r="L15" s="385">
        <v>17546</v>
      </c>
      <c r="M15" s="385">
        <v>223424.34057576899</v>
      </c>
      <c r="N15" s="385">
        <v>423298</v>
      </c>
    </row>
    <row r="16" spans="1:14" s="335" customFormat="1" ht="18" customHeight="1">
      <c r="A16" s="383"/>
      <c r="B16" s="384" t="s">
        <v>439</v>
      </c>
      <c r="C16" s="385">
        <v>1092</v>
      </c>
      <c r="D16" s="385">
        <v>25806.850933867998</v>
      </c>
      <c r="E16" s="385">
        <v>7463</v>
      </c>
      <c r="F16" s="385"/>
      <c r="G16" s="386">
        <f t="shared" si="3"/>
        <v>105.91658583899127</v>
      </c>
      <c r="H16" s="386">
        <f t="shared" si="3"/>
        <v>104.47309489145525</v>
      </c>
      <c r="I16" s="386">
        <f t="shared" si="3"/>
        <v>118.62978858687012</v>
      </c>
      <c r="L16" s="385">
        <v>1031</v>
      </c>
      <c r="M16" s="385">
        <v>24701.911014199999</v>
      </c>
      <c r="N16" s="385">
        <v>6291</v>
      </c>
    </row>
    <row r="17" spans="1:14" s="335" customFormat="1" ht="18" customHeight="1">
      <c r="A17" s="383"/>
      <c r="B17" s="384" t="s">
        <v>440</v>
      </c>
      <c r="C17" s="385">
        <v>14836</v>
      </c>
      <c r="D17" s="385">
        <v>251418.77822607101</v>
      </c>
      <c r="E17" s="385">
        <v>64821</v>
      </c>
      <c r="F17" s="385"/>
      <c r="G17" s="386">
        <f t="shared" si="3"/>
        <v>92.841051314142675</v>
      </c>
      <c r="H17" s="386">
        <f t="shared" si="3"/>
        <v>129.17158116685175</v>
      </c>
      <c r="I17" s="386">
        <f t="shared" si="3"/>
        <v>88.781296225278041</v>
      </c>
      <c r="L17" s="385">
        <v>15980</v>
      </c>
      <c r="M17" s="385">
        <v>194639.39045641301</v>
      </c>
      <c r="N17" s="385">
        <v>73012</v>
      </c>
    </row>
    <row r="18" spans="1:14" s="336" customFormat="1" ht="18" customHeight="1">
      <c r="A18" s="387"/>
      <c r="B18" s="379" t="s">
        <v>441</v>
      </c>
      <c r="C18" s="380">
        <f>SUM(C19:C30)</f>
        <v>111366</v>
      </c>
      <c r="D18" s="380">
        <f t="shared" ref="D18:E18" si="6">SUM(D19:D30)</f>
        <v>959469.54301849985</v>
      </c>
      <c r="E18" s="380">
        <f t="shared" si="6"/>
        <v>464723</v>
      </c>
      <c r="F18" s="380"/>
      <c r="G18" s="381">
        <f t="shared" si="3"/>
        <v>100.24664242249668</v>
      </c>
      <c r="H18" s="381">
        <f t="shared" si="3"/>
        <v>99.23324311366494</v>
      </c>
      <c r="I18" s="381">
        <f t="shared" si="3"/>
        <v>99.562734058324978</v>
      </c>
      <c r="L18" s="380">
        <f t="shared" ref="L18:N18" si="7">SUM(L19:L30)</f>
        <v>111092</v>
      </c>
      <c r="M18" s="380">
        <f t="shared" si="7"/>
        <v>966883.18643329304</v>
      </c>
      <c r="N18" s="380">
        <f t="shared" si="7"/>
        <v>466764</v>
      </c>
    </row>
    <row r="19" spans="1:14" s="335" customFormat="1" ht="18" customHeight="1">
      <c r="A19" s="383"/>
      <c r="B19" s="384" t="s">
        <v>442</v>
      </c>
      <c r="C19" s="385">
        <v>59961</v>
      </c>
      <c r="D19" s="385">
        <v>396877.7</v>
      </c>
      <c r="E19" s="385">
        <v>226159</v>
      </c>
      <c r="F19" s="385"/>
      <c r="G19" s="386">
        <f t="shared" si="3"/>
        <v>104.28544097952937</v>
      </c>
      <c r="H19" s="386">
        <f t="shared" si="3"/>
        <v>101.74728388286979</v>
      </c>
      <c r="I19" s="386">
        <f t="shared" si="3"/>
        <v>101.79363921971067</v>
      </c>
      <c r="L19" s="385">
        <v>57497</v>
      </c>
      <c r="M19" s="385">
        <v>390062.20594240201</v>
      </c>
      <c r="N19" s="385">
        <v>222174</v>
      </c>
    </row>
    <row r="20" spans="1:14" s="335" customFormat="1" ht="18" customHeight="1">
      <c r="A20" s="383"/>
      <c r="B20" s="384" t="s">
        <v>443</v>
      </c>
      <c r="C20" s="385">
        <v>7939</v>
      </c>
      <c r="D20" s="385">
        <v>47740.168659126</v>
      </c>
      <c r="E20" s="385">
        <v>40347</v>
      </c>
      <c r="F20" s="385"/>
      <c r="G20" s="386">
        <f t="shared" si="3"/>
        <v>108.23449216087253</v>
      </c>
      <c r="H20" s="386">
        <f t="shared" si="3"/>
        <v>93.384139608701759</v>
      </c>
      <c r="I20" s="386">
        <f t="shared" si="3"/>
        <v>127.44243343125177</v>
      </c>
      <c r="L20" s="385">
        <v>7335</v>
      </c>
      <c r="M20" s="385">
        <v>51122.352103008998</v>
      </c>
      <c r="N20" s="385">
        <v>31659</v>
      </c>
    </row>
    <row r="21" spans="1:14" s="335" customFormat="1" ht="18" customHeight="1">
      <c r="A21" s="383"/>
      <c r="B21" s="384" t="s">
        <v>444</v>
      </c>
      <c r="C21" s="385">
        <v>5429</v>
      </c>
      <c r="D21" s="385">
        <v>66108.734563539998</v>
      </c>
      <c r="E21" s="385">
        <v>23876</v>
      </c>
      <c r="F21" s="385"/>
      <c r="G21" s="386">
        <f t="shared" si="3"/>
        <v>86.586921850079747</v>
      </c>
      <c r="H21" s="386">
        <f t="shared" si="3"/>
        <v>189.93775225001235</v>
      </c>
      <c r="I21" s="386">
        <f t="shared" si="3"/>
        <v>87.480306305646138</v>
      </c>
      <c r="L21" s="385">
        <v>6270</v>
      </c>
      <c r="M21" s="385">
        <v>34805.473783075002</v>
      </c>
      <c r="N21" s="385">
        <v>27293</v>
      </c>
    </row>
    <row r="22" spans="1:14" s="335" customFormat="1" ht="18" customHeight="1">
      <c r="A22" s="383"/>
      <c r="B22" s="384" t="s">
        <v>445</v>
      </c>
      <c r="C22" s="385">
        <v>4569</v>
      </c>
      <c r="D22" s="385">
        <v>15160.916876187001</v>
      </c>
      <c r="E22" s="385">
        <v>20447</v>
      </c>
      <c r="F22" s="385"/>
      <c r="G22" s="386">
        <f t="shared" si="3"/>
        <v>104.55377574370711</v>
      </c>
      <c r="H22" s="386">
        <f t="shared" si="3"/>
        <v>89.052716440817576</v>
      </c>
      <c r="I22" s="386">
        <f t="shared" si="3"/>
        <v>95.009525579666374</v>
      </c>
      <c r="L22" s="385">
        <v>4370</v>
      </c>
      <c r="M22" s="385">
        <v>17024.654027552999</v>
      </c>
      <c r="N22" s="385">
        <v>21521</v>
      </c>
    </row>
    <row r="23" spans="1:14" s="335" customFormat="1" ht="18" customHeight="1">
      <c r="A23" s="383"/>
      <c r="B23" s="384" t="s">
        <v>446</v>
      </c>
      <c r="C23" s="385">
        <v>1246</v>
      </c>
      <c r="D23" s="385">
        <v>24202.856567997998</v>
      </c>
      <c r="E23" s="385">
        <v>6040</v>
      </c>
      <c r="F23" s="385"/>
      <c r="G23" s="386">
        <f t="shared" si="3"/>
        <v>98.420221169036338</v>
      </c>
      <c r="H23" s="386">
        <f t="shared" si="3"/>
        <v>80.117831223067171</v>
      </c>
      <c r="I23" s="386">
        <f t="shared" si="3"/>
        <v>101.64927633793334</v>
      </c>
      <c r="L23" s="385">
        <v>1266</v>
      </c>
      <c r="M23" s="385">
        <v>30209.076055255999</v>
      </c>
      <c r="N23" s="385">
        <v>5942</v>
      </c>
    </row>
    <row r="24" spans="1:14" s="335" customFormat="1" ht="18" customHeight="1">
      <c r="A24" s="383"/>
      <c r="B24" s="384" t="s">
        <v>447</v>
      </c>
      <c r="C24" s="385">
        <v>4241</v>
      </c>
      <c r="D24" s="385">
        <v>277345.07155304204</v>
      </c>
      <c r="E24" s="385">
        <v>23273</v>
      </c>
      <c r="F24" s="385"/>
      <c r="G24" s="386">
        <f t="shared" si="3"/>
        <v>97.404685346807526</v>
      </c>
      <c r="H24" s="386">
        <f t="shared" si="3"/>
        <v>100.28828713740982</v>
      </c>
      <c r="I24" s="386">
        <f t="shared" si="3"/>
        <v>97.560259903584154</v>
      </c>
      <c r="L24" s="385">
        <v>4354</v>
      </c>
      <c r="M24" s="385">
        <v>276547.819759887</v>
      </c>
      <c r="N24" s="385">
        <v>23855</v>
      </c>
    </row>
    <row r="25" spans="1:14" s="335" customFormat="1" ht="30" customHeight="1">
      <c r="A25" s="383"/>
      <c r="B25" s="384" t="s">
        <v>448</v>
      </c>
      <c r="C25" s="385">
        <v>11339</v>
      </c>
      <c r="D25" s="385">
        <v>56165.34959043</v>
      </c>
      <c r="E25" s="385">
        <v>50979</v>
      </c>
      <c r="F25" s="385"/>
      <c r="G25" s="386">
        <f t="shared" si="3"/>
        <v>94.420851028395376</v>
      </c>
      <c r="H25" s="386">
        <f t="shared" si="3"/>
        <v>71.288866292892621</v>
      </c>
      <c r="I25" s="386">
        <f t="shared" si="3"/>
        <v>97.593613599816223</v>
      </c>
      <c r="J25" s="388"/>
      <c r="L25" s="385">
        <v>12009</v>
      </c>
      <c r="M25" s="385">
        <v>78785.583936308991</v>
      </c>
      <c r="N25" s="385">
        <v>52236</v>
      </c>
    </row>
    <row r="26" spans="1:14" s="335" customFormat="1" ht="18" customHeight="1">
      <c r="A26" s="383"/>
      <c r="B26" s="384" t="s">
        <v>449</v>
      </c>
      <c r="C26" s="385">
        <v>4669</v>
      </c>
      <c r="D26" s="385">
        <v>15218.463860131</v>
      </c>
      <c r="E26" s="385">
        <v>20466</v>
      </c>
      <c r="F26" s="385"/>
      <c r="G26" s="386">
        <f t="shared" si="3"/>
        <v>91.873278236914601</v>
      </c>
      <c r="H26" s="386">
        <f t="shared" si="3"/>
        <v>85.551965104314249</v>
      </c>
      <c r="I26" s="386">
        <f t="shared" si="3"/>
        <v>87.953930121621042</v>
      </c>
      <c r="L26" s="385">
        <v>5082</v>
      </c>
      <c r="M26" s="385">
        <v>17788.561421792001</v>
      </c>
      <c r="N26" s="385">
        <v>23269</v>
      </c>
    </row>
    <row r="27" spans="1:14" s="335" customFormat="1" ht="18" customHeight="1">
      <c r="A27" s="383"/>
      <c r="B27" s="384" t="s">
        <v>450</v>
      </c>
      <c r="C27" s="385">
        <v>1462</v>
      </c>
      <c r="D27" s="385">
        <v>11048.227085257</v>
      </c>
      <c r="E27" s="385">
        <v>8422</v>
      </c>
      <c r="F27" s="385"/>
      <c r="G27" s="386">
        <f t="shared" si="3"/>
        <v>95.430809399477809</v>
      </c>
      <c r="H27" s="386">
        <f t="shared" si="3"/>
        <v>84.309572336891605</v>
      </c>
      <c r="I27" s="386">
        <f t="shared" si="3"/>
        <v>101.72726174658774</v>
      </c>
      <c r="L27" s="385">
        <v>1532</v>
      </c>
      <c r="M27" s="385">
        <v>13104.356692867001</v>
      </c>
      <c r="N27" s="385">
        <v>8279</v>
      </c>
    </row>
    <row r="28" spans="1:14" s="335" customFormat="1" ht="18" customHeight="1">
      <c r="A28" s="383"/>
      <c r="B28" s="384" t="s">
        <v>451</v>
      </c>
      <c r="C28" s="385">
        <v>1268</v>
      </c>
      <c r="D28" s="385">
        <v>7595.1729333310004</v>
      </c>
      <c r="E28" s="385">
        <v>5418</v>
      </c>
      <c r="F28" s="385"/>
      <c r="G28" s="386">
        <f t="shared" si="3"/>
        <v>114.13141314131414</v>
      </c>
      <c r="H28" s="386">
        <f t="shared" si="3"/>
        <v>110.86842213856478</v>
      </c>
      <c r="I28" s="386">
        <f t="shared" si="3"/>
        <v>112.26688769167012</v>
      </c>
      <c r="L28" s="385">
        <v>1111</v>
      </c>
      <c r="M28" s="385">
        <v>6850.6187666659998</v>
      </c>
      <c r="N28" s="385">
        <v>4826</v>
      </c>
    </row>
    <row r="29" spans="1:14" ht="30" customHeight="1">
      <c r="A29" s="383"/>
      <c r="B29" s="384" t="s">
        <v>452</v>
      </c>
      <c r="C29" s="385">
        <v>7787</v>
      </c>
      <c r="D29" s="385">
        <v>38513.170698970003</v>
      </c>
      <c r="E29" s="385">
        <v>34101</v>
      </c>
      <c r="F29" s="385"/>
      <c r="G29" s="386">
        <f t="shared" si="3"/>
        <v>88.994285714285709</v>
      </c>
      <c r="H29" s="386">
        <f t="shared" si="3"/>
        <v>83.394868301875803</v>
      </c>
      <c r="I29" s="386">
        <f t="shared" si="3"/>
        <v>85.380570856284422</v>
      </c>
      <c r="L29" s="385">
        <v>8750</v>
      </c>
      <c r="M29" s="385">
        <v>46181.703362799992</v>
      </c>
      <c r="N29" s="385">
        <v>39940</v>
      </c>
    </row>
    <row r="30" spans="1:14" ht="18" customHeight="1">
      <c r="A30" s="383"/>
      <c r="B30" s="384" t="s">
        <v>453</v>
      </c>
      <c r="C30" s="385">
        <v>1456</v>
      </c>
      <c r="D30" s="385">
        <v>3493.7106304879999</v>
      </c>
      <c r="E30" s="385">
        <v>5195</v>
      </c>
      <c r="F30" s="385"/>
      <c r="G30" s="386">
        <f t="shared" si="3"/>
        <v>96.042216358839056</v>
      </c>
      <c r="H30" s="386">
        <f t="shared" si="3"/>
        <v>79.388430430600025</v>
      </c>
      <c r="I30" s="386">
        <f t="shared" si="3"/>
        <v>90.034662045060657</v>
      </c>
      <c r="L30" s="385">
        <v>1516</v>
      </c>
      <c r="M30" s="385">
        <v>4400.7805816769996</v>
      </c>
      <c r="N30" s="385">
        <v>5770</v>
      </c>
    </row>
    <row r="31" spans="1:14" ht="18" customHeight="1">
      <c r="C31" s="375"/>
      <c r="D31" s="375"/>
      <c r="E31" s="375"/>
      <c r="F31" s="385"/>
      <c r="G31" s="386"/>
      <c r="H31" s="389"/>
      <c r="I31" s="389"/>
      <c r="L31" s="343"/>
      <c r="M31" s="385"/>
      <c r="N31" s="385"/>
    </row>
    <row r="32" spans="1:14" ht="20.100000000000001" customHeight="1">
      <c r="A32" s="343"/>
      <c r="B32" s="343"/>
      <c r="C32" s="343"/>
      <c r="D32" s="343"/>
      <c r="E32" s="343"/>
      <c r="F32" s="343"/>
      <c r="G32" s="343"/>
      <c r="L32" s="343"/>
      <c r="M32" s="343"/>
      <c r="N32" s="343"/>
    </row>
    <row r="33" spans="1:14" ht="20.100000000000001" customHeight="1">
      <c r="A33" s="343"/>
      <c r="B33" s="343"/>
      <c r="C33" s="343"/>
      <c r="D33" s="343"/>
      <c r="E33" s="343"/>
      <c r="F33" s="343"/>
      <c r="G33" s="343"/>
      <c r="L33" s="343"/>
      <c r="M33" s="343"/>
      <c r="N33" s="343"/>
    </row>
    <row r="34" spans="1:14" ht="20.100000000000001" customHeight="1">
      <c r="A34" s="343"/>
      <c r="B34" s="343"/>
      <c r="C34" s="343"/>
      <c r="D34" s="343"/>
      <c r="E34" s="343"/>
      <c r="F34" s="343"/>
      <c r="G34" s="343"/>
      <c r="L34" s="343"/>
      <c r="M34" s="343"/>
      <c r="N34" s="343"/>
    </row>
    <row r="35" spans="1:14" ht="20.100000000000001" customHeight="1">
      <c r="A35" s="343"/>
      <c r="B35" s="343"/>
      <c r="C35" s="343"/>
      <c r="D35" s="343"/>
      <c r="E35" s="343"/>
      <c r="F35" s="343"/>
      <c r="G35" s="343"/>
      <c r="L35" s="343"/>
      <c r="M35" s="343"/>
      <c r="N35" s="343"/>
    </row>
    <row r="36" spans="1:14" ht="20.100000000000001" customHeight="1">
      <c r="A36" s="343"/>
      <c r="B36" s="343"/>
      <c r="C36" s="343"/>
      <c r="D36" s="343"/>
      <c r="E36" s="343"/>
      <c r="F36" s="343"/>
      <c r="G36" s="343"/>
      <c r="L36" s="343"/>
      <c r="M36" s="343"/>
      <c r="N36" s="343"/>
    </row>
    <row r="37" spans="1:14" ht="20.100000000000001" customHeight="1">
      <c r="A37" s="343"/>
      <c r="B37" s="343"/>
      <c r="C37" s="343"/>
      <c r="D37" s="343"/>
      <c r="E37" s="343"/>
      <c r="F37" s="343"/>
      <c r="G37" s="343"/>
      <c r="L37" s="343"/>
      <c r="M37" s="343"/>
      <c r="N37" s="343"/>
    </row>
    <row r="38" spans="1:14" ht="20.100000000000001" customHeight="1">
      <c r="A38" s="343"/>
      <c r="B38" s="343"/>
      <c r="C38" s="343"/>
      <c r="D38" s="343"/>
      <c r="E38" s="343"/>
      <c r="F38" s="343"/>
      <c r="G38" s="343"/>
      <c r="L38" s="343"/>
      <c r="M38" s="343"/>
      <c r="N38" s="343"/>
    </row>
    <row r="39" spans="1:14" ht="20.100000000000001" customHeight="1">
      <c r="A39" s="343"/>
      <c r="B39" s="343"/>
      <c r="C39" s="343"/>
      <c r="D39" s="343"/>
      <c r="E39" s="343"/>
      <c r="F39" s="343"/>
      <c r="G39" s="343"/>
      <c r="L39" s="343"/>
      <c r="M39" s="343"/>
      <c r="N39" s="343"/>
    </row>
    <row r="40" spans="1:14" ht="20.100000000000001" customHeight="1">
      <c r="A40" s="343"/>
      <c r="B40" s="343"/>
      <c r="C40" s="343"/>
      <c r="D40" s="343"/>
      <c r="E40" s="343"/>
      <c r="F40" s="343"/>
      <c r="G40" s="343"/>
      <c r="L40" s="343"/>
      <c r="M40" s="343"/>
      <c r="N40" s="343"/>
    </row>
    <row r="41" spans="1:14" ht="20.100000000000001" customHeight="1">
      <c r="A41" s="343"/>
      <c r="B41" s="343"/>
      <c r="C41" s="343"/>
      <c r="D41" s="343"/>
      <c r="E41" s="343"/>
      <c r="F41" s="343"/>
      <c r="G41" s="343"/>
      <c r="L41" s="343"/>
      <c r="M41" s="343"/>
      <c r="N41" s="343"/>
    </row>
    <row r="42" spans="1:14" ht="20.100000000000001" customHeight="1">
      <c r="A42" s="343"/>
      <c r="B42" s="343"/>
      <c r="C42" s="343"/>
      <c r="D42" s="343"/>
      <c r="E42" s="343"/>
      <c r="F42" s="343"/>
      <c r="G42" s="343"/>
      <c r="L42" s="343"/>
      <c r="M42" s="343"/>
      <c r="N42" s="343"/>
    </row>
    <row r="43" spans="1:14" ht="20.100000000000001" customHeight="1">
      <c r="A43" s="343"/>
      <c r="B43" s="343"/>
      <c r="C43" s="343"/>
      <c r="D43" s="343"/>
      <c r="E43" s="343"/>
      <c r="F43" s="343"/>
      <c r="G43" s="343"/>
      <c r="L43" s="343"/>
      <c r="M43" s="343"/>
      <c r="N43" s="343"/>
    </row>
    <row r="44" spans="1:14" ht="20.100000000000001" customHeight="1">
      <c r="A44" s="343"/>
      <c r="B44" s="343"/>
      <c r="C44" s="343"/>
      <c r="D44" s="343"/>
      <c r="E44" s="343"/>
      <c r="F44" s="343"/>
      <c r="G44" s="343"/>
      <c r="L44" s="343"/>
      <c r="M44" s="343"/>
      <c r="N44" s="343"/>
    </row>
    <row r="45" spans="1:14" ht="20.100000000000001" customHeight="1">
      <c r="A45" s="343"/>
      <c r="B45" s="343"/>
      <c r="C45" s="343"/>
      <c r="D45" s="343"/>
      <c r="E45" s="343"/>
      <c r="F45" s="343"/>
      <c r="G45" s="343"/>
      <c r="L45" s="343"/>
      <c r="M45" s="343"/>
      <c r="N45" s="343"/>
    </row>
    <row r="46" spans="1:14" ht="20.100000000000001" customHeight="1">
      <c r="A46" s="343"/>
      <c r="B46" s="343"/>
      <c r="C46" s="343"/>
      <c r="D46" s="343"/>
      <c r="E46" s="343"/>
      <c r="F46" s="343"/>
      <c r="G46" s="343"/>
      <c r="L46" s="343"/>
      <c r="M46" s="343"/>
      <c r="N46" s="343"/>
    </row>
    <row r="47" spans="1:14" ht="20.100000000000001" customHeight="1">
      <c r="A47" s="343"/>
      <c r="B47" s="343"/>
      <c r="C47" s="343"/>
      <c r="D47" s="343"/>
      <c r="E47" s="343"/>
      <c r="F47" s="343"/>
      <c r="G47" s="343"/>
      <c r="L47" s="343"/>
      <c r="M47" s="343"/>
      <c r="N47" s="343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3">
    <mergeCell ref="C4:E5"/>
    <mergeCell ref="G4:I4"/>
    <mergeCell ref="G5:I5"/>
  </mergeCells>
  <pageMargins left="0.6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DA0A-FFAD-4414-AD9C-26F4F1C81FD1}">
  <sheetPr>
    <pageSetUpPr fitToPage="1"/>
  </sheetPr>
  <dimension ref="A1:D73"/>
  <sheetViews>
    <sheetView zoomScaleNormal="100" workbookViewId="0">
      <selection activeCell="A2" sqref="A2"/>
    </sheetView>
  </sheetViews>
  <sheetFormatPr defaultColWidth="8.7109375" defaultRowHeight="12.75"/>
  <cols>
    <col min="1" max="1" width="49.28515625" style="333" customWidth="1"/>
    <col min="2" max="2" width="9.7109375" style="333" customWidth="1"/>
    <col min="3" max="3" width="9.28515625" style="333" customWidth="1"/>
    <col min="4" max="4" width="20.5703125" style="333" customWidth="1"/>
    <col min="5" max="16384" width="8.7109375" style="333"/>
  </cols>
  <sheetData>
    <row r="1" spans="1:4" s="331" customFormat="1" ht="20.100000000000001" customHeight="1">
      <c r="A1" s="330" t="s">
        <v>454</v>
      </c>
      <c r="B1" s="365"/>
      <c r="C1" s="365"/>
    </row>
    <row r="2" spans="1:4" ht="20.100000000000001" customHeight="1">
      <c r="A2" s="343"/>
      <c r="B2" s="343"/>
      <c r="C2" s="343"/>
    </row>
    <row r="3" spans="1:4" s="335" customFormat="1" ht="20.100000000000001" customHeight="1">
      <c r="A3" s="334"/>
      <c r="B3" s="366"/>
      <c r="C3" s="366"/>
      <c r="D3" s="390" t="s">
        <v>455</v>
      </c>
    </row>
    <row r="4" spans="1:4" s="335" customFormat="1" ht="15.95" customHeight="1">
      <c r="A4" s="367"/>
      <c r="B4" s="368" t="s">
        <v>23</v>
      </c>
      <c r="C4" s="368" t="s">
        <v>23</v>
      </c>
      <c r="D4" s="368" t="s">
        <v>423</v>
      </c>
    </row>
    <row r="5" spans="1:4" s="335" customFormat="1" ht="15.95" customHeight="1">
      <c r="A5" s="370"/>
      <c r="B5" s="371" t="s">
        <v>382</v>
      </c>
      <c r="C5" s="371" t="s">
        <v>24</v>
      </c>
      <c r="D5" s="371" t="s">
        <v>456</v>
      </c>
    </row>
    <row r="6" spans="1:4" s="335" customFormat="1" ht="20.100000000000001" customHeight="1">
      <c r="A6" s="334"/>
      <c r="B6" s="71"/>
      <c r="C6" s="71"/>
      <c r="D6" s="71"/>
    </row>
    <row r="7" spans="1:4" s="377" customFormat="1" ht="20.100000000000001" customHeight="1">
      <c r="A7" s="391" t="s">
        <v>214</v>
      </c>
      <c r="B7" s="392">
        <v>55485</v>
      </c>
      <c r="C7" s="392">
        <f>SUM(C8,C9,C14)</f>
        <v>71278</v>
      </c>
      <c r="D7" s="393">
        <f>C7/B7*100</f>
        <v>128.46354870685769</v>
      </c>
    </row>
    <row r="8" spans="1:4" s="377" customFormat="1" ht="20.100000000000001" customHeight="1">
      <c r="A8" s="379" t="s">
        <v>437</v>
      </c>
      <c r="B8" s="394">
        <v>764</v>
      </c>
      <c r="C8" s="394">
        <v>932</v>
      </c>
      <c r="D8" s="395">
        <f t="shared" ref="D8:D26" si="0">C8/B8*100</f>
        <v>121.98952879581151</v>
      </c>
    </row>
    <row r="9" spans="1:4" s="377" customFormat="1" ht="20.100000000000001" customHeight="1">
      <c r="A9" s="379" t="s">
        <v>438</v>
      </c>
      <c r="B9" s="394">
        <v>15013</v>
      </c>
      <c r="C9" s="394">
        <f>SUM(C10:C13)</f>
        <v>18957</v>
      </c>
      <c r="D9" s="395">
        <f t="shared" si="0"/>
        <v>126.27056550989141</v>
      </c>
    </row>
    <row r="10" spans="1:4" s="335" customFormat="1" ht="20.100000000000001" customHeight="1">
      <c r="A10" s="396" t="s">
        <v>32</v>
      </c>
      <c r="B10" s="397">
        <v>408</v>
      </c>
      <c r="C10" s="397">
        <v>463</v>
      </c>
      <c r="D10" s="398">
        <f t="shared" si="0"/>
        <v>113.48039215686273</v>
      </c>
    </row>
    <row r="11" spans="1:4" s="335" customFormat="1" ht="20.100000000000001" customHeight="1">
      <c r="A11" s="396" t="s">
        <v>38</v>
      </c>
      <c r="B11" s="397">
        <v>6441</v>
      </c>
      <c r="C11" s="397">
        <v>8176</v>
      </c>
      <c r="D11" s="398">
        <f t="shared" si="0"/>
        <v>126.93681105418413</v>
      </c>
    </row>
    <row r="12" spans="1:4" s="335" customFormat="1" ht="20.100000000000001" customHeight="1">
      <c r="A12" s="396" t="s">
        <v>439</v>
      </c>
      <c r="B12" s="397">
        <v>944</v>
      </c>
      <c r="C12" s="397">
        <v>1136</v>
      </c>
      <c r="D12" s="398">
        <f t="shared" si="0"/>
        <v>120.33898305084745</v>
      </c>
    </row>
    <row r="13" spans="1:4" s="335" customFormat="1" ht="20.100000000000001" customHeight="1">
      <c r="A13" s="396" t="s">
        <v>440</v>
      </c>
      <c r="B13" s="397">
        <v>7220</v>
      </c>
      <c r="C13" s="397">
        <v>9182</v>
      </c>
      <c r="D13" s="398">
        <f t="shared" si="0"/>
        <v>127.17451523545706</v>
      </c>
    </row>
    <row r="14" spans="1:4" s="377" customFormat="1" ht="20.100000000000001" customHeight="1">
      <c r="A14" s="399" t="s">
        <v>441</v>
      </c>
      <c r="B14" s="394">
        <v>39708</v>
      </c>
      <c r="C14" s="394">
        <f>SUM(C15:C26)</f>
        <v>51389</v>
      </c>
      <c r="D14" s="395">
        <f t="shared" si="0"/>
        <v>129.41724589503374</v>
      </c>
    </row>
    <row r="15" spans="1:4" s="335" customFormat="1" ht="20.100000000000001" customHeight="1">
      <c r="A15" s="396" t="s">
        <v>442</v>
      </c>
      <c r="B15" s="397">
        <v>20006</v>
      </c>
      <c r="C15" s="397">
        <v>26404</v>
      </c>
      <c r="D15" s="398">
        <f t="shared" si="0"/>
        <v>131.98040587823655</v>
      </c>
    </row>
    <row r="16" spans="1:4" s="335" customFormat="1" ht="20.100000000000001" customHeight="1">
      <c r="A16" s="396" t="s">
        <v>443</v>
      </c>
      <c r="B16" s="397">
        <v>2649</v>
      </c>
      <c r="C16" s="397">
        <v>3526</v>
      </c>
      <c r="D16" s="398">
        <f t="shared" si="0"/>
        <v>133.10683276708193</v>
      </c>
    </row>
    <row r="17" spans="1:4" s="335" customFormat="1" ht="20.100000000000001" customHeight="1">
      <c r="A17" s="396" t="s">
        <v>444</v>
      </c>
      <c r="B17" s="397">
        <v>2857</v>
      </c>
      <c r="C17" s="397">
        <v>3512</v>
      </c>
      <c r="D17" s="398">
        <f t="shared" si="0"/>
        <v>122.92614630731538</v>
      </c>
    </row>
    <row r="18" spans="1:4" s="335" customFormat="1" ht="20.100000000000001" customHeight="1">
      <c r="A18" s="396" t="s">
        <v>445</v>
      </c>
      <c r="B18" s="397">
        <v>1103</v>
      </c>
      <c r="C18" s="397">
        <v>1563</v>
      </c>
      <c r="D18" s="398">
        <f t="shared" si="0"/>
        <v>141.70444242973707</v>
      </c>
    </row>
    <row r="19" spans="1:4" s="335" customFormat="1" ht="20.100000000000001" customHeight="1">
      <c r="A19" s="396" t="s">
        <v>446</v>
      </c>
      <c r="B19" s="397">
        <v>512</v>
      </c>
      <c r="C19" s="397">
        <v>565</v>
      </c>
      <c r="D19" s="398">
        <f t="shared" si="0"/>
        <v>110.3515625</v>
      </c>
    </row>
    <row r="20" spans="1:4" s="335" customFormat="1" ht="20.100000000000001" customHeight="1">
      <c r="A20" s="396" t="s">
        <v>447</v>
      </c>
      <c r="B20" s="397">
        <v>2106</v>
      </c>
      <c r="C20" s="397">
        <v>2971</v>
      </c>
      <c r="D20" s="398">
        <f t="shared" si="0"/>
        <v>141.07312440645774</v>
      </c>
    </row>
    <row r="21" spans="1:4" s="335" customFormat="1" ht="27.95" customHeight="1">
      <c r="A21" s="396" t="s">
        <v>457</v>
      </c>
      <c r="B21" s="397">
        <v>4010</v>
      </c>
      <c r="C21" s="397">
        <v>5229</v>
      </c>
      <c r="D21" s="398">
        <f t="shared" si="0"/>
        <v>130.39900249376558</v>
      </c>
    </row>
    <row r="22" spans="1:4" s="335" customFormat="1" ht="20.100000000000001" customHeight="1">
      <c r="A22" s="396" t="s">
        <v>449</v>
      </c>
      <c r="B22" s="397">
        <v>1409</v>
      </c>
      <c r="C22" s="397">
        <v>1543</v>
      </c>
      <c r="D22" s="398">
        <f t="shared" si="0"/>
        <v>109.51029098651526</v>
      </c>
    </row>
    <row r="23" spans="1:4" s="335" customFormat="1" ht="20.100000000000001" customHeight="1">
      <c r="A23" s="396" t="s">
        <v>450</v>
      </c>
      <c r="B23" s="397">
        <v>276</v>
      </c>
      <c r="C23" s="397">
        <v>351</v>
      </c>
      <c r="D23" s="398">
        <f t="shared" si="0"/>
        <v>127.17391304347827</v>
      </c>
    </row>
    <row r="24" spans="1:4" s="335" customFormat="1" ht="20.100000000000001" customHeight="1">
      <c r="A24" s="396" t="s">
        <v>451</v>
      </c>
      <c r="B24" s="397">
        <v>432</v>
      </c>
      <c r="C24" s="397">
        <v>462</v>
      </c>
      <c r="D24" s="398">
        <f t="shared" si="0"/>
        <v>106.94444444444444</v>
      </c>
    </row>
    <row r="25" spans="1:4" ht="27.95" customHeight="1">
      <c r="A25" s="396" t="s">
        <v>458</v>
      </c>
      <c r="B25" s="397">
        <v>2904</v>
      </c>
      <c r="C25" s="397">
        <v>3435</v>
      </c>
      <c r="D25" s="398">
        <f t="shared" si="0"/>
        <v>118.28512396694215</v>
      </c>
    </row>
    <row r="26" spans="1:4" ht="20.100000000000001" customHeight="1">
      <c r="A26" s="396" t="s">
        <v>453</v>
      </c>
      <c r="B26" s="397">
        <v>1444</v>
      </c>
      <c r="C26" s="397">
        <v>1828</v>
      </c>
      <c r="D26" s="398">
        <f t="shared" si="0"/>
        <v>126.59279778393351</v>
      </c>
    </row>
    <row r="27" spans="1:4" ht="20.100000000000001" customHeight="1">
      <c r="A27" s="343"/>
      <c r="B27" s="397"/>
      <c r="C27" s="343"/>
    </row>
    <row r="28" spans="1:4" ht="20.100000000000001" customHeight="1">
      <c r="A28" s="343"/>
      <c r="B28" s="397"/>
      <c r="C28" s="343"/>
    </row>
    <row r="29" spans="1:4" ht="20.100000000000001" customHeight="1">
      <c r="A29" s="343"/>
      <c r="B29" s="343"/>
      <c r="C29" s="343"/>
    </row>
    <row r="30" spans="1:4" ht="20.100000000000001" customHeight="1">
      <c r="A30" s="343"/>
      <c r="B30" s="343"/>
      <c r="C30" s="343"/>
    </row>
    <row r="31" spans="1:4" ht="20.100000000000001" customHeight="1">
      <c r="A31" s="343"/>
      <c r="B31" s="343"/>
      <c r="C31" s="343"/>
    </row>
    <row r="32" spans="1:4" ht="20.100000000000001" customHeight="1">
      <c r="A32" s="343"/>
      <c r="B32" s="343"/>
      <c r="C32" s="343"/>
    </row>
    <row r="33" spans="1:4" ht="20.100000000000001" customHeight="1">
      <c r="A33" s="343"/>
      <c r="B33" s="343"/>
      <c r="C33" s="343"/>
    </row>
    <row r="34" spans="1:4" ht="20.100000000000001" customHeight="1">
      <c r="A34" s="343"/>
      <c r="B34" s="343"/>
      <c r="C34" s="343"/>
    </row>
    <row r="35" spans="1:4" ht="20.100000000000001" customHeight="1">
      <c r="A35" s="343"/>
      <c r="B35" s="343"/>
      <c r="C35" s="343"/>
    </row>
    <row r="36" spans="1:4" ht="20.100000000000001" customHeight="1">
      <c r="A36" s="343"/>
      <c r="B36" s="343"/>
      <c r="C36" s="343"/>
    </row>
    <row r="37" spans="1:4" ht="20.100000000000001" customHeight="1">
      <c r="A37" s="343"/>
      <c r="B37" s="343"/>
      <c r="C37" s="343"/>
    </row>
    <row r="38" spans="1:4" ht="20.100000000000001" customHeight="1">
      <c r="A38" s="343"/>
      <c r="B38" s="343"/>
      <c r="C38" s="343"/>
    </row>
    <row r="39" spans="1:4" ht="20.100000000000001" customHeight="1">
      <c r="A39" s="343"/>
      <c r="B39" s="343"/>
      <c r="C39" s="343"/>
    </row>
    <row r="40" spans="1:4" ht="20.100000000000001" customHeight="1">
      <c r="A40" s="343"/>
      <c r="B40" s="343"/>
      <c r="C40" s="343"/>
    </row>
    <row r="41" spans="1:4" ht="20.100000000000001" customHeight="1">
      <c r="A41" s="343"/>
      <c r="B41" s="343"/>
      <c r="C41" s="343"/>
    </row>
    <row r="42" spans="1:4" ht="20.100000000000001" customHeight="1">
      <c r="A42" s="343"/>
      <c r="B42" s="343"/>
      <c r="C42" s="343"/>
    </row>
    <row r="43" spans="1:4" ht="20.100000000000001" customHeight="1">
      <c r="A43" s="343"/>
      <c r="B43" s="343"/>
      <c r="C43" s="343"/>
    </row>
    <row r="44" spans="1:4" ht="20.100000000000001" customHeight="1">
      <c r="A44" s="343"/>
      <c r="B44" s="343"/>
      <c r="C44" s="343"/>
      <c r="D44" s="343"/>
    </row>
    <row r="45" spans="1:4" ht="20.100000000000001" customHeight="1">
      <c r="A45" s="343"/>
      <c r="B45" s="343"/>
      <c r="C45" s="343"/>
      <c r="D45" s="343"/>
    </row>
    <row r="46" spans="1:4" ht="20.100000000000001" customHeight="1">
      <c r="A46" s="343"/>
      <c r="B46" s="343"/>
      <c r="C46" s="343"/>
      <c r="D46" s="343"/>
    </row>
    <row r="47" spans="1:4" ht="20.100000000000001" customHeight="1">
      <c r="A47" s="343"/>
      <c r="B47" s="343"/>
      <c r="C47" s="343"/>
      <c r="D47" s="343"/>
    </row>
    <row r="48" spans="1:4" ht="20.100000000000001" customHeight="1">
      <c r="A48" s="343"/>
      <c r="B48" s="343"/>
      <c r="C48" s="343"/>
      <c r="D48" s="343"/>
    </row>
    <row r="49" spans="1:4" ht="20.100000000000001" customHeight="1">
      <c r="A49" s="343"/>
      <c r="B49" s="343"/>
      <c r="C49" s="343"/>
      <c r="D49" s="343"/>
    </row>
    <row r="50" spans="1:4" ht="20.100000000000001" customHeight="1">
      <c r="A50" s="343"/>
      <c r="B50" s="343"/>
      <c r="C50" s="343"/>
      <c r="D50" s="343"/>
    </row>
    <row r="51" spans="1:4" ht="20.100000000000001" customHeight="1">
      <c r="A51" s="343"/>
      <c r="B51" s="343"/>
      <c r="C51" s="343"/>
      <c r="D51" s="343"/>
    </row>
    <row r="52" spans="1:4" ht="20.100000000000001" customHeight="1">
      <c r="A52" s="343"/>
      <c r="B52" s="343"/>
      <c r="C52" s="343"/>
      <c r="D52" s="343"/>
    </row>
    <row r="53" spans="1:4" ht="20.100000000000001" customHeight="1">
      <c r="A53" s="343"/>
      <c r="B53" s="343"/>
      <c r="C53" s="343"/>
      <c r="D53" s="343"/>
    </row>
    <row r="54" spans="1:4" ht="20.100000000000001" customHeight="1">
      <c r="A54" s="343"/>
      <c r="B54" s="343"/>
      <c r="C54" s="343"/>
      <c r="D54" s="343"/>
    </row>
    <row r="55" spans="1:4" ht="20.100000000000001" customHeight="1">
      <c r="A55" s="343"/>
      <c r="B55" s="343"/>
      <c r="C55" s="343"/>
      <c r="D55" s="343"/>
    </row>
    <row r="56" spans="1:4" ht="20.100000000000001" customHeight="1">
      <c r="A56" s="343"/>
      <c r="B56" s="343"/>
      <c r="C56" s="343"/>
      <c r="D56" s="343"/>
    </row>
    <row r="57" spans="1:4" ht="20.100000000000001" customHeight="1">
      <c r="A57" s="343"/>
      <c r="B57" s="343"/>
      <c r="C57" s="343"/>
      <c r="D57" s="343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75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9CC6-8C11-4E1E-AF28-27AED8196E56}">
  <sheetPr>
    <pageSetUpPr fitToPage="1"/>
  </sheetPr>
  <dimension ref="A1:D75"/>
  <sheetViews>
    <sheetView topLeftCell="A5" workbookViewId="0">
      <selection activeCell="A2" sqref="A2"/>
    </sheetView>
  </sheetViews>
  <sheetFormatPr defaultColWidth="8.7109375" defaultRowHeight="12.75"/>
  <cols>
    <col min="1" max="1" width="46.5703125" style="333" customWidth="1"/>
    <col min="2" max="2" width="9.7109375" style="333" customWidth="1"/>
    <col min="3" max="3" width="9.28515625" style="333" customWidth="1"/>
    <col min="4" max="4" width="20.7109375" style="333" customWidth="1"/>
    <col min="5" max="16384" width="8.7109375" style="333"/>
  </cols>
  <sheetData>
    <row r="1" spans="1:4" s="331" customFormat="1" ht="20.100000000000001" customHeight="1">
      <c r="A1" s="330" t="s">
        <v>459</v>
      </c>
      <c r="B1" s="365"/>
      <c r="C1" s="365"/>
      <c r="D1" s="365"/>
    </row>
    <row r="2" spans="1:4" ht="20.100000000000001" customHeight="1">
      <c r="A2" s="343"/>
      <c r="B2" s="343"/>
      <c r="C2" s="343"/>
    </row>
    <row r="3" spans="1:4" s="335" customFormat="1" ht="15.95" customHeight="1">
      <c r="A3" s="334"/>
      <c r="B3" s="366"/>
      <c r="C3" s="366"/>
      <c r="D3" s="390" t="s">
        <v>455</v>
      </c>
    </row>
    <row r="4" spans="1:4" s="335" customFormat="1" ht="15.75" customHeight="1">
      <c r="A4" s="367"/>
      <c r="B4" s="368" t="s">
        <v>23</v>
      </c>
      <c r="C4" s="368" t="s">
        <v>23</v>
      </c>
      <c r="D4" s="368" t="s">
        <v>423</v>
      </c>
    </row>
    <row r="5" spans="1:4" s="335" customFormat="1" ht="15.75" customHeight="1">
      <c r="A5" s="370"/>
      <c r="B5" s="371" t="s">
        <v>382</v>
      </c>
      <c r="C5" s="371" t="s">
        <v>24</v>
      </c>
      <c r="D5" s="371" t="s">
        <v>456</v>
      </c>
    </row>
    <row r="6" spans="1:4" s="335" customFormat="1" ht="20.100000000000001" customHeight="1">
      <c r="A6" s="334"/>
      <c r="B6" s="71"/>
      <c r="C6" s="71"/>
      <c r="D6" s="71"/>
    </row>
    <row r="7" spans="1:4" s="377" customFormat="1" ht="20.100000000000001" customHeight="1">
      <c r="A7" s="391" t="s">
        <v>214</v>
      </c>
      <c r="B7" s="392">
        <f>B8+B9+B14</f>
        <v>85434</v>
      </c>
      <c r="C7" s="392">
        <f>C8+C9+C14</f>
        <v>96220</v>
      </c>
      <c r="D7" s="400">
        <f t="shared" ref="D7:D26" si="0">+C7/B7*100</f>
        <v>112.62495025399724</v>
      </c>
    </row>
    <row r="8" spans="1:4" s="377" customFormat="1" ht="20.100000000000001" customHeight="1">
      <c r="A8" s="379" t="s">
        <v>437</v>
      </c>
      <c r="B8" s="394">
        <v>1041</v>
      </c>
      <c r="C8" s="394">
        <v>1109</v>
      </c>
      <c r="D8" s="401">
        <f t="shared" si="0"/>
        <v>106.53218059558118</v>
      </c>
    </row>
    <row r="9" spans="1:4" s="377" customFormat="1" ht="20.100000000000001" customHeight="1">
      <c r="A9" s="379" t="s">
        <v>438</v>
      </c>
      <c r="B9" s="394">
        <f>SUM(B10:B13)</f>
        <v>22106</v>
      </c>
      <c r="C9" s="394">
        <f>SUM(C10:C13)</f>
        <v>24778</v>
      </c>
      <c r="D9" s="401">
        <f t="shared" si="0"/>
        <v>112.08721614041437</v>
      </c>
    </row>
    <row r="10" spans="1:4" s="335" customFormat="1" ht="20.100000000000001" customHeight="1">
      <c r="A10" s="396" t="s">
        <v>32</v>
      </c>
      <c r="B10" s="397">
        <v>454</v>
      </c>
      <c r="C10" s="397">
        <v>515</v>
      </c>
      <c r="D10" s="402">
        <f t="shared" si="0"/>
        <v>113.43612334801763</v>
      </c>
    </row>
    <row r="11" spans="1:4" s="335" customFormat="1" ht="19.5" customHeight="1">
      <c r="A11" s="396" t="s">
        <v>38</v>
      </c>
      <c r="B11" s="397">
        <v>9727</v>
      </c>
      <c r="C11" s="397">
        <v>11140</v>
      </c>
      <c r="D11" s="402">
        <f t="shared" si="0"/>
        <v>114.52657551146295</v>
      </c>
    </row>
    <row r="12" spans="1:4" s="335" customFormat="1" ht="19.5" customHeight="1">
      <c r="A12" s="396" t="s">
        <v>439</v>
      </c>
      <c r="B12" s="397">
        <v>653</v>
      </c>
      <c r="C12" s="397">
        <v>663</v>
      </c>
      <c r="D12" s="402">
        <f t="shared" si="0"/>
        <v>101.53139356814702</v>
      </c>
    </row>
    <row r="13" spans="1:4" s="335" customFormat="1" ht="20.100000000000001" customHeight="1">
      <c r="A13" s="396" t="s">
        <v>440</v>
      </c>
      <c r="B13" s="397">
        <v>11272</v>
      </c>
      <c r="C13" s="397">
        <v>12460</v>
      </c>
      <c r="D13" s="402">
        <f t="shared" si="0"/>
        <v>110.53938963804117</v>
      </c>
    </row>
    <row r="14" spans="1:4" s="377" customFormat="1" ht="20.100000000000001" customHeight="1">
      <c r="A14" s="399" t="s">
        <v>441</v>
      </c>
      <c r="B14" s="394">
        <f>SUM(B15:B26)</f>
        <v>62287</v>
      </c>
      <c r="C14" s="394">
        <f>SUM(C15:C26)</f>
        <v>70333</v>
      </c>
      <c r="D14" s="401">
        <f t="shared" si="0"/>
        <v>112.91762326007031</v>
      </c>
    </row>
    <row r="15" spans="1:4" s="335" customFormat="1" ht="20.100000000000001" customHeight="1">
      <c r="A15" s="396" t="s">
        <v>442</v>
      </c>
      <c r="B15" s="397">
        <v>34087</v>
      </c>
      <c r="C15" s="397">
        <v>38046</v>
      </c>
      <c r="D15" s="402">
        <f t="shared" si="0"/>
        <v>111.6143984510224</v>
      </c>
    </row>
    <row r="16" spans="1:4" s="335" customFormat="1" ht="20.100000000000001" customHeight="1">
      <c r="A16" s="396" t="s">
        <v>443</v>
      </c>
      <c r="B16" s="397">
        <v>4615</v>
      </c>
      <c r="C16" s="397">
        <v>5022</v>
      </c>
      <c r="D16" s="402">
        <f t="shared" si="0"/>
        <v>108.81906825568797</v>
      </c>
    </row>
    <row r="17" spans="1:4" s="335" customFormat="1" ht="20.100000000000001" customHeight="1">
      <c r="A17" s="396" t="s">
        <v>444</v>
      </c>
      <c r="B17" s="397">
        <v>4138</v>
      </c>
      <c r="C17" s="397">
        <v>4443</v>
      </c>
      <c r="D17" s="402">
        <f t="shared" si="0"/>
        <v>107.37071048815854</v>
      </c>
    </row>
    <row r="18" spans="1:4" s="335" customFormat="1" ht="20.100000000000001" customHeight="1">
      <c r="A18" s="396" t="s">
        <v>445</v>
      </c>
      <c r="B18" s="397">
        <v>662</v>
      </c>
      <c r="C18" s="397">
        <v>2522</v>
      </c>
      <c r="D18" s="402">
        <f t="shared" si="0"/>
        <v>380.96676737160118</v>
      </c>
    </row>
    <row r="19" spans="1:4" s="335" customFormat="1" ht="21.75" customHeight="1">
      <c r="A19" s="396" t="s">
        <v>446</v>
      </c>
      <c r="B19" s="397">
        <v>2021</v>
      </c>
      <c r="C19" s="397">
        <v>797</v>
      </c>
      <c r="D19" s="402">
        <f t="shared" si="0"/>
        <v>39.435922810489856</v>
      </c>
    </row>
    <row r="20" spans="1:4" s="335" customFormat="1" ht="20.100000000000001" customHeight="1">
      <c r="A20" s="396" t="s">
        <v>447</v>
      </c>
      <c r="B20" s="397">
        <v>3632</v>
      </c>
      <c r="C20" s="397">
        <v>4073</v>
      </c>
      <c r="D20" s="402">
        <f t="shared" si="0"/>
        <v>112.1420704845815</v>
      </c>
    </row>
    <row r="21" spans="1:4" s="335" customFormat="1" ht="30" customHeight="1">
      <c r="A21" s="396" t="s">
        <v>457</v>
      </c>
      <c r="B21" s="397">
        <v>6273</v>
      </c>
      <c r="C21" s="397">
        <v>7273</v>
      </c>
      <c r="D21" s="402">
        <f t="shared" si="0"/>
        <v>115.94133588394709</v>
      </c>
    </row>
    <row r="22" spans="1:4" s="335" customFormat="1" ht="20.100000000000001" customHeight="1">
      <c r="A22" s="396" t="s">
        <v>449</v>
      </c>
      <c r="B22" s="397">
        <v>1577</v>
      </c>
      <c r="C22" s="397">
        <v>1951</v>
      </c>
      <c r="D22" s="402">
        <f t="shared" si="0"/>
        <v>123.71591629676601</v>
      </c>
    </row>
    <row r="23" spans="1:4" s="335" customFormat="1" ht="21" customHeight="1">
      <c r="A23" s="396" t="s">
        <v>450</v>
      </c>
      <c r="B23" s="397">
        <v>307</v>
      </c>
      <c r="C23" s="397">
        <v>404</v>
      </c>
      <c r="D23" s="402">
        <f t="shared" si="0"/>
        <v>131.59609120521171</v>
      </c>
    </row>
    <row r="24" spans="1:4" s="335" customFormat="1" ht="20.100000000000001" customHeight="1">
      <c r="A24" s="396" t="s">
        <v>451</v>
      </c>
      <c r="B24" s="397">
        <v>475</v>
      </c>
      <c r="C24" s="397">
        <v>534</v>
      </c>
      <c r="D24" s="402">
        <f t="shared" si="0"/>
        <v>112.42105263157896</v>
      </c>
    </row>
    <row r="25" spans="1:4" ht="29.25" customHeight="1">
      <c r="A25" s="396" t="s">
        <v>458</v>
      </c>
      <c r="B25" s="397">
        <v>3986</v>
      </c>
      <c r="C25" s="397">
        <v>4650</v>
      </c>
      <c r="D25" s="402">
        <f t="shared" si="0"/>
        <v>116.65830406422479</v>
      </c>
    </row>
    <row r="26" spans="1:4" ht="20.100000000000001" customHeight="1">
      <c r="A26" s="396" t="s">
        <v>453</v>
      </c>
      <c r="B26" s="397">
        <v>514</v>
      </c>
      <c r="C26" s="397">
        <v>618</v>
      </c>
      <c r="D26" s="402">
        <f t="shared" si="0"/>
        <v>120.23346303501945</v>
      </c>
    </row>
    <row r="27" spans="1:4" ht="29.25" customHeight="1">
      <c r="A27" s="403"/>
      <c r="B27" s="397"/>
      <c r="C27" s="343"/>
      <c r="D27" s="343"/>
    </row>
    <row r="28" spans="1:4" ht="20.100000000000001" customHeight="1">
      <c r="A28" s="403"/>
      <c r="B28" s="343"/>
      <c r="C28" s="343"/>
      <c r="D28" s="343"/>
    </row>
    <row r="29" spans="1:4" ht="20.100000000000001" customHeight="1">
      <c r="A29" s="343"/>
      <c r="B29" s="343"/>
      <c r="C29" s="343"/>
    </row>
    <row r="30" spans="1:4" ht="20.100000000000001" customHeight="1">
      <c r="A30" s="343"/>
      <c r="B30" s="343"/>
      <c r="C30" s="343"/>
    </row>
    <row r="31" spans="1:4" ht="20.100000000000001" customHeight="1">
      <c r="A31" s="343"/>
      <c r="B31" s="343"/>
      <c r="C31" s="343"/>
    </row>
    <row r="32" spans="1:4" ht="20.100000000000001" customHeight="1">
      <c r="A32" s="343"/>
      <c r="B32" s="343"/>
      <c r="C32" s="343"/>
    </row>
    <row r="33" spans="1:3" ht="20.100000000000001" customHeight="1">
      <c r="A33" s="343"/>
      <c r="B33" s="343"/>
      <c r="C33" s="343"/>
    </row>
    <row r="34" spans="1:3" ht="20.100000000000001" customHeight="1">
      <c r="A34" s="343"/>
      <c r="B34" s="343"/>
      <c r="C34" s="343"/>
    </row>
    <row r="35" spans="1:3" ht="20.100000000000001" customHeight="1">
      <c r="A35" s="343"/>
      <c r="B35" s="343"/>
      <c r="C35" s="343"/>
    </row>
    <row r="36" spans="1:3" ht="20.100000000000001" customHeight="1">
      <c r="A36" s="343"/>
      <c r="B36" s="343"/>
      <c r="C36" s="343"/>
    </row>
    <row r="37" spans="1:3" ht="20.100000000000001" customHeight="1">
      <c r="A37" s="343"/>
      <c r="B37" s="343"/>
      <c r="C37" s="343"/>
    </row>
    <row r="38" spans="1:3" ht="20.100000000000001" customHeight="1">
      <c r="A38" s="343"/>
      <c r="B38" s="343"/>
      <c r="C38" s="343"/>
    </row>
    <row r="39" spans="1:3" ht="20.100000000000001" customHeight="1">
      <c r="A39" s="343"/>
      <c r="B39" s="343"/>
      <c r="C39" s="343"/>
    </row>
    <row r="40" spans="1:3" ht="20.100000000000001" customHeight="1">
      <c r="A40" s="343"/>
      <c r="B40" s="343"/>
      <c r="C40" s="343"/>
    </row>
    <row r="41" spans="1:3" ht="20.100000000000001" customHeight="1">
      <c r="A41" s="343"/>
      <c r="B41" s="343"/>
      <c r="C41" s="343"/>
    </row>
    <row r="42" spans="1:3" ht="20.100000000000001" customHeight="1">
      <c r="A42" s="343"/>
      <c r="B42" s="343"/>
      <c r="C42" s="343"/>
    </row>
    <row r="43" spans="1:3" ht="20.100000000000001" customHeight="1">
      <c r="A43" s="343"/>
      <c r="B43" s="343"/>
      <c r="C43" s="343"/>
    </row>
    <row r="44" spans="1:3" ht="20.100000000000001" customHeight="1">
      <c r="A44" s="343"/>
      <c r="B44" s="343"/>
      <c r="C44" s="343"/>
    </row>
    <row r="45" spans="1:3" ht="20.100000000000001" customHeight="1">
      <c r="A45" s="343"/>
      <c r="B45" s="343"/>
      <c r="C45" s="343"/>
    </row>
    <row r="46" spans="1:3" ht="20.100000000000001" customHeight="1">
      <c r="A46" s="343"/>
      <c r="B46" s="343"/>
      <c r="C46" s="343"/>
    </row>
    <row r="47" spans="1:3" ht="20.100000000000001" customHeight="1">
      <c r="A47" s="343"/>
      <c r="B47" s="343"/>
      <c r="C47" s="343"/>
    </row>
    <row r="48" spans="1:3" ht="20.100000000000001" customHeight="1">
      <c r="A48" s="343"/>
      <c r="B48" s="343"/>
      <c r="C48" s="343"/>
    </row>
    <row r="49" spans="1:3" ht="20.100000000000001" customHeight="1">
      <c r="A49" s="343"/>
      <c r="B49" s="343"/>
      <c r="C49" s="343"/>
    </row>
    <row r="50" spans="1:3" ht="20.100000000000001" customHeight="1">
      <c r="A50" s="343"/>
      <c r="B50" s="343"/>
      <c r="C50" s="343"/>
    </row>
    <row r="51" spans="1:3" ht="20.100000000000001" customHeight="1">
      <c r="A51" s="343"/>
      <c r="B51" s="343"/>
      <c r="C51" s="343"/>
    </row>
    <row r="52" spans="1:3" ht="20.100000000000001" customHeight="1">
      <c r="A52" s="343"/>
      <c r="B52" s="343"/>
      <c r="C52" s="343"/>
    </row>
    <row r="53" spans="1:3" ht="20.100000000000001" customHeight="1">
      <c r="A53" s="343"/>
      <c r="B53" s="343"/>
      <c r="C53" s="343"/>
    </row>
    <row r="54" spans="1:3" ht="20.100000000000001" customHeight="1">
      <c r="A54" s="343"/>
      <c r="B54" s="343"/>
      <c r="C54" s="343"/>
    </row>
    <row r="55" spans="1:3" ht="20.100000000000001" customHeight="1">
      <c r="A55" s="343"/>
      <c r="B55" s="343"/>
      <c r="C55" s="343"/>
    </row>
    <row r="56" spans="1:3" ht="20.100000000000001" customHeight="1">
      <c r="A56" s="343"/>
      <c r="B56" s="343"/>
      <c r="C56" s="343"/>
    </row>
    <row r="57" spans="1:3" ht="20.100000000000001" customHeight="1">
      <c r="A57" s="343"/>
      <c r="B57" s="343"/>
      <c r="C57" s="343"/>
    </row>
    <row r="58" spans="1:3" ht="20.100000000000001" customHeight="1">
      <c r="A58" s="343"/>
      <c r="B58" s="343"/>
      <c r="C58" s="343"/>
    </row>
    <row r="59" spans="1:3" ht="20.100000000000001" customHeight="1">
      <c r="A59" s="343"/>
      <c r="B59" s="343"/>
      <c r="C59" s="343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92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 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2024-12-05T04:34:13Z</cp:lastPrinted>
  <dcterms:created xsi:type="dcterms:W3CDTF">2024-12-01T02:22:36Z</dcterms:created>
  <dcterms:modified xsi:type="dcterms:W3CDTF">2024-12-06T01:15:49Z</dcterms:modified>
</cp:coreProperties>
</file>