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7\Tổng hợp\"/>
    </mc:Choice>
  </mc:AlternateContent>
  <xr:revisionPtr revIDLastSave="0" documentId="14_{EC41BD2B-DC64-4798-9DBA-1578C4FDEC79}" xr6:coauthVersionLast="46" xr6:coauthVersionMax="46" xr10:uidLastSave="{00000000-0000-0000-0000-000000000000}"/>
  <bookViews>
    <workbookView xWindow="-108" yWindow="-108" windowWidth="23256" windowHeight="13896" xr2:uid="{00000000-000D-0000-FFFF-FFFF00000000}"/>
  </bookViews>
  <sheets>
    <sheet name="1. Nong nghiep" sheetId="1" r:id="rId1"/>
    <sheet name="2. IIP" sheetId="2" r:id="rId2"/>
    <sheet name="3. SP CN" sheetId="20" r:id="rId3"/>
    <sheet name="4. LD CN" sheetId="4" r:id="rId4"/>
    <sheet name="5. LD CN DP" sheetId="5" r:id="rId5"/>
    <sheet name="6. Chi tieu DN" sheetId="13" r:id="rId6"/>
    <sheet name="7. DN DK thanh lap" sheetId="14" r:id="rId7"/>
    <sheet name="8. DN quay lai hoat dong" sheetId="15" r:id="rId8"/>
    <sheet name="9. DN Ngừng có thời hạn" sheetId="16" r:id="rId9"/>
    <sheet name="10. DN giải thể" sheetId="17" r:id="rId10"/>
    <sheet name="11.VDT" sheetId="6" r:id="rId11"/>
    <sheet name="12.FDI" sheetId="18" r:id="rId12"/>
    <sheet name="13. Tongmuc" sheetId="7" r:id="rId13"/>
    <sheet name="14.XK" sheetId="21" r:id="rId14"/>
    <sheet name="15.NK" sheetId="22" r:id="rId15"/>
    <sheet name="16.CPI" sheetId="19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'[4]PNT-QUOT-#3'!#REF!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'[4]COAT&amp;WRAP-QIOT-#3'!#REF!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localSheetId="15" hidden="1">{"'TDTGT (theo Dphuong)'!$A$4:$F$75"}</definedName>
    <definedName name="__l1" hidden="1">{"'TDTGT (theo Dphuong)'!$A$4:$F$75"}</definedName>
    <definedName name="__M9" localSheetId="15" hidden="1">{"'TDTGT (theo Dphuong)'!$A$4:$F$75"}</definedName>
    <definedName name="__M9" hidden="1">{"'TDTGT (theo Dphuong)'!$A$4:$F$75"}</definedName>
    <definedName name="_7" localSheetId="15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localSheetId="1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localSheetId="15" hidden="1">{#N/A,#N/A,FALSE,"Chung"}</definedName>
    <definedName name="_K2" hidden="1">{#N/A,#N/A,FALSE,"Chung"}</definedName>
    <definedName name="_K7" localSheetId="15" hidden="1">{"'TDTGT (theo Dphuong)'!$A$4:$F$75"}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'[4]PNT-QUOT-#3'!#REF!</definedName>
    <definedName name="AAA" localSheetId="0">'[5]MTL$-INTER'!#REF!</definedName>
    <definedName name="AAA" localSheetId="9">'[6]MTL$-INTER'!#REF!</definedName>
    <definedName name="AAA" localSheetId="12">'[6]MTL$-INTER'!#REF!</definedName>
    <definedName name="AAA" localSheetId="15">'[7]MTL$-INTER'!#REF!</definedName>
    <definedName name="AAA" localSheetId="16">'[6]MTL$-INTER'!#REF!</definedName>
    <definedName name="AAA" localSheetId="4">'[7]MTL$-INTER'!#REF!</definedName>
    <definedName name="AAA" localSheetId="6">'[6]MTL$-INTER'!#REF!</definedName>
    <definedName name="AAA" localSheetId="7">'[6]MTL$-INTER'!#REF!</definedName>
    <definedName name="AAA" localSheetId="8">'[6]MTL$-INTER'!#REF!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2">'[4]PNT-QUOT-#3'!#REF!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'[4]PNT-QUOT-#3'!#REF!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2">'[4]PNT-QUOT-#3'!#REF!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'[4]PNT-QUOT-#3'!#REF!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'[4]COAT&amp;WRAP-QIOT-#3'!#REF!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'[4]COAT&amp;WRAP-QIOT-#3'!#REF!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localSheetId="15" hidden="1">{"'TDTGT (theo Dphuong)'!$A$4:$F$75"}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'[4]COAT&amp;WRAP-QIOT-#3'!#REF!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2">'[4]COAT&amp;WRAP-QIOT-#3'!#REF!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'[4]COAT&amp;WRAP-QIOT-#3'!#REF!</definedName>
    <definedName name="mnh" localSheetId="0">'[10]2.74'!#REF!</definedName>
    <definedName name="mnh" localSheetId="9">'[11]2.74'!#REF!</definedName>
    <definedName name="mnh" localSheetId="12">'[10]2.74'!#REF!</definedName>
    <definedName name="mnh" localSheetId="15">'[12]2.74'!#REF!</definedName>
    <definedName name="mnh" localSheetId="16">'[10]2.74'!#REF!</definedName>
    <definedName name="mnh" localSheetId="6">'[11]2.74'!#REF!</definedName>
    <definedName name="mnh" localSheetId="7">'[11]2.74'!#REF!</definedName>
    <definedName name="mnh" localSheetId="8">'[11]2.74'!#REF!</definedName>
    <definedName name="mnh">'[10]2.74'!#REF!</definedName>
    <definedName name="n" localSheetId="0">'[10]2.74'!#REF!</definedName>
    <definedName name="n" localSheetId="9">'[11]2.74'!#REF!</definedName>
    <definedName name="n" localSheetId="12">'[10]2.74'!#REF!</definedName>
    <definedName name="n" localSheetId="15">'[12]2.74'!#REF!</definedName>
    <definedName name="n" localSheetId="16">'[10]2.74'!#REF!</definedName>
    <definedName name="n" localSheetId="7">'[11]2.74'!#REF!</definedName>
    <definedName name="n" localSheetId="8">'[11]2.74'!#REF!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'[4]PNT-QUOT-#3'!#REF!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'[4]COAT&amp;WRAP-QIOT-#3'!#REF!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'[4]PNT-QUOT-#3'!#REF!</definedName>
    <definedName name="pj" localSheetId="15" hidden="1">{"'TDTGT (theo Dphuong)'!$A$4:$F$75"}</definedName>
    <definedName name="pj" hidden="1">{"'TDTGT (theo Dphuong)'!$A$4:$F$75"}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12">[18]ESTI.!$A$1:$U$52</definedName>
    <definedName name="Print_Area_MI" localSheetId="15">[19]ESTI.!$A$1:$U$52</definedName>
    <definedName name="Print_Area_MI" localSheetId="4">[19]ESTI.!$A$1:$U$52</definedName>
    <definedName name="Print_Area_MI" localSheetId="6">[18]ESTI.!$A$1:$U$52</definedName>
    <definedName name="Print_Area_MI">[20]ESTI.!$A$1:$U$52</definedName>
    <definedName name="_xlnm.Print_Titles" localSheetId="9">'[21]TiÕn ®é thùc hiÖn KC'!#REF!</definedName>
    <definedName name="_xlnm.Print_Titles" localSheetId="15">'[21]TiÕn ®é thùc hiÖn KC'!#REF!</definedName>
    <definedName name="_xlnm.Print_Titles" localSheetId="2">'[21]TiÕn ®é thùc hiÖn KC'!#REF!</definedName>
    <definedName name="_xlnm.Print_Titles" localSheetId="4">'[21]TiÕn ®é thùc hiÖn KC'!#REF!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>'[21]TiÕn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'[4]COAT&amp;WRAP-QIOT-#3'!#REF!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[16]IBASE!$AH$7:$AL$14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12">'[18]DI-ESTI'!$A$8:$R$489</definedName>
    <definedName name="SORT_AREA" localSheetId="15">'[19]DI-ESTI'!$A$8:$R$489</definedName>
    <definedName name="SORT_AREA" localSheetId="4">'[19]DI-ESTI'!$A$8:$R$489</definedName>
    <definedName name="SORT_AREA" localSheetId="6">'[18]DI-ESTI'!$A$8:$R$489</definedName>
    <definedName name="SORT_AREA">'[20]DI-ESTI'!$A$8:$R$489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2">'[4]PNT-QUOT-#3'!#REF!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'[4]PNT-QUOT-#3'!#REF!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'[4]COAT&amp;WRAP-QIOT-#3'!#REF!</definedName>
    <definedName name="TMBLCSG" localSheetId="15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12">'[24]7 THAI NGUYEN'!$A$11</definedName>
    <definedName name="xd" localSheetId="15">'[25]7 THAI NGUYEN'!$A$11</definedName>
    <definedName name="xd" localSheetId="4">'[26]7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22" l="1"/>
  <c r="L50" i="22"/>
  <c r="J50" i="22"/>
  <c r="I50" i="22"/>
  <c r="G50" i="22"/>
  <c r="F50" i="22"/>
  <c r="D50" i="22"/>
  <c r="C50" i="22"/>
  <c r="M49" i="22"/>
  <c r="J49" i="22"/>
  <c r="G49" i="22"/>
  <c r="D49" i="22"/>
  <c r="M48" i="22"/>
  <c r="J48" i="22"/>
  <c r="G48" i="22"/>
  <c r="D48" i="22"/>
  <c r="M47" i="22"/>
  <c r="J47" i="22"/>
  <c r="G47" i="22"/>
  <c r="D47" i="22"/>
  <c r="M46" i="22"/>
  <c r="J46" i="22"/>
  <c r="G46" i="22"/>
  <c r="D46" i="22"/>
  <c r="M45" i="22"/>
  <c r="J45" i="22"/>
  <c r="G45" i="22"/>
  <c r="D45" i="22"/>
  <c r="M44" i="22"/>
  <c r="J44" i="22"/>
  <c r="G44" i="22"/>
  <c r="D44" i="22"/>
  <c r="M43" i="22"/>
  <c r="J43" i="22"/>
  <c r="G43" i="22"/>
  <c r="D43" i="22"/>
  <c r="M42" i="22"/>
  <c r="J42" i="22"/>
  <c r="G42" i="22"/>
  <c r="D42" i="22"/>
  <c r="M41" i="22"/>
  <c r="L41" i="22"/>
  <c r="J41" i="22"/>
  <c r="I41" i="22"/>
  <c r="G41" i="22"/>
  <c r="F41" i="22"/>
  <c r="D41" i="22"/>
  <c r="C41" i="22"/>
  <c r="M40" i="22"/>
  <c r="J40" i="22"/>
  <c r="G40" i="22"/>
  <c r="D40" i="22"/>
  <c r="M39" i="22"/>
  <c r="L39" i="22"/>
  <c r="J39" i="22"/>
  <c r="I39" i="22"/>
  <c r="G39" i="22"/>
  <c r="F39" i="22"/>
  <c r="D39" i="22"/>
  <c r="C39" i="22"/>
  <c r="M38" i="22"/>
  <c r="L38" i="22"/>
  <c r="J38" i="22"/>
  <c r="I38" i="22"/>
  <c r="G38" i="22"/>
  <c r="F38" i="22"/>
  <c r="D38" i="22"/>
  <c r="C38" i="22"/>
  <c r="M37" i="22"/>
  <c r="J37" i="22"/>
  <c r="G37" i="22"/>
  <c r="D37" i="22"/>
  <c r="M36" i="22"/>
  <c r="J36" i="22"/>
  <c r="G36" i="22"/>
  <c r="D36" i="22"/>
  <c r="M35" i="22"/>
  <c r="J35" i="22"/>
  <c r="G35" i="22"/>
  <c r="D35" i="22"/>
  <c r="M34" i="22"/>
  <c r="L34" i="22"/>
  <c r="J34" i="22"/>
  <c r="I34" i="22"/>
  <c r="G34" i="22"/>
  <c r="F34" i="22"/>
  <c r="D34" i="22"/>
  <c r="C34" i="22"/>
  <c r="M33" i="22"/>
  <c r="L33" i="22"/>
  <c r="J33" i="22"/>
  <c r="I33" i="22"/>
  <c r="G33" i="22"/>
  <c r="F33" i="22"/>
  <c r="D33" i="22"/>
  <c r="C33" i="22"/>
  <c r="M32" i="22"/>
  <c r="L32" i="22"/>
  <c r="J32" i="22"/>
  <c r="I32" i="22"/>
  <c r="G32" i="22"/>
  <c r="F32" i="22"/>
  <c r="D32" i="22"/>
  <c r="C32" i="22"/>
  <c r="M31" i="22"/>
  <c r="J31" i="22"/>
  <c r="G31" i="22"/>
  <c r="D31" i="22"/>
  <c r="M30" i="22"/>
  <c r="L30" i="22"/>
  <c r="J30" i="22"/>
  <c r="I30" i="22"/>
  <c r="G30" i="22"/>
  <c r="F30" i="22"/>
  <c r="D30" i="22"/>
  <c r="C30" i="22"/>
  <c r="M29" i="22"/>
  <c r="J29" i="22"/>
  <c r="G29" i="22"/>
  <c r="D29" i="22"/>
  <c r="M28" i="22"/>
  <c r="L28" i="22"/>
  <c r="J28" i="22"/>
  <c r="I28" i="22"/>
  <c r="G28" i="22"/>
  <c r="F28" i="22"/>
  <c r="D28" i="22"/>
  <c r="C28" i="22"/>
  <c r="M27" i="22"/>
  <c r="L27" i="22"/>
  <c r="J27" i="22"/>
  <c r="I27" i="22"/>
  <c r="G27" i="22"/>
  <c r="F27" i="22"/>
  <c r="D27" i="22"/>
  <c r="C27" i="22"/>
  <c r="M26" i="22"/>
  <c r="J26" i="22"/>
  <c r="G26" i="22"/>
  <c r="D26" i="22"/>
  <c r="M25" i="22"/>
  <c r="J25" i="22"/>
  <c r="G25" i="22"/>
  <c r="D25" i="22"/>
  <c r="M24" i="22"/>
  <c r="J24" i="22"/>
  <c r="G24" i="22"/>
  <c r="D24" i="22"/>
  <c r="M23" i="22"/>
  <c r="L23" i="22"/>
  <c r="J23" i="22"/>
  <c r="I23" i="22"/>
  <c r="G23" i="22"/>
  <c r="F23" i="22"/>
  <c r="D23" i="22"/>
  <c r="C23" i="22"/>
  <c r="M22" i="22"/>
  <c r="L22" i="22"/>
  <c r="J22" i="22"/>
  <c r="I22" i="22"/>
  <c r="G22" i="22"/>
  <c r="F22" i="22"/>
  <c r="D22" i="22"/>
  <c r="C22" i="22"/>
  <c r="M21" i="22"/>
  <c r="L21" i="22"/>
  <c r="J21" i="22"/>
  <c r="I21" i="22"/>
  <c r="G21" i="22"/>
  <c r="F21" i="22"/>
  <c r="D21" i="22"/>
  <c r="C21" i="22"/>
  <c r="M20" i="22"/>
  <c r="L20" i="22"/>
  <c r="J20" i="22"/>
  <c r="I20" i="22"/>
  <c r="G20" i="22"/>
  <c r="F20" i="22"/>
  <c r="D20" i="22"/>
  <c r="C20" i="22"/>
  <c r="M19" i="22"/>
  <c r="L19" i="22"/>
  <c r="J19" i="22"/>
  <c r="I19" i="22"/>
  <c r="G19" i="22"/>
  <c r="F19" i="22"/>
  <c r="D19" i="22"/>
  <c r="C19" i="22"/>
  <c r="M18" i="22"/>
  <c r="J18" i="22"/>
  <c r="G18" i="22"/>
  <c r="D18" i="22"/>
  <c r="M17" i="22"/>
  <c r="L17" i="22"/>
  <c r="J17" i="22"/>
  <c r="I17" i="22"/>
  <c r="G17" i="22"/>
  <c r="F17" i="22"/>
  <c r="D17" i="22"/>
  <c r="C17" i="22"/>
  <c r="M16" i="22"/>
  <c r="L16" i="22"/>
  <c r="J16" i="22"/>
  <c r="I16" i="22"/>
  <c r="G16" i="22"/>
  <c r="F16" i="22"/>
  <c r="D16" i="22"/>
  <c r="C16" i="22"/>
  <c r="M15" i="22"/>
  <c r="J15" i="22"/>
  <c r="G15" i="22"/>
  <c r="D15" i="22"/>
  <c r="M14" i="22"/>
  <c r="J14" i="22"/>
  <c r="G14" i="22"/>
  <c r="D14" i="22"/>
  <c r="M13" i="22"/>
  <c r="J13" i="22"/>
  <c r="G13" i="22"/>
  <c r="D13" i="22"/>
  <c r="M11" i="22"/>
  <c r="J11" i="22"/>
  <c r="G11" i="22"/>
  <c r="D11" i="22"/>
  <c r="M10" i="22"/>
  <c r="J10" i="22"/>
  <c r="G10" i="22"/>
  <c r="D10" i="22"/>
  <c r="M9" i="22"/>
  <c r="J9" i="22"/>
  <c r="G9" i="22"/>
  <c r="D9" i="22"/>
  <c r="M48" i="21"/>
  <c r="J48" i="21"/>
  <c r="G48" i="21"/>
  <c r="D48" i="21"/>
  <c r="M47" i="21"/>
  <c r="J47" i="21"/>
  <c r="G47" i="21"/>
  <c r="D47" i="21"/>
  <c r="M46" i="21"/>
  <c r="J46" i="21"/>
  <c r="G46" i="21"/>
  <c r="D46" i="21"/>
  <c r="M45" i="21"/>
  <c r="J45" i="21"/>
  <c r="G45" i="21"/>
  <c r="D45" i="21"/>
  <c r="M44" i="21"/>
  <c r="J44" i="21"/>
  <c r="G44" i="21"/>
  <c r="D44" i="21"/>
  <c r="M43" i="21"/>
  <c r="J43" i="21"/>
  <c r="G43" i="21"/>
  <c r="D43" i="21"/>
  <c r="M42" i="21"/>
  <c r="J42" i="21"/>
  <c r="G42" i="21"/>
  <c r="D42" i="21"/>
  <c r="M41" i="21"/>
  <c r="J41" i="21"/>
  <c r="G41" i="21"/>
  <c r="D41" i="21"/>
  <c r="M40" i="21"/>
  <c r="J40" i="21"/>
  <c r="G40" i="21"/>
  <c r="D40" i="21"/>
  <c r="M39" i="21"/>
  <c r="J39" i="21"/>
  <c r="G39" i="21"/>
  <c r="D39" i="21"/>
  <c r="M38" i="21"/>
  <c r="L38" i="21"/>
  <c r="J38" i="21"/>
  <c r="I38" i="21"/>
  <c r="G38" i="21"/>
  <c r="F38" i="21"/>
  <c r="D38" i="21"/>
  <c r="C38" i="21"/>
  <c r="M37" i="21"/>
  <c r="J37" i="21"/>
  <c r="G37" i="21"/>
  <c r="D37" i="21"/>
  <c r="M36" i="21"/>
  <c r="J36" i="21"/>
  <c r="G36" i="21"/>
  <c r="D36" i="21"/>
  <c r="M35" i="21"/>
  <c r="J35" i="21"/>
  <c r="G35" i="21"/>
  <c r="D35" i="21"/>
  <c r="M34" i="21"/>
  <c r="L34" i="21"/>
  <c r="J34" i="21"/>
  <c r="I34" i="21"/>
  <c r="G34" i="21"/>
  <c r="F34" i="21"/>
  <c r="D34" i="21"/>
  <c r="C34" i="21"/>
  <c r="M33" i="21"/>
  <c r="J33" i="21"/>
  <c r="G33" i="21"/>
  <c r="D33" i="21"/>
  <c r="M32" i="21"/>
  <c r="J32" i="21"/>
  <c r="G32" i="21"/>
  <c r="D32" i="21"/>
  <c r="M31" i="21"/>
  <c r="J31" i="21"/>
  <c r="G31" i="21"/>
  <c r="D31" i="21"/>
  <c r="M30" i="21"/>
  <c r="L30" i="21"/>
  <c r="J30" i="21"/>
  <c r="I30" i="21"/>
  <c r="G30" i="21"/>
  <c r="F30" i="21"/>
  <c r="D30" i="21"/>
  <c r="C30" i="21"/>
  <c r="M29" i="21"/>
  <c r="J29" i="21"/>
  <c r="G29" i="21"/>
  <c r="D29" i="21"/>
  <c r="M28" i="21"/>
  <c r="L28" i="21"/>
  <c r="J28" i="21"/>
  <c r="I28" i="21"/>
  <c r="G28" i="21"/>
  <c r="F28" i="21"/>
  <c r="D28" i="21"/>
  <c r="C28" i="21"/>
  <c r="M27" i="21"/>
  <c r="J27" i="21"/>
  <c r="G27" i="21"/>
  <c r="D27" i="21"/>
  <c r="M26" i="21"/>
  <c r="J26" i="21"/>
  <c r="G26" i="21"/>
  <c r="D26" i="21"/>
  <c r="M25" i="21"/>
  <c r="L25" i="21"/>
  <c r="J25" i="21"/>
  <c r="I25" i="21"/>
  <c r="G25" i="21"/>
  <c r="F25" i="21"/>
  <c r="D25" i="21"/>
  <c r="C25" i="21"/>
  <c r="M24" i="21"/>
  <c r="L24" i="21"/>
  <c r="J24" i="21"/>
  <c r="I24" i="21"/>
  <c r="G24" i="21"/>
  <c r="F24" i="21"/>
  <c r="D24" i="21"/>
  <c r="C24" i="21"/>
  <c r="M23" i="21"/>
  <c r="L23" i="21"/>
  <c r="J23" i="21"/>
  <c r="I23" i="21"/>
  <c r="G23" i="21"/>
  <c r="F23" i="21"/>
  <c r="D23" i="21"/>
  <c r="C23" i="21"/>
  <c r="M22" i="21"/>
  <c r="L22" i="21"/>
  <c r="J22" i="21"/>
  <c r="I22" i="21"/>
  <c r="G22" i="21"/>
  <c r="F22" i="21"/>
  <c r="D22" i="21"/>
  <c r="C22" i="21"/>
  <c r="M21" i="21"/>
  <c r="L21" i="21"/>
  <c r="J21" i="21"/>
  <c r="I21" i="21"/>
  <c r="G21" i="21"/>
  <c r="F21" i="21"/>
  <c r="D21" i="21"/>
  <c r="C21" i="21"/>
  <c r="M20" i="21"/>
  <c r="L20" i="21"/>
  <c r="J20" i="21"/>
  <c r="I20" i="21"/>
  <c r="G20" i="21"/>
  <c r="F20" i="21"/>
  <c r="D20" i="21"/>
  <c r="C20" i="21"/>
  <c r="M19" i="21"/>
  <c r="L19" i="21"/>
  <c r="J19" i="21"/>
  <c r="I19" i="21"/>
  <c r="G19" i="21"/>
  <c r="F19" i="21"/>
  <c r="D19" i="21"/>
  <c r="C19" i="21"/>
  <c r="M18" i="21"/>
  <c r="L18" i="21"/>
  <c r="J18" i="21"/>
  <c r="I18" i="21"/>
  <c r="G18" i="21"/>
  <c r="F18" i="21"/>
  <c r="D18" i="21"/>
  <c r="C18" i="21"/>
  <c r="M17" i="21"/>
  <c r="L17" i="21"/>
  <c r="J17" i="21"/>
  <c r="I17" i="21"/>
  <c r="G17" i="21"/>
  <c r="F17" i="21"/>
  <c r="D17" i="21"/>
  <c r="C17" i="21"/>
  <c r="M16" i="21"/>
  <c r="J16" i="21"/>
  <c r="G16" i="21"/>
  <c r="D16" i="21"/>
  <c r="M15" i="21"/>
  <c r="J15" i="21"/>
  <c r="G15" i="21"/>
  <c r="D15" i="21"/>
  <c r="M13" i="21"/>
  <c r="J13" i="21"/>
  <c r="D13" i="21"/>
  <c r="M12" i="21"/>
  <c r="J12" i="21"/>
  <c r="G12" i="21"/>
  <c r="D12" i="21"/>
  <c r="M11" i="21"/>
  <c r="J11" i="21"/>
  <c r="G11" i="21"/>
  <c r="D11" i="21"/>
  <c r="M10" i="21"/>
  <c r="J10" i="21"/>
  <c r="G10" i="21"/>
  <c r="D10" i="21"/>
  <c r="M9" i="21"/>
  <c r="J9" i="21"/>
  <c r="G9" i="21"/>
  <c r="D9" i="21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D9" i="17" s="1"/>
  <c r="D8" i="17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B14" i="16"/>
  <c r="B7" i="16" s="1"/>
  <c r="D13" i="16"/>
  <c r="D12" i="16"/>
  <c r="D11" i="16"/>
  <c r="D10" i="16"/>
  <c r="C9" i="16"/>
  <c r="D9" i="16" s="1"/>
  <c r="B9" i="16"/>
  <c r="D8" i="16"/>
  <c r="C7" i="16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C14" i="15"/>
  <c r="D13" i="15"/>
  <c r="D12" i="15"/>
  <c r="D11" i="15"/>
  <c r="D10" i="15"/>
  <c r="D9" i="15"/>
  <c r="C9" i="15"/>
  <c r="D8" i="15"/>
  <c r="C7" i="15"/>
  <c r="D7" i="15" s="1"/>
  <c r="I30" i="14"/>
  <c r="H30" i="14"/>
  <c r="G30" i="14"/>
  <c r="I29" i="14"/>
  <c r="H29" i="14"/>
  <c r="G29" i="14"/>
  <c r="I28" i="14"/>
  <c r="H28" i="14"/>
  <c r="G28" i="14"/>
  <c r="I27" i="14"/>
  <c r="H27" i="14"/>
  <c r="G27" i="14"/>
  <c r="I26" i="14"/>
  <c r="H26" i="14"/>
  <c r="G26" i="14"/>
  <c r="I25" i="14"/>
  <c r="H25" i="14"/>
  <c r="G25" i="14"/>
  <c r="I24" i="14"/>
  <c r="H24" i="14"/>
  <c r="G24" i="14"/>
  <c r="I23" i="14"/>
  <c r="H23" i="14"/>
  <c r="G23" i="14"/>
  <c r="I22" i="14"/>
  <c r="H22" i="14"/>
  <c r="G22" i="14"/>
  <c r="I21" i="14"/>
  <c r="H21" i="14"/>
  <c r="G21" i="14"/>
  <c r="I20" i="14"/>
  <c r="H20" i="14"/>
  <c r="G20" i="14"/>
  <c r="I19" i="14"/>
  <c r="H19" i="14"/>
  <c r="G19" i="14"/>
  <c r="H18" i="14"/>
  <c r="G18" i="14"/>
  <c r="E18" i="14"/>
  <c r="E10" i="14" s="1"/>
  <c r="I10" i="14" s="1"/>
  <c r="D18" i="14"/>
  <c r="D10" i="14" s="1"/>
  <c r="H10" i="14" s="1"/>
  <c r="C18" i="14"/>
  <c r="I17" i="14"/>
  <c r="H17" i="14"/>
  <c r="G17" i="14"/>
  <c r="I16" i="14"/>
  <c r="H16" i="14"/>
  <c r="G16" i="14"/>
  <c r="I15" i="14"/>
  <c r="H15" i="14"/>
  <c r="G15" i="14"/>
  <c r="I14" i="14"/>
  <c r="H14" i="14"/>
  <c r="G14" i="14"/>
  <c r="I13" i="14"/>
  <c r="H13" i="14"/>
  <c r="G13" i="14"/>
  <c r="E13" i="14"/>
  <c r="D13" i="14"/>
  <c r="C13" i="14"/>
  <c r="C10" i="14" s="1"/>
  <c r="G10" i="14" s="1"/>
  <c r="I12" i="14"/>
  <c r="H12" i="14"/>
  <c r="G12" i="14"/>
  <c r="G17" i="13"/>
  <c r="F17" i="13"/>
  <c r="E17" i="13"/>
  <c r="G16" i="13"/>
  <c r="F16" i="13"/>
  <c r="E16" i="13"/>
  <c r="G15" i="13"/>
  <c r="F15" i="13"/>
  <c r="E15" i="13"/>
  <c r="G14" i="13"/>
  <c r="F14" i="13"/>
  <c r="E14" i="13"/>
  <c r="D13" i="13"/>
  <c r="G13" i="13" s="1"/>
  <c r="C13" i="13"/>
  <c r="F13" i="13" s="1"/>
  <c r="G12" i="13"/>
  <c r="F12" i="13"/>
  <c r="E12" i="13"/>
  <c r="G11" i="13"/>
  <c r="F11" i="13"/>
  <c r="E11" i="13"/>
  <c r="G10" i="13"/>
  <c r="F10" i="13"/>
  <c r="E10" i="13"/>
  <c r="D7" i="16" l="1"/>
  <c r="C7" i="17"/>
  <c r="D7" i="17" s="1"/>
  <c r="I18" i="14"/>
  <c r="E13" i="13"/>
  <c r="D14" i="16"/>
  <c r="E20" i="1" l="1"/>
  <c r="E19" i="1"/>
  <c r="E18" i="1"/>
  <c r="E17" i="1"/>
  <c r="E16" i="1"/>
  <c r="E14" i="1"/>
  <c r="E13" i="1"/>
  <c r="E12" i="1"/>
  <c r="D11" i="1"/>
  <c r="C11" i="1"/>
  <c r="E10" i="1"/>
  <c r="E9" i="1"/>
  <c r="D8" i="1"/>
  <c r="C8" i="1"/>
  <c r="E11" i="1" l="1"/>
  <c r="E8" i="1"/>
</calcChain>
</file>

<file path=xl/sharedStrings.xml><?xml version="1.0" encoding="utf-8"?>
<sst xmlns="http://schemas.openxmlformats.org/spreadsheetml/2006/main" count="911" uniqueCount="479">
  <si>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</si>
  <si>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</si>
  <si>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</si>
  <si>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</si>
  <si>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</si>
  <si>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</si>
  <si>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</si>
  <si>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</si>
  <si>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1. Gieo cấy lúa mùa</t>
  </si>
  <si>
    <t>Miền Bắc</t>
  </si>
  <si>
    <t>Miền Nam</t>
  </si>
  <si>
    <t xml:space="preserve">2. Gieo cấy lúa hè thu </t>
  </si>
  <si>
    <r>
      <t>Trong đó:</t>
    </r>
    <r>
      <rPr>
        <sz val="10"/>
        <rFont val="Arial"/>
        <family val="2"/>
      </rPr>
      <t xml:space="preserve"> Đồng bằng sông Cửu Long</t>
    </r>
  </si>
  <si>
    <t>3. Gieo trồng các loại cây khác</t>
  </si>
  <si>
    <t>Ngô</t>
  </si>
  <si>
    <t>Khoai lang</t>
  </si>
  <si>
    <t>Đậu tương</t>
  </si>
  <si>
    <t>Lạc</t>
  </si>
  <si>
    <t>Rau, đậu</t>
  </si>
  <si>
    <t>1. Sản xuất nông nghiệp đến ngày 15 tháng 7 năm 2024</t>
  </si>
  <si>
    <t>2. Chỉ số sản xuất công nghiệp</t>
  </si>
  <si>
    <t>%</t>
  </si>
  <si>
    <t>Tháng 6</t>
  </si>
  <si>
    <t>Tháng 7</t>
  </si>
  <si>
    <t>7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</si>
  <si>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</si>
  <si>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</si>
  <si>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</si>
  <si>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</si>
  <si>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</si>
  <si>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</si>
  <si>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</si>
  <si>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</si>
  <si>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</si>
  <si>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</si>
  <si>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</si>
  <si>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</si>
  <si>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</si>
  <si>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</si>
  <si>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</si>
  <si>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</si>
  <si>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</si>
  <si>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</si>
  <si>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</si>
  <si>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</si>
  <si>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</si>
  <si>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</si>
  <si>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</si>
  <si>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</si>
  <si>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</si>
  <si>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</si>
  <si>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</si>
  <si>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</si>
  <si>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</si>
  <si>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</si>
  <si>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</si>
  <si>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</si>
  <si>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</si>
  <si>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</si>
  <si>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</si>
  <si>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</si>
  <si>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</si>
  <si>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</si>
  <si>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</si>
  <si>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</si>
  <si>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</si>
  <si>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</si>
  <si>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</si>
  <si>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</si>
  <si>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</si>
  <si>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</si>
  <si>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</si>
  <si>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</si>
  <si>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</si>
  <si>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</si>
  <si>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6</t>
  </si>
  <si>
    <t>tháng 7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</si>
  <si>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</si>
  <si>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</si>
  <si>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</si>
  <si>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</si>
  <si>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</si>
  <si>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</si>
  <si>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</si>
  <si>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</si>
  <si>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</si>
  <si>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</si>
  <si>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</si>
  <si>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</si>
  <si>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</si>
  <si>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</si>
  <si>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</si>
  <si>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</si>
  <si>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</si>
  <si>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</si>
  <si>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</si>
  <si>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</si>
  <si>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</si>
  <si>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</si>
  <si>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</si>
  <si>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</si>
  <si>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</si>
  <si>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</si>
  <si>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</si>
  <si>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</si>
  <si>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</si>
  <si>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</si>
  <si>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</si>
  <si>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</si>
  <si>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</si>
  <si>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</si>
  <si>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</si>
  <si>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</si>
  <si>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</si>
  <si>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</si>
  <si>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</si>
  <si>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</si>
  <si>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</si>
  <si>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</si>
  <si>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</si>
  <si>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</si>
  <si>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</si>
  <si>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</si>
  <si>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</si>
  <si>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</si>
  <si>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</si>
  <si>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</si>
  <si>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</si>
  <si>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</si>
  <si>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</si>
  <si>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</si>
  <si>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</si>
  <si>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</si>
  <si>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</si>
  <si>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</si>
  <si>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</si>
  <si>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</si>
  <si>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</si>
  <si>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</si>
  <si>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</si>
  <si>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</si>
  <si>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</si>
  <si>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</si>
  <si>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</si>
  <si>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</si>
  <si>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</si>
  <si>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</si>
  <si>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</si>
  <si>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</si>
  <si>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</si>
  <si>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</si>
  <si>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</si>
  <si>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</si>
  <si>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</si>
  <si>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</si>
  <si>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</si>
  <si>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</si>
  <si>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</si>
  <si>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</si>
  <si>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</si>
  <si>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</si>
  <si>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</si>
  <si>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</si>
  <si>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</si>
  <si>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</si>
  <si>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</si>
  <si>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</si>
  <si>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</si>
  <si>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</si>
  <si>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</si>
  <si>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</si>
  <si>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</si>
  <si>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</si>
  <si>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</si>
  <si>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</si>
  <si>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</si>
  <si>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</si>
  <si>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</si>
  <si>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</si>
  <si>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</si>
  <si>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</si>
  <si>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</si>
  <si>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</si>
  <si>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</si>
  <si>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</si>
  <si>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</si>
  <si>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</si>
  <si>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</si>
  <si>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</si>
  <si>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</si>
  <si>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</si>
  <si>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</si>
  <si>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</si>
  <si>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</si>
  <si>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</si>
  <si>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</si>
  <si>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</si>
  <si>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</si>
  <si>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</si>
  <si>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</si>
  <si>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</si>
  <si>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</si>
  <si>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</si>
  <si>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</si>
  <si>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</si>
  <si>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</si>
  <si>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</si>
  <si>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</si>
  <si>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</si>
  <si>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7 tháng năm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</si>
  <si>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</si>
  <si>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</si>
  <si>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</si>
  <si>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</si>
  <si>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</si>
  <si>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</si>
  <si>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</si>
  <si>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</si>
  <si>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Giáo dục và Đào tạo</t>
  </si>
  <si>
    <t>Bộ Y tế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</si>
  <si>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</si>
  <si>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</si>
  <si>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</si>
  <si>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</si>
  <si>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</si>
  <si>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</si>
  <si>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</si>
  <si>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</si>
  <si>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</si>
  <si>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</si>
  <si>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</si>
  <si>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</si>
  <si>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</si>
  <si>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</si>
  <si>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13. Tổng mức bán lẻ hàng hóa và doanh thu dịch vụ tiêu dùng</t>
  </si>
  <si>
    <t>Sơ bộ</t>
  </si>
  <si>
    <t xml:space="preserve">Ước tính 7 tháng </t>
  </si>
  <si>
    <t>Tổng</t>
  </si>
  <si>
    <t>Cơ</t>
  </si>
  <si>
    <t>mức</t>
  </si>
  <si>
    <t xml:space="preserve">cấu </t>
  </si>
  <si>
    <t>(Tỷ đồng)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</si>
  <si>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</si>
  <si>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</si>
  <si>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</si>
  <si>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</si>
  <si>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</si>
  <si>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</si>
  <si>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</si>
  <si>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</si>
  <si>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7 năm</t>
  </si>
  <si>
    <t>cùng kỳ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</si>
  <si>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</si>
  <si>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</si>
  <si>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</si>
  <si>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</si>
  <si>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</si>
  <si>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</si>
  <si>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</si>
  <si>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</si>
  <si>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</si>
  <si>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</si>
  <si>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</si>
  <si>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</si>
  <si>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</si>
  <si>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</si>
  <si>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</si>
  <si>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</si>
  <si>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</si>
  <si>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</si>
  <si>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</si>
  <si>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</si>
  <si>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</si>
  <si>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</si>
  <si>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</si>
  <si>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</si>
  <si>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</si>
  <si>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</si>
  <si>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</si>
  <si>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</si>
  <si>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</si>
  <si>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</si>
  <si>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</si>
  <si>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</si>
  <si>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</si>
  <si>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</si>
  <si>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</si>
  <si>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</si>
  <si>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</si>
  <si>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</si>
  <si>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</si>
  <si>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</si>
  <si>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</si>
  <si>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</si>
  <si>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</si>
  <si>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</si>
  <si>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</si>
  <si>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</si>
  <si>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</si>
  <si>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</si>
  <si>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</si>
  <si>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</si>
  <si>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</si>
  <si>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</si>
  <si>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</si>
  <si>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</si>
  <si>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</si>
  <si>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</si>
  <si>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</si>
  <si>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</si>
  <si>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</si>
  <si>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</si>
  <si>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</si>
  <si>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</si>
  <si>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</si>
  <si>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</si>
  <si>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</si>
  <si>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</si>
  <si>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</si>
  <si>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</si>
  <si>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</si>
  <si>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</si>
  <si>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</si>
  <si>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</si>
  <si>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</si>
  <si>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</si>
  <si>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</si>
  <si>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</si>
  <si>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</si>
  <si>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</si>
  <si>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</si>
  <si>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</si>
  <si>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</si>
  <si>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</si>
  <si>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</si>
  <si>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</si>
  <si>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</si>
  <si>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</si>
  <si>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</si>
  <si>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</si>
  <si>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</si>
  <si>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</si>
  <si>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</si>
  <si>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</si>
  <si>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</si>
  <si>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</si>
  <si>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</si>
  <si>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</si>
  <si>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</si>
  <si>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</si>
  <si>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</si>
  <si>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</si>
  <si>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</si>
  <si>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</si>
  <si>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</si>
  <si>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</si>
  <si>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</si>
  <si>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</si>
  <si>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</si>
  <si>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</si>
  <si>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</si>
  <si>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</si>
  <si>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</si>
  <si>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</si>
  <si>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Phế liệu sắt thép</t>
  </si>
  <si>
    <t xml:space="preserve">Sắt thép </t>
  </si>
  <si>
    <t>Kim loại thường khác</t>
  </si>
  <si>
    <t>14. Hàng hóa xuất khẩu</t>
  </si>
  <si>
    <t>15. Hàng hóa nhập khẩu</t>
  </si>
  <si>
    <t>01/7/2024 so với</t>
  </si>
  <si>
    <t xml:space="preserve"> thời điểm 01/7/2024 so với</t>
  </si>
  <si>
    <t xml:space="preserve">6. Một số chỉ tiêu về doanh nghiệp </t>
  </si>
  <si>
    <t>Tháng 7 năm 2024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</si>
  <si>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</si>
  <si>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</si>
  <si>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</si>
  <si>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</si>
  <si>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</si>
  <si>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</si>
  <si>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</si>
  <si>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</si>
  <si>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</si>
  <si>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</si>
  <si>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</si>
  <si>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7 tháng năm năm 2024</t>
  </si>
  <si>
    <t xml:space="preserve">7 tháng năm 2024 so với </t>
  </si>
  <si>
    <t>7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</si>
  <si>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</si>
  <si>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</si>
  <si>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</si>
  <si>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</si>
  <si>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</si>
  <si>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</si>
  <si>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</si>
  <si>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</si>
  <si>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</si>
  <si>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</si>
  <si>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</si>
  <si>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</si>
  <si>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</si>
  <si>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</si>
  <si>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</si>
  <si>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</si>
  <si>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</si>
  <si>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</si>
  <si>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</si>
  <si>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</si>
  <si>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</si>
  <si>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</si>
  <si>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</si>
  <si>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</si>
  <si>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</si>
  <si>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</si>
  <si>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</si>
  <si>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</si>
  <si>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</si>
  <si>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</si>
  <si>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</si>
  <si>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</si>
  <si>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</si>
  <si>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</si>
  <si>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</si>
  <si>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</si>
  <si>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</si>
  <si>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12. Đầu tư nước ngoài vào Việt Nam được cấp phép từ 01/01- 20/7/2024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</si>
  <si>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</si>
  <si>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</si>
  <si>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</si>
  <si>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</si>
  <si>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</si>
  <si>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</si>
  <si>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</si>
  <si>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Đặc khu hành chính Hồng Công (TQ)</t>
  </si>
  <si>
    <t>Trung Quốc</t>
  </si>
  <si>
    <t>Thổ Nhĩ Kỳ</t>
  </si>
  <si>
    <t>Xa-moa</t>
  </si>
  <si>
    <t>Quần đảo Vigin thuộc Anh</t>
  </si>
  <si>
    <t>Xây-xen</t>
  </si>
  <si>
    <t>Ca-na-da</t>
  </si>
  <si>
    <t>Quần đảo Cây-men</t>
  </si>
  <si>
    <t xml:space="preserve">16. Chỉ số giá tiêu dùng, chỉ số giá vàng, chỉ số giá đô la Mỹ </t>
  </si>
  <si>
    <t xml:space="preserve">      và lạm phát cơ bản tháng 7 năm 2024</t>
  </si>
  <si>
    <t>Tháng 7 năm 2024 so với:</t>
  </si>
  <si>
    <t>Bình quân 7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</si>
  <si>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</si>
  <si>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</si>
  <si>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</si>
  <si>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</si>
  <si>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</si>
  <si>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</si>
  <si>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</si>
  <si>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</si>
  <si>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</si>
  <si>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</si>
  <si>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</si>
  <si>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</si>
  <si>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</si>
  <si>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</si>
  <si>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</si>
  <si>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</si>
  <si>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</si>
  <si>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</si>
  <si>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</si>
  <si>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</si>
  <si>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</si>
  <si>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</si>
  <si>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</si>
  <si>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</si>
  <si>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</si>
  <si>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7 tháng năm 2024</t>
  </si>
  <si>
    <t>Máy ảnh, máy quay phim và linh kiện</t>
  </si>
  <si>
    <t>Máy móc thiết bị, dụng cụ phụ tùng khác</t>
  </si>
  <si>
    <t>Thức ăn gia súc và nguyên phụ liệu</t>
  </si>
  <si>
    <t>Nguyên phụ liệu dệt, may, giày dép</t>
  </si>
  <si>
    <t>Thủy tinh và các sản phẩm từ thủy tinh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</si>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</sst>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_(* #,##0_);_(* \(#,##0\);_(* &quot;-&quot;??_);_(@_)"/>
  </numFmts>
  <fonts count="7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sz val="9"/>
      <color theme="1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.5"/>
      <color theme="1"/>
      <name val="Arial"/>
      <family val="2"/>
    </font>
    <font>
      <vertAlign val="superscript"/>
      <sz val="9"/>
      <name val="Arial"/>
      <family val="2"/>
    </font>
    <font>
      <sz val="14"/>
      <color theme="1"/>
      <name val="Times New Roman"/>
      <family val="2"/>
    </font>
    <font>
      <b/>
      <sz val="10"/>
      <color theme="1"/>
      <name val="Arial"/>
      <family val="2"/>
    </font>
    <font>
      <b/>
      <sz val="9"/>
      <color indexed="8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sz val="9.5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  <font>
      <sz val="10"/>
      <name val=".VnTime"/>
      <family val="2"/>
    </font>
    <font>
      <i/>
      <sz val="9.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" fillId="0" borderId="0"/>
    <xf numFmtId="0" fontId="4" fillId="0" borderId="0"/>
    <xf numFmtId="0" fontId="7" fillId="0" borderId="0"/>
    <xf numFmtId="43" fontId="13" fillId="0" borderId="0" applyFont="0" applyFill="0" applyBorder="0" applyAlignment="0" applyProtection="0"/>
    <xf numFmtId="0" fontId="14" fillId="0" borderId="0"/>
    <xf numFmtId="0" fontId="7" fillId="0" borderId="0"/>
    <xf numFmtId="0" fontId="19" fillId="0" borderId="0"/>
    <xf numFmtId="0" fontId="24" fillId="0" borderId="0"/>
    <xf numFmtId="0" fontId="25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10" fillId="0" borderId="0" applyAlignment="0">
      <alignment vertical="top" wrapText="1"/>
      <protection locked="0"/>
    </xf>
    <xf numFmtId="0" fontId="31" fillId="0" borderId="0"/>
    <xf numFmtId="0" fontId="13" fillId="0" borderId="0"/>
    <xf numFmtId="0" fontId="24" fillId="0" borderId="0"/>
    <xf numFmtId="0" fontId="1" fillId="0" borderId="0"/>
    <xf numFmtId="0" fontId="24" fillId="0" borderId="0"/>
    <xf numFmtId="0" fontId="35" fillId="0" borderId="0"/>
    <xf numFmtId="0" fontId="4" fillId="0" borderId="0"/>
    <xf numFmtId="0" fontId="38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" fillId="0" borderId="0"/>
    <xf numFmtId="0" fontId="24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3" fillId="0" borderId="0"/>
    <xf numFmtId="0" fontId="1" fillId="0" borderId="0"/>
    <xf numFmtId="0" fontId="4" fillId="0" borderId="0"/>
    <xf numFmtId="0" fontId="56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4" fillId="0" borderId="0"/>
    <xf numFmtId="0" fontId="13" fillId="0" borderId="0"/>
    <xf numFmtId="0" fontId="1" fillId="0" borderId="0" applyFont="0" applyFill="0" applyBorder="0" applyAlignment="0" applyProtection="0"/>
    <xf numFmtId="0" fontId="4" fillId="0" borderId="0"/>
    <xf numFmtId="0" fontId="74" fillId="0" borderId="0"/>
    <xf numFmtId="0" fontId="1" fillId="0" borderId="0"/>
  </cellStyleXfs>
  <cellXfs count="448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2"/>
    <xf numFmtId="0" fontId="5" fillId="0" borderId="0" xfId="2" applyFont="1" applyAlignment="1">
      <alignment horizontal="right"/>
    </xf>
    <xf numFmtId="0" fontId="3" fillId="0" borderId="1" xfId="1" applyFont="1" applyBorder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/>
    </xf>
    <xf numFmtId="164" fontId="8" fillId="0" borderId="0" xfId="3" applyNumberFormat="1" applyFont="1"/>
    <xf numFmtId="165" fontId="8" fillId="0" borderId="0" xfId="3" applyNumberFormat="1" applyFont="1"/>
    <xf numFmtId="166" fontId="8" fillId="0" borderId="0" xfId="2" applyNumberFormat="1" applyFont="1" applyAlignment="1">
      <alignment horizontal="right" indent="1"/>
    </xf>
    <xf numFmtId="166" fontId="8" fillId="0" borderId="0" xfId="1" applyNumberFormat="1" applyFont="1" applyAlignment="1">
      <alignment horizontal="right" indent="3"/>
    </xf>
    <xf numFmtId="166" fontId="1" fillId="0" borderId="0" xfId="1" applyNumberFormat="1"/>
    <xf numFmtId="49" fontId="4" fillId="0" borderId="0" xfId="3" applyNumberFormat="1" applyFont="1"/>
    <xf numFmtId="166" fontId="4" fillId="0" borderId="0" xfId="2" applyNumberFormat="1" applyAlignment="1">
      <alignment horizontal="right" indent="1"/>
    </xf>
    <xf numFmtId="166" fontId="4" fillId="0" borderId="0" xfId="1" applyNumberFormat="1" applyFont="1" applyAlignment="1">
      <alignment horizontal="right" indent="3"/>
    </xf>
    <xf numFmtId="49" fontId="9" fillId="0" borderId="0" xfId="3" applyNumberFormat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166" fontId="12" fillId="0" borderId="0" xfId="1" applyNumberFormat="1" applyFont="1"/>
    <xf numFmtId="0" fontId="2" fillId="0" borderId="0" xfId="5" applyFont="1" applyAlignment="1">
      <alignment horizontal="left" wrapText="1"/>
    </xf>
    <xf numFmtId="0" fontId="6" fillId="0" borderId="0" xfId="5" applyFont="1"/>
    <xf numFmtId="0" fontId="15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6" fillId="0" borderId="0" xfId="5" applyFont="1" applyAlignment="1">
      <alignment horizontal="center"/>
    </xf>
    <xf numFmtId="0" fontId="16" fillId="0" borderId="0" xfId="5" applyFont="1" applyAlignment="1">
      <alignment horizontal="right"/>
    </xf>
    <xf numFmtId="0" fontId="15" fillId="0" borderId="1" xfId="5" applyFont="1" applyBorder="1" applyAlignment="1">
      <alignment vertical="center" wrapText="1"/>
    </xf>
    <xf numFmtId="0" fontId="6" fillId="0" borderId="1" xfId="5" applyFont="1" applyBorder="1" applyAlignment="1">
      <alignment horizontal="center" vertical="center" wrapText="1"/>
    </xf>
    <xf numFmtId="0" fontId="15" fillId="0" borderId="0" xfId="5" applyFont="1" applyAlignment="1">
      <alignment vertical="center" wrapText="1"/>
    </xf>
    <xf numFmtId="0" fontId="6" fillId="0" borderId="0" xfId="5" applyFont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0" fontId="17" fillId="0" borderId="0" xfId="5" applyFont="1" applyAlignment="1">
      <alignment wrapText="1"/>
    </xf>
    <xf numFmtId="166" fontId="18" fillId="0" borderId="0" xfId="0" applyNumberFormat="1" applyFont="1" applyAlignment="1">
      <alignment horizontal="right" wrapText="1" indent="1"/>
    </xf>
    <xf numFmtId="0" fontId="8" fillId="0" borderId="0" xfId="6" applyFont="1" applyAlignment="1">
      <alignment horizontal="left"/>
    </xf>
    <xf numFmtId="0" fontId="15" fillId="0" borderId="0" xfId="5" applyFont="1" applyAlignment="1">
      <alignment horizontal="center" vertical="center" wrapText="1"/>
    </xf>
    <xf numFmtId="0" fontId="16" fillId="0" borderId="0" xfId="5" applyFont="1" applyAlignment="1">
      <alignment horizontal="center" vertical="center" wrapText="1"/>
    </xf>
    <xf numFmtId="0" fontId="20" fillId="0" borderId="0" xfId="7" applyFont="1" applyAlignment="1">
      <alignment horizontal="left" wrapText="1" indent="1"/>
    </xf>
    <xf numFmtId="166" fontId="21" fillId="0" borderId="0" xfId="0" applyNumberFormat="1" applyFont="1" applyAlignment="1">
      <alignment horizontal="right" wrapText="1" indent="1"/>
    </xf>
    <xf numFmtId="0" fontId="15" fillId="0" borderId="0" xfId="5" applyFont="1"/>
    <xf numFmtId="0" fontId="8" fillId="0" borderId="0" xfId="5" applyFont="1" applyAlignment="1">
      <alignment horizontal="left" wrapText="1"/>
    </xf>
    <xf numFmtId="0" fontId="22" fillId="0" borderId="0" xfId="5" applyFont="1"/>
    <xf numFmtId="0" fontId="23" fillId="0" borderId="0" xfId="7" applyFont="1" applyAlignment="1">
      <alignment horizontal="left" wrapText="1"/>
    </xf>
    <xf numFmtId="166" fontId="6" fillId="0" borderId="0" xfId="5" applyNumberFormat="1" applyFont="1"/>
    <xf numFmtId="0" fontId="2" fillId="0" borderId="0" xfId="8" applyFont="1" applyAlignment="1">
      <alignment horizontal="left"/>
    </xf>
    <xf numFmtId="0" fontId="4" fillId="0" borderId="0" xfId="8" applyFont="1"/>
    <xf numFmtId="0" fontId="26" fillId="0" borderId="0" xfId="9" applyFont="1"/>
    <xf numFmtId="0" fontId="27" fillId="0" borderId="0" xfId="6" applyFont="1"/>
    <xf numFmtId="0" fontId="2" fillId="0" borderId="0" xfId="10" applyFont="1" applyAlignment="1">
      <alignment horizontal="left"/>
    </xf>
    <xf numFmtId="0" fontId="4" fillId="0" borderId="0" xfId="8" applyFont="1" applyAlignment="1">
      <alignment horizontal="center"/>
    </xf>
    <xf numFmtId="0" fontId="4" fillId="0" borderId="0" xfId="6" applyFont="1"/>
    <xf numFmtId="0" fontId="4" fillId="0" borderId="0" xfId="8" applyFont="1" applyAlignment="1">
      <alignment horizontal="centerContinuous"/>
    </xf>
    <xf numFmtId="0" fontId="4" fillId="0" borderId="1" xfId="8" applyFont="1" applyBorder="1" applyAlignment="1">
      <alignment horizontal="centerContinuous"/>
    </xf>
    <xf numFmtId="0" fontId="6" fillId="0" borderId="1" xfId="8" applyFont="1" applyBorder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28" fillId="0" borderId="2" xfId="8" applyFont="1" applyBorder="1" applyAlignment="1">
      <alignment horizontal="center" vertical="center"/>
    </xf>
    <xf numFmtId="0" fontId="28" fillId="0" borderId="0" xfId="8" applyFont="1" applyAlignment="1">
      <alignment horizontal="center" vertical="center"/>
    </xf>
    <xf numFmtId="0" fontId="6" fillId="0" borderId="0" xfId="5" applyFont="1" applyAlignment="1">
      <alignment horizontal="left"/>
    </xf>
    <xf numFmtId="0" fontId="6" fillId="0" borderId="0" xfId="6" applyFont="1" applyAlignment="1">
      <alignment horizontal="center"/>
    </xf>
    <xf numFmtId="166" fontId="6" fillId="0" borderId="0" xfId="0" applyNumberFormat="1" applyFont="1" applyAlignment="1">
      <alignment horizontal="right" wrapText="1" indent="1"/>
    </xf>
    <xf numFmtId="166" fontId="6" fillId="0" borderId="0" xfId="0" applyNumberFormat="1" applyFont="1" applyAlignment="1">
      <alignment horizontal="right" wrapText="1" indent="2"/>
    </xf>
    <xf numFmtId="166" fontId="29" fillId="0" borderId="0" xfId="11" applyNumberFormat="1" applyFont="1" applyAlignment="1">
      <alignment horizontal="right" vertical="center" indent="1"/>
    </xf>
    <xf numFmtId="166" fontId="29" fillId="0" borderId="0" xfId="11" applyNumberFormat="1" applyFont="1" applyAlignment="1">
      <alignment horizontal="right" vertical="center" indent="2"/>
    </xf>
    <xf numFmtId="166" fontId="29" fillId="0" borderId="0" xfId="11" applyNumberFormat="1" applyFont="1" applyAlignment="1">
      <alignment horizontal="right" indent="1"/>
    </xf>
    <xf numFmtId="166" fontId="29" fillId="0" borderId="0" xfId="11" applyNumberFormat="1" applyFont="1" applyAlignment="1">
      <alignment horizontal="right" indent="2"/>
    </xf>
    <xf numFmtId="0" fontId="6" fillId="0" borderId="0" xfId="5" applyFont="1" applyAlignment="1">
      <alignment horizontal="left" wrapText="1"/>
    </xf>
    <xf numFmtId="0" fontId="20" fillId="0" borderId="0" xfId="5" applyFont="1" applyAlignment="1">
      <alignment horizontal="left" wrapText="1"/>
    </xf>
    <xf numFmtId="0" fontId="6" fillId="0" borderId="0" xfId="5" applyFont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166" fontId="6" fillId="0" borderId="0" xfId="0" applyNumberFormat="1" applyFont="1" applyAlignment="1">
      <alignment horizontal="right" vertical="center" wrapText="1" indent="1"/>
    </xf>
    <xf numFmtId="166" fontId="6" fillId="0" borderId="0" xfId="0" applyNumberFormat="1" applyFont="1" applyAlignment="1">
      <alignment horizontal="right" vertical="center" wrapText="1" indent="2"/>
    </xf>
    <xf numFmtId="166" fontId="6" fillId="0" borderId="0" xfId="12" applyNumberFormat="1" applyFont="1" applyFill="1" applyBorder="1" applyAlignment="1" applyProtection="1">
      <alignment horizontal="right" wrapText="1" indent="1"/>
    </xf>
    <xf numFmtId="166" fontId="26" fillId="0" borderId="0" xfId="9" applyNumberFormat="1" applyFont="1"/>
    <xf numFmtId="0" fontId="2" fillId="0" borderId="0" xfId="13" applyFont="1" applyAlignment="1">
      <alignment horizontal="left" wrapText="1"/>
    </xf>
    <xf numFmtId="0" fontId="6" fillId="0" borderId="0" xfId="13" applyFont="1"/>
    <xf numFmtId="0" fontId="15" fillId="0" borderId="0" xfId="13" applyFont="1" applyAlignment="1">
      <alignment horizontal="left"/>
    </xf>
    <xf numFmtId="0" fontId="16" fillId="0" borderId="0" xfId="13" applyFont="1" applyAlignment="1">
      <alignment horizontal="right"/>
    </xf>
    <xf numFmtId="0" fontId="15" fillId="0" borderId="1" xfId="14" applyFont="1" applyBorder="1" applyAlignment="1">
      <alignment horizontal="center" vertical="center" wrapText="1"/>
      <protection locked="0"/>
    </xf>
    <xf numFmtId="0" fontId="6" fillId="0" borderId="1" xfId="14" applyFont="1" applyBorder="1" applyAlignment="1">
      <alignment horizontal="center" vertical="center" wrapText="1"/>
      <protection locked="0"/>
    </xf>
    <xf numFmtId="0" fontId="31" fillId="0" borderId="0" xfId="15"/>
    <xf numFmtId="0" fontId="15" fillId="0" borderId="0" xfId="14" applyFont="1" applyAlignment="1">
      <alignment horizontal="center" vertical="center" wrapText="1"/>
      <protection locked="0"/>
    </xf>
    <xf numFmtId="0" fontId="6" fillId="0" borderId="0" xfId="14" applyFont="1" applyAlignment="1">
      <alignment horizontal="center" vertical="center" wrapText="1"/>
      <protection locked="0"/>
    </xf>
    <xf numFmtId="14" fontId="6" fillId="0" borderId="0" xfId="14" quotePrefix="1" applyNumberFormat="1" applyFont="1" applyAlignment="1">
      <alignment horizontal="center" vertical="center" wrapText="1"/>
      <protection locked="0"/>
    </xf>
    <xf numFmtId="0" fontId="6" fillId="0" borderId="2" xfId="14" applyFont="1" applyBorder="1" applyAlignment="1">
      <alignment horizontal="center" vertical="center" wrapText="1"/>
      <protection locked="0"/>
    </xf>
    <xf numFmtId="167" fontId="32" fillId="0" borderId="0" xfId="0" applyNumberFormat="1" applyFont="1" applyAlignment="1" applyProtection="1">
      <alignment horizontal="right" indent="3"/>
      <protection locked="0"/>
    </xf>
    <xf numFmtId="167" fontId="8" fillId="0" borderId="0" xfId="0" applyNumberFormat="1" applyFont="1" applyAlignment="1" applyProtection="1">
      <alignment horizontal="right" indent="3"/>
      <protection locked="0"/>
    </xf>
    <xf numFmtId="0" fontId="15" fillId="0" borderId="0" xfId="6" applyFont="1" applyAlignment="1">
      <alignment horizontal="left"/>
    </xf>
    <xf numFmtId="0" fontId="6" fillId="0" borderId="0" xfId="13" applyFont="1" applyAlignment="1">
      <alignment horizontal="center" vertical="center" wrapText="1"/>
    </xf>
    <xf numFmtId="167" fontId="26" fillId="0" borderId="0" xfId="0" applyNumberFormat="1" applyFont="1" applyAlignment="1" applyProtection="1">
      <alignment horizontal="right" indent="3"/>
      <protection locked="0"/>
    </xf>
    <xf numFmtId="0" fontId="15" fillId="0" borderId="0" xfId="13" applyFont="1" applyAlignment="1">
      <alignment horizontal="center" vertical="center" wrapText="1"/>
    </xf>
    <xf numFmtId="0" fontId="16" fillId="0" borderId="0" xfId="13" applyFont="1" applyAlignment="1">
      <alignment horizontal="center" vertical="center" wrapText="1"/>
    </xf>
    <xf numFmtId="0" fontId="15" fillId="0" borderId="0" xfId="5" applyFont="1" applyAlignment="1">
      <alignment horizontal="left" wrapText="1"/>
    </xf>
    <xf numFmtId="0" fontId="15" fillId="0" borderId="0" xfId="13" applyFont="1"/>
    <xf numFmtId="167" fontId="4" fillId="0" borderId="0" xfId="0" applyNumberFormat="1" applyFont="1" applyAlignment="1" applyProtection="1">
      <alignment horizontal="right" indent="3"/>
      <protection locked="0"/>
    </xf>
    <xf numFmtId="0" fontId="22" fillId="0" borderId="0" xfId="13" applyFont="1"/>
    <xf numFmtId="0" fontId="33" fillId="0" borderId="0" xfId="7" applyFont="1" applyAlignment="1">
      <alignment horizontal="left" wrapText="1"/>
    </xf>
    <xf numFmtId="0" fontId="4" fillId="0" borderId="0" xfId="13" applyFont="1"/>
    <xf numFmtId="0" fontId="2" fillId="0" borderId="0" xfId="13" applyFont="1"/>
    <xf numFmtId="0" fontId="2" fillId="0" borderId="0" xfId="13" applyFont="1" applyAlignment="1">
      <alignment wrapText="1"/>
    </xf>
    <xf numFmtId="14" fontId="6" fillId="0" borderId="0" xfId="14" applyNumberFormat="1" applyFont="1" applyAlignment="1">
      <alignment horizontal="center" vertical="center" wrapText="1"/>
      <protection locked="0"/>
    </xf>
    <xf numFmtId="0" fontId="32" fillId="0" borderId="0" xfId="16" applyFont="1"/>
    <xf numFmtId="167" fontId="32" fillId="0" borderId="0" xfId="0" applyNumberFormat="1" applyFont="1" applyAlignment="1" applyProtection="1">
      <alignment horizontal="right" indent="7"/>
      <protection locked="0"/>
    </xf>
    <xf numFmtId="0" fontId="26" fillId="0" borderId="0" xfId="16" applyFont="1" applyAlignment="1">
      <alignment horizontal="left" indent="2"/>
    </xf>
    <xf numFmtId="167" fontId="26" fillId="0" borderId="0" xfId="0" applyNumberFormat="1" applyFont="1" applyAlignment="1" applyProtection="1">
      <alignment horizontal="right" indent="7"/>
      <protection locked="0"/>
    </xf>
    <xf numFmtId="0" fontId="13" fillId="0" borderId="0" xfId="16"/>
    <xf numFmtId="0" fontId="2" fillId="0" borderId="0" xfId="13" applyFont="1" applyAlignment="1">
      <alignment horizontal="left"/>
    </xf>
    <xf numFmtId="0" fontId="22" fillId="0" borderId="0" xfId="13" applyFont="1" applyAlignment="1">
      <alignment horizontal="right"/>
    </xf>
    <xf numFmtId="0" fontId="26" fillId="0" borderId="0" xfId="16" applyFont="1" applyAlignment="1">
      <alignment horizontal="left" indent="1"/>
    </xf>
    <xf numFmtId="167" fontId="26" fillId="0" borderId="0" xfId="16" applyNumberFormat="1" applyFont="1" applyAlignment="1" applyProtection="1">
      <alignment horizontal="right" indent="4"/>
      <protection locked="0"/>
    </xf>
    <xf numFmtId="0" fontId="2" fillId="0" borderId="0" xfId="17" applyFont="1" applyAlignment="1">
      <alignment horizontal="left"/>
    </xf>
    <xf numFmtId="0" fontId="1" fillId="0" borderId="0" xfId="18"/>
    <xf numFmtId="0" fontId="3" fillId="0" borderId="0" xfId="19" applyFont="1"/>
    <xf numFmtId="0" fontId="6" fillId="0" borderId="0" xfId="18" applyFont="1"/>
    <xf numFmtId="0" fontId="5" fillId="0" borderId="2" xfId="18" applyFont="1" applyBorder="1" applyAlignment="1">
      <alignment horizontal="right"/>
    </xf>
    <xf numFmtId="0" fontId="4" fillId="0" borderId="1" xfId="18" applyFont="1" applyBorder="1"/>
    <xf numFmtId="0" fontId="6" fillId="0" borderId="1" xfId="18" applyFont="1" applyBorder="1" applyAlignment="1">
      <alignment horizontal="center" vertical="center" wrapText="1"/>
    </xf>
    <xf numFmtId="0" fontId="6" fillId="0" borderId="1" xfId="18" quotePrefix="1" applyFont="1" applyBorder="1" applyAlignment="1">
      <alignment horizontal="center" vertical="center" wrapText="1"/>
    </xf>
    <xf numFmtId="0" fontId="4" fillId="0" borderId="0" xfId="18" applyFont="1"/>
    <xf numFmtId="0" fontId="6" fillId="0" borderId="0" xfId="18" applyFont="1" applyAlignment="1">
      <alignment horizontal="center" vertical="center" wrapText="1"/>
    </xf>
    <xf numFmtId="0" fontId="6" fillId="0" borderId="2" xfId="18" applyFont="1" applyBorder="1" applyAlignment="1">
      <alignment horizontal="center" vertical="center" wrapText="1"/>
    </xf>
    <xf numFmtId="0" fontId="8" fillId="0" borderId="0" xfId="20" applyFont="1" applyAlignment="1">
      <alignment horizontal="left"/>
    </xf>
    <xf numFmtId="0" fontId="8" fillId="0" borderId="0" xfId="20" applyFont="1"/>
    <xf numFmtId="1" fontId="8" fillId="0" borderId="0" xfId="21" applyNumberFormat="1" applyFont="1" applyAlignment="1">
      <alignment horizontal="right" indent="1"/>
    </xf>
    <xf numFmtId="166" fontId="8" fillId="0" borderId="0" xfId="21" applyNumberFormat="1" applyFont="1" applyAlignment="1">
      <alignment horizontal="right" indent="2"/>
    </xf>
    <xf numFmtId="0" fontId="4" fillId="0" borderId="0" xfId="20" applyFont="1"/>
    <xf numFmtId="0" fontId="5" fillId="0" borderId="0" xfId="20" applyFont="1" applyAlignment="1">
      <alignment horizontal="left"/>
    </xf>
    <xf numFmtId="1" fontId="36" fillId="0" borderId="0" xfId="21" applyNumberFormat="1" applyFont="1" applyAlignment="1">
      <alignment horizontal="right" indent="1"/>
    </xf>
    <xf numFmtId="166" fontId="36" fillId="0" borderId="0" xfId="21" applyNumberFormat="1" applyFont="1" applyAlignment="1">
      <alignment horizontal="right" indent="2"/>
    </xf>
    <xf numFmtId="166" fontId="1" fillId="0" borderId="0" xfId="18" applyNumberFormat="1"/>
    <xf numFmtId="0" fontId="9" fillId="0" borderId="0" xfId="20" applyFont="1"/>
    <xf numFmtId="0" fontId="4" fillId="0" borderId="0" xfId="20" applyFont="1" applyAlignment="1">
      <alignment horizontal="left" indent="1"/>
    </xf>
    <xf numFmtId="1" fontId="37" fillId="0" borderId="0" xfId="21" applyNumberFormat="1" applyFont="1" applyAlignment="1">
      <alignment horizontal="right" indent="1"/>
    </xf>
    <xf numFmtId="166" fontId="37" fillId="0" borderId="0" xfId="21" applyNumberFormat="1" applyFont="1" applyAlignment="1">
      <alignment horizontal="right" indent="2"/>
    </xf>
    <xf numFmtId="166" fontId="4" fillId="0" borderId="0" xfId="21" applyNumberFormat="1" applyAlignment="1">
      <alignment horizontal="right" indent="2"/>
    </xf>
    <xf numFmtId="1" fontId="4" fillId="0" borderId="0" xfId="21" applyNumberFormat="1" applyAlignment="1">
      <alignment horizontal="right" indent="1"/>
    </xf>
    <xf numFmtId="1" fontId="4" fillId="0" borderId="0" xfId="18" applyNumberFormat="1" applyFont="1" applyAlignment="1">
      <alignment horizontal="right" indent="1"/>
    </xf>
    <xf numFmtId="166" fontId="4" fillId="0" borderId="0" xfId="18" applyNumberFormat="1" applyFont="1" applyAlignment="1">
      <alignment horizontal="right" indent="2"/>
    </xf>
    <xf numFmtId="0" fontId="4" fillId="0" borderId="0" xfId="22" applyFont="1" applyAlignment="1">
      <alignment horizontal="left" indent="1"/>
    </xf>
    <xf numFmtId="0" fontId="5" fillId="0" borderId="0" xfId="20" applyFont="1"/>
    <xf numFmtId="166" fontId="4" fillId="0" borderId="0" xfId="18" applyNumberFormat="1" applyFont="1" applyAlignment="1">
      <alignment horizontal="right" indent="1"/>
    </xf>
    <xf numFmtId="0" fontId="4" fillId="0" borderId="0" xfId="23" applyFont="1"/>
    <xf numFmtId="0" fontId="4" fillId="0" borderId="0" xfId="23" applyFont="1" applyAlignment="1">
      <alignment horizontal="left" indent="1"/>
    </xf>
    <xf numFmtId="0" fontId="10" fillId="0" borderId="0" xfId="18" applyFont="1"/>
    <xf numFmtId="0" fontId="2" fillId="0" borderId="0" xfId="24" applyFont="1"/>
    <xf numFmtId="0" fontId="4" fillId="0" borderId="0" xfId="24" applyFont="1"/>
    <xf numFmtId="0" fontId="2" fillId="0" borderId="0" xfId="24" applyFont="1" applyAlignment="1">
      <alignment horizontal="center"/>
    </xf>
    <xf numFmtId="0" fontId="27" fillId="0" borderId="0" xfId="24" applyFont="1"/>
    <xf numFmtId="0" fontId="4" fillId="0" borderId="2" xfId="24" applyFont="1" applyBorder="1"/>
    <xf numFmtId="0" fontId="25" fillId="0" borderId="0" xfId="25"/>
    <xf numFmtId="0" fontId="5" fillId="0" borderId="0" xfId="24" applyFont="1" applyAlignment="1">
      <alignment horizontal="right"/>
    </xf>
    <xf numFmtId="0" fontId="26" fillId="0" borderId="1" xfId="26" applyFont="1" applyBorder="1" applyAlignment="1">
      <alignment horizontal="center" vertical="center" wrapText="1"/>
    </xf>
    <xf numFmtId="0" fontId="4" fillId="0" borderId="1" xfId="27" applyFont="1" applyBorder="1" applyAlignment="1">
      <alignment horizontal="center" vertical="center" wrapText="1"/>
    </xf>
    <xf numFmtId="0" fontId="26" fillId="0" borderId="0" xfId="26" applyFont="1" applyAlignment="1">
      <alignment horizontal="center" vertical="center" wrapText="1"/>
    </xf>
    <xf numFmtId="0" fontId="4" fillId="0" borderId="0" xfId="27" applyFont="1" applyAlignment="1">
      <alignment horizontal="center" vertical="center" wrapText="1"/>
    </xf>
    <xf numFmtId="0" fontId="4" fillId="0" borderId="0" xfId="28" applyFont="1" applyAlignment="1">
      <alignment horizontal="center" vertical="center" wrapText="1"/>
    </xf>
    <xf numFmtId="166" fontId="4" fillId="0" borderId="0" xfId="24" applyNumberFormat="1" applyFont="1" applyAlignment="1">
      <alignment horizontal="center" vertical="center"/>
    </xf>
    <xf numFmtId="0" fontId="39" fillId="0" borderId="2" xfId="26" applyFont="1" applyBorder="1" applyAlignment="1">
      <alignment wrapText="1"/>
    </xf>
    <xf numFmtId="166" fontId="4" fillId="0" borderId="2" xfId="24" applyNumberFormat="1" applyFont="1" applyBorder="1" applyAlignment="1">
      <alignment horizontal="center" vertical="center"/>
    </xf>
    <xf numFmtId="0" fontId="25" fillId="0" borderId="0" xfId="26" applyAlignment="1">
      <alignment wrapText="1"/>
    </xf>
    <xf numFmtId="166" fontId="40" fillId="0" borderId="0" xfId="24" applyNumberFormat="1" applyFont="1" applyAlignment="1">
      <alignment horizontal="center" vertical="center"/>
    </xf>
    <xf numFmtId="0" fontId="8" fillId="0" borderId="0" xfId="24" applyFont="1"/>
    <xf numFmtId="166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vertical="center"/>
    </xf>
    <xf numFmtId="166" fontId="32" fillId="0" borderId="0" xfId="4" applyNumberFormat="1" applyFont="1" applyFill="1" applyBorder="1" applyAlignment="1">
      <alignment horizontal="right" vertical="center" indent="1"/>
    </xf>
    <xf numFmtId="166" fontId="8" fillId="0" borderId="0" xfId="24" applyNumberFormat="1" applyFont="1"/>
    <xf numFmtId="0" fontId="4" fillId="0" borderId="0" xfId="24" applyFont="1" applyAlignment="1">
      <alignment horizontal="left" indent="1"/>
    </xf>
    <xf numFmtId="166" fontId="4" fillId="0" borderId="0" xfId="4" applyNumberFormat="1" applyFont="1" applyFill="1" applyBorder="1" applyAlignment="1">
      <alignment horizontal="right" vertical="center"/>
    </xf>
    <xf numFmtId="166" fontId="4" fillId="0" borderId="0" xfId="4" applyNumberFormat="1" applyFont="1" applyFill="1" applyBorder="1" applyAlignment="1">
      <alignment vertical="center"/>
    </xf>
    <xf numFmtId="166" fontId="26" fillId="0" borderId="0" xfId="4" applyNumberFormat="1" applyFont="1" applyFill="1" applyBorder="1" applyAlignment="1">
      <alignment horizontal="right" vertical="center" indent="1"/>
    </xf>
    <xf numFmtId="0" fontId="5" fillId="0" borderId="0" xfId="24" applyFont="1"/>
    <xf numFmtId="1" fontId="4" fillId="0" borderId="0" xfId="24" applyNumberFormat="1" applyFont="1"/>
    <xf numFmtId="166" fontId="4" fillId="0" borderId="0" xfId="24" applyNumberFormat="1" applyFont="1"/>
    <xf numFmtId="0" fontId="4" fillId="0" borderId="0" xfId="27" applyFont="1"/>
    <xf numFmtId="166" fontId="4" fillId="0" borderId="0" xfId="27" applyNumberFormat="1" applyFont="1"/>
    <xf numFmtId="0" fontId="2" fillId="0" borderId="0" xfId="29" applyFont="1"/>
    <xf numFmtId="0" fontId="41" fillId="0" borderId="0" xfId="30" applyFont="1"/>
    <xf numFmtId="0" fontId="25" fillId="0" borderId="0" xfId="26"/>
    <xf numFmtId="0" fontId="13" fillId="0" borderId="0" xfId="31"/>
    <xf numFmtId="0" fontId="42" fillId="0" borderId="0" xfId="30" applyFont="1" applyAlignment="1">
      <alignment horizontal="left"/>
    </xf>
    <xf numFmtId="0" fontId="43" fillId="0" borderId="0" xfId="30" applyFont="1" applyAlignment="1">
      <alignment horizontal="left"/>
    </xf>
    <xf numFmtId="0" fontId="4" fillId="0" borderId="0" xfId="30" applyFont="1"/>
    <xf numFmtId="0" fontId="4" fillId="0" borderId="0" xfId="30" applyFont="1" applyAlignment="1">
      <alignment horizontal="center"/>
    </xf>
    <xf numFmtId="0" fontId="5" fillId="0" borderId="0" xfId="30" applyFont="1" applyAlignment="1">
      <alignment horizontal="right"/>
    </xf>
    <xf numFmtId="0" fontId="4" fillId="0" borderId="1" xfId="30" applyFont="1" applyBorder="1" applyAlignment="1">
      <alignment vertical="center" wrapText="1"/>
    </xf>
    <xf numFmtId="0" fontId="26" fillId="0" borderId="1" xfId="32" applyFont="1" applyBorder="1" applyAlignment="1">
      <alignment horizontal="center" vertical="center" wrapText="1"/>
    </xf>
    <xf numFmtId="0" fontId="4" fillId="0" borderId="0" xfId="30" applyFont="1" applyAlignment="1">
      <alignment vertical="center" wrapText="1"/>
    </xf>
    <xf numFmtId="0" fontId="26" fillId="0" borderId="0" xfId="32" applyFont="1" applyAlignment="1">
      <alignment horizontal="center" vertical="center" wrapText="1"/>
    </xf>
    <xf numFmtId="0" fontId="4" fillId="0" borderId="0" xfId="33" applyFont="1" applyAlignment="1">
      <alignment horizontal="center" vertical="center" wrapText="1"/>
    </xf>
    <xf numFmtId="0" fontId="4" fillId="0" borderId="2" xfId="33" applyFont="1" applyBorder="1" applyAlignment="1">
      <alignment horizontal="center" vertical="center" wrapText="1"/>
    </xf>
    <xf numFmtId="0" fontId="17" fillId="0" borderId="0" xfId="34" applyFont="1" applyAlignment="1">
      <alignment horizontal="left"/>
    </xf>
    <xf numFmtId="166" fontId="8" fillId="0" borderId="0" xfId="16" applyNumberFormat="1" applyFont="1" applyAlignment="1">
      <alignment vertical="center"/>
    </xf>
    <xf numFmtId="166" fontId="8" fillId="0" borderId="0" xfId="16" applyNumberFormat="1" applyFont="1" applyAlignment="1">
      <alignment horizontal="right" vertical="center" indent="2"/>
    </xf>
    <xf numFmtId="166" fontId="32" fillId="0" borderId="0" xfId="16" applyNumberFormat="1" applyFont="1" applyAlignment="1">
      <alignment horizontal="right" vertical="center" indent="2"/>
    </xf>
    <xf numFmtId="0" fontId="5" fillId="0" borderId="0" xfId="34" applyFont="1"/>
    <xf numFmtId="0" fontId="4" fillId="0" borderId="0" xfId="34" applyFont="1" applyAlignment="1">
      <alignment horizontal="left" indent="1"/>
    </xf>
    <xf numFmtId="166" fontId="4" fillId="0" borderId="0" xfId="16" applyNumberFormat="1" applyFont="1" applyAlignment="1">
      <alignment vertical="center"/>
    </xf>
    <xf numFmtId="166" fontId="4" fillId="0" borderId="0" xfId="16" applyNumberFormat="1" applyFont="1" applyAlignment="1">
      <alignment horizontal="right" vertical="center" indent="2"/>
    </xf>
    <xf numFmtId="166" fontId="26" fillId="0" borderId="0" xfId="16" applyNumberFormat="1" applyFont="1" applyAlignment="1">
      <alignment horizontal="right" vertical="center" indent="2"/>
    </xf>
    <xf numFmtId="166" fontId="13" fillId="0" borderId="0" xfId="31" applyNumberFormat="1"/>
    <xf numFmtId="166" fontId="26" fillId="0" borderId="0" xfId="31" applyNumberFormat="1" applyFont="1"/>
    <xf numFmtId="166" fontId="26" fillId="0" borderId="0" xfId="31" applyNumberFormat="1" applyFont="1" applyAlignment="1">
      <alignment horizontal="right" indent="2"/>
    </xf>
    <xf numFmtId="166" fontId="25" fillId="0" borderId="0" xfId="26" applyNumberFormat="1"/>
    <xf numFmtId="0" fontId="1" fillId="0" borderId="0" xfId="29"/>
    <xf numFmtId="0" fontId="44" fillId="0" borderId="0" xfId="30" applyFont="1"/>
    <xf numFmtId="0" fontId="45" fillId="0" borderId="0" xfId="30" applyFont="1"/>
    <xf numFmtId="0" fontId="31" fillId="0" borderId="0" xfId="35"/>
    <xf numFmtId="0" fontId="46" fillId="0" borderId="0" xfId="30" applyFont="1"/>
    <xf numFmtId="0" fontId="4" fillId="0" borderId="0" xfId="36"/>
    <xf numFmtId="0" fontId="6" fillId="0" borderId="0" xfId="30" applyFont="1" applyAlignment="1">
      <alignment horizontal="center" vertical="top" wrapText="1"/>
    </xf>
    <xf numFmtId="1" fontId="6" fillId="0" borderId="0" xfId="37" applyNumberFormat="1" applyFont="1" applyAlignment="1">
      <alignment horizontal="center" vertical="top" wrapText="1"/>
    </xf>
    <xf numFmtId="0" fontId="6" fillId="0" borderId="0" xfId="24" applyFont="1" applyAlignment="1">
      <alignment horizontal="center" vertical="top" wrapText="1"/>
    </xf>
    <xf numFmtId="0" fontId="47" fillId="0" borderId="0" xfId="30" applyFont="1"/>
    <xf numFmtId="0" fontId="48" fillId="0" borderId="0" xfId="30" applyFont="1"/>
    <xf numFmtId="0" fontId="26" fillId="0" borderId="0" xfId="30" applyFont="1"/>
    <xf numFmtId="0" fontId="26" fillId="0" borderId="0" xfId="30" applyFont="1" applyAlignment="1">
      <alignment horizontal="center"/>
    </xf>
    <xf numFmtId="0" fontId="26" fillId="0" borderId="2" xfId="30" applyFont="1" applyBorder="1" applyAlignment="1">
      <alignment horizontal="center"/>
    </xf>
    <xf numFmtId="0" fontId="49" fillId="0" borderId="0" xfId="30" applyFont="1" applyAlignment="1">
      <alignment horizontal="right"/>
    </xf>
    <xf numFmtId="0" fontId="26" fillId="0" borderId="1" xfId="30" applyFont="1" applyBorder="1" applyAlignment="1">
      <alignment vertical="center" wrapText="1"/>
    </xf>
    <xf numFmtId="0" fontId="26" fillId="0" borderId="0" xfId="30" applyFont="1" applyAlignment="1">
      <alignment vertical="center" wrapText="1"/>
    </xf>
    <xf numFmtId="0" fontId="26" fillId="0" borderId="0" xfId="33" applyFont="1" applyAlignment="1">
      <alignment horizontal="center" vertical="center" wrapText="1"/>
    </xf>
    <xf numFmtId="0" fontId="26" fillId="0" borderId="2" xfId="33" applyFont="1" applyBorder="1" applyAlignment="1">
      <alignment horizontal="center" vertical="center" wrapText="1"/>
    </xf>
    <xf numFmtId="0" fontId="26" fillId="0" borderId="0" xfId="30" applyFont="1" applyAlignment="1">
      <alignment horizontal="center" vertical="top" wrapText="1"/>
    </xf>
    <xf numFmtId="1" fontId="26" fillId="0" borderId="0" xfId="37" applyNumberFormat="1" applyFont="1" applyAlignment="1">
      <alignment horizontal="center" vertical="top" wrapText="1"/>
    </xf>
    <xf numFmtId="0" fontId="26" fillId="0" borderId="0" xfId="24" applyFont="1" applyAlignment="1">
      <alignment horizontal="center" vertical="top" wrapText="1"/>
    </xf>
    <xf numFmtId="0" fontId="32" fillId="0" borderId="0" xfId="38" applyFont="1"/>
    <xf numFmtId="1" fontId="32" fillId="0" borderId="0" xfId="31" applyNumberFormat="1" applyFont="1"/>
    <xf numFmtId="166" fontId="32" fillId="0" borderId="0" xfId="31" applyNumberFormat="1" applyFont="1" applyAlignment="1">
      <alignment horizontal="right" indent="1"/>
    </xf>
    <xf numFmtId="1" fontId="8" fillId="0" borderId="0" xfId="4" applyNumberFormat="1" applyFont="1" applyBorder="1" applyAlignment="1">
      <alignment horizontal="right" vertical="center" wrapText="1"/>
    </xf>
    <xf numFmtId="0" fontId="32" fillId="0" borderId="0" xfId="39" applyFont="1"/>
    <xf numFmtId="1" fontId="26" fillId="0" borderId="0" xfId="31" applyNumberFormat="1" applyFont="1"/>
    <xf numFmtId="166" fontId="26" fillId="0" borderId="0" xfId="31" applyNumberFormat="1" applyFont="1" applyAlignment="1">
      <alignment horizontal="right" indent="1"/>
    </xf>
    <xf numFmtId="0" fontId="26" fillId="0" borderId="0" xfId="38" applyFont="1" applyAlignment="1">
      <alignment horizontal="left" indent="1"/>
    </xf>
    <xf numFmtId="1" fontId="4" fillId="0" borderId="0" xfId="4" applyNumberFormat="1" applyFont="1" applyBorder="1" applyAlignment="1">
      <alignment horizontal="right" vertical="center" wrapText="1"/>
    </xf>
    <xf numFmtId="0" fontId="32" fillId="0" borderId="0" xfId="30" applyFont="1"/>
    <xf numFmtId="0" fontId="32" fillId="0" borderId="0" xfId="38" applyFont="1" applyAlignment="1">
      <alignment horizontal="left" indent="1"/>
    </xf>
    <xf numFmtId="0" fontId="26" fillId="0" borderId="0" xfId="38" applyFont="1" applyAlignment="1">
      <alignment horizontal="left" indent="2"/>
    </xf>
    <xf numFmtId="1" fontId="8" fillId="0" borderId="0" xfId="4" applyNumberFormat="1" applyFont="1" applyBorder="1" applyAlignment="1">
      <alignment horizontal="right" vertical="center"/>
    </xf>
    <xf numFmtId="0" fontId="50" fillId="0" borderId="0" xfId="30" applyFont="1"/>
    <xf numFmtId="0" fontId="51" fillId="0" borderId="0" xfId="40" applyFont="1"/>
    <xf numFmtId="1" fontId="50" fillId="0" borderId="0" xfId="30" applyNumberFormat="1" applyFont="1"/>
    <xf numFmtId="0" fontId="51" fillId="0" borderId="0" xfId="32" applyFont="1"/>
    <xf numFmtId="0" fontId="52" fillId="0" borderId="0" xfId="30" applyFont="1"/>
    <xf numFmtId="0" fontId="53" fillId="0" borderId="0" xfId="30" applyFont="1"/>
    <xf numFmtId="0" fontId="54" fillId="0" borderId="0" xfId="30" applyFont="1"/>
    <xf numFmtId="1" fontId="3" fillId="0" borderId="0" xfId="41" applyNumberFormat="1" applyFont="1"/>
    <xf numFmtId="0" fontId="55" fillId="0" borderId="0" xfId="42" applyFont="1"/>
    <xf numFmtId="0" fontId="55" fillId="0" borderId="0" xfId="41" applyFont="1"/>
    <xf numFmtId="0" fontId="6" fillId="0" borderId="0" xfId="42" applyFont="1"/>
    <xf numFmtId="0" fontId="6" fillId="0" borderId="0" xfId="41" applyFont="1"/>
    <xf numFmtId="0" fontId="16" fillId="0" borderId="2" xfId="41" applyFont="1" applyBorder="1"/>
    <xf numFmtId="0" fontId="6" fillId="0" borderId="2" xfId="41" applyFont="1" applyBorder="1"/>
    <xf numFmtId="0" fontId="16" fillId="0" borderId="2" xfId="41" applyFont="1" applyBorder="1" applyAlignment="1">
      <alignment horizontal="right"/>
    </xf>
    <xf numFmtId="0" fontId="55" fillId="0" borderId="1" xfId="41" applyFont="1" applyBorder="1"/>
    <xf numFmtId="0" fontId="6" fillId="0" borderId="1" xfId="42" applyFont="1" applyBorder="1" applyAlignment="1">
      <alignment horizontal="center"/>
    </xf>
    <xf numFmtId="0" fontId="21" fillId="0" borderId="1" xfId="43" applyFont="1" applyBorder="1" applyAlignment="1">
      <alignment horizontal="center" wrapText="1"/>
    </xf>
    <xf numFmtId="0" fontId="6" fillId="0" borderId="0" xfId="42" applyFont="1" applyAlignment="1">
      <alignment horizontal="center"/>
    </xf>
    <xf numFmtId="0" fontId="21" fillId="0" borderId="0" xfId="43" applyFont="1" applyAlignment="1">
      <alignment horizontal="center" wrapText="1"/>
    </xf>
    <xf numFmtId="0" fontId="21" fillId="0" borderId="2" xfId="43" applyFont="1" applyBorder="1" applyAlignment="1">
      <alignment horizontal="center" wrapText="1"/>
    </xf>
    <xf numFmtId="1" fontId="6" fillId="0" borderId="2" xfId="42" applyNumberFormat="1" applyFont="1" applyBorder="1" applyAlignment="1">
      <alignment horizontal="center"/>
    </xf>
    <xf numFmtId="166" fontId="6" fillId="0" borderId="2" xfId="42" applyNumberFormat="1" applyFont="1" applyBorder="1" applyAlignment="1">
      <alignment horizontal="center"/>
    </xf>
    <xf numFmtId="1" fontId="6" fillId="0" borderId="2" xfId="41" applyNumberFormat="1" applyFont="1" applyBorder="1" applyAlignment="1">
      <alignment horizontal="center"/>
    </xf>
    <xf numFmtId="0" fontId="57" fillId="0" borderId="0" xfId="42" applyFont="1" applyAlignment="1">
      <alignment horizontal="center" wrapText="1"/>
    </xf>
    <xf numFmtId="166" fontId="6" fillId="0" borderId="0" xfId="41" applyNumberFormat="1" applyFont="1"/>
    <xf numFmtId="49" fontId="15" fillId="0" borderId="0" xfId="44" applyNumberFormat="1" applyFont="1" applyFill="1" applyBorder="1" applyAlignment="1"/>
    <xf numFmtId="0" fontId="58" fillId="0" borderId="0" xfId="41" applyFont="1"/>
    <xf numFmtId="0" fontId="15" fillId="0" borderId="0" xfId="41" applyFont="1"/>
    <xf numFmtId="1" fontId="15" fillId="0" borderId="0" xfId="41" applyNumberFormat="1" applyFont="1"/>
    <xf numFmtId="166" fontId="15" fillId="0" borderId="0" xfId="41" applyNumberFormat="1" applyFont="1"/>
    <xf numFmtId="1" fontId="58" fillId="0" borderId="0" xfId="41" applyNumberFormat="1" applyFont="1"/>
    <xf numFmtId="49" fontId="15" fillId="0" borderId="0" xfId="42" applyNumberFormat="1" applyFont="1" applyAlignment="1">
      <alignment horizontal="left"/>
    </xf>
    <xf numFmtId="49" fontId="6" fillId="0" borderId="0" xfId="42" applyNumberFormat="1" applyFont="1" applyAlignment="1">
      <alignment horizontal="left"/>
    </xf>
    <xf numFmtId="1" fontId="6" fillId="0" borderId="0" xfId="41" applyNumberFormat="1" applyFont="1"/>
    <xf numFmtId="0" fontId="6" fillId="0" borderId="0" xfId="42" applyFont="1" applyAlignment="1">
      <alignment horizontal="left"/>
    </xf>
    <xf numFmtId="0" fontId="15" fillId="0" borderId="0" xfId="42" applyFont="1"/>
    <xf numFmtId="0" fontId="4" fillId="0" borderId="0" xfId="42" applyAlignment="1">
      <alignment horizontal="left"/>
    </xf>
    <xf numFmtId="0" fontId="4" fillId="0" borderId="0" xfId="42" applyAlignment="1">
      <alignment horizontal="left" wrapText="1"/>
    </xf>
    <xf numFmtId="0" fontId="4" fillId="0" borderId="0" xfId="45"/>
    <xf numFmtId="0" fontId="22" fillId="0" borderId="1" xfId="42" applyFont="1" applyBorder="1"/>
    <xf numFmtId="1" fontId="6" fillId="0" borderId="0" xfId="45" applyNumberFormat="1" applyFont="1"/>
    <xf numFmtId="166" fontId="6" fillId="0" borderId="0" xfId="45" applyNumberFormat="1" applyFont="1"/>
    <xf numFmtId="0" fontId="27" fillId="0" borderId="0" xfId="41" applyFont="1"/>
    <xf numFmtId="1" fontId="58" fillId="0" borderId="0" xfId="41" applyNumberFormat="1" applyFont="1" applyAlignment="1">
      <alignment horizontal="center"/>
    </xf>
    <xf numFmtId="49" fontId="15" fillId="0" borderId="0" xfId="46" applyNumberFormat="1" applyFont="1" applyFill="1" applyBorder="1" applyAlignment="1"/>
    <xf numFmtId="1" fontId="15" fillId="0" borderId="0" xfId="45" applyNumberFormat="1" applyFont="1"/>
    <xf numFmtId="166" fontId="15" fillId="0" borderId="0" xfId="45" applyNumberFormat="1" applyFont="1"/>
    <xf numFmtId="1" fontId="2" fillId="0" borderId="0" xfId="37" applyNumberFormat="1" applyFont="1"/>
    <xf numFmtId="0" fontId="60" fillId="0" borderId="0" xfId="41" applyFont="1"/>
    <xf numFmtId="1" fontId="27" fillId="0" borderId="0" xfId="37" applyNumberFormat="1" applyFont="1"/>
    <xf numFmtId="0" fontId="27" fillId="0" borderId="0" xfId="42" applyFont="1"/>
    <xf numFmtId="166" fontId="6" fillId="0" borderId="0" xfId="45" applyNumberFormat="1" applyFont="1" applyAlignment="1">
      <alignment horizontal="right"/>
    </xf>
    <xf numFmtId="166" fontId="55" fillId="0" borderId="0" xfId="41" applyNumberFormat="1" applyFont="1"/>
    <xf numFmtId="1" fontId="61" fillId="0" borderId="0" xfId="37" applyNumberFormat="1" applyFont="1"/>
    <xf numFmtId="0" fontId="59" fillId="0" borderId="0" xfId="42" applyFont="1"/>
    <xf numFmtId="0" fontId="40" fillId="0" borderId="0" xfId="41" applyFont="1"/>
    <xf numFmtId="0" fontId="40" fillId="0" borderId="0" xfId="42" applyFont="1"/>
    <xf numFmtId="0" fontId="6" fillId="0" borderId="1" xfId="8" quotePrefix="1" applyFont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47" fillId="0" borderId="0" xfId="11" applyFont="1"/>
    <xf numFmtId="0" fontId="48" fillId="0" borderId="0" xfId="47" applyFont="1"/>
    <xf numFmtId="0" fontId="62" fillId="0" borderId="0" xfId="11" applyFont="1"/>
    <xf numFmtId="0" fontId="26" fillId="0" borderId="0" xfId="47" applyFont="1"/>
    <xf numFmtId="0" fontId="21" fillId="0" borderId="0" xfId="11" applyFont="1"/>
    <xf numFmtId="0" fontId="21" fillId="0" borderId="0" xfId="47" applyFont="1"/>
    <xf numFmtId="0" fontId="63" fillId="0" borderId="0" xfId="47" applyFont="1"/>
    <xf numFmtId="0" fontId="63" fillId="0" borderId="0" xfId="47" applyFont="1" applyAlignment="1">
      <alignment horizontal="right"/>
    </xf>
    <xf numFmtId="0" fontId="26" fillId="0" borderId="1" xfId="11" applyFont="1" applyBorder="1"/>
    <xf numFmtId="0" fontId="64" fillId="0" borderId="1" xfId="25" applyFont="1" applyBorder="1" applyAlignment="1">
      <alignment horizontal="center" vertical="center" wrapText="1"/>
    </xf>
    <xf numFmtId="0" fontId="29" fillId="0" borderId="1" xfId="11" applyFont="1" applyBorder="1" applyAlignment="1">
      <alignment horizontal="center" vertical="center"/>
    </xf>
    <xf numFmtId="0" fontId="26" fillId="0" borderId="0" xfId="11" applyFont="1"/>
    <xf numFmtId="0" fontId="64" fillId="0" borderId="0" xfId="25" applyFont="1" applyAlignment="1">
      <alignment horizontal="center" vertical="center" wrapText="1"/>
    </xf>
    <xf numFmtId="0" fontId="29" fillId="0" borderId="0" xfId="11" applyFont="1" applyAlignment="1">
      <alignment horizontal="center" vertical="center"/>
    </xf>
    <xf numFmtId="0" fontId="40" fillId="0" borderId="0" xfId="8" applyFont="1" applyAlignment="1">
      <alignment horizontal="center" vertical="center"/>
    </xf>
    <xf numFmtId="0" fontId="64" fillId="0" borderId="2" xfId="25" applyFont="1" applyBorder="1" applyAlignment="1">
      <alignment horizontal="center" vertical="center" wrapText="1"/>
    </xf>
    <xf numFmtId="0" fontId="40" fillId="0" borderId="2" xfId="8" applyFont="1" applyBorder="1" applyAlignment="1">
      <alignment horizontal="center" vertical="center"/>
    </xf>
    <xf numFmtId="0" fontId="29" fillId="0" borderId="2" xfId="11" applyFont="1" applyBorder="1" applyAlignment="1">
      <alignment horizontal="center" vertical="center"/>
    </xf>
    <xf numFmtId="0" fontId="26" fillId="0" borderId="0" xfId="47" applyFont="1" applyAlignment="1">
      <alignment horizontal="center" vertical="center" wrapText="1"/>
    </xf>
    <xf numFmtId="0" fontId="29" fillId="0" borderId="0" xfId="11" applyFont="1" applyAlignment="1">
      <alignment vertical="center"/>
    </xf>
    <xf numFmtId="1" fontId="26" fillId="0" borderId="0" xfId="48" applyNumberFormat="1" applyFont="1" applyAlignment="1">
      <alignment horizontal="right" vertical="center"/>
    </xf>
    <xf numFmtId="166" fontId="26" fillId="0" borderId="0" xfId="11" applyNumberFormat="1" applyFont="1" applyAlignment="1">
      <alignment vertical="center"/>
    </xf>
    <xf numFmtId="166" fontId="26" fillId="0" borderId="0" xfId="11" applyNumberFormat="1" applyFont="1"/>
    <xf numFmtId="1" fontId="29" fillId="0" borderId="0" xfId="11" applyNumberFormat="1" applyFont="1" applyAlignment="1">
      <alignment horizontal="right" indent="1"/>
    </xf>
    <xf numFmtId="0" fontId="29" fillId="0" borderId="0" xfId="11" applyFont="1" applyAlignment="1">
      <alignment vertical="center" wrapText="1"/>
    </xf>
    <xf numFmtId="166" fontId="26" fillId="0" borderId="0" xfId="48" applyNumberFormat="1" applyFont="1" applyAlignment="1">
      <alignment horizontal="right" vertical="center"/>
    </xf>
    <xf numFmtId="0" fontId="32" fillId="0" borderId="0" xfId="11" applyFont="1"/>
    <xf numFmtId="0" fontId="65" fillId="0" borderId="0" xfId="11" applyFont="1"/>
    <xf numFmtId="1" fontId="65" fillId="0" borderId="0" xfId="11" applyNumberFormat="1" applyFont="1"/>
    <xf numFmtId="2" fontId="65" fillId="0" borderId="0" xfId="11" applyNumberFormat="1" applyFont="1"/>
    <xf numFmtId="1" fontId="66" fillId="0" borderId="0" xfId="11" applyNumberFormat="1" applyFont="1"/>
    <xf numFmtId="2" fontId="21" fillId="0" borderId="0" xfId="11" applyNumberFormat="1" applyFont="1"/>
    <xf numFmtId="0" fontId="13" fillId="0" borderId="0" xfId="11"/>
    <xf numFmtId="0" fontId="48" fillId="0" borderId="0" xfId="11" applyFont="1"/>
    <xf numFmtId="0" fontId="36" fillId="0" borderId="0" xfId="11" applyFont="1" applyAlignment="1">
      <alignment horizontal="right"/>
    </xf>
    <xf numFmtId="0" fontId="67" fillId="0" borderId="1" xfId="11" applyFont="1" applyBorder="1" applyAlignment="1">
      <alignment horizontal="center" wrapText="1"/>
    </xf>
    <xf numFmtId="0" fontId="6" fillId="0" borderId="1" xfId="8" applyFont="1" applyBorder="1" applyAlignment="1">
      <alignment horizontal="center" vertical="center" wrapText="1"/>
    </xf>
    <xf numFmtId="0" fontId="67" fillId="0" borderId="0" xfId="11" applyFont="1" applyAlignment="1">
      <alignment horizontal="center" wrapText="1"/>
    </xf>
    <xf numFmtId="0" fontId="6" fillId="0" borderId="2" xfId="8" applyFont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68" fillId="0" borderId="0" xfId="33" applyFont="1"/>
    <xf numFmtId="1" fontId="32" fillId="0" borderId="0" xfId="11" applyNumberFormat="1" applyFont="1"/>
    <xf numFmtId="166" fontId="32" fillId="0" borderId="0" xfId="11" applyNumberFormat="1" applyFont="1" applyAlignment="1">
      <alignment horizontal="right" wrapText="1"/>
    </xf>
    <xf numFmtId="0" fontId="18" fillId="0" borderId="0" xfId="47" applyFont="1"/>
    <xf numFmtId="0" fontId="69" fillId="0" borderId="0" xfId="49" applyFont="1"/>
    <xf numFmtId="0" fontId="69" fillId="0" borderId="0" xfId="50" applyFont="1"/>
    <xf numFmtId="1" fontId="49" fillId="0" borderId="0" xfId="11" applyNumberFormat="1" applyFont="1"/>
    <xf numFmtId="166" fontId="49" fillId="0" borderId="0" xfId="11" applyNumberFormat="1" applyFont="1" applyAlignment="1">
      <alignment horizontal="right" wrapText="1"/>
    </xf>
    <xf numFmtId="0" fontId="70" fillId="0" borderId="0" xfId="47" applyFont="1"/>
    <xf numFmtId="0" fontId="49" fillId="0" borderId="0" xfId="11" applyFont="1"/>
    <xf numFmtId="0" fontId="29" fillId="0" borderId="0" xfId="50" applyFont="1"/>
    <xf numFmtId="0" fontId="64" fillId="0" borderId="0" xfId="50" applyFont="1" applyAlignment="1">
      <alignment horizontal="left" wrapText="1" indent="1"/>
    </xf>
    <xf numFmtId="1" fontId="26" fillId="0" borderId="0" xfId="11" applyNumberFormat="1" applyFont="1"/>
    <xf numFmtId="166" fontId="26" fillId="0" borderId="0" xfId="11" applyNumberFormat="1" applyFont="1" applyAlignment="1">
      <alignment horizontal="right" wrapText="1"/>
    </xf>
    <xf numFmtId="0" fontId="71" fillId="0" borderId="0" xfId="49" applyFont="1"/>
    <xf numFmtId="166" fontId="26" fillId="0" borderId="0" xfId="11" applyNumberFormat="1" applyFont="1" applyAlignment="1">
      <alignment wrapText="1"/>
    </xf>
    <xf numFmtId="166" fontId="26" fillId="0" borderId="0" xfId="47" applyNumberFormat="1" applyFont="1" applyAlignment="1">
      <alignment horizontal="right"/>
    </xf>
    <xf numFmtId="0" fontId="61" fillId="0" borderId="0" xfId="11" applyFont="1"/>
    <xf numFmtId="0" fontId="70" fillId="0" borderId="0" xfId="47" applyFont="1" applyAlignment="1">
      <alignment horizontal="right"/>
    </xf>
    <xf numFmtId="0" fontId="8" fillId="0" borderId="0" xfId="33" applyFont="1"/>
    <xf numFmtId="0" fontId="32" fillId="0" borderId="0" xfId="11" applyFont="1" applyAlignment="1">
      <alignment horizontal="right" indent="1"/>
    </xf>
    <xf numFmtId="166" fontId="32" fillId="0" borderId="0" xfId="11" applyNumberFormat="1" applyFont="1" applyAlignment="1">
      <alignment horizontal="right" indent="4"/>
    </xf>
    <xf numFmtId="0" fontId="49" fillId="0" borderId="0" xfId="11" applyFont="1" applyAlignment="1">
      <alignment horizontal="right" indent="1"/>
    </xf>
    <xf numFmtId="166" fontId="49" fillId="0" borderId="0" xfId="11" applyNumberFormat="1" applyFont="1" applyAlignment="1">
      <alignment horizontal="right" indent="4"/>
    </xf>
    <xf numFmtId="0" fontId="72" fillId="0" borderId="0" xfId="48" applyFont="1" applyAlignment="1">
      <alignment horizontal="left" wrapText="1" indent="1"/>
    </xf>
    <xf numFmtId="0" fontId="26" fillId="0" borderId="0" xfId="11" applyFont="1" applyAlignment="1">
      <alignment horizontal="right" indent="1"/>
    </xf>
    <xf numFmtId="166" fontId="26" fillId="0" borderId="0" xfId="11" applyNumberFormat="1" applyFont="1" applyAlignment="1">
      <alignment horizontal="right" indent="4"/>
    </xf>
    <xf numFmtId="0" fontId="49" fillId="0" borderId="0" xfId="48" applyFont="1"/>
    <xf numFmtId="166" fontId="32" fillId="0" borderId="0" xfId="11" applyNumberFormat="1" applyFont="1" applyAlignment="1">
      <alignment horizontal="center"/>
    </xf>
    <xf numFmtId="166" fontId="49" fillId="0" borderId="0" xfId="11" applyNumberFormat="1" applyFont="1" applyAlignment="1">
      <alignment horizontal="center"/>
    </xf>
    <xf numFmtId="166" fontId="26" fillId="0" borderId="0" xfId="11" applyNumberFormat="1" applyFont="1" applyAlignment="1">
      <alignment horizontal="center"/>
    </xf>
    <xf numFmtId="0" fontId="72" fillId="0" borderId="0" xfId="11" applyFont="1" applyAlignment="1">
      <alignment horizontal="left" wrapText="1" indent="1"/>
    </xf>
    <xf numFmtId="0" fontId="2" fillId="0" borderId="0" xfId="51" applyFont="1" applyAlignment="1">
      <alignment horizontal="left"/>
    </xf>
    <xf numFmtId="0" fontId="27" fillId="0" borderId="0" xfId="51" applyFont="1" applyAlignment="1">
      <alignment horizontal="left"/>
    </xf>
    <xf numFmtId="0" fontId="27" fillId="0" borderId="0" xfId="51" applyFont="1" applyAlignment="1">
      <alignment horizontal="center"/>
    </xf>
    <xf numFmtId="0" fontId="1" fillId="0" borderId="0" xfId="51"/>
    <xf numFmtId="0" fontId="27" fillId="0" borderId="0" xfId="51" applyFont="1"/>
    <xf numFmtId="0" fontId="10" fillId="0" borderId="0" xfId="51" applyFont="1"/>
    <xf numFmtId="0" fontId="10" fillId="0" borderId="0" xfId="51" applyFont="1" applyAlignment="1">
      <alignment horizontal="center"/>
    </xf>
    <xf numFmtId="0" fontId="5" fillId="0" borderId="0" xfId="51" applyFont="1" applyAlignment="1">
      <alignment horizontal="right"/>
    </xf>
    <xf numFmtId="0" fontId="10" fillId="0" borderId="1" xfId="51" applyFont="1" applyBorder="1"/>
    <xf numFmtId="0" fontId="10" fillId="0" borderId="1" xfId="51" applyFont="1" applyBorder="1" applyAlignment="1">
      <alignment vertical="center"/>
    </xf>
    <xf numFmtId="0" fontId="4" fillId="0" borderId="1" xfId="51" applyFont="1" applyBorder="1" applyAlignment="1">
      <alignment horizontal="center" vertical="center"/>
    </xf>
    <xf numFmtId="0" fontId="10" fillId="0" borderId="0" xfId="51" applyFont="1" applyAlignment="1">
      <alignment vertical="center"/>
    </xf>
    <xf numFmtId="0" fontId="4" fillId="0" borderId="2" xfId="51" applyFont="1" applyBorder="1" applyAlignment="1">
      <alignment horizontal="center" vertical="center"/>
    </xf>
    <xf numFmtId="0" fontId="8" fillId="0" borderId="0" xfId="51" applyFont="1"/>
    <xf numFmtId="0" fontId="4" fillId="0" borderId="0" xfId="52"/>
    <xf numFmtId="1" fontId="8" fillId="0" borderId="0" xfId="51" applyNumberFormat="1" applyFont="1" applyAlignment="1">
      <alignment horizontal="right" indent="3"/>
    </xf>
    <xf numFmtId="166" fontId="8" fillId="0" borderId="0" xfId="51" applyNumberFormat="1" applyFont="1" applyAlignment="1">
      <alignment horizontal="right" indent="2"/>
    </xf>
    <xf numFmtId="1" fontId="4" fillId="0" borderId="0" xfId="51" applyNumberFormat="1" applyFont="1" applyAlignment="1">
      <alignment horizontal="right" indent="3"/>
    </xf>
    <xf numFmtId="0" fontId="13" fillId="0" borderId="0" xfId="53" applyAlignment="1">
      <alignment horizontal="right" indent="2"/>
    </xf>
    <xf numFmtId="166" fontId="4" fillId="0" borderId="0" xfId="51" applyNumberFormat="1" applyFont="1" applyAlignment="1">
      <alignment horizontal="right" indent="2"/>
    </xf>
    <xf numFmtId="0" fontId="31" fillId="0" borderId="0" xfId="15" applyAlignment="1">
      <alignment vertical="center" wrapText="1"/>
    </xf>
    <xf numFmtId="0" fontId="4" fillId="0" borderId="0" xfId="54" applyFont="1" applyAlignment="1">
      <alignment horizontal="right" indent="3"/>
    </xf>
    <xf numFmtId="170" fontId="73" fillId="0" borderId="0" xfId="54" applyNumberFormat="1" applyFont="1" applyAlignment="1">
      <alignment horizontal="center"/>
    </xf>
    <xf numFmtId="170" fontId="5" fillId="0" borderId="0" xfId="54" applyNumberFormat="1" applyFont="1" applyAlignment="1">
      <alignment horizontal="right" indent="3"/>
    </xf>
    <xf numFmtId="166" fontId="5" fillId="0" borderId="0" xfId="54" applyNumberFormat="1" applyFont="1" applyAlignment="1">
      <alignment horizontal="right" indent="2"/>
    </xf>
    <xf numFmtId="0" fontId="4" fillId="0" borderId="0" xfId="51" applyFont="1"/>
    <xf numFmtId="43" fontId="52" fillId="0" borderId="0" xfId="4" applyFont="1" applyFill="1" applyBorder="1" applyAlignment="1">
      <alignment vertical="center"/>
    </xf>
    <xf numFmtId="0" fontId="2" fillId="0" borderId="0" xfId="55" applyFont="1"/>
    <xf numFmtId="0" fontId="42" fillId="0" borderId="0" xfId="56" applyFont="1" applyAlignment="1">
      <alignment horizontal="left"/>
    </xf>
    <xf numFmtId="0" fontId="1" fillId="0" borderId="0" xfId="56" applyFont="1"/>
    <xf numFmtId="0" fontId="4" fillId="0" borderId="0" xfId="55"/>
    <xf numFmtId="0" fontId="27" fillId="0" borderId="0" xfId="56" applyFont="1"/>
    <xf numFmtId="0" fontId="4" fillId="0" borderId="0" xfId="56" applyFont="1"/>
    <xf numFmtId="0" fontId="27" fillId="0" borderId="0" xfId="55" applyFont="1"/>
    <xf numFmtId="0" fontId="5" fillId="0" borderId="0" xfId="56" applyFont="1" applyAlignment="1">
      <alignment horizontal="right"/>
    </xf>
    <xf numFmtId="0" fontId="27" fillId="0" borderId="1" xfId="56" applyFont="1" applyBorder="1"/>
    <xf numFmtId="0" fontId="4" fillId="0" borderId="1" xfId="56" applyFont="1" applyBorder="1"/>
    <xf numFmtId="0" fontId="40" fillId="0" borderId="1" xfId="56" applyFont="1" applyBorder="1" applyAlignment="1">
      <alignment horizontal="center" vertical="center"/>
    </xf>
    <xf numFmtId="0" fontId="40" fillId="0" borderId="0" xfId="56" applyFont="1" applyAlignment="1">
      <alignment horizontal="center" vertical="center"/>
    </xf>
    <xf numFmtId="0" fontId="40" fillId="0" borderId="2" xfId="56" quotePrefix="1" applyFont="1" applyBorder="1" applyAlignment="1">
      <alignment horizontal="center" vertical="center"/>
    </xf>
    <xf numFmtId="0" fontId="40" fillId="0" borderId="2" xfId="56" applyFont="1" applyBorder="1" applyAlignment="1">
      <alignment horizontal="center" vertical="center"/>
    </xf>
    <xf numFmtId="0" fontId="10" fillId="0" borderId="0" xfId="56" applyFont="1"/>
    <xf numFmtId="2" fontId="4" fillId="0" borderId="0" xfId="55" applyNumberFormat="1"/>
    <xf numFmtId="2" fontId="4" fillId="0" borderId="0" xfId="55" applyNumberFormat="1" applyAlignment="1">
      <alignment horizontal="right" indent="1"/>
    </xf>
    <xf numFmtId="0" fontId="68" fillId="0" borderId="0" xfId="56" applyFont="1" applyAlignment="1">
      <alignment horizontal="left"/>
    </xf>
    <xf numFmtId="2" fontId="8" fillId="0" borderId="0" xfId="55" applyNumberFormat="1" applyFont="1" applyAlignment="1">
      <alignment horizontal="right" indent="1"/>
    </xf>
    <xf numFmtId="2" fontId="8" fillId="0" borderId="0" xfId="55" applyNumberFormat="1" applyFont="1" applyAlignment="1">
      <alignment horizontal="right" indent="2"/>
    </xf>
    <xf numFmtId="0" fontId="40" fillId="0" borderId="0" xfId="56" applyFont="1"/>
    <xf numFmtId="2" fontId="4" fillId="0" borderId="0" xfId="55" applyNumberFormat="1" applyAlignment="1">
      <alignment horizontal="right" indent="2"/>
    </xf>
    <xf numFmtId="0" fontId="75" fillId="0" borderId="0" xfId="56" applyFont="1"/>
    <xf numFmtId="2" fontId="4" fillId="0" borderId="0" xfId="57" applyNumberFormat="1" applyFont="1" applyAlignment="1">
      <alignment horizontal="right" indent="1"/>
    </xf>
    <xf numFmtId="2" fontId="15" fillId="0" borderId="0" xfId="57" applyNumberFormat="1" applyFont="1" applyAlignment="1">
      <alignment horizontal="right"/>
    </xf>
    <xf numFmtId="166" fontId="68" fillId="0" borderId="0" xfId="56" applyNumberFormat="1" applyFont="1" applyAlignment="1">
      <alignment horizontal="center"/>
    </xf>
    <xf numFmtId="0" fontId="8" fillId="0" borderId="0" xfId="55" applyFont="1" applyAlignment="1">
      <alignment horizontal="right" indent="1"/>
    </xf>
    <xf numFmtId="0" fontId="26" fillId="0" borderId="0" xfId="0" applyFont="1"/>
    <xf numFmtId="166" fontId="6" fillId="0" borderId="2" xfId="42" applyNumberFormat="1" applyFont="1" applyBorder="1" applyAlignment="1">
      <alignment horizontal="center" vertical="center"/>
    </xf>
    <xf numFmtId="1" fontId="6" fillId="0" borderId="2" xfId="42" applyNumberFormat="1" applyFont="1" applyBorder="1" applyAlignment="1">
      <alignment horizontal="center" vertical="center"/>
    </xf>
    <xf numFmtId="0" fontId="2" fillId="0" borderId="0" xfId="5" applyFont="1" applyAlignment="1">
      <alignment horizontal="left" wrapText="1"/>
    </xf>
    <xf numFmtId="0" fontId="2" fillId="0" borderId="0" xfId="13" applyFont="1" applyAlignment="1">
      <alignment horizontal="left" wrapText="1"/>
    </xf>
    <xf numFmtId="0" fontId="40" fillId="0" borderId="1" xfId="8" quotePrefix="1" applyFont="1" applyBorder="1" applyAlignment="1">
      <alignment horizontal="center" vertical="center"/>
    </xf>
    <xf numFmtId="0" fontId="40" fillId="0" borderId="2" xfId="8" quotePrefix="1" applyFont="1" applyBorder="1" applyAlignment="1">
      <alignment horizontal="center" vertical="center"/>
    </xf>
    <xf numFmtId="0" fontId="6" fillId="0" borderId="1" xfId="8" quotePrefix="1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15" fontId="6" fillId="0" borderId="1" xfId="8" quotePrefix="1" applyNumberFormat="1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 wrapText="1"/>
    </xf>
    <xf numFmtId="0" fontId="26" fillId="0" borderId="1" xfId="26" applyFont="1" applyBorder="1" applyAlignment="1">
      <alignment horizontal="center" vertical="center" wrapText="1"/>
    </xf>
    <xf numFmtId="0" fontId="26" fillId="0" borderId="2" xfId="26" applyFont="1" applyBorder="1" applyAlignment="1">
      <alignment horizontal="center" vertical="center" wrapText="1"/>
    </xf>
    <xf numFmtId="0" fontId="21" fillId="0" borderId="2" xfId="43" applyFont="1" applyBorder="1" applyAlignment="1">
      <alignment horizontal="center" wrapText="1"/>
    </xf>
    <xf numFmtId="0" fontId="21" fillId="0" borderId="1" xfId="43" applyFont="1" applyBorder="1" applyAlignment="1">
      <alignment horizontal="center" wrapText="1"/>
    </xf>
    <xf numFmtId="0" fontId="21" fillId="0" borderId="0" xfId="43" applyFont="1" applyAlignment="1">
      <alignment horizontal="center" wrapText="1"/>
    </xf>
    <xf numFmtId="0" fontId="40" fillId="0" borderId="3" xfId="56" applyFont="1" applyBorder="1" applyAlignment="1">
      <alignment horizontal="center" vertical="center"/>
    </xf>
  </cellXfs>
  <cellStyles count="58">
    <cellStyle name="Comma" xfId="4" builtinId="3"/>
    <cellStyle name="Comma 10 2 2" xfId="12" xr:uid="{28923296-151D-44E6-A017-A4688986CCAB}"/>
    <cellStyle name="Comma 3 2 5 4 2" xfId="54" xr:uid="{53CC3548-C1B7-49DE-A7AC-7ED6070364FE}"/>
    <cellStyle name="Comma_Bieu 012011" xfId="44" xr:uid="{16C917F5-3767-4173-ADF3-7BB83C899711}"/>
    <cellStyle name="Comma_Bieu 012011 2 3" xfId="46" xr:uid="{6AFDFE5C-BA3D-4CD3-9A46-D4ED83EF927C}"/>
    <cellStyle name="Normal" xfId="0" builtinId="0"/>
    <cellStyle name="Normal - Style1 3" xfId="36" xr:uid="{04D994D0-59B1-40C7-8DA0-D87155B05D19}"/>
    <cellStyle name="Normal 10 2 2 2 2" xfId="16" xr:uid="{83EB4EA0-345F-4C73-97AB-BB9F7B7D3BC5}"/>
    <cellStyle name="Normal 10 2 2 2 3" xfId="32" xr:uid="{F947B049-FCCC-4AE9-929B-638A8EDFF687}"/>
    <cellStyle name="Normal 10 2 2 2 4 2" xfId="50" xr:uid="{EA6481CC-68A2-4A6A-8D2B-578DEFF37F0F}"/>
    <cellStyle name="Normal 10 2 2 2 5" xfId="11" xr:uid="{E8F7B925-1654-4BEF-AFDD-163710B7D195}"/>
    <cellStyle name="Normal 10 2 2 2 5 2" xfId="48" xr:uid="{2907DF7A-C1FD-466D-B6EF-6218C544B37E}"/>
    <cellStyle name="Normal 10 4 2 2 2" xfId="49" xr:uid="{8F56C40D-AC4A-4F09-A3A4-98B200A6D4EB}"/>
    <cellStyle name="Normal 10 4 2 3" xfId="47" xr:uid="{BA6588DC-D9CA-43F4-ADD0-33850DD0521B}"/>
    <cellStyle name="Normal 11 4" xfId="15" xr:uid="{55BD9B8C-C33B-4DB4-91D8-9C28785E7944}"/>
    <cellStyle name="Normal 153 2 2" xfId="53" xr:uid="{ADC71239-B10E-4BF6-9474-5361181C912F}"/>
    <cellStyle name="Normal 155 2" xfId="9" xr:uid="{1FF6F313-7D09-4512-89B3-9A303627B2B3}"/>
    <cellStyle name="Normal 156" xfId="26" xr:uid="{22509C5D-B5E5-49BF-8770-31602079BB34}"/>
    <cellStyle name="Normal 157 2" xfId="43" xr:uid="{91CC9849-3A7B-4FDC-86F8-8EB8D7DF3FAE}"/>
    <cellStyle name="Normal 2 13 2" xfId="52" xr:uid="{7AD9738D-994A-4B47-BD59-C44A14898D26}"/>
    <cellStyle name="Normal 2 16 2" xfId="25" xr:uid="{52E64EAD-EB6A-4272-AEE1-FAA43595E815}"/>
    <cellStyle name="Normal 2 7 2" xfId="35" xr:uid="{E44EAE74-65AE-47ED-A3C3-567DF82F7D17}"/>
    <cellStyle name="Normal 3 2 2 2 2" xfId="31" xr:uid="{738DA294-2F5D-42BF-A3B7-5B722967B729}"/>
    <cellStyle name="Normal 3 2 2 2 2 3" xfId="40" xr:uid="{C301EB6B-4A7D-4AA3-A3DE-9FF4ED7AF78F}"/>
    <cellStyle name="Normal 7 3" xfId="2" xr:uid="{00000000-0005-0000-0000-000001000000}"/>
    <cellStyle name="Normal 7 4 2" xfId="22" xr:uid="{29081DE4-BEF3-4F14-9671-1BB045F05923}"/>
    <cellStyle name="Normal_02NN" xfId="1" xr:uid="{00000000-0005-0000-0000-000002000000}"/>
    <cellStyle name="Normal_03&amp;04CN" xfId="6" xr:uid="{1935B74C-DC5F-4930-AF9C-E0E11211981D}"/>
    <cellStyle name="Normal_05XD 2" xfId="18" xr:uid="{7995170B-B3F5-4D06-8179-C4D91586E305}"/>
    <cellStyle name="Normal_05XD_Dautu(6-2011)" xfId="10" xr:uid="{A25A07ED-F812-4092-AB95-8F836DEB6935}"/>
    <cellStyle name="Normal_05XD_Dautu(6-2011) 2" xfId="23" xr:uid="{3D93AEDE-8864-48FA-A284-2A0642926188}"/>
    <cellStyle name="Normal_06DTNN 2" xfId="51" xr:uid="{AB03D2A4-FA06-49F8-99C4-007E1DE834BB}"/>
    <cellStyle name="Normal_07Dulich11 2" xfId="38" xr:uid="{2CD17EC8-2645-4670-A590-C9BD072A9BD6}"/>
    <cellStyle name="Normal_07gia" xfId="56" xr:uid="{57900687-2803-4756-9B22-82DA7117F284}"/>
    <cellStyle name="Normal_07VT 2" xfId="29" xr:uid="{820FF034-4ABD-47BD-A8B8-192D3B9DF199}"/>
    <cellStyle name="Normal_08-12TM" xfId="41" xr:uid="{47D82D2F-CCAA-424C-82CE-B7BED7E75D07}"/>
    <cellStyle name="Normal_08tmt3" xfId="24" xr:uid="{B24E3709-0EEB-4547-B9A4-1191E0AF9981}"/>
    <cellStyle name="Normal_08tmt3 2" xfId="28" xr:uid="{95BB1135-5798-4089-B11B-87BD52850381}"/>
    <cellStyle name="Normal_08tmt3_VT- TM Diep" xfId="27" xr:uid="{6EC7D53F-F142-4B75-B9BB-B14619555ADB}"/>
    <cellStyle name="Normal_Bctiendo2000" xfId="3" xr:uid="{00000000-0005-0000-0000-000003000000}"/>
    <cellStyle name="Normal_Book2" xfId="57" xr:uid="{9492F335-1238-4B63-BC71-55BFB6ACB36A}"/>
    <cellStyle name="Normal_Dau tu 2" xfId="21" xr:uid="{4780838A-4D04-4584-B2BE-6F4F3C9AE623}"/>
    <cellStyle name="Normal_Gui Vu TH-Bao cao nhanh VDT 2006" xfId="20" xr:uid="{C1137C7D-90DE-432A-B33D-926DAF7FD8C1}"/>
    <cellStyle name="Normal_nhanh sap xep lai 2 2" xfId="37" xr:uid="{32AF2DBA-C93E-4BA4-A546-3D22EA43032C}"/>
    <cellStyle name="Normal_nhanh sap xep lai 3" xfId="42" xr:uid="{B76A8F72-0D70-4739-B2DC-7E30F71AA249}"/>
    <cellStyle name="Normal_Sheet1" xfId="7" xr:uid="{97EC5C86-25FA-489E-93F0-E0B256CAB954}"/>
    <cellStyle name="Normal_solieu gdp 2 2" xfId="33" xr:uid="{793BD359-054C-4192-AB2C-8BD1EC9E6444}"/>
    <cellStyle name="Normal_SPT3-96" xfId="8" xr:uid="{609ADC36-F43A-4517-A10F-8A661677CF6C}"/>
    <cellStyle name="Normal_SPT3-96_Bieu 012011 2" xfId="19" xr:uid="{36788434-BEF2-4C08-A352-65FA583EA78B}"/>
    <cellStyle name="Normal_SPT3-96_Bieudautu_Dautu(6-2011)" xfId="17" xr:uid="{1C195DFB-F0A4-46B7-B077-4409A60AE69E}"/>
    <cellStyle name="Normal_SPT3-96_Van tai12.2010 2" xfId="34" xr:uid="{14C65B95-4EB2-4ED6-9D2C-DACDF8E17244}"/>
    <cellStyle name="Normal_Tieu thu-Ton kho thang 7.2012 (dieu chinh)" xfId="14" xr:uid="{1BE8C50C-B7EB-4EF2-BD69-85CAA2936398}"/>
    <cellStyle name="Normal_Xl0000008" xfId="39" xr:uid="{1D4BAA5C-5D55-4441-943E-22D84997D683}"/>
    <cellStyle name="Normal_Xl0000107" xfId="13" xr:uid="{C65D4B6B-1EBF-4054-9AEC-DA7BD892591E}"/>
    <cellStyle name="Normal_Xl0000141" xfId="5" xr:uid="{0D813476-AED3-4239-88C1-3DDB51592AC4}"/>
    <cellStyle name="Normal_Xl0000156" xfId="30" xr:uid="{CF5AC690-898A-43B3-A8E1-E9F7A138D212}"/>
    <cellStyle name="Normal_Xl0000163" xfId="55" xr:uid="{6A7C57DC-E512-4E68-942D-8F449BD21F28}"/>
    <cellStyle name="Normal_Xl0000203" xfId="45" xr:uid="{36BEF505-CE2D-4EF1-9600-8C65038A07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4\Bieu%20mau\Bieu%20mau%20XNK%20T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Cong ban_x0009__x0000__x0009__x0000__x0004__x0000__x0003_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 refreshError="1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 refreshError="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 refreshError="1"/>
      <sheetData sheetId="469" refreshError="1"/>
      <sheetData sheetId="470" refreshError="1"/>
      <sheetData sheetId="47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/>
      <sheetData sheetId="479" refreshError="1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 refreshError="1"/>
      <sheetData sheetId="590"/>
      <sheetData sheetId="591"/>
      <sheetData sheetId="592" refreshError="1"/>
      <sheetData sheetId="593"/>
      <sheetData sheetId="594"/>
      <sheetData sheetId="595"/>
      <sheetData sheetId="596" refreshError="1"/>
      <sheetData sheetId="597" refreshError="1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 refreshError="1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 refreshError="1"/>
      <sheetData sheetId="680" refreshError="1"/>
      <sheetData sheetId="681" refreshError="1"/>
      <sheetData sheetId="682" refreshError="1"/>
      <sheetData sheetId="683"/>
      <sheetData sheetId="684" refreshError="1"/>
      <sheetData sheetId="685"/>
      <sheetData sheetId="686"/>
      <sheetData sheetId="687" refreshError="1"/>
      <sheetData sheetId="688"/>
      <sheetData sheetId="689"/>
      <sheetData sheetId="690" refreshError="1"/>
      <sheetData sheetId="691"/>
      <sheetData sheetId="692"/>
      <sheetData sheetId="693" refreshError="1"/>
      <sheetData sheetId="694"/>
      <sheetData sheetId="695" refreshError="1"/>
      <sheetData sheetId="696"/>
      <sheetData sheetId="697"/>
      <sheetData sheetId="698"/>
      <sheetData sheetId="699"/>
      <sheetData sheetId="700" refreshError="1"/>
      <sheetData sheetId="701"/>
      <sheetData sheetId="702" refreshError="1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/>
      <sheetData sheetId="713"/>
      <sheetData sheetId="714" refreshError="1"/>
      <sheetData sheetId="715"/>
      <sheetData sheetId="716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 refreshError="1"/>
      <sheetData sheetId="1055" refreshError="1"/>
      <sheetData sheetId="1056" refreshError="1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/>
      <sheetData sheetId="1148" refreshError="1"/>
      <sheetData sheetId="1149"/>
      <sheetData sheetId="1150" refreshError="1"/>
      <sheetData sheetId="1151"/>
      <sheetData sheetId="1152"/>
      <sheetData sheetId="1153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/>
      <sheetData sheetId="1220"/>
      <sheetData sheetId="1221"/>
      <sheetData sheetId="1222"/>
      <sheetData sheetId="1223"/>
      <sheetData sheetId="1224" refreshError="1"/>
      <sheetData sheetId="1225" refreshError="1"/>
      <sheetData sheetId="1226" refreshError="1"/>
      <sheetData sheetId="1227"/>
      <sheetData sheetId="1228"/>
      <sheetData sheetId="1229"/>
      <sheetData sheetId="1230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Congty"/>
      <sheetName val="VPPN"/>
      <sheetName val="XN74"/>
      <sheetName val="XN54"/>
      <sheetName val="XN33"/>
      <sheetName val="NK96"/>
      <sheetName val="XL4Test5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XXXXXX_xda24_X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"/>
      <sheetName val="Sheet10"/>
      <sheetName val="Sheet7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hart3"/>
      <sheetName val="Chart2"/>
      <sheetName val="Co~g hop 1,5x1,5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[IBASE2.XLSѝTNHNoi"/>
      <sheetName val="TH_BQ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T.K H.T.T5"/>
      <sheetName val="T.K T7"/>
      <sheetName val="TK T6"/>
      <sheetName val="T.K T5"/>
      <sheetName val="Bang thong ke hang ton"/>
      <sheetName val="thong ke "/>
      <sheetName val="T.KT04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Bia1"/>
      <sheetName val="DTCT"/>
      <sheetName val="PTVT"/>
      <sheetName val="THVT"/>
      <sheetName val="DATA"/>
      <sheetName val="22+456"/>
      <sheetName val="23+200"/>
      <sheetName val="Dinh_ha nha"/>
      <sheetName val="[IBASE2.XLS}BHXH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.tuanM"/>
      <sheetName val="Cone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nghi dinh-_x0004__x0010_"/>
      <sheetName val="TH dat 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 refreshError="1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 refreshError="1"/>
      <sheetData sheetId="641" refreshError="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/>
      <sheetData sheetId="1183"/>
      <sheetData sheetId="1184"/>
      <sheetData sheetId="1185"/>
      <sheetData sheetId="1186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/>
      <sheetData sheetId="1265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/>
      <sheetData sheetId="1678"/>
      <sheetData sheetId="1679"/>
      <sheetData sheetId="1680"/>
      <sheetData sheetId="1681" refreshError="1"/>
      <sheetData sheetId="1682" refreshError="1"/>
      <sheetData sheetId="1683" refreshError="1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120"/>
      <sheetName val="IFAD"/>
      <sheetName val="CVHN"/>
      <sheetName val="TCVM"/>
      <sheetName val="RIDP"/>
      <sheetName val="LDNN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 refreshError="1"/>
      <sheetData sheetId="768" refreshError="1"/>
      <sheetData sheetId="769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/>
      <sheetData sheetId="1214" refreshError="1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/>
      <sheetData sheetId="1664"/>
      <sheetData sheetId="1665"/>
      <sheetData sheetId="1666"/>
      <sheetData sheetId="1667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TONGKE3p "/>
      <sheetName val="TDTKP"/>
      <sheetName val="7 THAI NGUYEN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xuất khẩu tháng"/>
      <sheetName val="nhập khẩu tháng"/>
      <sheetName val="Biểu XK"/>
      <sheetName val="Biểu NK"/>
    </sheetNames>
    <sheetDataSet>
      <sheetData sheetId="0">
        <row r="7">
          <cell r="H7">
            <v>35920</v>
          </cell>
          <cell r="J7">
            <v>226980</v>
          </cell>
          <cell r="L7">
            <v>19.109453002475547</v>
          </cell>
          <cell r="N7">
            <v>15.719210424849422</v>
          </cell>
        </row>
        <row r="8">
          <cell r="H8">
            <v>9869.3920881626436</v>
          </cell>
          <cell r="J8">
            <v>63083.744807162642</v>
          </cell>
          <cell r="L8">
            <v>25.909981435916762</v>
          </cell>
          <cell r="N8">
            <v>21.068709688662253</v>
          </cell>
        </row>
        <row r="10">
          <cell r="H10">
            <v>26050.607911837356</v>
          </cell>
          <cell r="J10">
            <v>163896.25519283736</v>
          </cell>
          <cell r="L10">
            <v>16.721068223030173</v>
          </cell>
          <cell r="N10">
            <v>13.784075990925899</v>
          </cell>
        </row>
        <row r="11">
          <cell r="H11">
            <v>26000</v>
          </cell>
          <cell r="L11">
            <v>17.223032414520858</v>
          </cell>
          <cell r="N11">
            <v>13.863926371003913</v>
          </cell>
        </row>
        <row r="13">
          <cell r="H13">
            <v>880</v>
          </cell>
          <cell r="J13">
            <v>5292.6090169999998</v>
          </cell>
          <cell r="L13">
            <v>13.150196080739235</v>
          </cell>
          <cell r="N13">
            <v>7.3366390163120769</v>
          </cell>
        </row>
        <row r="14">
          <cell r="H14">
            <v>500</v>
          </cell>
          <cell r="J14">
            <v>3830.3176630000003</v>
          </cell>
          <cell r="L14">
            <v>23.819260767513597</v>
          </cell>
          <cell r="N14">
            <v>24.270778045838554</v>
          </cell>
        </row>
        <row r="15">
          <cell r="G15">
            <v>70</v>
          </cell>
          <cell r="H15">
            <v>428.38849327018949</v>
          </cell>
          <cell r="I15">
            <v>423.52800000000002</v>
          </cell>
          <cell r="J15">
            <v>2373.6409672701893</v>
          </cell>
          <cell r="K15">
            <v>27.667335400328284</v>
          </cell>
          <cell r="L15">
            <v>40.359471135745792</v>
          </cell>
          <cell r="M15">
            <v>26.433062074977158</v>
          </cell>
          <cell r="N15">
            <v>22.059909019308634</v>
          </cell>
        </row>
        <row r="16">
          <cell r="G16">
            <v>70</v>
          </cell>
          <cell r="H16">
            <v>346.13100839549332</v>
          </cell>
          <cell r="I16">
            <v>963.82</v>
          </cell>
          <cell r="J16">
            <v>3536.5022553954932</v>
          </cell>
          <cell r="K16">
            <v>-35.704313322066284</v>
          </cell>
          <cell r="L16">
            <v>12.403242020346454</v>
          </cell>
          <cell r="M16">
            <v>-13.754286246071672</v>
          </cell>
          <cell r="N16">
            <v>30.857571262258688</v>
          </cell>
        </row>
        <row r="17">
          <cell r="G17">
            <v>16</v>
          </cell>
          <cell r="H17">
            <v>28.740138012385728</v>
          </cell>
          <cell r="I17">
            <v>77.953000000000003</v>
          </cell>
          <cell r="J17">
            <v>134.68218401238573</v>
          </cell>
          <cell r="K17">
            <v>52.773799293421177</v>
          </cell>
          <cell r="L17">
            <v>56.191495790978536</v>
          </cell>
          <cell r="M17">
            <v>32.699509737164647</v>
          </cell>
          <cell r="N17">
            <v>34.810039201664978</v>
          </cell>
        </row>
        <row r="18">
          <cell r="G18">
            <v>28</v>
          </cell>
          <cell r="H18">
            <v>160.35813708781032</v>
          </cell>
          <cell r="I18">
            <v>169.392</v>
          </cell>
          <cell r="J18">
            <v>790.21813408781031</v>
          </cell>
          <cell r="K18">
            <v>83.522317624696853</v>
          </cell>
          <cell r="L18">
            <v>181.76352612034162</v>
          </cell>
          <cell r="M18">
            <v>0.88201487692884939</v>
          </cell>
          <cell r="N18">
            <v>46.279830089789584</v>
          </cell>
        </row>
        <row r="19">
          <cell r="G19">
            <v>630</v>
          </cell>
          <cell r="H19">
            <v>385.77644622200762</v>
          </cell>
          <cell r="I19">
            <v>5178.1099999999997</v>
          </cell>
          <cell r="J19">
            <v>3273.8481132220072</v>
          </cell>
          <cell r="K19">
            <v>-4.4494696945568109</v>
          </cell>
          <cell r="L19">
            <v>6.5549395476637926</v>
          </cell>
          <cell r="M19">
            <v>5.8249923156910199</v>
          </cell>
          <cell r="N19">
            <v>25.133417540793374</v>
          </cell>
        </row>
        <row r="20">
          <cell r="G20">
            <v>240</v>
          </cell>
          <cell r="H20">
            <v>118.14336602329389</v>
          </cell>
          <cell r="I20">
            <v>1626.2650000000001</v>
          </cell>
          <cell r="J20">
            <v>748.43501202329378</v>
          </cell>
          <cell r="K20">
            <v>65.649761188260982</v>
          </cell>
          <cell r="L20">
            <v>64.528054643613387</v>
          </cell>
          <cell r="M20">
            <v>-1.2107906890852007</v>
          </cell>
          <cell r="N20">
            <v>12.464380335601248</v>
          </cell>
        </row>
        <row r="24">
          <cell r="G24">
            <v>2600</v>
          </cell>
          <cell r="H24">
            <v>102.19765257404815</v>
          </cell>
          <cell r="I24">
            <v>18326.044000000002</v>
          </cell>
          <cell r="J24">
            <v>705.4674225740481</v>
          </cell>
          <cell r="K24">
            <v>-5.9996789527496475</v>
          </cell>
          <cell r="L24">
            <v>-16.088276853262613</v>
          </cell>
          <cell r="M24">
            <v>-1.0365219502530181</v>
          </cell>
          <cell r="N24">
            <v>-12.475140511175169</v>
          </cell>
        </row>
        <row r="26">
          <cell r="G26">
            <v>70</v>
          </cell>
          <cell r="H26">
            <v>50.607911837355118</v>
          </cell>
          <cell r="I26">
            <v>1577.3019999999999</v>
          </cell>
          <cell r="J26">
            <v>1101.7022178373554</v>
          </cell>
          <cell r="K26">
            <v>-67.802620866661442</v>
          </cell>
          <cell r="L26">
            <v>-63.524206232171288</v>
          </cell>
          <cell r="M26">
            <v>-3.3207292278969049</v>
          </cell>
          <cell r="N26">
            <v>3.100263589546401</v>
          </cell>
        </row>
        <row r="27">
          <cell r="G27">
            <v>110</v>
          </cell>
          <cell r="H27">
            <v>90.22727846723275</v>
          </cell>
          <cell r="I27">
            <v>1266.2239999999999</v>
          </cell>
          <cell r="J27">
            <v>1051.8278394672327</v>
          </cell>
          <cell r="K27">
            <v>-38.9068774194265</v>
          </cell>
          <cell r="L27">
            <v>-36.415384426519303</v>
          </cell>
          <cell r="M27">
            <v>-2.4171752380761546</v>
          </cell>
          <cell r="N27">
            <v>-2.6669503358689894</v>
          </cell>
        </row>
        <row r="28">
          <cell r="H28">
            <v>260</v>
          </cell>
          <cell r="J28">
            <v>1611.58977</v>
          </cell>
          <cell r="L28">
            <v>24.724903036102035</v>
          </cell>
          <cell r="N28">
            <v>14.278462036821949</v>
          </cell>
        </row>
        <row r="29">
          <cell r="H29">
            <v>270</v>
          </cell>
          <cell r="J29">
            <v>1564.0294820000001</v>
          </cell>
          <cell r="L29">
            <v>36.995692977186735</v>
          </cell>
          <cell r="N29">
            <v>12.494545672782337</v>
          </cell>
        </row>
        <row r="31">
          <cell r="G31">
            <v>170</v>
          </cell>
          <cell r="H31">
            <v>190.93926428571427</v>
          </cell>
          <cell r="I31">
            <v>1406.702</v>
          </cell>
          <cell r="J31">
            <v>1552.5403152857141</v>
          </cell>
          <cell r="K31">
            <v>9.6342729635433813</v>
          </cell>
          <cell r="L31">
            <v>14.23377616913568</v>
          </cell>
          <cell r="M31">
            <v>35.789779533776539</v>
          </cell>
          <cell r="N31">
            <v>29.862217680959446</v>
          </cell>
        </row>
        <row r="32">
          <cell r="H32">
            <v>560</v>
          </cell>
          <cell r="J32">
            <v>3694.407091</v>
          </cell>
          <cell r="L32">
            <v>27.900013470155343</v>
          </cell>
          <cell r="N32">
            <v>30.646488923353161</v>
          </cell>
        </row>
        <row r="33">
          <cell r="G33">
            <v>210</v>
          </cell>
          <cell r="H33">
            <v>348.97926563458168</v>
          </cell>
          <cell r="I33">
            <v>936.65200000000004</v>
          </cell>
          <cell r="J33">
            <v>1456.7975256345817</v>
          </cell>
          <cell r="K33">
            <v>-4.4207670916149624</v>
          </cell>
          <cell r="L33">
            <v>21.632010161435716</v>
          </cell>
          <cell r="M33">
            <v>-5.0641789713525753</v>
          </cell>
          <cell r="N33">
            <v>8.9444161978131262</v>
          </cell>
        </row>
        <row r="35">
          <cell r="H35">
            <v>400</v>
          </cell>
          <cell r="J35">
            <v>2340.8003570000001</v>
          </cell>
          <cell r="L35">
            <v>15.143000309196381</v>
          </cell>
          <cell r="N35">
            <v>7.8742706304292085</v>
          </cell>
        </row>
        <row r="37">
          <cell r="H37">
            <v>1400</v>
          </cell>
          <cell r="J37">
            <v>8876.0663359999999</v>
          </cell>
          <cell r="L37">
            <v>24.354921612719707</v>
          </cell>
          <cell r="N37">
            <v>23.293656121396978</v>
          </cell>
        </row>
        <row r="38">
          <cell r="H38">
            <v>175</v>
          </cell>
          <cell r="J38">
            <v>1197.671564</v>
          </cell>
          <cell r="L38">
            <v>0.52647437943500108</v>
          </cell>
          <cell r="N38">
            <v>-2.5648356538610813</v>
          </cell>
        </row>
        <row r="39">
          <cell r="G39">
            <v>160</v>
          </cell>
          <cell r="H39">
            <v>380.61493031766338</v>
          </cell>
          <cell r="I39">
            <v>1055.355</v>
          </cell>
          <cell r="J39">
            <v>2541.6437063176636</v>
          </cell>
          <cell r="K39">
            <v>3.1127150866791453</v>
          </cell>
          <cell r="L39">
            <v>81.631800166122702</v>
          </cell>
          <cell r="M39">
            <v>6.7559338356086869</v>
          </cell>
          <cell r="N39">
            <v>3.6949673884941063</v>
          </cell>
        </row>
        <row r="40">
          <cell r="H40">
            <v>3350</v>
          </cell>
          <cell r="J40">
            <v>19872.956544000001</v>
          </cell>
          <cell r="L40">
            <v>2.280580606774322</v>
          </cell>
          <cell r="N40">
            <v>4.1919520947188573</v>
          </cell>
        </row>
        <row r="42">
          <cell r="H42">
            <v>2100</v>
          </cell>
          <cell r="J42">
            <v>12818.198798000001</v>
          </cell>
          <cell r="L42">
            <v>17.113450772772183</v>
          </cell>
          <cell r="N42">
            <v>10.082362059073262</v>
          </cell>
        </row>
        <row r="43">
          <cell r="H43">
            <v>200</v>
          </cell>
          <cell r="J43">
            <v>1260.9413440000001</v>
          </cell>
          <cell r="L43">
            <v>21.328312557457309</v>
          </cell>
          <cell r="N43">
            <v>11.969702405779799</v>
          </cell>
        </row>
        <row r="47">
          <cell r="G47">
            <v>960</v>
          </cell>
          <cell r="H47">
            <v>697.14981902110185</v>
          </cell>
          <cell r="I47">
            <v>7453.2659999999996</v>
          </cell>
          <cell r="J47">
            <v>5475.1488880211018</v>
          </cell>
          <cell r="K47">
            <v>-4.5959888576065282</v>
          </cell>
          <cell r="L47">
            <v>-4.5652980750400332</v>
          </cell>
          <cell r="M47">
            <v>16.591069502253845</v>
          </cell>
          <cell r="N47">
            <v>9.7522370537649721</v>
          </cell>
        </row>
        <row r="48">
          <cell r="H48">
            <v>370</v>
          </cell>
          <cell r="J48">
            <v>2501.8587540000003</v>
          </cell>
          <cell r="L48">
            <v>19.45676924415136</v>
          </cell>
          <cell r="N48">
            <v>6.1333656494729496</v>
          </cell>
        </row>
        <row r="49">
          <cell r="H49">
            <v>380</v>
          </cell>
          <cell r="J49">
            <v>2463.9065270000001</v>
          </cell>
          <cell r="L49">
            <v>25.419395030834721</v>
          </cell>
          <cell r="N49">
            <v>0.34894827838340348</v>
          </cell>
        </row>
        <row r="50">
          <cell r="H50">
            <v>6200</v>
          </cell>
          <cell r="J50">
            <v>39867.493707999995</v>
          </cell>
          <cell r="L50">
            <v>22.45732607841488</v>
          </cell>
          <cell r="N50">
            <v>30.022203421062443</v>
          </cell>
        </row>
        <row r="51">
          <cell r="H51">
            <v>5300</v>
          </cell>
          <cell r="J51">
            <v>32446.315138000002</v>
          </cell>
          <cell r="L51">
            <v>19.092182876996986</v>
          </cell>
          <cell r="N51">
            <v>12.269566453855887</v>
          </cell>
        </row>
        <row r="52">
          <cell r="H52">
            <v>650</v>
          </cell>
          <cell r="J52">
            <v>4675.5284080000001</v>
          </cell>
          <cell r="L52">
            <v>56.446558553590421</v>
          </cell>
          <cell r="N52">
            <v>51.452464902006653</v>
          </cell>
        </row>
        <row r="53">
          <cell r="H53">
            <v>4500</v>
          </cell>
          <cell r="J53">
            <v>27656.398202</v>
          </cell>
          <cell r="L53">
            <v>28.479413047431763</v>
          </cell>
          <cell r="N53">
            <v>19.000020005062822</v>
          </cell>
        </row>
        <row r="54">
          <cell r="H54">
            <v>310</v>
          </cell>
          <cell r="J54">
            <v>1941.4857730000001</v>
          </cell>
          <cell r="L54">
            <v>16.478365736687863</v>
          </cell>
          <cell r="N54">
            <v>4.0560093198422464</v>
          </cell>
        </row>
        <row r="55">
          <cell r="H55">
            <v>1200</v>
          </cell>
          <cell r="J55">
            <v>8410.992123</v>
          </cell>
          <cell r="L55">
            <v>3.9541189348118593</v>
          </cell>
          <cell r="N55">
            <v>2.5072333122073474</v>
          </cell>
        </row>
        <row r="56">
          <cell r="H56">
            <v>250</v>
          </cell>
          <cell r="J56">
            <v>1826.2443209999999</v>
          </cell>
          <cell r="L56">
            <v>23.3127857567261</v>
          </cell>
          <cell r="N56">
            <v>31.485174777430757</v>
          </cell>
        </row>
        <row r="57">
          <cell r="H57">
            <v>380</v>
          </cell>
          <cell r="J57">
            <v>2001.289158</v>
          </cell>
          <cell r="L57">
            <v>2.9368166343034972</v>
          </cell>
          <cell r="N57">
            <v>-6.7219008436977532</v>
          </cell>
        </row>
      </sheetData>
      <sheetData sheetId="1">
        <row r="7">
          <cell r="H7">
            <v>33800</v>
          </cell>
          <cell r="J7">
            <v>212900</v>
          </cell>
          <cell r="L7">
            <v>24.730543688519319</v>
          </cell>
          <cell r="N7">
            <v>18.508884245433308</v>
          </cell>
        </row>
        <row r="8">
          <cell r="H8">
            <v>12200</v>
          </cell>
          <cell r="J8">
            <v>78001.256828000012</v>
          </cell>
          <cell r="L8">
            <v>16.527508614860125</v>
          </cell>
          <cell r="N8">
            <v>21.473829410340144</v>
          </cell>
        </row>
        <row r="9">
          <cell r="H9">
            <v>21600</v>
          </cell>
          <cell r="J9">
            <v>134898.74317199999</v>
          </cell>
          <cell r="L9">
            <v>29.895247848225182</v>
          </cell>
          <cell r="N9">
            <v>16.859613012637851</v>
          </cell>
        </row>
        <row r="12">
          <cell r="H12">
            <v>220</v>
          </cell>
          <cell r="J12">
            <v>1439.1880409999999</v>
          </cell>
          <cell r="L12">
            <v>-4.806597641800181E-2</v>
          </cell>
          <cell r="N12">
            <v>-3.8056218511013924</v>
          </cell>
        </row>
        <row r="13">
          <cell r="H13">
            <v>110</v>
          </cell>
          <cell r="J13">
            <v>644.06228399999998</v>
          </cell>
          <cell r="L13">
            <v>12.346042642819725</v>
          </cell>
          <cell r="N13">
            <v>-9.1559631850479377</v>
          </cell>
        </row>
        <row r="14">
          <cell r="H14">
            <v>215</v>
          </cell>
          <cell r="J14">
            <v>1235.885812</v>
          </cell>
          <cell r="L14">
            <v>9.6003710997197658</v>
          </cell>
          <cell r="N14">
            <v>13.967397961930985</v>
          </cell>
        </row>
        <row r="15">
          <cell r="G15">
            <v>350</v>
          </cell>
          <cell r="H15">
            <v>400.54005569547007</v>
          </cell>
          <cell r="I15">
            <v>1842.5319999999999</v>
          </cell>
          <cell r="J15">
            <v>2203.6380266954702</v>
          </cell>
          <cell r="K15">
            <v>-3.3010266668140105</v>
          </cell>
          <cell r="L15">
            <v>2.6564582586401997</v>
          </cell>
          <cell r="M15">
            <v>5.9836434271725238</v>
          </cell>
          <cell r="N15">
            <v>3.2637226763032174</v>
          </cell>
        </row>
        <row r="17">
          <cell r="G17">
            <v>1300</v>
          </cell>
          <cell r="H17">
            <v>311.52041683461533</v>
          </cell>
          <cell r="I17">
            <v>6149.5569999999998</v>
          </cell>
          <cell r="J17">
            <v>1527.0108318346154</v>
          </cell>
          <cell r="K17">
            <v>117.68251841929001</v>
          </cell>
          <cell r="L17">
            <v>75.963014848506248</v>
          </cell>
          <cell r="M17">
            <v>43.766154401478275</v>
          </cell>
          <cell r="N17">
            <v>8.775539909358514</v>
          </cell>
        </row>
        <row r="22">
          <cell r="H22">
            <v>400</v>
          </cell>
          <cell r="J22">
            <v>2961.0512560000002</v>
          </cell>
          <cell r="L22">
            <v>-22.341578470320911</v>
          </cell>
          <cell r="N22">
            <v>3.826852252445903</v>
          </cell>
        </row>
        <row r="24">
          <cell r="G24">
            <v>2800</v>
          </cell>
          <cell r="H24">
            <v>335.84952930142077</v>
          </cell>
          <cell r="I24">
            <v>15425.552</v>
          </cell>
          <cell r="J24">
            <v>1761.0773633014207</v>
          </cell>
          <cell r="K24">
            <v>39.558297986871565</v>
          </cell>
          <cell r="L24">
            <v>58.933162315342088</v>
          </cell>
          <cell r="M24">
            <v>33.039636026930907</v>
          </cell>
          <cell r="N24">
            <v>37.268049697685484</v>
          </cell>
        </row>
        <row r="25">
          <cell r="G25">
            <v>6300</v>
          </cell>
          <cell r="H25">
            <v>818.01449563463075</v>
          </cell>
          <cell r="I25">
            <v>39729.351000000002</v>
          </cell>
          <cell r="J25">
            <v>5013.2550136346308</v>
          </cell>
          <cell r="K25">
            <v>15.929099970631299</v>
          </cell>
          <cell r="L25">
            <v>21.27052858105958</v>
          </cell>
          <cell r="M25">
            <v>34.396844812543804</v>
          </cell>
          <cell r="N25">
            <v>15.536196125657682</v>
          </cell>
        </row>
        <row r="26">
          <cell r="G26">
            <v>1200</v>
          </cell>
          <cell r="H26">
            <v>756.30802858343827</v>
          </cell>
          <cell r="I26">
            <v>8014.2690000000002</v>
          </cell>
          <cell r="J26">
            <v>5045.1833565834386</v>
          </cell>
          <cell r="K26">
            <v>12.30161218322759</v>
          </cell>
          <cell r="L26">
            <v>17.635951144670003</v>
          </cell>
          <cell r="M26">
            <v>15.524025278933436</v>
          </cell>
          <cell r="N26">
            <v>19.095179105797271</v>
          </cell>
        </row>
        <row r="27">
          <cell r="G27">
            <v>850</v>
          </cell>
          <cell r="H27">
            <v>692.84252212389379</v>
          </cell>
          <cell r="I27">
            <v>6289.64</v>
          </cell>
          <cell r="J27">
            <v>5085.6619061238935</v>
          </cell>
          <cell r="K27">
            <v>-6.1983056103345149</v>
          </cell>
          <cell r="L27">
            <v>-5.0370157572390184</v>
          </cell>
          <cell r="M27">
            <v>2.7232026126177828</v>
          </cell>
          <cell r="N27">
            <v>3.9598209137489135</v>
          </cell>
        </row>
        <row r="28">
          <cell r="G28">
            <v>300</v>
          </cell>
          <cell r="H28">
            <v>191.02919827714712</v>
          </cell>
          <cell r="I28">
            <v>1862.2809999999999</v>
          </cell>
          <cell r="J28">
            <v>1198.3074902771471</v>
          </cell>
          <cell r="K28">
            <v>-13.135378512588133</v>
          </cell>
          <cell r="L28">
            <v>18.156723305752308</v>
          </cell>
          <cell r="M28">
            <v>24.53338790041775</v>
          </cell>
          <cell r="N28">
            <v>31.398932039090823</v>
          </cell>
        </row>
        <row r="30">
          <cell r="H30">
            <v>750</v>
          </cell>
          <cell r="J30">
            <v>4917.7184340000003</v>
          </cell>
          <cell r="L30">
            <v>29.961597855388277</v>
          </cell>
          <cell r="N30">
            <v>11.969073678999749</v>
          </cell>
        </row>
        <row r="31">
          <cell r="H31">
            <v>750</v>
          </cell>
          <cell r="J31">
            <v>4457.675279</v>
          </cell>
          <cell r="L31">
            <v>24.059346881793971</v>
          </cell>
          <cell r="N31">
            <v>4.1808296542201333</v>
          </cell>
        </row>
        <row r="33">
          <cell r="H33">
            <v>450</v>
          </cell>
          <cell r="J33">
            <v>2447.9905479999998</v>
          </cell>
          <cell r="L33">
            <v>55.516800922362563</v>
          </cell>
          <cell r="N33">
            <v>28.898394791394139</v>
          </cell>
        </row>
        <row r="34">
          <cell r="G34">
            <v>450</v>
          </cell>
          <cell r="H34">
            <v>140.86186940238591</v>
          </cell>
          <cell r="I34">
            <v>3034.482</v>
          </cell>
          <cell r="J34">
            <v>979.20312140238582</v>
          </cell>
          <cell r="K34">
            <v>44.727108995593881</v>
          </cell>
          <cell r="L34">
            <v>60.94039380079667</v>
          </cell>
          <cell r="M34">
            <v>54.469564810153258</v>
          </cell>
          <cell r="N34">
            <v>46.117903638254489</v>
          </cell>
        </row>
        <row r="37">
          <cell r="G37">
            <v>700</v>
          </cell>
          <cell r="H37">
            <v>970.64891425011319</v>
          </cell>
          <cell r="I37">
            <v>4620.84</v>
          </cell>
          <cell r="J37">
            <v>6404.7914312501134</v>
          </cell>
          <cell r="K37">
            <v>20.807129691631161</v>
          </cell>
          <cell r="L37">
            <v>24.607197307201005</v>
          </cell>
          <cell r="M37">
            <v>24.308257490833938</v>
          </cell>
          <cell r="N37">
            <v>17.526008167631275</v>
          </cell>
        </row>
        <row r="38">
          <cell r="H38">
            <v>800</v>
          </cell>
          <cell r="J38">
            <v>4908.2596140000005</v>
          </cell>
          <cell r="L38">
            <v>23.898090840534579</v>
          </cell>
          <cell r="N38">
            <v>17.699548299189999</v>
          </cell>
        </row>
        <row r="39">
          <cell r="G39">
            <v>170</v>
          </cell>
          <cell r="H39">
            <v>263.68602790909091</v>
          </cell>
          <cell r="I39">
            <v>957.03200000000004</v>
          </cell>
          <cell r="J39">
            <v>1444.1890139090908</v>
          </cell>
          <cell r="K39">
            <v>21.997603105915431</v>
          </cell>
          <cell r="L39">
            <v>49.917546329941928</v>
          </cell>
          <cell r="M39">
            <v>9.260580625789899</v>
          </cell>
          <cell r="N39">
            <v>23.625796531645207</v>
          </cell>
        </row>
        <row r="41">
          <cell r="H41">
            <v>260</v>
          </cell>
          <cell r="J41">
            <v>1519.1674850000002</v>
          </cell>
          <cell r="L41">
            <v>36.569917822991471</v>
          </cell>
          <cell r="N41">
            <v>23.439503822247289</v>
          </cell>
        </row>
        <row r="42">
          <cell r="G42">
            <v>250</v>
          </cell>
          <cell r="H42">
            <v>221.65933172185672</v>
          </cell>
          <cell r="I42">
            <v>1429.384</v>
          </cell>
          <cell r="J42">
            <v>1271.9456027218566</v>
          </cell>
          <cell r="K42">
            <v>41.262092035078211</v>
          </cell>
          <cell r="L42">
            <v>37.879654038997899</v>
          </cell>
          <cell r="M42">
            <v>16.915280050974133</v>
          </cell>
          <cell r="N42">
            <v>12.305742871987292</v>
          </cell>
        </row>
        <row r="44">
          <cell r="G44">
            <v>120</v>
          </cell>
          <cell r="H44">
            <v>242.78691757861691</v>
          </cell>
          <cell r="I44">
            <v>868.255</v>
          </cell>
          <cell r="J44">
            <v>1740.878705578617</v>
          </cell>
          <cell r="K44">
            <v>-7.3351917775426756</v>
          </cell>
          <cell r="L44">
            <v>-8.7477618445569334</v>
          </cell>
          <cell r="M44">
            <v>14.34955136250673</v>
          </cell>
          <cell r="N44">
            <v>4.0865868156839298</v>
          </cell>
        </row>
        <row r="45">
          <cell r="G45">
            <v>120</v>
          </cell>
          <cell r="H45">
            <v>267.47701958803793</v>
          </cell>
          <cell r="I45">
            <v>706.21600000000001</v>
          </cell>
          <cell r="J45">
            <v>1543.4072265880377</v>
          </cell>
          <cell r="K45">
            <v>53.523361138119839</v>
          </cell>
          <cell r="L45">
            <v>59.956657642465046</v>
          </cell>
          <cell r="M45">
            <v>20.096387836902522</v>
          </cell>
          <cell r="N45">
            <v>24.977017469593221</v>
          </cell>
        </row>
        <row r="46">
          <cell r="H46">
            <v>1250</v>
          </cell>
          <cell r="J46">
            <v>8493.2029399999992</v>
          </cell>
          <cell r="L46">
            <v>28.568965190055508</v>
          </cell>
          <cell r="N46">
            <v>14.82867837180828</v>
          </cell>
        </row>
        <row r="47">
          <cell r="H47">
            <v>650</v>
          </cell>
          <cell r="J47">
            <v>4060.5447960000001</v>
          </cell>
          <cell r="L47">
            <v>27.679937056698208</v>
          </cell>
          <cell r="N47">
            <v>19.924111406426917</v>
          </cell>
        </row>
        <row r="48">
          <cell r="H48">
            <v>130</v>
          </cell>
          <cell r="J48">
            <v>976.94455700000003</v>
          </cell>
          <cell r="L48">
            <v>-5.291463553889443</v>
          </cell>
          <cell r="N48">
            <v>10.745632215314529</v>
          </cell>
        </row>
        <row r="50">
          <cell r="G50">
            <v>400</v>
          </cell>
          <cell r="H50">
            <v>150.97463866192123</v>
          </cell>
          <cell r="I50">
            <v>2843.3620000000001</v>
          </cell>
          <cell r="J50">
            <v>1074.5282506619212</v>
          </cell>
          <cell r="K50">
            <v>86.613295264221108</v>
          </cell>
          <cell r="L50">
            <v>98.917303158879179</v>
          </cell>
          <cell r="M50">
            <v>11.21027369185181</v>
          </cell>
          <cell r="N50">
            <v>6.1862902133976263</v>
          </cell>
        </row>
        <row r="51">
          <cell r="G51">
            <v>1240</v>
          </cell>
          <cell r="H51">
            <v>947.32569723077131</v>
          </cell>
          <cell r="I51">
            <v>9465.7189999999991</v>
          </cell>
          <cell r="J51">
            <v>6916.8933512307722</v>
          </cell>
          <cell r="K51">
            <v>13.816705538743122</v>
          </cell>
          <cell r="L51">
            <v>11.932107905165523</v>
          </cell>
          <cell r="M51">
            <v>42.419445089324711</v>
          </cell>
          <cell r="N51">
            <v>23.40192403408814</v>
          </cell>
        </row>
        <row r="52">
          <cell r="H52">
            <v>600</v>
          </cell>
          <cell r="J52">
            <v>3639.5404100000001</v>
          </cell>
          <cell r="L52">
            <v>26.313132643140563</v>
          </cell>
          <cell r="N52">
            <v>25.0197032660422</v>
          </cell>
        </row>
        <row r="53">
          <cell r="G53">
            <v>200</v>
          </cell>
          <cell r="H53">
            <v>916.57218969743019</v>
          </cell>
          <cell r="I53">
            <v>1246.954</v>
          </cell>
          <cell r="J53">
            <v>5479.3537446974296</v>
          </cell>
          <cell r="K53">
            <v>38.019557371279518</v>
          </cell>
          <cell r="L53">
            <v>56.07580528043394</v>
          </cell>
          <cell r="M53">
            <v>26.28840190158661</v>
          </cell>
          <cell r="N53">
            <v>27.187538212204032</v>
          </cell>
        </row>
        <row r="54">
          <cell r="H54">
            <v>320</v>
          </cell>
          <cell r="J54">
            <v>1812.908621</v>
          </cell>
          <cell r="L54">
            <v>83.779131253648472</v>
          </cell>
          <cell r="N54">
            <v>52.213090270399078</v>
          </cell>
        </row>
        <row r="55">
          <cell r="H55">
            <v>9500</v>
          </cell>
          <cell r="J55">
            <v>58822.270840999998</v>
          </cell>
          <cell r="L55">
            <v>29.151527188742335</v>
          </cell>
          <cell r="N55">
            <v>28.115078709901923</v>
          </cell>
        </row>
        <row r="56">
          <cell r="H56">
            <v>190</v>
          </cell>
          <cell r="J56">
            <v>1430.896289</v>
          </cell>
          <cell r="L56">
            <v>36.73617177379387</v>
          </cell>
          <cell r="N56">
            <v>22.095840549726205</v>
          </cell>
        </row>
        <row r="57">
          <cell r="H57">
            <v>950</v>
          </cell>
          <cell r="J57">
            <v>5440.4664699999994</v>
          </cell>
          <cell r="L57">
            <v>34.751821025116413</v>
          </cell>
          <cell r="N57">
            <v>26.935714408691041</v>
          </cell>
        </row>
        <row r="58">
          <cell r="H58">
            <v>220</v>
          </cell>
          <cell r="J58">
            <v>1311.626845</v>
          </cell>
          <cell r="L58">
            <v>30.247140752602775</v>
          </cell>
          <cell r="N58">
            <v>14.099341463936213</v>
          </cell>
        </row>
        <row r="59">
          <cell r="H59">
            <v>4000</v>
          </cell>
          <cell r="J59">
            <v>26403.515004000001</v>
          </cell>
          <cell r="L59">
            <v>11.965438633803814</v>
          </cell>
          <cell r="N59">
            <v>14.585117743315209</v>
          </cell>
        </row>
        <row r="60">
          <cell r="H60">
            <v>320</v>
          </cell>
          <cell r="J60">
            <v>1836.1026140000001</v>
          </cell>
          <cell r="L60">
            <v>48.287710912217875</v>
          </cell>
          <cell r="N60">
            <v>32.371122923565878</v>
          </cell>
        </row>
        <row r="61">
          <cell r="H61">
            <v>777.21577360804508</v>
          </cell>
          <cell r="J61">
            <v>4379.7698886080452</v>
          </cell>
          <cell r="L61">
            <v>61.684088423658835</v>
          </cell>
          <cell r="N61">
            <v>5.576999850175369</v>
          </cell>
        </row>
        <row r="62">
          <cell r="G62">
            <v>17000</v>
          </cell>
          <cell r="H62">
            <v>337.21577360804508</v>
          </cell>
          <cell r="I62">
            <v>91585</v>
          </cell>
          <cell r="J62">
            <v>1887.742524608045</v>
          </cell>
          <cell r="K62">
            <v>90.433516298868597</v>
          </cell>
          <cell r="L62">
            <v>54.787593690044304</v>
          </cell>
          <cell r="M62">
            <v>14.6948691938736</v>
          </cell>
          <cell r="N62">
            <v>0.66793585833222835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XXXXX_XX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TDT-TB?"/>
      <sheetName val="I_x0005__x0000__x0000_"/>
      <sheetName val="GS08)B.hµng"/>
      <sheetName val="QUY IV _x0005__x0000_"/>
      <sheetName val="Cong baj 2x1,5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tuong"/>
      <sheetName val="Ho la "/>
      <sheetName val="chie԰_x0000__x0000__x0000_Ȁ_x0000_"/>
      <sheetName val="S2_x0000__x0000_1"/>
      <sheetName val="t01.06"/>
      <sheetName val="bÑi_x0003_"/>
      <sheetName val="_x000f_"/>
      <sheetName val="M pc_x0006_"/>
      <sheetName val="nghi dinhmCP"/>
      <sheetName val="CVpden trong tong"/>
      <sheetName val="5 nam (tach) x2)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PNT_QUO"/>
      <sheetName val="PNghiÖm VL"/>
      <sheetName val="DGþ"/>
      <sheetName val="chieud"/>
      <sheetName val="Tong hop ၑL48 - 2"/>
      <sheetName val="_x0000__x000a__x0000__x0000__x0000_âO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/>
      <sheetData sheetId="710" refreshError="1"/>
      <sheetData sheetId="711"/>
      <sheetData sheetId="712"/>
      <sheetData sheetId="713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/>
      <sheetData sheetId="865" refreshError="1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/>
      <sheetData sheetId="876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/>
      <sheetData sheetId="941" refreshError="1"/>
      <sheetData sheetId="942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 refreshError="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G6" sqref="G6"/>
    </sheetView>
  </sheetViews>
  <sheetFormatPr defaultColWidth="10.33203125" defaultRowHeight="15"/>
  <cols>
    <col min="1" max="1" width="5" style="3" customWidth="1"/>
    <col min="2" max="2" width="36.109375" style="3" customWidth="1"/>
    <col min="3" max="3" width="15.109375" style="3" customWidth="1"/>
    <col min="4" max="4" width="11.44140625" style="3" customWidth="1"/>
    <col min="5" max="5" width="17.6640625" style="3" customWidth="1"/>
    <col min="6" max="16384" width="10.33203125" style="3"/>
  </cols>
  <sheetData>
    <row r="1" spans="1:6" ht="20.100000000000001" customHeight="1">
      <c r="A1" s="1" t="s">
        <v>19</v>
      </c>
      <c r="B1" s="2"/>
      <c r="C1" s="2"/>
      <c r="D1" s="2"/>
      <c r="E1" s="2"/>
    </row>
    <row r="2" spans="1:6" ht="20.100000000000001" customHeight="1">
      <c r="A2" s="2"/>
      <c r="B2" s="2"/>
      <c r="C2" s="2"/>
      <c r="D2" s="2"/>
      <c r="E2" s="2"/>
    </row>
    <row r="3" spans="1:6" s="4" customFormat="1" ht="20.100000000000001" customHeight="1">
      <c r="E3" s="5" t="s">
        <v>0</v>
      </c>
    </row>
    <row r="4" spans="1:6" ht="20.100000000000001" customHeight="1">
      <c r="A4" s="6"/>
      <c r="B4" s="6"/>
      <c r="C4" s="7" t="s">
        <v>1</v>
      </c>
      <c r="D4" s="7" t="s">
        <v>2</v>
      </c>
      <c r="E4" s="7" t="s">
        <v>3</v>
      </c>
    </row>
    <row r="5" spans="1:6" ht="20.100000000000001" customHeight="1">
      <c r="A5" s="2"/>
      <c r="B5" s="2"/>
      <c r="C5" s="8" t="s">
        <v>4</v>
      </c>
      <c r="D5" s="8" t="s">
        <v>5</v>
      </c>
      <c r="E5" s="8" t="s">
        <v>6</v>
      </c>
    </row>
    <row r="6" spans="1:6" ht="20.100000000000001" customHeight="1">
      <c r="A6" s="2"/>
      <c r="B6" s="2"/>
      <c r="C6" s="9"/>
      <c r="D6" s="9"/>
      <c r="E6" s="9" t="s">
        <v>7</v>
      </c>
    </row>
    <row r="7" spans="1:6" ht="20.100000000000001" customHeight="1">
      <c r="A7" s="10"/>
      <c r="B7" s="10"/>
      <c r="C7" s="10"/>
      <c r="D7" s="10"/>
      <c r="E7" s="11"/>
    </row>
    <row r="8" spans="1:6" ht="20.100000000000001" customHeight="1">
      <c r="A8" s="12" t="s">
        <v>8</v>
      </c>
      <c r="B8" s="13"/>
      <c r="C8" s="14">
        <f>C9+C10</f>
        <v>1212.5889560000001</v>
      </c>
      <c r="D8" s="14">
        <f>D9+D10</f>
        <v>1206.8638900000001</v>
      </c>
      <c r="E8" s="15">
        <f>D8/C8*100</f>
        <v>99.527864246852005</v>
      </c>
      <c r="F8" s="16"/>
    </row>
    <row r="9" spans="1:6" ht="20.100000000000001" customHeight="1">
      <c r="A9" s="12"/>
      <c r="B9" s="17" t="s">
        <v>9</v>
      </c>
      <c r="C9" s="18">
        <v>858.34827000000007</v>
      </c>
      <c r="D9" s="18">
        <v>852.45496000000014</v>
      </c>
      <c r="E9" s="19">
        <f t="shared" ref="E9:E20" si="0">D9/C9*100</f>
        <v>99.313412724650803</v>
      </c>
      <c r="F9" s="16"/>
    </row>
    <row r="10" spans="1:6" ht="20.100000000000001" customHeight="1">
      <c r="A10" s="12"/>
      <c r="B10" s="17" t="s">
        <v>10</v>
      </c>
      <c r="C10" s="18">
        <v>354.24068599999998</v>
      </c>
      <c r="D10" s="18">
        <v>354.40893</v>
      </c>
      <c r="E10" s="19">
        <f t="shared" si="0"/>
        <v>100.04749426213566</v>
      </c>
      <c r="F10" s="16"/>
    </row>
    <row r="11" spans="1:6" ht="20.100000000000001" customHeight="1">
      <c r="A11" s="12" t="s">
        <v>11</v>
      </c>
      <c r="B11" s="13"/>
      <c r="C11" s="14">
        <f>SUM(C12:C13)</f>
        <v>1909.25171</v>
      </c>
      <c r="D11" s="14">
        <f>SUM(D12:D13)</f>
        <v>1902.2423223840001</v>
      </c>
      <c r="E11" s="15">
        <f t="shared" si="0"/>
        <v>99.63287252386435</v>
      </c>
      <c r="F11" s="16"/>
    </row>
    <row r="12" spans="1:6" ht="20.100000000000001" customHeight="1">
      <c r="A12" s="12"/>
      <c r="B12" s="17" t="s">
        <v>9</v>
      </c>
      <c r="C12" s="18">
        <v>172.62306000000004</v>
      </c>
      <c r="D12" s="18">
        <v>173.59979000000001</v>
      </c>
      <c r="E12" s="19">
        <f t="shared" si="0"/>
        <v>100.56581664118337</v>
      </c>
      <c r="F12" s="16"/>
    </row>
    <row r="13" spans="1:6" ht="20.100000000000001" customHeight="1">
      <c r="A13" s="12"/>
      <c r="B13" s="17" t="s">
        <v>10</v>
      </c>
      <c r="C13" s="18">
        <v>1736.6286499999999</v>
      </c>
      <c r="D13" s="18">
        <v>1728.6425323840001</v>
      </c>
      <c r="E13" s="19">
        <f t="shared" si="0"/>
        <v>99.540136711668339</v>
      </c>
      <c r="F13" s="16"/>
    </row>
    <row r="14" spans="1:6" ht="20.100000000000001" customHeight="1">
      <c r="A14" s="12"/>
      <c r="B14" s="20" t="s">
        <v>12</v>
      </c>
      <c r="C14" s="18">
        <v>1472.7524900000001</v>
      </c>
      <c r="D14" s="18">
        <v>1465.87772</v>
      </c>
      <c r="E14" s="19">
        <f t="shared" si="0"/>
        <v>99.53320262252619</v>
      </c>
      <c r="F14" s="16"/>
    </row>
    <row r="15" spans="1:6" ht="20.100000000000001" customHeight="1">
      <c r="A15" s="12" t="s">
        <v>13</v>
      </c>
      <c r="B15" s="20"/>
      <c r="C15" s="18"/>
      <c r="D15" s="18"/>
      <c r="E15" s="15"/>
      <c r="F15" s="16"/>
    </row>
    <row r="16" spans="1:6" ht="20.100000000000001" customHeight="1">
      <c r="A16" s="21"/>
      <c r="B16" s="17" t="s">
        <v>14</v>
      </c>
      <c r="C16" s="18">
        <v>712.93966</v>
      </c>
      <c r="D16" s="18">
        <v>707.01526670500004</v>
      </c>
      <c r="E16" s="19">
        <f t="shared" si="0"/>
        <v>99.169018974901761</v>
      </c>
      <c r="F16" s="16"/>
    </row>
    <row r="17" spans="1:6" ht="20.100000000000001" customHeight="1">
      <c r="A17" s="21"/>
      <c r="B17" s="17" t="s">
        <v>15</v>
      </c>
      <c r="C17" s="18">
        <v>63.701018984000001</v>
      </c>
      <c r="D17" s="18">
        <v>64.794166249999989</v>
      </c>
      <c r="E17" s="19">
        <f t="shared" si="0"/>
        <v>101.71605930868164</v>
      </c>
      <c r="F17" s="16"/>
    </row>
    <row r="18" spans="1:6" ht="20.100000000000001" customHeight="1">
      <c r="A18" s="22"/>
      <c r="B18" s="17" t="s">
        <v>16</v>
      </c>
      <c r="C18" s="18">
        <v>16.652786841000001</v>
      </c>
      <c r="D18" s="18">
        <v>16.2961465707595</v>
      </c>
      <c r="E18" s="19">
        <f t="shared" si="0"/>
        <v>97.858374855538088</v>
      </c>
      <c r="F18" s="16"/>
    </row>
    <row r="19" spans="1:6" ht="20.100000000000001" customHeight="1">
      <c r="A19" s="23"/>
      <c r="B19" s="17" t="s">
        <v>17</v>
      </c>
      <c r="C19" s="18">
        <v>128.88569667199999</v>
      </c>
      <c r="D19" s="18">
        <v>125.41726730657278</v>
      </c>
      <c r="E19" s="19">
        <f t="shared" si="0"/>
        <v>97.308910565728652</v>
      </c>
      <c r="F19" s="16"/>
    </row>
    <row r="20" spans="1:6" ht="20.100000000000001" customHeight="1">
      <c r="A20" s="23"/>
      <c r="B20" s="17" t="s">
        <v>18</v>
      </c>
      <c r="C20" s="18">
        <v>853.66247821500008</v>
      </c>
      <c r="D20" s="18">
        <v>849.64117773911732</v>
      </c>
      <c r="E20" s="19">
        <f t="shared" si="0"/>
        <v>99.52893554788875</v>
      </c>
      <c r="F20" s="16"/>
    </row>
    <row r="21" spans="1:6" ht="20.100000000000001" customHeight="1">
      <c r="A21" s="23"/>
      <c r="B21" s="23"/>
      <c r="C21" s="24"/>
      <c r="D21" s="18"/>
      <c r="E21" s="23"/>
    </row>
    <row r="22" spans="1:6" ht="20.100000000000001" customHeight="1">
      <c r="A22" s="23"/>
      <c r="B22" s="23"/>
      <c r="C22" s="24"/>
      <c r="D22" s="24"/>
      <c r="E22" s="23"/>
    </row>
    <row r="23" spans="1:6" ht="20.100000000000001" customHeight="1">
      <c r="A23" s="23"/>
      <c r="B23" s="23"/>
      <c r="C23" s="24"/>
      <c r="D23" s="24"/>
      <c r="E23" s="23"/>
    </row>
    <row r="24" spans="1:6" ht="20.100000000000001" customHeight="1">
      <c r="A24" s="23"/>
      <c r="B24" s="23"/>
      <c r="C24" s="24"/>
      <c r="D24" s="24"/>
      <c r="E24" s="23"/>
    </row>
    <row r="25" spans="1:6" ht="20.100000000000001" customHeight="1">
      <c r="A25" s="23"/>
      <c r="B25" s="23"/>
      <c r="C25" s="24"/>
      <c r="D25" s="24"/>
      <c r="E25" s="23"/>
    </row>
    <row r="26" spans="1:6" ht="20.100000000000001" customHeight="1">
      <c r="A26" s="23"/>
      <c r="B26" s="23"/>
      <c r="C26" s="23"/>
      <c r="D26" s="23"/>
      <c r="E26" s="23"/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7A97-D034-456C-9C17-399820384A5B}">
  <dimension ref="A1:G75"/>
  <sheetViews>
    <sheetView topLeftCell="A7" workbookViewId="0">
      <selection activeCell="G6" sqref="G6"/>
    </sheetView>
  </sheetViews>
  <sheetFormatPr defaultColWidth="8.6640625" defaultRowHeight="13.2"/>
  <cols>
    <col min="1" max="1" width="45" style="306" customWidth="1"/>
    <col min="2" max="2" width="9.88671875" style="306" customWidth="1"/>
    <col min="3" max="3" width="9.33203125" style="306" customWidth="1"/>
    <col min="4" max="4" width="20.6640625" style="306" customWidth="1"/>
    <col min="5" max="5" width="10" style="306" customWidth="1"/>
    <col min="6" max="6" width="10.33203125" style="306" customWidth="1"/>
    <col min="7" max="9" width="5.5546875" style="306" customWidth="1"/>
    <col min="10" max="16384" width="8.6640625" style="306"/>
  </cols>
  <sheetData>
    <row r="1" spans="1:6" s="304" customFormat="1" ht="20.100000000000001" customHeight="1">
      <c r="A1" s="303" t="s">
        <v>423</v>
      </c>
      <c r="B1" s="360"/>
      <c r="C1" s="336"/>
    </row>
    <row r="2" spans="1:6" ht="20.100000000000001" customHeight="1">
      <c r="A2" s="314"/>
      <c r="B2" s="360"/>
      <c r="C2" s="314"/>
    </row>
    <row r="3" spans="1:6" s="308" customFormat="1" ht="15.9" customHeight="1">
      <c r="A3" s="307"/>
      <c r="B3" s="337"/>
      <c r="C3" s="337"/>
      <c r="D3" s="361" t="s">
        <v>417</v>
      </c>
    </row>
    <row r="4" spans="1:6" s="308" customFormat="1" ht="15.9" customHeight="1">
      <c r="A4" s="338"/>
      <c r="B4" s="339" t="s">
        <v>24</v>
      </c>
      <c r="C4" s="339" t="s">
        <v>24</v>
      </c>
      <c r="D4" s="339" t="s">
        <v>385</v>
      </c>
    </row>
    <row r="5" spans="1:6" s="308" customFormat="1" ht="15.9" customHeight="1">
      <c r="A5" s="340"/>
      <c r="B5" s="341" t="s">
        <v>418</v>
      </c>
      <c r="C5" s="341" t="s">
        <v>25</v>
      </c>
      <c r="D5" s="341" t="s">
        <v>419</v>
      </c>
    </row>
    <row r="6" spans="1:6" s="308" customFormat="1" ht="20.100000000000001" customHeight="1">
      <c r="A6" s="307"/>
      <c r="B6" s="58"/>
      <c r="C6" s="58"/>
      <c r="D6" s="58"/>
    </row>
    <row r="7" spans="1:6" s="346" customFormat="1" ht="20.100000000000001" customHeight="1">
      <c r="A7" s="362" t="s">
        <v>213</v>
      </c>
      <c r="B7" s="363">
        <v>10412</v>
      </c>
      <c r="C7" s="363">
        <f>C8+C9+C14</f>
        <v>11923</v>
      </c>
      <c r="D7" s="364">
        <f>C7/B7*100</f>
        <v>114.5121014214368</v>
      </c>
    </row>
    <row r="8" spans="1:6" s="346" customFormat="1" ht="20.100000000000001" customHeight="1">
      <c r="A8" s="348" t="s">
        <v>399</v>
      </c>
      <c r="B8" s="365">
        <v>219</v>
      </c>
      <c r="C8" s="365">
        <v>235</v>
      </c>
      <c r="D8" s="366">
        <f t="shared" ref="D8:D26" si="0">C8/B8*100</f>
        <v>107.30593607305936</v>
      </c>
      <c r="E8" s="371"/>
      <c r="F8" s="371"/>
    </row>
    <row r="9" spans="1:6" s="346" customFormat="1" ht="20.100000000000001" customHeight="1">
      <c r="A9" s="348" t="s">
        <v>400</v>
      </c>
      <c r="B9" s="365">
        <v>2271</v>
      </c>
      <c r="C9" s="365">
        <f>SUM(C10:C13)</f>
        <v>2311</v>
      </c>
      <c r="D9" s="366">
        <f t="shared" si="0"/>
        <v>101.7613386173492</v>
      </c>
      <c r="E9" s="363"/>
      <c r="F9" s="363"/>
    </row>
    <row r="10" spans="1:6" s="308" customFormat="1" ht="20.100000000000001" customHeight="1">
      <c r="A10" s="367" t="s">
        <v>33</v>
      </c>
      <c r="B10" s="368">
        <v>78</v>
      </c>
      <c r="C10" s="368">
        <v>71</v>
      </c>
      <c r="D10" s="369">
        <f t="shared" si="0"/>
        <v>91.025641025641022</v>
      </c>
    </row>
    <row r="11" spans="1:6" s="308" customFormat="1" ht="19.5" customHeight="1">
      <c r="A11" s="367" t="s">
        <v>39</v>
      </c>
      <c r="B11" s="368">
        <v>1182</v>
      </c>
      <c r="C11" s="368">
        <v>1269</v>
      </c>
      <c r="D11" s="369">
        <f t="shared" si="0"/>
        <v>107.36040609137056</v>
      </c>
    </row>
    <row r="12" spans="1:6" s="308" customFormat="1" ht="19.5" customHeight="1">
      <c r="A12" s="367" t="s">
        <v>401</v>
      </c>
      <c r="B12" s="368">
        <v>190</v>
      </c>
      <c r="C12" s="368">
        <v>133</v>
      </c>
      <c r="D12" s="369">
        <f t="shared" si="0"/>
        <v>70</v>
      </c>
    </row>
    <row r="13" spans="1:6" s="308" customFormat="1" ht="20.100000000000001" customHeight="1">
      <c r="A13" s="367" t="s">
        <v>402</v>
      </c>
      <c r="B13" s="368">
        <v>821</v>
      </c>
      <c r="C13" s="368">
        <v>838</v>
      </c>
      <c r="D13" s="369">
        <f t="shared" si="0"/>
        <v>102.0706455542022</v>
      </c>
    </row>
    <row r="14" spans="1:6" s="346" customFormat="1" ht="20.100000000000001" customHeight="1">
      <c r="A14" s="370" t="s">
        <v>403</v>
      </c>
      <c r="B14" s="365">
        <v>7922</v>
      </c>
      <c r="C14" s="365">
        <f>SUM(C15:C26)</f>
        <v>9377</v>
      </c>
      <c r="D14" s="366">
        <f t="shared" si="0"/>
        <v>118.36657409745013</v>
      </c>
    </row>
    <row r="15" spans="1:6" s="308" customFormat="1" ht="20.100000000000001" customHeight="1">
      <c r="A15" s="367" t="s">
        <v>404</v>
      </c>
      <c r="B15" s="368">
        <v>3701</v>
      </c>
      <c r="C15" s="368">
        <v>4896</v>
      </c>
      <c r="D15" s="369">
        <f t="shared" si="0"/>
        <v>132.28857065657931</v>
      </c>
    </row>
    <row r="16" spans="1:6" s="308" customFormat="1" ht="20.100000000000001" customHeight="1">
      <c r="A16" s="367" t="s">
        <v>405</v>
      </c>
      <c r="B16" s="368">
        <v>416</v>
      </c>
      <c r="C16" s="368">
        <v>451</v>
      </c>
      <c r="D16" s="369">
        <f t="shared" si="0"/>
        <v>108.41346153846155</v>
      </c>
    </row>
    <row r="17" spans="1:7" s="308" customFormat="1" ht="20.100000000000001" customHeight="1">
      <c r="A17" s="367" t="s">
        <v>406</v>
      </c>
      <c r="B17" s="368">
        <v>558</v>
      </c>
      <c r="C17" s="368">
        <v>518</v>
      </c>
      <c r="D17" s="369">
        <f t="shared" si="0"/>
        <v>92.831541218637994</v>
      </c>
    </row>
    <row r="18" spans="1:7" s="308" customFormat="1" ht="20.100000000000001" customHeight="1">
      <c r="A18" s="367" t="s">
        <v>407</v>
      </c>
      <c r="B18" s="368">
        <v>367</v>
      </c>
      <c r="C18" s="368">
        <v>410</v>
      </c>
      <c r="D18" s="369">
        <f t="shared" si="0"/>
        <v>111.716621253406</v>
      </c>
    </row>
    <row r="19" spans="1:7" s="308" customFormat="1" ht="21.75" customHeight="1">
      <c r="A19" s="367" t="s">
        <v>408</v>
      </c>
      <c r="B19" s="368">
        <v>131</v>
      </c>
      <c r="C19" s="368">
        <v>140</v>
      </c>
      <c r="D19" s="369">
        <f t="shared" si="0"/>
        <v>106.87022900763358</v>
      </c>
    </row>
    <row r="20" spans="1:7" s="308" customFormat="1" ht="20.100000000000001" customHeight="1">
      <c r="A20" s="367" t="s">
        <v>409</v>
      </c>
      <c r="B20" s="368">
        <v>756</v>
      </c>
      <c r="C20" s="368">
        <v>693</v>
      </c>
      <c r="D20" s="369">
        <f t="shared" si="0"/>
        <v>91.666666666666657</v>
      </c>
    </row>
    <row r="21" spans="1:7" s="308" customFormat="1" ht="30" customHeight="1">
      <c r="A21" s="367" t="s">
        <v>420</v>
      </c>
      <c r="B21" s="368">
        <v>704</v>
      </c>
      <c r="C21" s="368">
        <v>807</v>
      </c>
      <c r="D21" s="369">
        <f t="shared" si="0"/>
        <v>114.63068181818181</v>
      </c>
    </row>
    <row r="22" spans="1:7" s="308" customFormat="1" ht="20.100000000000001" customHeight="1">
      <c r="A22" s="367" t="s">
        <v>411</v>
      </c>
      <c r="B22" s="368">
        <v>419</v>
      </c>
      <c r="C22" s="368">
        <v>456</v>
      </c>
      <c r="D22" s="369">
        <f t="shared" si="0"/>
        <v>108.83054892601432</v>
      </c>
    </row>
    <row r="23" spans="1:7" s="308" customFormat="1" ht="21" customHeight="1">
      <c r="A23" s="367" t="s">
        <v>412</v>
      </c>
      <c r="B23" s="368">
        <v>112</v>
      </c>
      <c r="C23" s="368">
        <v>140</v>
      </c>
      <c r="D23" s="369">
        <f t="shared" si="0"/>
        <v>125</v>
      </c>
    </row>
    <row r="24" spans="1:7" s="308" customFormat="1" ht="20.100000000000001" customHeight="1">
      <c r="A24" s="367" t="s">
        <v>413</v>
      </c>
      <c r="B24" s="368">
        <v>84</v>
      </c>
      <c r="C24" s="368">
        <v>116</v>
      </c>
      <c r="D24" s="369">
        <f t="shared" si="0"/>
        <v>138.0952380952381</v>
      </c>
    </row>
    <row r="25" spans="1:7" ht="29.25" customHeight="1">
      <c r="A25" s="367" t="s">
        <v>421</v>
      </c>
      <c r="B25" s="368">
        <v>543</v>
      </c>
      <c r="C25" s="368">
        <v>602</v>
      </c>
      <c r="D25" s="369">
        <f t="shared" si="0"/>
        <v>110.86556169429099</v>
      </c>
    </row>
    <row r="26" spans="1:7" ht="20.100000000000001" customHeight="1">
      <c r="A26" s="367" t="s">
        <v>415</v>
      </c>
      <c r="B26" s="368">
        <v>131</v>
      </c>
      <c r="C26" s="368">
        <v>148</v>
      </c>
      <c r="D26" s="369">
        <f t="shared" si="0"/>
        <v>112.97709923664124</v>
      </c>
    </row>
    <row r="27" spans="1:7" ht="20.100000000000001" customHeight="1">
      <c r="A27" s="374"/>
      <c r="B27" s="314"/>
      <c r="C27" s="314"/>
      <c r="D27" s="314"/>
      <c r="E27" s="314"/>
      <c r="F27" s="314"/>
      <c r="G27" s="314"/>
    </row>
    <row r="28" spans="1:7" ht="20.100000000000001" customHeight="1">
      <c r="A28" s="314"/>
      <c r="B28" s="314"/>
      <c r="C28" s="314"/>
    </row>
    <row r="29" spans="1:7" ht="20.100000000000001" customHeight="1">
      <c r="A29" s="314"/>
      <c r="B29" s="314"/>
      <c r="C29" s="314"/>
    </row>
    <row r="30" spans="1:7" ht="20.100000000000001" customHeight="1">
      <c r="A30" s="314"/>
      <c r="B30" s="314"/>
      <c r="C30" s="314"/>
    </row>
    <row r="31" spans="1:7" ht="20.100000000000001" customHeight="1">
      <c r="A31" s="314"/>
      <c r="B31" s="314"/>
      <c r="C31" s="314"/>
    </row>
    <row r="32" spans="1:7" ht="20.100000000000001" customHeight="1">
      <c r="A32" s="314"/>
      <c r="B32" s="314"/>
      <c r="C32" s="314"/>
    </row>
    <row r="33" spans="1:3" ht="20.100000000000001" customHeight="1">
      <c r="A33" s="314"/>
      <c r="B33" s="314"/>
      <c r="C33" s="314"/>
    </row>
    <row r="34" spans="1:3" ht="20.100000000000001" customHeight="1">
      <c r="A34" s="314"/>
      <c r="B34" s="314"/>
      <c r="C34" s="314"/>
    </row>
    <row r="35" spans="1:3" ht="20.100000000000001" customHeight="1">
      <c r="A35" s="314"/>
      <c r="B35" s="314"/>
      <c r="C35" s="314"/>
    </row>
    <row r="36" spans="1:3" ht="20.100000000000001" customHeight="1">
      <c r="A36" s="314"/>
      <c r="B36" s="314"/>
      <c r="C36" s="314"/>
    </row>
    <row r="37" spans="1:3" ht="20.100000000000001" customHeight="1">
      <c r="A37" s="314"/>
      <c r="B37" s="314"/>
      <c r="C37" s="314"/>
    </row>
    <row r="38" spans="1:3" ht="20.100000000000001" customHeight="1">
      <c r="A38" s="314"/>
      <c r="B38" s="314"/>
      <c r="C38" s="314"/>
    </row>
    <row r="39" spans="1:3" ht="20.100000000000001" customHeight="1">
      <c r="A39" s="314"/>
      <c r="B39" s="314"/>
      <c r="C39" s="314"/>
    </row>
    <row r="40" spans="1:3" ht="20.100000000000001" customHeight="1">
      <c r="A40" s="314"/>
      <c r="B40" s="314"/>
      <c r="C40" s="314"/>
    </row>
    <row r="41" spans="1:3" ht="20.100000000000001" customHeight="1">
      <c r="A41" s="314"/>
      <c r="B41" s="314"/>
      <c r="C41" s="314"/>
    </row>
    <row r="42" spans="1:3" ht="20.100000000000001" customHeight="1">
      <c r="A42" s="314"/>
      <c r="B42" s="314"/>
      <c r="C42" s="314"/>
    </row>
    <row r="43" spans="1:3" ht="20.100000000000001" customHeight="1">
      <c r="A43" s="314"/>
      <c r="B43" s="314"/>
      <c r="C43" s="314"/>
    </row>
    <row r="44" spans="1:3" ht="20.100000000000001" customHeight="1">
      <c r="A44" s="314"/>
      <c r="B44" s="314"/>
      <c r="C44" s="314"/>
    </row>
    <row r="45" spans="1:3" ht="20.100000000000001" customHeight="1">
      <c r="A45" s="314"/>
      <c r="B45" s="314"/>
      <c r="C45" s="314"/>
    </row>
    <row r="46" spans="1:3" ht="20.100000000000001" customHeight="1">
      <c r="A46" s="314"/>
      <c r="B46" s="314"/>
      <c r="C46" s="314"/>
    </row>
    <row r="47" spans="1:3" ht="20.100000000000001" customHeight="1">
      <c r="A47" s="314"/>
      <c r="B47" s="314"/>
      <c r="C47" s="314"/>
    </row>
    <row r="48" spans="1:3" ht="20.100000000000001" customHeight="1">
      <c r="A48" s="314"/>
      <c r="B48" s="314"/>
      <c r="C48" s="314"/>
    </row>
    <row r="49" spans="1:3" ht="20.100000000000001" customHeight="1">
      <c r="A49" s="314"/>
      <c r="B49" s="314"/>
      <c r="C49" s="314"/>
    </row>
    <row r="50" spans="1:3" ht="20.100000000000001" customHeight="1">
      <c r="A50" s="314"/>
      <c r="B50" s="314"/>
      <c r="C50" s="314"/>
    </row>
    <row r="51" spans="1:3" ht="20.100000000000001" customHeight="1">
      <c r="A51" s="314"/>
      <c r="B51" s="314"/>
      <c r="C51" s="314"/>
    </row>
    <row r="52" spans="1:3" ht="20.100000000000001" customHeight="1">
      <c r="A52" s="314"/>
      <c r="B52" s="314"/>
      <c r="C52" s="314"/>
    </row>
    <row r="53" spans="1:3" ht="20.100000000000001" customHeight="1">
      <c r="A53" s="314"/>
      <c r="B53" s="314"/>
      <c r="C53" s="314"/>
    </row>
    <row r="54" spans="1:3" ht="20.100000000000001" customHeight="1">
      <c r="A54" s="314"/>
      <c r="B54" s="314"/>
      <c r="C54" s="314"/>
    </row>
    <row r="55" spans="1:3" ht="20.100000000000001" customHeight="1">
      <c r="A55" s="314"/>
      <c r="B55" s="314"/>
      <c r="C55" s="314"/>
    </row>
    <row r="56" spans="1:3" ht="20.100000000000001" customHeight="1">
      <c r="A56" s="314"/>
      <c r="B56" s="314"/>
      <c r="C56" s="314"/>
    </row>
    <row r="57" spans="1:3" ht="20.100000000000001" customHeight="1">
      <c r="A57" s="314"/>
      <c r="B57" s="314"/>
      <c r="C57" s="314"/>
    </row>
    <row r="58" spans="1:3" ht="20.100000000000001" customHeight="1">
      <c r="A58" s="314"/>
      <c r="B58" s="314"/>
      <c r="C58" s="314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AC43-8A07-4E89-B8B6-3387442582EB}">
  <dimension ref="A1:M78"/>
  <sheetViews>
    <sheetView workbookViewId="0">
      <selection activeCell="G6" sqref="G6"/>
    </sheetView>
  </sheetViews>
  <sheetFormatPr defaultColWidth="9" defaultRowHeight="15"/>
  <cols>
    <col min="1" max="1" width="2" style="115" customWidth="1"/>
    <col min="2" max="2" width="31.44140625" style="115" customWidth="1"/>
    <col min="3" max="3" width="10.44140625" style="115" customWidth="1"/>
    <col min="4" max="4" width="10.109375" style="115" customWidth="1"/>
    <col min="5" max="5" width="9.88671875" style="115" customWidth="1"/>
    <col min="6" max="6" width="12.88671875" style="115" customWidth="1"/>
    <col min="7" max="7" width="13" style="115" customWidth="1"/>
    <col min="8" max="16384" width="9" style="115"/>
  </cols>
  <sheetData>
    <row r="1" spans="1:8" ht="20.100000000000001" customHeight="1">
      <c r="A1" s="114" t="s">
        <v>206</v>
      </c>
    </row>
    <row r="2" spans="1:8" ht="3" customHeight="1">
      <c r="A2" s="116"/>
      <c r="B2" s="116"/>
      <c r="C2" s="116"/>
      <c r="D2" s="116"/>
      <c r="E2" s="116"/>
      <c r="F2" s="116"/>
    </row>
    <row r="3" spans="1:8" ht="18" customHeight="1">
      <c r="A3" s="117"/>
      <c r="B3" s="117"/>
      <c r="C3" s="117"/>
      <c r="D3" s="117"/>
      <c r="E3" s="117"/>
      <c r="G3" s="118" t="s">
        <v>207</v>
      </c>
    </row>
    <row r="4" spans="1:8" ht="15.9" customHeight="1">
      <c r="A4" s="119"/>
      <c r="B4" s="119"/>
      <c r="C4" s="120" t="s">
        <v>71</v>
      </c>
      <c r="D4" s="120" t="s">
        <v>208</v>
      </c>
      <c r="E4" s="120" t="s">
        <v>73</v>
      </c>
      <c r="F4" s="121" t="s">
        <v>209</v>
      </c>
      <c r="G4" s="121" t="s">
        <v>209</v>
      </c>
    </row>
    <row r="5" spans="1:8" ht="15.9" customHeight="1">
      <c r="A5" s="122"/>
      <c r="B5" s="122"/>
      <c r="C5" s="123" t="s">
        <v>75</v>
      </c>
      <c r="D5" s="123" t="s">
        <v>76</v>
      </c>
      <c r="E5" s="123" t="s">
        <v>24</v>
      </c>
      <c r="F5" s="123" t="s">
        <v>210</v>
      </c>
      <c r="G5" s="123" t="s">
        <v>210</v>
      </c>
    </row>
    <row r="6" spans="1:8" ht="15.9" customHeight="1">
      <c r="A6" s="122"/>
      <c r="B6" s="122"/>
      <c r="C6" s="123" t="s">
        <v>77</v>
      </c>
      <c r="D6" s="123" t="s">
        <v>77</v>
      </c>
      <c r="E6" s="123" t="s">
        <v>77</v>
      </c>
      <c r="F6" s="123" t="s">
        <v>211</v>
      </c>
      <c r="G6" s="123" t="s">
        <v>27</v>
      </c>
    </row>
    <row r="7" spans="1:8" ht="15.9" customHeight="1">
      <c r="A7" s="122"/>
      <c r="B7" s="122"/>
      <c r="C7" s="124">
        <v>2024</v>
      </c>
      <c r="D7" s="124">
        <v>2024</v>
      </c>
      <c r="E7" s="124">
        <v>2024</v>
      </c>
      <c r="F7" s="124" t="s">
        <v>212</v>
      </c>
      <c r="G7" s="124" t="s">
        <v>7</v>
      </c>
    </row>
    <row r="8" spans="1:8" ht="15.9" customHeight="1">
      <c r="A8" s="122"/>
      <c r="B8" s="122"/>
      <c r="E8" s="123"/>
      <c r="F8" s="123"/>
      <c r="G8" s="123"/>
    </row>
    <row r="9" spans="1:8" ht="12" customHeight="1">
      <c r="A9" s="125" t="s">
        <v>213</v>
      </c>
      <c r="B9" s="126"/>
      <c r="C9" s="127">
        <v>53220.567630000005</v>
      </c>
      <c r="D9" s="127">
        <v>57570.659679999997</v>
      </c>
      <c r="E9" s="127">
        <v>301478.74553000001</v>
      </c>
      <c r="F9" s="128">
        <v>40.592352867888863</v>
      </c>
      <c r="G9" s="128">
        <v>102.28069905099248</v>
      </c>
    </row>
    <row r="10" spans="1:8" ht="15.6" customHeight="1">
      <c r="A10" s="129"/>
      <c r="B10" s="130" t="s">
        <v>214</v>
      </c>
      <c r="C10" s="131">
        <v>9456.4</v>
      </c>
      <c r="D10" s="131">
        <v>10123.1</v>
      </c>
      <c r="E10" s="131">
        <v>51875.53</v>
      </c>
      <c r="F10" s="132">
        <v>44.94992356728099</v>
      </c>
      <c r="G10" s="132">
        <v>96.284540507953992</v>
      </c>
      <c r="H10" s="133"/>
    </row>
    <row r="11" spans="1:8" ht="15.6" customHeight="1">
      <c r="A11" s="129"/>
      <c r="B11" s="134" t="s">
        <v>215</v>
      </c>
      <c r="D11" s="131"/>
      <c r="E11" s="131"/>
      <c r="F11" s="132"/>
      <c r="G11" s="132"/>
      <c r="H11" s="133"/>
    </row>
    <row r="12" spans="1:8" ht="15.6" customHeight="1">
      <c r="A12" s="129"/>
      <c r="B12" s="135" t="s">
        <v>216</v>
      </c>
      <c r="C12" s="136">
        <v>5662.42</v>
      </c>
      <c r="D12" s="136">
        <v>5978.21</v>
      </c>
      <c r="E12" s="136">
        <v>31835.42</v>
      </c>
      <c r="F12" s="137">
        <v>50.882711088421573</v>
      </c>
      <c r="G12" s="137">
        <v>79.057520633902072</v>
      </c>
      <c r="H12" s="133"/>
    </row>
    <row r="13" spans="1:8" ht="15.6" customHeight="1">
      <c r="A13" s="129"/>
      <c r="B13" s="135" t="s">
        <v>217</v>
      </c>
      <c r="C13" s="136">
        <v>987.52</v>
      </c>
      <c r="D13" s="136">
        <v>1061.6199999999999</v>
      </c>
      <c r="E13" s="136">
        <v>5079.5599999999995</v>
      </c>
      <c r="F13" s="137">
        <v>50.116966161211039</v>
      </c>
      <c r="G13" s="137">
        <v>137.5586638322072</v>
      </c>
      <c r="H13" s="133"/>
    </row>
    <row r="14" spans="1:8" ht="15.6" customHeight="1">
      <c r="A14" s="129"/>
      <c r="B14" s="135" t="s">
        <v>218</v>
      </c>
      <c r="C14" s="136">
        <v>97.52</v>
      </c>
      <c r="D14" s="136">
        <v>119.27</v>
      </c>
      <c r="E14" s="136">
        <v>503.27</v>
      </c>
      <c r="F14" s="137">
        <v>24.431543182037739</v>
      </c>
      <c r="G14" s="137">
        <v>106.63855574861212</v>
      </c>
      <c r="H14" s="133"/>
    </row>
    <row r="15" spans="1:8" ht="15.6" customHeight="1">
      <c r="A15" s="129"/>
      <c r="B15" s="135" t="s">
        <v>219</v>
      </c>
      <c r="C15" s="136">
        <v>103.22</v>
      </c>
      <c r="D15" s="136">
        <v>135.43</v>
      </c>
      <c r="E15" s="136">
        <v>483.64</v>
      </c>
      <c r="F15" s="137">
        <v>20.921218832730602</v>
      </c>
      <c r="G15" s="137">
        <v>119.47038189812757</v>
      </c>
      <c r="H15" s="133"/>
    </row>
    <row r="16" spans="1:8" ht="15.6" customHeight="1">
      <c r="A16" s="129"/>
      <c r="B16" s="135" t="s">
        <v>220</v>
      </c>
      <c r="C16" s="136">
        <v>60.230000000000004</v>
      </c>
      <c r="D16" s="136">
        <v>72.051000000000002</v>
      </c>
      <c r="E16" s="136">
        <v>324.53100000000001</v>
      </c>
      <c r="F16" s="138">
        <v>29.075670154816514</v>
      </c>
      <c r="G16" s="137">
        <v>61.093938253012048</v>
      </c>
      <c r="H16" s="133"/>
    </row>
    <row r="17" spans="1:13" ht="15.6" customHeight="1">
      <c r="A17" s="129"/>
      <c r="B17" s="135" t="s">
        <v>221</v>
      </c>
      <c r="C17" s="139">
        <v>54.53</v>
      </c>
      <c r="D17" s="139">
        <v>64.13</v>
      </c>
      <c r="E17" s="139">
        <v>302.49</v>
      </c>
      <c r="F17" s="138">
        <v>28.598846553843245</v>
      </c>
      <c r="G17" s="138">
        <v>110.33338196673476</v>
      </c>
      <c r="H17" s="133"/>
    </row>
    <row r="18" spans="1:13" ht="15.6" customHeight="1">
      <c r="A18" s="129"/>
      <c r="B18" s="135" t="s">
        <v>222</v>
      </c>
      <c r="C18" s="139">
        <v>50.31</v>
      </c>
      <c r="D18" s="139">
        <v>59.72</v>
      </c>
      <c r="E18" s="139">
        <v>296.65999999999997</v>
      </c>
      <c r="F18" s="138">
        <v>27.877386859118925</v>
      </c>
      <c r="G18" s="138">
        <v>71.677780999323474</v>
      </c>
      <c r="H18" s="133"/>
    </row>
    <row r="19" spans="1:13" ht="15.6" customHeight="1">
      <c r="A19" s="129"/>
      <c r="B19" s="135" t="s">
        <v>223</v>
      </c>
      <c r="C19" s="136">
        <v>27.34</v>
      </c>
      <c r="D19" s="136">
        <v>30.43</v>
      </c>
      <c r="E19" s="136">
        <v>172.31</v>
      </c>
      <c r="F19" s="137">
        <v>53.154209211216333</v>
      </c>
      <c r="G19" s="137">
        <v>101.69381491973559</v>
      </c>
      <c r="H19" s="133"/>
    </row>
    <row r="20" spans="1:13" ht="15.6" customHeight="1">
      <c r="A20" s="129"/>
      <c r="B20" s="135" t="s">
        <v>224</v>
      </c>
      <c r="C20" s="136">
        <v>32.629999999999995</v>
      </c>
      <c r="D20" s="136">
        <v>39.74</v>
      </c>
      <c r="E20" s="136">
        <v>153.28</v>
      </c>
      <c r="F20" s="137">
        <v>33.784439056645361</v>
      </c>
      <c r="G20" s="137">
        <v>128.40747256429589</v>
      </c>
      <c r="H20" s="133"/>
    </row>
    <row r="21" spans="1:13" ht="15.6" customHeight="1">
      <c r="A21" s="129"/>
      <c r="B21" s="135" t="s">
        <v>225</v>
      </c>
      <c r="C21" s="140">
        <v>17.940000000000001</v>
      </c>
      <c r="D21" s="140">
        <v>22.84</v>
      </c>
      <c r="E21" s="140">
        <v>84.808000000000007</v>
      </c>
      <c r="F21" s="141">
        <v>23.370811287477956</v>
      </c>
      <c r="G21" s="141">
        <v>114.90041999729034</v>
      </c>
      <c r="H21" s="133"/>
    </row>
    <row r="22" spans="1:13" ht="15.6" customHeight="1">
      <c r="A22" s="129"/>
      <c r="B22" s="130" t="s">
        <v>226</v>
      </c>
      <c r="C22" s="131">
        <v>43764.167630000004</v>
      </c>
      <c r="D22" s="131">
        <v>47447.559679999998</v>
      </c>
      <c r="E22" s="131">
        <v>249603.21553000002</v>
      </c>
      <c r="F22" s="132">
        <v>39.790658229982498</v>
      </c>
      <c r="G22" s="132">
        <v>103.62185812366222</v>
      </c>
      <c r="H22" s="133"/>
    </row>
    <row r="23" spans="1:13" ht="15.6" customHeight="1">
      <c r="A23" s="129"/>
      <c r="B23" s="142" t="s">
        <v>227</v>
      </c>
      <c r="C23" s="136">
        <v>28828.093079999999</v>
      </c>
      <c r="D23" s="136">
        <v>31560.933679999998</v>
      </c>
      <c r="E23" s="136">
        <v>166858.47480000003</v>
      </c>
      <c r="F23" s="137">
        <v>37.759053250815029</v>
      </c>
      <c r="G23" s="137">
        <v>102.2640917307065</v>
      </c>
      <c r="H23" s="133"/>
    </row>
    <row r="24" spans="1:13" ht="15.6" customHeight="1">
      <c r="A24" s="129"/>
      <c r="B24" s="142" t="s">
        <v>228</v>
      </c>
      <c r="C24" s="136">
        <v>12806.466550000001</v>
      </c>
      <c r="D24" s="136">
        <v>13731.59</v>
      </c>
      <c r="E24" s="136">
        <v>71263.476730000009</v>
      </c>
      <c r="F24" s="137">
        <v>43.337209225602649</v>
      </c>
      <c r="G24" s="137">
        <v>106.69528573425615</v>
      </c>
      <c r="H24" s="133"/>
    </row>
    <row r="25" spans="1:13" ht="15.6" customHeight="1">
      <c r="A25" s="129"/>
      <c r="B25" s="142" t="s">
        <v>229</v>
      </c>
      <c r="C25" s="136">
        <v>2129.6080000000002</v>
      </c>
      <c r="D25" s="136">
        <v>2155.0360000000001</v>
      </c>
      <c r="E25" s="136">
        <v>11481.263999999999</v>
      </c>
      <c r="F25" s="137">
        <v>54.807622079846297</v>
      </c>
      <c r="G25" s="137">
        <v>105.11044170088788</v>
      </c>
      <c r="H25" s="133"/>
    </row>
    <row r="26" spans="1:13" ht="15.6" customHeight="1">
      <c r="B26" s="143" t="s">
        <v>230</v>
      </c>
      <c r="C26" s="144"/>
      <c r="D26" s="144"/>
      <c r="E26" s="144"/>
      <c r="F26" s="141"/>
      <c r="G26" s="141"/>
      <c r="H26" s="133"/>
    </row>
    <row r="27" spans="1:13" ht="15.6" customHeight="1">
      <c r="A27" s="145"/>
      <c r="B27" s="146" t="s">
        <v>141</v>
      </c>
      <c r="C27" s="140">
        <v>5646.5749999999998</v>
      </c>
      <c r="D27" s="140">
        <v>6370.6450000000004</v>
      </c>
      <c r="E27" s="140">
        <v>30653.673999999999</v>
      </c>
      <c r="F27" s="141">
        <v>37.006510180043399</v>
      </c>
      <c r="G27" s="141">
        <v>130.20265132184025</v>
      </c>
      <c r="H27" s="133"/>
      <c r="M27" s="146"/>
    </row>
    <row r="28" spans="1:13" ht="15.6" customHeight="1">
      <c r="A28" s="145"/>
      <c r="B28" s="146" t="s">
        <v>192</v>
      </c>
      <c r="C28" s="140">
        <v>3130.29</v>
      </c>
      <c r="D28" s="140">
        <v>4182.2</v>
      </c>
      <c r="E28" s="140">
        <v>20744.349999999999</v>
      </c>
      <c r="F28" s="141">
        <v>26.134220719448692</v>
      </c>
      <c r="G28" s="141">
        <v>104.09684215132384</v>
      </c>
      <c r="H28" s="133"/>
      <c r="M28" s="146"/>
    </row>
    <row r="29" spans="1:13" ht="15.6" customHeight="1">
      <c r="A29" s="145"/>
      <c r="B29" s="146" t="s">
        <v>189</v>
      </c>
      <c r="C29" s="140">
        <v>1726.731</v>
      </c>
      <c r="D29" s="140">
        <v>1788.143</v>
      </c>
      <c r="E29" s="140">
        <v>9973.1630000000005</v>
      </c>
      <c r="F29" s="141">
        <v>45.332559090909093</v>
      </c>
      <c r="G29" s="141">
        <v>105.70727269624606</v>
      </c>
      <c r="H29" s="133"/>
      <c r="M29" s="146"/>
    </row>
    <row r="30" spans="1:13" ht="15.6" customHeight="1">
      <c r="A30" s="145"/>
      <c r="B30" s="146" t="s">
        <v>191</v>
      </c>
      <c r="C30" s="140">
        <v>1550.4226299999998</v>
      </c>
      <c r="D30" s="140">
        <v>1598.3866799999998</v>
      </c>
      <c r="E30" s="140">
        <v>9340.0965299999989</v>
      </c>
      <c r="F30" s="141">
        <v>42.875064363574211</v>
      </c>
      <c r="G30" s="141">
        <v>111.29213673058085</v>
      </c>
      <c r="H30" s="133"/>
      <c r="M30" s="146"/>
    </row>
    <row r="31" spans="1:13" ht="15.6" customHeight="1">
      <c r="A31" s="145"/>
      <c r="B31" s="146" t="s">
        <v>146</v>
      </c>
      <c r="C31" s="140">
        <v>1572.848</v>
      </c>
      <c r="D31" s="140">
        <v>1757.625</v>
      </c>
      <c r="E31" s="140">
        <v>8120.826</v>
      </c>
      <c r="F31" s="141">
        <v>40.659548965239615</v>
      </c>
      <c r="G31" s="141">
        <v>98.707572823464147</v>
      </c>
      <c r="H31" s="133"/>
      <c r="M31" s="146"/>
    </row>
    <row r="32" spans="1:13" ht="15.6" customHeight="1">
      <c r="A32" s="145"/>
      <c r="B32" s="146" t="s">
        <v>147</v>
      </c>
      <c r="C32" s="140">
        <v>1256.817</v>
      </c>
      <c r="D32" s="140">
        <v>1491.5920000000001</v>
      </c>
      <c r="E32" s="140">
        <v>7437.3729999999996</v>
      </c>
      <c r="F32" s="141">
        <v>37.46587147155509</v>
      </c>
      <c r="G32" s="141">
        <v>105.78180883083752</v>
      </c>
      <c r="H32" s="133"/>
    </row>
    <row r="33" spans="1:8">
      <c r="A33" s="145"/>
      <c r="B33" s="146" t="s">
        <v>166</v>
      </c>
      <c r="C33" s="140">
        <v>1374.3019999999999</v>
      </c>
      <c r="D33" s="140">
        <v>1431.0160000000001</v>
      </c>
      <c r="E33" s="140">
        <v>6703.4040000000005</v>
      </c>
      <c r="F33" s="141">
        <v>52.22165482732953</v>
      </c>
      <c r="G33" s="141">
        <v>123.58439136373602</v>
      </c>
      <c r="H33" s="133"/>
    </row>
    <row r="34" spans="1:8">
      <c r="A34" s="145"/>
      <c r="B34" s="146" t="s">
        <v>144</v>
      </c>
      <c r="C34" s="140">
        <v>1103.903</v>
      </c>
      <c r="D34" s="140">
        <v>1117.04</v>
      </c>
      <c r="E34" s="140">
        <v>6462.4939999999997</v>
      </c>
      <c r="F34" s="141">
        <v>37.747176333360002</v>
      </c>
      <c r="G34" s="141">
        <v>97.26386156175279</v>
      </c>
      <c r="H34" s="133"/>
    </row>
    <row r="35" spans="1:8">
      <c r="A35" s="145"/>
      <c r="B35" s="146" t="s">
        <v>190</v>
      </c>
      <c r="C35" s="140">
        <v>979.96799999999996</v>
      </c>
      <c r="D35" s="140">
        <v>1038.002</v>
      </c>
      <c r="E35" s="140">
        <v>5868.3980000000001</v>
      </c>
      <c r="F35" s="141">
        <v>39.062447684798343</v>
      </c>
      <c r="G35" s="141">
        <v>115.25320204629298</v>
      </c>
      <c r="H35" s="133"/>
    </row>
    <row r="36" spans="1:8">
      <c r="A36" s="145"/>
      <c r="B36" s="146" t="s">
        <v>193</v>
      </c>
      <c r="C36" s="140">
        <v>872.37400000000002</v>
      </c>
      <c r="D36" s="140">
        <v>937.04600000000005</v>
      </c>
      <c r="E36" s="140">
        <v>4614.8159999999998</v>
      </c>
      <c r="F36" s="141">
        <v>45.881569727256746</v>
      </c>
      <c r="G36" s="141">
        <v>118.11824376379914</v>
      </c>
      <c r="H36" s="133"/>
    </row>
    <row r="37" spans="1:8">
      <c r="A37" s="145"/>
      <c r="B37" s="146" t="s">
        <v>167</v>
      </c>
      <c r="C37" s="140">
        <v>773.57799999999997</v>
      </c>
      <c r="D37" s="140">
        <v>811.35900000000004</v>
      </c>
      <c r="E37" s="140">
        <v>4516.009</v>
      </c>
      <c r="F37" s="141">
        <v>49.754028735207953</v>
      </c>
      <c r="G37" s="141">
        <v>98.341952754581783</v>
      </c>
      <c r="H37" s="133"/>
    </row>
    <row r="38" spans="1:8">
      <c r="A38" s="145"/>
      <c r="B38" s="146" t="s">
        <v>231</v>
      </c>
      <c r="C38" s="140">
        <v>717.74699999999996</v>
      </c>
      <c r="D38" s="140">
        <v>761.17200000000003</v>
      </c>
      <c r="E38" s="140">
        <v>4265.0169999999998</v>
      </c>
      <c r="F38" s="141">
        <v>48.315785276216786</v>
      </c>
      <c r="G38" s="141">
        <v>106.21424311135516</v>
      </c>
      <c r="H38" s="133"/>
    </row>
    <row r="39" spans="1:8">
      <c r="A39" s="145"/>
      <c r="B39" s="146" t="s">
        <v>177</v>
      </c>
      <c r="C39" s="140">
        <v>883.53200000000004</v>
      </c>
      <c r="D39" s="140">
        <v>630.72900000000004</v>
      </c>
      <c r="E39" s="140">
        <v>4230.6679999999997</v>
      </c>
      <c r="F39" s="141">
        <v>49.067954649811604</v>
      </c>
      <c r="G39" s="141">
        <v>87.466590143761607</v>
      </c>
      <c r="H39" s="133"/>
    </row>
    <row r="40" spans="1:8">
      <c r="A40" s="145"/>
      <c r="B40" s="146" t="s">
        <v>232</v>
      </c>
      <c r="C40" s="140">
        <v>761.78200000000004</v>
      </c>
      <c r="D40" s="140">
        <v>788.83500000000004</v>
      </c>
      <c r="E40" s="140">
        <v>4131.5590000000002</v>
      </c>
      <c r="F40" s="141">
        <v>42.748644251514669</v>
      </c>
      <c r="G40" s="141">
        <v>102.40648709743785</v>
      </c>
      <c r="H40" s="133"/>
    </row>
    <row r="41" spans="1:8">
      <c r="A41" s="145"/>
      <c r="B41" s="146" t="s">
        <v>175</v>
      </c>
      <c r="C41" s="140">
        <v>805.44</v>
      </c>
      <c r="D41" s="140">
        <v>824.3</v>
      </c>
      <c r="E41" s="140">
        <v>4044.26</v>
      </c>
      <c r="F41" s="141">
        <v>47.4033395639009</v>
      </c>
      <c r="G41" s="141">
        <v>121.76433732574654</v>
      </c>
      <c r="H41" s="133"/>
    </row>
    <row r="42" spans="1:8">
      <c r="A42" s="145"/>
      <c r="B42" s="146" t="s">
        <v>201</v>
      </c>
      <c r="C42" s="140">
        <v>681.30200000000002</v>
      </c>
      <c r="D42" s="140">
        <v>715.63699999999994</v>
      </c>
      <c r="E42" s="140">
        <v>4034.08</v>
      </c>
      <c r="F42" s="141">
        <v>45.436140568116194</v>
      </c>
      <c r="G42" s="141">
        <v>107.87524478022792</v>
      </c>
      <c r="H42" s="133"/>
    </row>
    <row r="43" spans="1:8">
      <c r="A43" s="145"/>
      <c r="B43" s="146" t="s">
        <v>150</v>
      </c>
      <c r="C43" s="140">
        <v>569.72</v>
      </c>
      <c r="D43" s="140">
        <v>625.29999999999995</v>
      </c>
      <c r="E43" s="140">
        <v>4008.2269999999999</v>
      </c>
      <c r="F43" s="141">
        <v>44.292811058431042</v>
      </c>
      <c r="G43" s="141">
        <v>90.919312772396566</v>
      </c>
      <c r="H43" s="133"/>
    </row>
    <row r="44" spans="1:8">
      <c r="A44" s="145"/>
      <c r="B44" s="146" t="s">
        <v>142</v>
      </c>
      <c r="C44" s="140">
        <v>757.36300000000006</v>
      </c>
      <c r="D44" s="140">
        <v>570.70699999999999</v>
      </c>
      <c r="E44" s="140">
        <v>3999.3470000000002</v>
      </c>
      <c r="F44" s="141">
        <v>51.427798048639353</v>
      </c>
      <c r="G44" s="141">
        <v>99.36488020850156</v>
      </c>
      <c r="H44" s="133"/>
    </row>
    <row r="45" spans="1:8">
      <c r="A45" s="145"/>
      <c r="B45" s="146" t="s">
        <v>233</v>
      </c>
      <c r="C45" s="140">
        <v>656.9</v>
      </c>
      <c r="D45" s="140">
        <v>681.73800000000006</v>
      </c>
      <c r="E45" s="140">
        <v>3697.5970000000002</v>
      </c>
      <c r="F45" s="141">
        <v>56.871434862113269</v>
      </c>
      <c r="G45" s="141">
        <v>109.86481411271969</v>
      </c>
      <c r="H45" s="133"/>
    </row>
    <row r="46" spans="1:8">
      <c r="A46" s="145"/>
      <c r="B46" s="146" t="s">
        <v>160</v>
      </c>
      <c r="C46" s="140">
        <v>580.50099999999998</v>
      </c>
      <c r="D46" s="140">
        <v>582.55100000000004</v>
      </c>
      <c r="E46" s="140">
        <v>3544.8249999999998</v>
      </c>
      <c r="F46" s="141">
        <v>39.91832836084437</v>
      </c>
      <c r="G46" s="141">
        <v>75.816700602285934</v>
      </c>
      <c r="H46" s="133"/>
    </row>
    <row r="47" spans="1:8">
      <c r="A47" s="145"/>
      <c r="B47" s="146" t="s">
        <v>158</v>
      </c>
      <c r="C47" s="140">
        <v>624.47299999999996</v>
      </c>
      <c r="D47" s="140">
        <v>699.53</v>
      </c>
      <c r="E47" s="140">
        <v>3529.5540000000001</v>
      </c>
      <c r="F47" s="141">
        <v>37.982465164709765</v>
      </c>
      <c r="G47" s="141">
        <v>87.062612341611739</v>
      </c>
      <c r="H47" s="133"/>
    </row>
    <row r="48" spans="1:8">
      <c r="A48" s="145"/>
      <c r="B48" s="146" t="s">
        <v>149</v>
      </c>
      <c r="C48" s="140">
        <v>739.58600000000001</v>
      </c>
      <c r="D48" s="140">
        <v>785.19799999999998</v>
      </c>
      <c r="E48" s="140">
        <v>3491.8319999999999</v>
      </c>
      <c r="F48" s="141">
        <v>43.524334414596957</v>
      </c>
      <c r="G48" s="141">
        <v>128.06524159723963</v>
      </c>
      <c r="H48" s="133"/>
    </row>
    <row r="49" spans="1:8">
      <c r="A49" s="145"/>
      <c r="H49" s="133"/>
    </row>
    <row r="50" spans="1:8">
      <c r="A50" s="145"/>
    </row>
    <row r="51" spans="1:8">
      <c r="A51" s="145"/>
    </row>
    <row r="52" spans="1:8">
      <c r="A52" s="145"/>
    </row>
    <row r="53" spans="1:8">
      <c r="A53" s="145"/>
    </row>
    <row r="54" spans="1:8">
      <c r="A54" s="145"/>
    </row>
    <row r="55" spans="1:8">
      <c r="A55" s="145"/>
    </row>
    <row r="56" spans="1:8">
      <c r="A56" s="145"/>
    </row>
    <row r="57" spans="1:8">
      <c r="A57" s="145"/>
    </row>
    <row r="58" spans="1:8">
      <c r="A58" s="145"/>
    </row>
    <row r="59" spans="1:8">
      <c r="A59" s="145"/>
    </row>
    <row r="60" spans="1:8">
      <c r="A60" s="145"/>
    </row>
    <row r="61" spans="1:8">
      <c r="A61" s="145"/>
    </row>
    <row r="62" spans="1:8">
      <c r="A62" s="145"/>
    </row>
    <row r="63" spans="1:8">
      <c r="A63" s="145"/>
    </row>
    <row r="64" spans="1:8">
      <c r="A64" s="145"/>
    </row>
    <row r="65" spans="1:6">
      <c r="A65" s="145"/>
    </row>
    <row r="66" spans="1:6">
      <c r="A66" s="145"/>
    </row>
    <row r="67" spans="1:6">
      <c r="A67" s="145"/>
    </row>
    <row r="68" spans="1:6">
      <c r="A68" s="145"/>
    </row>
    <row r="69" spans="1:6">
      <c r="A69" s="145"/>
    </row>
    <row r="70" spans="1:6">
      <c r="A70" s="145"/>
    </row>
    <row r="71" spans="1:6">
      <c r="A71" s="145"/>
    </row>
    <row r="72" spans="1:6">
      <c r="A72" s="147"/>
      <c r="B72" s="147"/>
      <c r="C72" s="147"/>
      <c r="D72" s="147"/>
      <c r="E72" s="147"/>
      <c r="F72" s="147"/>
    </row>
    <row r="73" spans="1:6">
      <c r="A73" s="147"/>
      <c r="B73" s="147"/>
      <c r="C73" s="147"/>
      <c r="D73" s="147"/>
      <c r="E73" s="147"/>
      <c r="F73" s="147"/>
    </row>
    <row r="74" spans="1:6">
      <c r="A74" s="147"/>
      <c r="B74" s="147"/>
      <c r="C74" s="147"/>
      <c r="D74" s="147"/>
      <c r="E74" s="147"/>
      <c r="F74" s="147"/>
    </row>
    <row r="75" spans="1:6">
      <c r="A75" s="147"/>
      <c r="B75" s="147"/>
      <c r="C75" s="147"/>
      <c r="D75" s="147"/>
      <c r="E75" s="147"/>
      <c r="F75" s="147"/>
    </row>
    <row r="76" spans="1:6">
      <c r="A76" s="147"/>
      <c r="B76" s="147"/>
      <c r="C76" s="147"/>
      <c r="D76" s="147"/>
      <c r="E76" s="147"/>
      <c r="F76" s="147"/>
    </row>
    <row r="77" spans="1:6">
      <c r="A77" s="147"/>
      <c r="B77" s="147"/>
      <c r="C77" s="147"/>
      <c r="D77" s="147"/>
      <c r="E77" s="147"/>
      <c r="F77" s="147"/>
    </row>
    <row r="78" spans="1:6">
      <c r="A78" s="147"/>
      <c r="B78" s="147"/>
      <c r="C78" s="147"/>
      <c r="D78" s="147"/>
      <c r="E78" s="147"/>
      <c r="F78" s="147"/>
    </row>
  </sheetData>
  <pageMargins left="0.78740157480314998" right="0.17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8A36-18E3-48A4-90CF-1E4EB57AD740}">
  <dimension ref="A1:F67"/>
  <sheetViews>
    <sheetView topLeftCell="A26" workbookViewId="0">
      <selection activeCell="G6" sqref="G6"/>
    </sheetView>
  </sheetViews>
  <sheetFormatPr defaultRowHeight="15"/>
  <cols>
    <col min="1" max="1" width="4.33203125" style="378" customWidth="1"/>
    <col min="2" max="2" width="37.6640625" style="378" customWidth="1"/>
    <col min="3" max="3" width="13.33203125" style="378" customWidth="1"/>
    <col min="4" max="4" width="12.88671875" style="378" customWidth="1"/>
    <col min="5" max="5" width="12.109375" style="378" customWidth="1"/>
    <col min="6" max="219" width="8.88671875" style="378"/>
    <col min="220" max="220" width="4.33203125" style="378" customWidth="1"/>
    <col min="221" max="221" width="45.44140625" style="378" customWidth="1"/>
    <col min="222" max="223" width="20.6640625" style="378" customWidth="1"/>
    <col min="224" max="224" width="21.44140625" style="378" bestFit="1" customWidth="1"/>
    <col min="225" max="475" width="8.88671875" style="378"/>
    <col min="476" max="476" width="4.33203125" style="378" customWidth="1"/>
    <col min="477" max="477" width="45.44140625" style="378" customWidth="1"/>
    <col min="478" max="479" width="20.6640625" style="378" customWidth="1"/>
    <col min="480" max="480" width="21.44140625" style="378" bestFit="1" customWidth="1"/>
    <col min="481" max="731" width="8.88671875" style="378"/>
    <col min="732" max="732" width="4.33203125" style="378" customWidth="1"/>
    <col min="733" max="733" width="45.44140625" style="378" customWidth="1"/>
    <col min="734" max="735" width="20.6640625" style="378" customWidth="1"/>
    <col min="736" max="736" width="21.44140625" style="378" bestFit="1" customWidth="1"/>
    <col min="737" max="987" width="8.88671875" style="378"/>
    <col min="988" max="988" width="4.33203125" style="378" customWidth="1"/>
    <col min="989" max="989" width="45.44140625" style="378" customWidth="1"/>
    <col min="990" max="991" width="20.6640625" style="378" customWidth="1"/>
    <col min="992" max="992" width="21.44140625" style="378" bestFit="1" customWidth="1"/>
    <col min="993" max="1243" width="8.88671875" style="378"/>
    <col min="1244" max="1244" width="4.33203125" style="378" customWidth="1"/>
    <col min="1245" max="1245" width="45.44140625" style="378" customWidth="1"/>
    <col min="1246" max="1247" width="20.6640625" style="378" customWidth="1"/>
    <col min="1248" max="1248" width="21.44140625" style="378" bestFit="1" customWidth="1"/>
    <col min="1249" max="1499" width="8.88671875" style="378"/>
    <col min="1500" max="1500" width="4.33203125" style="378" customWidth="1"/>
    <col min="1501" max="1501" width="45.44140625" style="378" customWidth="1"/>
    <col min="1502" max="1503" width="20.6640625" style="378" customWidth="1"/>
    <col min="1504" max="1504" width="21.44140625" style="378" bestFit="1" customWidth="1"/>
    <col min="1505" max="1755" width="8.88671875" style="378"/>
    <col min="1756" max="1756" width="4.33203125" style="378" customWidth="1"/>
    <col min="1757" max="1757" width="45.44140625" style="378" customWidth="1"/>
    <col min="1758" max="1759" width="20.6640625" style="378" customWidth="1"/>
    <col min="1760" max="1760" width="21.44140625" style="378" bestFit="1" customWidth="1"/>
    <col min="1761" max="2011" width="8.88671875" style="378"/>
    <col min="2012" max="2012" width="4.33203125" style="378" customWidth="1"/>
    <col min="2013" max="2013" width="45.44140625" style="378" customWidth="1"/>
    <col min="2014" max="2015" width="20.6640625" style="378" customWidth="1"/>
    <col min="2016" max="2016" width="21.44140625" style="378" bestFit="1" customWidth="1"/>
    <col min="2017" max="2267" width="8.88671875" style="378"/>
    <col min="2268" max="2268" width="4.33203125" style="378" customWidth="1"/>
    <col min="2269" max="2269" width="45.44140625" style="378" customWidth="1"/>
    <col min="2270" max="2271" width="20.6640625" style="378" customWidth="1"/>
    <col min="2272" max="2272" width="21.44140625" style="378" bestFit="1" customWidth="1"/>
    <col min="2273" max="2523" width="8.88671875" style="378"/>
    <col min="2524" max="2524" width="4.33203125" style="378" customWidth="1"/>
    <col min="2525" max="2525" width="45.44140625" style="378" customWidth="1"/>
    <col min="2526" max="2527" width="20.6640625" style="378" customWidth="1"/>
    <col min="2528" max="2528" width="21.44140625" style="378" bestFit="1" customWidth="1"/>
    <col min="2529" max="2779" width="8.88671875" style="378"/>
    <col min="2780" max="2780" width="4.33203125" style="378" customWidth="1"/>
    <col min="2781" max="2781" width="45.44140625" style="378" customWidth="1"/>
    <col min="2782" max="2783" width="20.6640625" style="378" customWidth="1"/>
    <col min="2784" max="2784" width="21.44140625" style="378" bestFit="1" customWidth="1"/>
    <col min="2785" max="3035" width="8.88671875" style="378"/>
    <col min="3036" max="3036" width="4.33203125" style="378" customWidth="1"/>
    <col min="3037" max="3037" width="45.44140625" style="378" customWidth="1"/>
    <col min="3038" max="3039" width="20.6640625" style="378" customWidth="1"/>
    <col min="3040" max="3040" width="21.44140625" style="378" bestFit="1" customWidth="1"/>
    <col min="3041" max="3291" width="8.88671875" style="378"/>
    <col min="3292" max="3292" width="4.33203125" style="378" customWidth="1"/>
    <col min="3293" max="3293" width="45.44140625" style="378" customWidth="1"/>
    <col min="3294" max="3295" width="20.6640625" style="378" customWidth="1"/>
    <col min="3296" max="3296" width="21.44140625" style="378" bestFit="1" customWidth="1"/>
    <col min="3297" max="3547" width="8.88671875" style="378"/>
    <col min="3548" max="3548" width="4.33203125" style="378" customWidth="1"/>
    <col min="3549" max="3549" width="45.44140625" style="378" customWidth="1"/>
    <col min="3550" max="3551" width="20.6640625" style="378" customWidth="1"/>
    <col min="3552" max="3552" width="21.44140625" style="378" bestFit="1" customWidth="1"/>
    <col min="3553" max="3803" width="8.88671875" style="378"/>
    <col min="3804" max="3804" width="4.33203125" style="378" customWidth="1"/>
    <col min="3805" max="3805" width="45.44140625" style="378" customWidth="1"/>
    <col min="3806" max="3807" width="20.6640625" style="378" customWidth="1"/>
    <col min="3808" max="3808" width="21.44140625" style="378" bestFit="1" customWidth="1"/>
    <col min="3809" max="4059" width="8.88671875" style="378"/>
    <col min="4060" max="4060" width="4.33203125" style="378" customWidth="1"/>
    <col min="4061" max="4061" width="45.44140625" style="378" customWidth="1"/>
    <col min="4062" max="4063" width="20.6640625" style="378" customWidth="1"/>
    <col min="4064" max="4064" width="21.44140625" style="378" bestFit="1" customWidth="1"/>
    <col min="4065" max="4315" width="8.88671875" style="378"/>
    <col min="4316" max="4316" width="4.33203125" style="378" customWidth="1"/>
    <col min="4317" max="4317" width="45.44140625" style="378" customWidth="1"/>
    <col min="4318" max="4319" width="20.6640625" style="378" customWidth="1"/>
    <col min="4320" max="4320" width="21.44140625" style="378" bestFit="1" customWidth="1"/>
    <col min="4321" max="4571" width="8.88671875" style="378"/>
    <col min="4572" max="4572" width="4.33203125" style="378" customWidth="1"/>
    <col min="4573" max="4573" width="45.44140625" style="378" customWidth="1"/>
    <col min="4574" max="4575" width="20.6640625" style="378" customWidth="1"/>
    <col min="4576" max="4576" width="21.44140625" style="378" bestFit="1" customWidth="1"/>
    <col min="4577" max="4827" width="8.88671875" style="378"/>
    <col min="4828" max="4828" width="4.33203125" style="378" customWidth="1"/>
    <col min="4829" max="4829" width="45.44140625" style="378" customWidth="1"/>
    <col min="4830" max="4831" width="20.6640625" style="378" customWidth="1"/>
    <col min="4832" max="4832" width="21.44140625" style="378" bestFit="1" customWidth="1"/>
    <col min="4833" max="5083" width="8.88671875" style="378"/>
    <col min="5084" max="5084" width="4.33203125" style="378" customWidth="1"/>
    <col min="5085" max="5085" width="45.44140625" style="378" customWidth="1"/>
    <col min="5086" max="5087" width="20.6640625" style="378" customWidth="1"/>
    <col min="5088" max="5088" width="21.44140625" style="378" bestFit="1" customWidth="1"/>
    <col min="5089" max="5339" width="8.88671875" style="378"/>
    <col min="5340" max="5340" width="4.33203125" style="378" customWidth="1"/>
    <col min="5341" max="5341" width="45.44140625" style="378" customWidth="1"/>
    <col min="5342" max="5343" width="20.6640625" style="378" customWidth="1"/>
    <col min="5344" max="5344" width="21.44140625" style="378" bestFit="1" customWidth="1"/>
    <col min="5345" max="5595" width="8.88671875" style="378"/>
    <col min="5596" max="5596" width="4.33203125" style="378" customWidth="1"/>
    <col min="5597" max="5597" width="45.44140625" style="378" customWidth="1"/>
    <col min="5598" max="5599" width="20.6640625" style="378" customWidth="1"/>
    <col min="5600" max="5600" width="21.44140625" style="378" bestFit="1" customWidth="1"/>
    <col min="5601" max="5851" width="8.88671875" style="378"/>
    <col min="5852" max="5852" width="4.33203125" style="378" customWidth="1"/>
    <col min="5853" max="5853" width="45.44140625" style="378" customWidth="1"/>
    <col min="5854" max="5855" width="20.6640625" style="378" customWidth="1"/>
    <col min="5856" max="5856" width="21.44140625" style="378" bestFit="1" customWidth="1"/>
    <col min="5857" max="6107" width="8.88671875" style="378"/>
    <col min="6108" max="6108" width="4.33203125" style="378" customWidth="1"/>
    <col min="6109" max="6109" width="45.44140625" style="378" customWidth="1"/>
    <col min="6110" max="6111" width="20.6640625" style="378" customWidth="1"/>
    <col min="6112" max="6112" width="21.44140625" style="378" bestFit="1" customWidth="1"/>
    <col min="6113" max="6363" width="8.88671875" style="378"/>
    <col min="6364" max="6364" width="4.33203125" style="378" customWidth="1"/>
    <col min="6365" max="6365" width="45.44140625" style="378" customWidth="1"/>
    <col min="6366" max="6367" width="20.6640625" style="378" customWidth="1"/>
    <col min="6368" max="6368" width="21.44140625" style="378" bestFit="1" customWidth="1"/>
    <col min="6369" max="6619" width="8.88671875" style="378"/>
    <col min="6620" max="6620" width="4.33203125" style="378" customWidth="1"/>
    <col min="6621" max="6621" width="45.44140625" style="378" customWidth="1"/>
    <col min="6622" max="6623" width="20.6640625" style="378" customWidth="1"/>
    <col min="6624" max="6624" width="21.44140625" style="378" bestFit="1" customWidth="1"/>
    <col min="6625" max="6875" width="8.88671875" style="378"/>
    <col min="6876" max="6876" width="4.33203125" style="378" customWidth="1"/>
    <col min="6877" max="6877" width="45.44140625" style="378" customWidth="1"/>
    <col min="6878" max="6879" width="20.6640625" style="378" customWidth="1"/>
    <col min="6880" max="6880" width="21.44140625" style="378" bestFit="1" customWidth="1"/>
    <col min="6881" max="7131" width="8.88671875" style="378"/>
    <col min="7132" max="7132" width="4.33203125" style="378" customWidth="1"/>
    <col min="7133" max="7133" width="45.44140625" style="378" customWidth="1"/>
    <col min="7134" max="7135" width="20.6640625" style="378" customWidth="1"/>
    <col min="7136" max="7136" width="21.44140625" style="378" bestFit="1" customWidth="1"/>
    <col min="7137" max="7387" width="8.88671875" style="378"/>
    <col min="7388" max="7388" width="4.33203125" style="378" customWidth="1"/>
    <col min="7389" max="7389" width="45.44140625" style="378" customWidth="1"/>
    <col min="7390" max="7391" width="20.6640625" style="378" customWidth="1"/>
    <col min="7392" max="7392" width="21.44140625" style="378" bestFit="1" customWidth="1"/>
    <col min="7393" max="7643" width="8.88671875" style="378"/>
    <col min="7644" max="7644" width="4.33203125" style="378" customWidth="1"/>
    <col min="7645" max="7645" width="45.44140625" style="378" customWidth="1"/>
    <col min="7646" max="7647" width="20.6640625" style="378" customWidth="1"/>
    <col min="7648" max="7648" width="21.44140625" style="378" bestFit="1" customWidth="1"/>
    <col min="7649" max="7899" width="8.88671875" style="378"/>
    <col min="7900" max="7900" width="4.33203125" style="378" customWidth="1"/>
    <col min="7901" max="7901" width="45.44140625" style="378" customWidth="1"/>
    <col min="7902" max="7903" width="20.6640625" style="378" customWidth="1"/>
    <col min="7904" max="7904" width="21.44140625" style="378" bestFit="1" customWidth="1"/>
    <col min="7905" max="8155" width="8.88671875" style="378"/>
    <col min="8156" max="8156" width="4.33203125" style="378" customWidth="1"/>
    <col min="8157" max="8157" width="45.44140625" style="378" customWidth="1"/>
    <col min="8158" max="8159" width="20.6640625" style="378" customWidth="1"/>
    <col min="8160" max="8160" width="21.44140625" style="378" bestFit="1" customWidth="1"/>
    <col min="8161" max="8411" width="8.88671875" style="378"/>
    <col min="8412" max="8412" width="4.33203125" style="378" customWidth="1"/>
    <col min="8413" max="8413" width="45.44140625" style="378" customWidth="1"/>
    <col min="8414" max="8415" width="20.6640625" style="378" customWidth="1"/>
    <col min="8416" max="8416" width="21.44140625" style="378" bestFit="1" customWidth="1"/>
    <col min="8417" max="8667" width="8.88671875" style="378"/>
    <col min="8668" max="8668" width="4.33203125" style="378" customWidth="1"/>
    <col min="8669" max="8669" width="45.44140625" style="378" customWidth="1"/>
    <col min="8670" max="8671" width="20.6640625" style="378" customWidth="1"/>
    <col min="8672" max="8672" width="21.44140625" style="378" bestFit="1" customWidth="1"/>
    <col min="8673" max="8923" width="8.88671875" style="378"/>
    <col min="8924" max="8924" width="4.33203125" style="378" customWidth="1"/>
    <col min="8925" max="8925" width="45.44140625" style="378" customWidth="1"/>
    <col min="8926" max="8927" width="20.6640625" style="378" customWidth="1"/>
    <col min="8928" max="8928" width="21.44140625" style="378" bestFit="1" customWidth="1"/>
    <col min="8929" max="9179" width="8.88671875" style="378"/>
    <col min="9180" max="9180" width="4.33203125" style="378" customWidth="1"/>
    <col min="9181" max="9181" width="45.44140625" style="378" customWidth="1"/>
    <col min="9182" max="9183" width="20.6640625" style="378" customWidth="1"/>
    <col min="9184" max="9184" width="21.44140625" style="378" bestFit="1" customWidth="1"/>
    <col min="9185" max="9435" width="8.88671875" style="378"/>
    <col min="9436" max="9436" width="4.33203125" style="378" customWidth="1"/>
    <col min="9437" max="9437" width="45.44140625" style="378" customWidth="1"/>
    <col min="9438" max="9439" width="20.6640625" style="378" customWidth="1"/>
    <col min="9440" max="9440" width="21.44140625" style="378" bestFit="1" customWidth="1"/>
    <col min="9441" max="9691" width="8.88671875" style="378"/>
    <col min="9692" max="9692" width="4.33203125" style="378" customWidth="1"/>
    <col min="9693" max="9693" width="45.44140625" style="378" customWidth="1"/>
    <col min="9694" max="9695" width="20.6640625" style="378" customWidth="1"/>
    <col min="9696" max="9696" width="21.44140625" style="378" bestFit="1" customWidth="1"/>
    <col min="9697" max="9947" width="8.88671875" style="378"/>
    <col min="9948" max="9948" width="4.33203125" style="378" customWidth="1"/>
    <col min="9949" max="9949" width="45.44140625" style="378" customWidth="1"/>
    <col min="9950" max="9951" width="20.6640625" style="378" customWidth="1"/>
    <col min="9952" max="9952" width="21.44140625" style="378" bestFit="1" customWidth="1"/>
    <col min="9953" max="10203" width="8.88671875" style="378"/>
    <col min="10204" max="10204" width="4.33203125" style="378" customWidth="1"/>
    <col min="10205" max="10205" width="45.44140625" style="378" customWidth="1"/>
    <col min="10206" max="10207" width="20.6640625" style="378" customWidth="1"/>
    <col min="10208" max="10208" width="21.44140625" style="378" bestFit="1" customWidth="1"/>
    <col min="10209" max="10459" width="8.88671875" style="378"/>
    <col min="10460" max="10460" width="4.33203125" style="378" customWidth="1"/>
    <col min="10461" max="10461" width="45.44140625" style="378" customWidth="1"/>
    <col min="10462" max="10463" width="20.6640625" style="378" customWidth="1"/>
    <col min="10464" max="10464" width="21.44140625" style="378" bestFit="1" customWidth="1"/>
    <col min="10465" max="10715" width="8.88671875" style="378"/>
    <col min="10716" max="10716" width="4.33203125" style="378" customWidth="1"/>
    <col min="10717" max="10717" width="45.44140625" style="378" customWidth="1"/>
    <col min="10718" max="10719" width="20.6640625" style="378" customWidth="1"/>
    <col min="10720" max="10720" width="21.44140625" style="378" bestFit="1" customWidth="1"/>
    <col min="10721" max="10971" width="8.88671875" style="378"/>
    <col min="10972" max="10972" width="4.33203125" style="378" customWidth="1"/>
    <col min="10973" max="10973" width="45.44140625" style="378" customWidth="1"/>
    <col min="10974" max="10975" width="20.6640625" style="378" customWidth="1"/>
    <col min="10976" max="10976" width="21.44140625" style="378" bestFit="1" customWidth="1"/>
    <col min="10977" max="11227" width="8.88671875" style="378"/>
    <col min="11228" max="11228" width="4.33203125" style="378" customWidth="1"/>
    <col min="11229" max="11229" width="45.44140625" style="378" customWidth="1"/>
    <col min="11230" max="11231" width="20.6640625" style="378" customWidth="1"/>
    <col min="11232" max="11232" width="21.44140625" style="378" bestFit="1" customWidth="1"/>
    <col min="11233" max="11483" width="8.88671875" style="378"/>
    <col min="11484" max="11484" width="4.33203125" style="378" customWidth="1"/>
    <col min="11485" max="11485" width="45.44140625" style="378" customWidth="1"/>
    <col min="11486" max="11487" width="20.6640625" style="378" customWidth="1"/>
    <col min="11488" max="11488" width="21.44140625" style="378" bestFit="1" customWidth="1"/>
    <col min="11489" max="11739" width="8.88671875" style="378"/>
    <col min="11740" max="11740" width="4.33203125" style="378" customWidth="1"/>
    <col min="11741" max="11741" width="45.44140625" style="378" customWidth="1"/>
    <col min="11742" max="11743" width="20.6640625" style="378" customWidth="1"/>
    <col min="11744" max="11744" width="21.44140625" style="378" bestFit="1" customWidth="1"/>
    <col min="11745" max="11995" width="8.88671875" style="378"/>
    <col min="11996" max="11996" width="4.33203125" style="378" customWidth="1"/>
    <col min="11997" max="11997" width="45.44140625" style="378" customWidth="1"/>
    <col min="11998" max="11999" width="20.6640625" style="378" customWidth="1"/>
    <col min="12000" max="12000" width="21.44140625" style="378" bestFit="1" customWidth="1"/>
    <col min="12001" max="12251" width="8.88671875" style="378"/>
    <col min="12252" max="12252" width="4.33203125" style="378" customWidth="1"/>
    <col min="12253" max="12253" width="45.44140625" style="378" customWidth="1"/>
    <col min="12254" max="12255" width="20.6640625" style="378" customWidth="1"/>
    <col min="12256" max="12256" width="21.44140625" style="378" bestFit="1" customWidth="1"/>
    <col min="12257" max="12507" width="8.88671875" style="378"/>
    <col min="12508" max="12508" width="4.33203125" style="378" customWidth="1"/>
    <col min="12509" max="12509" width="45.44140625" style="378" customWidth="1"/>
    <col min="12510" max="12511" width="20.6640625" style="378" customWidth="1"/>
    <col min="12512" max="12512" width="21.44140625" style="378" bestFit="1" customWidth="1"/>
    <col min="12513" max="12763" width="8.88671875" style="378"/>
    <col min="12764" max="12764" width="4.33203125" style="378" customWidth="1"/>
    <col min="12765" max="12765" width="45.44140625" style="378" customWidth="1"/>
    <col min="12766" max="12767" width="20.6640625" style="378" customWidth="1"/>
    <col min="12768" max="12768" width="21.44140625" style="378" bestFit="1" customWidth="1"/>
    <col min="12769" max="13019" width="8.88671875" style="378"/>
    <col min="13020" max="13020" width="4.33203125" style="378" customWidth="1"/>
    <col min="13021" max="13021" width="45.44140625" style="378" customWidth="1"/>
    <col min="13022" max="13023" width="20.6640625" style="378" customWidth="1"/>
    <col min="13024" max="13024" width="21.44140625" style="378" bestFit="1" customWidth="1"/>
    <col min="13025" max="13275" width="8.88671875" style="378"/>
    <col min="13276" max="13276" width="4.33203125" style="378" customWidth="1"/>
    <col min="13277" max="13277" width="45.44140625" style="378" customWidth="1"/>
    <col min="13278" max="13279" width="20.6640625" style="378" customWidth="1"/>
    <col min="13280" max="13280" width="21.44140625" style="378" bestFit="1" customWidth="1"/>
    <col min="13281" max="13531" width="8.88671875" style="378"/>
    <col min="13532" max="13532" width="4.33203125" style="378" customWidth="1"/>
    <col min="13533" max="13533" width="45.44140625" style="378" customWidth="1"/>
    <col min="13534" max="13535" width="20.6640625" style="378" customWidth="1"/>
    <col min="13536" max="13536" width="21.44140625" style="378" bestFit="1" customWidth="1"/>
    <col min="13537" max="13787" width="8.88671875" style="378"/>
    <col min="13788" max="13788" width="4.33203125" style="378" customWidth="1"/>
    <col min="13789" max="13789" width="45.44140625" style="378" customWidth="1"/>
    <col min="13790" max="13791" width="20.6640625" style="378" customWidth="1"/>
    <col min="13792" max="13792" width="21.44140625" style="378" bestFit="1" customWidth="1"/>
    <col min="13793" max="14043" width="8.88671875" style="378"/>
    <col min="14044" max="14044" width="4.33203125" style="378" customWidth="1"/>
    <col min="14045" max="14045" width="45.44140625" style="378" customWidth="1"/>
    <col min="14046" max="14047" width="20.6640625" style="378" customWidth="1"/>
    <col min="14048" max="14048" width="21.44140625" style="378" bestFit="1" customWidth="1"/>
    <col min="14049" max="14299" width="8.88671875" style="378"/>
    <col min="14300" max="14300" width="4.33203125" style="378" customWidth="1"/>
    <col min="14301" max="14301" width="45.44140625" style="378" customWidth="1"/>
    <col min="14302" max="14303" width="20.6640625" style="378" customWidth="1"/>
    <col min="14304" max="14304" width="21.44140625" style="378" bestFit="1" customWidth="1"/>
    <col min="14305" max="14555" width="8.88671875" style="378"/>
    <col min="14556" max="14556" width="4.33203125" style="378" customWidth="1"/>
    <col min="14557" max="14557" width="45.44140625" style="378" customWidth="1"/>
    <col min="14558" max="14559" width="20.6640625" style="378" customWidth="1"/>
    <col min="14560" max="14560" width="21.44140625" style="378" bestFit="1" customWidth="1"/>
    <col min="14561" max="14811" width="8.88671875" style="378"/>
    <col min="14812" max="14812" width="4.33203125" style="378" customWidth="1"/>
    <col min="14813" max="14813" width="45.44140625" style="378" customWidth="1"/>
    <col min="14814" max="14815" width="20.6640625" style="378" customWidth="1"/>
    <col min="14816" max="14816" width="21.44140625" style="378" bestFit="1" customWidth="1"/>
    <col min="14817" max="15067" width="8.88671875" style="378"/>
    <col min="15068" max="15068" width="4.33203125" style="378" customWidth="1"/>
    <col min="15069" max="15069" width="45.44140625" style="378" customWidth="1"/>
    <col min="15070" max="15071" width="20.6640625" style="378" customWidth="1"/>
    <col min="15072" max="15072" width="21.44140625" style="378" bestFit="1" customWidth="1"/>
    <col min="15073" max="15323" width="8.88671875" style="378"/>
    <col min="15324" max="15324" width="4.33203125" style="378" customWidth="1"/>
    <col min="15325" max="15325" width="45.44140625" style="378" customWidth="1"/>
    <col min="15326" max="15327" width="20.6640625" style="378" customWidth="1"/>
    <col min="15328" max="15328" width="21.44140625" style="378" bestFit="1" customWidth="1"/>
    <col min="15329" max="15579" width="8.88671875" style="378"/>
    <col min="15580" max="15580" width="4.33203125" style="378" customWidth="1"/>
    <col min="15581" max="15581" width="45.44140625" style="378" customWidth="1"/>
    <col min="15582" max="15583" width="20.6640625" style="378" customWidth="1"/>
    <col min="15584" max="15584" width="21.44140625" style="378" bestFit="1" customWidth="1"/>
    <col min="15585" max="15835" width="8.88671875" style="378"/>
    <col min="15836" max="15836" width="4.33203125" style="378" customWidth="1"/>
    <col min="15837" max="15837" width="45.44140625" style="378" customWidth="1"/>
    <col min="15838" max="15839" width="20.6640625" style="378" customWidth="1"/>
    <col min="15840" max="15840" width="21.44140625" style="378" bestFit="1" customWidth="1"/>
    <col min="15841" max="16091" width="8.88671875" style="378"/>
    <col min="16092" max="16092" width="4.33203125" style="378" customWidth="1"/>
    <col min="16093" max="16093" width="45.44140625" style="378" customWidth="1"/>
    <col min="16094" max="16095" width="20.6640625" style="378" customWidth="1"/>
    <col min="16096" max="16096" width="21.44140625" style="378" bestFit="1" customWidth="1"/>
    <col min="16097" max="16384" width="8.88671875" style="378"/>
  </cols>
  <sheetData>
    <row r="1" spans="1:6" ht="15.6">
      <c r="A1" s="375" t="s">
        <v>424</v>
      </c>
      <c r="B1" s="376"/>
      <c r="C1" s="377"/>
      <c r="D1" s="377"/>
      <c r="E1" s="377"/>
    </row>
    <row r="2" spans="1:6">
      <c r="A2" s="379"/>
      <c r="B2" s="379"/>
      <c r="C2" s="377"/>
      <c r="D2" s="377"/>
      <c r="E2" s="377"/>
    </row>
    <row r="3" spans="1:6">
      <c r="A3" s="380"/>
      <c r="B3" s="380"/>
      <c r="C3" s="381"/>
      <c r="D3" s="381"/>
      <c r="E3" s="382" t="s">
        <v>425</v>
      </c>
    </row>
    <row r="4" spans="1:6">
      <c r="A4" s="383"/>
      <c r="B4" s="384"/>
      <c r="C4" s="385" t="s">
        <v>426</v>
      </c>
      <c r="D4" s="385" t="s">
        <v>427</v>
      </c>
      <c r="E4" s="385" t="s">
        <v>427</v>
      </c>
    </row>
    <row r="5" spans="1:6">
      <c r="A5" s="380"/>
      <c r="B5" s="386"/>
      <c r="C5" s="387" t="s">
        <v>428</v>
      </c>
      <c r="D5" s="387" t="s">
        <v>429</v>
      </c>
      <c r="E5" s="387" t="s">
        <v>430</v>
      </c>
    </row>
    <row r="6" spans="1:6">
      <c r="A6" s="380"/>
      <c r="B6" s="380"/>
      <c r="C6" s="381"/>
      <c r="D6" s="381"/>
      <c r="E6" s="381"/>
    </row>
    <row r="7" spans="1:6">
      <c r="A7" s="388" t="s">
        <v>213</v>
      </c>
      <c r="B7" s="389"/>
      <c r="C7" s="390">
        <v>1816</v>
      </c>
      <c r="D7" s="391">
        <v>10763.881721939999</v>
      </c>
      <c r="E7" s="391">
        <v>4967.9996451799443</v>
      </c>
    </row>
    <row r="8" spans="1:6" ht="15.6">
      <c r="A8" s="388" t="s">
        <v>431</v>
      </c>
      <c r="B8" s="380"/>
      <c r="C8" s="392"/>
      <c r="D8" s="393"/>
      <c r="E8" s="393"/>
    </row>
    <row r="9" spans="1:6" ht="18">
      <c r="A9" s="388"/>
      <c r="B9" s="389" t="s">
        <v>191</v>
      </c>
      <c r="C9" s="392">
        <v>20</v>
      </c>
      <c r="D9" s="394">
        <v>1533.1411415499999</v>
      </c>
      <c r="E9" s="394">
        <v>-9.5574569999999994</v>
      </c>
      <c r="F9" s="395"/>
    </row>
    <row r="10" spans="1:6" ht="18">
      <c r="A10" s="388"/>
      <c r="B10" s="389" t="s">
        <v>143</v>
      </c>
      <c r="C10" s="392">
        <v>259</v>
      </c>
      <c r="D10" s="394">
        <v>1443.7291283799998</v>
      </c>
      <c r="E10" s="394">
        <v>1523.489355125</v>
      </c>
      <c r="F10" s="395"/>
    </row>
    <row r="11" spans="1:6">
      <c r="A11" s="388"/>
      <c r="B11" s="389" t="s">
        <v>144</v>
      </c>
      <c r="C11" s="392">
        <v>24</v>
      </c>
      <c r="D11" s="394">
        <v>1359.9683279999999</v>
      </c>
      <c r="E11" s="394">
        <v>202.79836599999999</v>
      </c>
    </row>
    <row r="12" spans="1:6">
      <c r="A12" s="388"/>
      <c r="B12" s="389" t="s">
        <v>141</v>
      </c>
      <c r="C12" s="392">
        <v>143</v>
      </c>
      <c r="D12" s="394">
        <v>1075.8020579400002</v>
      </c>
      <c r="E12" s="394">
        <v>138.88083474000246</v>
      </c>
    </row>
    <row r="13" spans="1:6" ht="18">
      <c r="A13" s="388"/>
      <c r="B13" s="389" t="s">
        <v>190</v>
      </c>
      <c r="C13" s="392">
        <v>56</v>
      </c>
      <c r="D13" s="394">
        <v>629.61389999999994</v>
      </c>
      <c r="E13" s="394">
        <v>271.64579375</v>
      </c>
      <c r="F13" s="395"/>
    </row>
    <row r="14" spans="1:6" ht="18">
      <c r="A14" s="388"/>
      <c r="B14" s="389" t="s">
        <v>147</v>
      </c>
      <c r="C14" s="392">
        <v>35</v>
      </c>
      <c r="D14" s="394">
        <v>548.38744799999995</v>
      </c>
      <c r="E14" s="394">
        <v>-13.839233</v>
      </c>
      <c r="F14" s="395"/>
    </row>
    <row r="15" spans="1:6">
      <c r="A15" s="388"/>
      <c r="B15" s="389" t="s">
        <v>158</v>
      </c>
      <c r="C15" s="392">
        <v>13</v>
      </c>
      <c r="D15" s="394">
        <v>491.85700000000003</v>
      </c>
      <c r="E15" s="394">
        <v>62.890876499999997</v>
      </c>
    </row>
    <row r="16" spans="1:6">
      <c r="A16" s="388"/>
      <c r="B16" s="389" t="s">
        <v>189</v>
      </c>
      <c r="C16" s="392">
        <v>108</v>
      </c>
      <c r="D16" s="394">
        <v>469.16270535999996</v>
      </c>
      <c r="E16" s="394">
        <v>528.89780825000003</v>
      </c>
    </row>
    <row r="17" spans="1:5">
      <c r="A17" s="388"/>
      <c r="B17" s="389" t="s">
        <v>231</v>
      </c>
      <c r="C17" s="392">
        <v>19</v>
      </c>
      <c r="D17" s="394">
        <v>425.08859899999999</v>
      </c>
      <c r="E17" s="394">
        <v>5</v>
      </c>
    </row>
    <row r="18" spans="1:5">
      <c r="A18" s="388"/>
      <c r="B18" s="389" t="s">
        <v>146</v>
      </c>
      <c r="C18" s="392">
        <v>66</v>
      </c>
      <c r="D18" s="394">
        <v>400.5134549</v>
      </c>
      <c r="E18" s="394">
        <v>464.40738750000003</v>
      </c>
    </row>
    <row r="19" spans="1:5">
      <c r="A19" s="388"/>
      <c r="B19" s="389" t="s">
        <v>193</v>
      </c>
      <c r="C19" s="392">
        <v>70</v>
      </c>
      <c r="D19" s="394">
        <v>352.612236</v>
      </c>
      <c r="E19" s="394">
        <v>118.01458962011719</v>
      </c>
    </row>
    <row r="20" spans="1:5">
      <c r="A20" s="388"/>
      <c r="B20" s="389" t="s">
        <v>160</v>
      </c>
      <c r="C20" s="392">
        <v>45</v>
      </c>
      <c r="D20" s="394">
        <v>350.61650300000002</v>
      </c>
      <c r="E20" s="394">
        <v>524.98337231250002</v>
      </c>
    </row>
    <row r="21" spans="1:5">
      <c r="A21" s="388"/>
      <c r="B21" s="389" t="s">
        <v>192</v>
      </c>
      <c r="C21" s="392">
        <v>710</v>
      </c>
      <c r="D21" s="394">
        <v>255.09660431999995</v>
      </c>
      <c r="E21" s="394">
        <v>325.77407122119143</v>
      </c>
    </row>
    <row r="22" spans="1:5">
      <c r="A22" s="388"/>
      <c r="B22" s="389" t="s">
        <v>166</v>
      </c>
      <c r="C22" s="392">
        <v>16</v>
      </c>
      <c r="D22" s="394">
        <v>186.90543700000001</v>
      </c>
      <c r="E22" s="394">
        <v>8.0230789999999992</v>
      </c>
    </row>
    <row r="23" spans="1:5">
      <c r="A23" s="388"/>
      <c r="B23" s="389" t="s">
        <v>150</v>
      </c>
      <c r="C23" s="392">
        <v>18</v>
      </c>
      <c r="D23" s="394">
        <v>163.451065</v>
      </c>
      <c r="E23" s="394">
        <v>-20.358521</v>
      </c>
    </row>
    <row r="24" spans="1:5">
      <c r="A24" s="388"/>
      <c r="B24" s="389" t="s">
        <v>145</v>
      </c>
      <c r="C24" s="392">
        <v>39</v>
      </c>
      <c r="D24" s="394">
        <v>153.02854099999999</v>
      </c>
      <c r="E24" s="394">
        <v>39.988</v>
      </c>
    </row>
    <row r="25" spans="1:5">
      <c r="A25" s="388"/>
      <c r="B25" s="389" t="s">
        <v>157</v>
      </c>
      <c r="C25" s="392">
        <v>3</v>
      </c>
      <c r="D25" s="394">
        <v>131.64166399999999</v>
      </c>
      <c r="E25" s="394">
        <v>0</v>
      </c>
    </row>
    <row r="26" spans="1:5">
      <c r="A26" s="388"/>
      <c r="B26" s="389" t="s">
        <v>188</v>
      </c>
      <c r="C26" s="392">
        <v>17</v>
      </c>
      <c r="D26" s="394">
        <v>130.1</v>
      </c>
      <c r="E26" s="394">
        <v>138.64266281249999</v>
      </c>
    </row>
    <row r="27" spans="1:5">
      <c r="A27" s="388"/>
      <c r="B27" s="389" t="s">
        <v>149</v>
      </c>
      <c r="C27" s="392">
        <v>17</v>
      </c>
      <c r="D27" s="394">
        <v>96.68</v>
      </c>
      <c r="E27" s="394">
        <v>296.214061625</v>
      </c>
    </row>
    <row r="28" spans="1:5">
      <c r="A28" s="388"/>
      <c r="B28" s="389" t="s">
        <v>142</v>
      </c>
      <c r="C28" s="396">
        <v>21</v>
      </c>
      <c r="D28" s="394">
        <v>89.929241000000005</v>
      </c>
      <c r="E28" s="394">
        <v>94.77</v>
      </c>
    </row>
    <row r="29" spans="1:5">
      <c r="A29" s="388" t="s">
        <v>270</v>
      </c>
      <c r="B29" s="397"/>
      <c r="C29" s="398"/>
      <c r="D29" s="399"/>
      <c r="E29" s="399"/>
    </row>
    <row r="30" spans="1:5">
      <c r="A30" s="388"/>
      <c r="B30" s="400" t="s">
        <v>278</v>
      </c>
      <c r="C30" s="392">
        <v>256</v>
      </c>
      <c r="D30" s="394">
        <v>4548.43873635</v>
      </c>
      <c r="E30" s="394">
        <v>1470.1200898125001</v>
      </c>
    </row>
    <row r="31" spans="1:5">
      <c r="A31" s="388"/>
      <c r="B31" s="400" t="s">
        <v>432</v>
      </c>
      <c r="C31" s="392">
        <v>191</v>
      </c>
      <c r="D31" s="394">
        <v>1306.472906</v>
      </c>
      <c r="E31" s="394">
        <v>835.12648375000003</v>
      </c>
    </row>
    <row r="32" spans="1:5">
      <c r="A32" s="388"/>
      <c r="B32" s="400" t="s">
        <v>433</v>
      </c>
      <c r="C32" s="392">
        <v>540</v>
      </c>
      <c r="D32" s="394">
        <v>1220.7788771600001</v>
      </c>
      <c r="E32" s="394">
        <v>303.20994741406253</v>
      </c>
    </row>
    <row r="33" spans="1:5">
      <c r="A33" s="388"/>
      <c r="B33" s="400" t="s">
        <v>274</v>
      </c>
      <c r="C33" s="392">
        <v>133</v>
      </c>
      <c r="D33" s="394">
        <v>991.44531109000002</v>
      </c>
      <c r="E33" s="394">
        <v>327.89624890312501</v>
      </c>
    </row>
    <row r="34" spans="1:5">
      <c r="A34" s="388"/>
      <c r="B34" s="400" t="s">
        <v>434</v>
      </c>
      <c r="C34" s="392">
        <v>5</v>
      </c>
      <c r="D34" s="394">
        <v>731.245</v>
      </c>
      <c r="E34" s="394">
        <v>31.643000000000001</v>
      </c>
    </row>
    <row r="35" spans="1:5">
      <c r="A35" s="388"/>
      <c r="B35" s="400" t="s">
        <v>275</v>
      </c>
      <c r="C35" s="392">
        <v>103</v>
      </c>
      <c r="D35" s="394">
        <v>588.43835902000001</v>
      </c>
      <c r="E35" s="394">
        <v>436.11687000000001</v>
      </c>
    </row>
    <row r="36" spans="1:5">
      <c r="A36" s="388"/>
      <c r="B36" s="400" t="s">
        <v>273</v>
      </c>
      <c r="C36" s="392">
        <v>219</v>
      </c>
      <c r="D36" s="394">
        <v>464.29682714000006</v>
      </c>
      <c r="E36" s="394">
        <v>792.71267114150396</v>
      </c>
    </row>
    <row r="37" spans="1:5">
      <c r="A37" s="388"/>
      <c r="B37" s="400" t="s">
        <v>435</v>
      </c>
      <c r="C37" s="392">
        <v>27</v>
      </c>
      <c r="D37" s="394">
        <v>216.18851900000001</v>
      </c>
      <c r="E37" s="394">
        <v>256.82799594000244</v>
      </c>
    </row>
    <row r="38" spans="1:5">
      <c r="A38" s="388"/>
      <c r="B38" s="400" t="s">
        <v>291</v>
      </c>
      <c r="C38" s="392">
        <v>27</v>
      </c>
      <c r="D38" s="394">
        <v>153.47355218999999</v>
      </c>
      <c r="E38" s="394">
        <v>36.398569000000002</v>
      </c>
    </row>
    <row r="39" spans="1:5">
      <c r="A39" s="388"/>
      <c r="B39" s="400" t="s">
        <v>436</v>
      </c>
      <c r="C39" s="392">
        <v>6</v>
      </c>
      <c r="D39" s="394">
        <v>98.184894</v>
      </c>
      <c r="E39" s="394">
        <v>104.958776</v>
      </c>
    </row>
    <row r="40" spans="1:5">
      <c r="A40" s="388"/>
      <c r="B40" s="400" t="s">
        <v>286</v>
      </c>
      <c r="C40" s="392">
        <v>59</v>
      </c>
      <c r="D40" s="394">
        <v>70.996654450000008</v>
      </c>
      <c r="E40" s="394">
        <v>12.92761740625</v>
      </c>
    </row>
    <row r="41" spans="1:5">
      <c r="A41" s="388"/>
      <c r="B41" s="400" t="s">
        <v>437</v>
      </c>
      <c r="C41" s="392">
        <v>14</v>
      </c>
      <c r="D41" s="394">
        <v>55.322187999999997</v>
      </c>
      <c r="E41" s="394">
        <v>14.85</v>
      </c>
    </row>
    <row r="42" spans="1:5">
      <c r="A42" s="388"/>
      <c r="B42" s="400" t="s">
        <v>295</v>
      </c>
      <c r="C42" s="392">
        <v>12</v>
      </c>
      <c r="D42" s="394">
        <v>54.227003000000003</v>
      </c>
      <c r="E42" s="394">
        <v>72.793756000000002</v>
      </c>
    </row>
    <row r="43" spans="1:5">
      <c r="A43" s="388"/>
      <c r="B43" s="400" t="s">
        <v>276</v>
      </c>
      <c r="C43" s="392">
        <v>22</v>
      </c>
      <c r="D43" s="394">
        <v>48.33916816</v>
      </c>
      <c r="E43" s="394">
        <v>3.4797400000000001</v>
      </c>
    </row>
    <row r="44" spans="1:5">
      <c r="A44" s="388"/>
      <c r="B44" s="400" t="s">
        <v>277</v>
      </c>
      <c r="C44" s="392">
        <v>21</v>
      </c>
      <c r="D44" s="394">
        <v>48.210679390000003</v>
      </c>
      <c r="E44" s="394">
        <v>39.274836999999998</v>
      </c>
    </row>
    <row r="45" spans="1:5">
      <c r="A45" s="388"/>
      <c r="B45" s="400" t="s">
        <v>438</v>
      </c>
      <c r="C45" s="392">
        <v>12</v>
      </c>
      <c r="D45" s="394">
        <v>44.846409100000002</v>
      </c>
      <c r="E45" s="394">
        <v>4.9174049999999996</v>
      </c>
    </row>
    <row r="46" spans="1:5">
      <c r="A46" s="388"/>
      <c r="B46" s="400" t="s">
        <v>296</v>
      </c>
      <c r="C46" s="392">
        <v>5</v>
      </c>
      <c r="D46" s="394">
        <v>40.382285000000003</v>
      </c>
      <c r="E46" s="394">
        <v>-39</v>
      </c>
    </row>
    <row r="47" spans="1:5">
      <c r="B47" s="400" t="s">
        <v>439</v>
      </c>
      <c r="C47" s="392">
        <v>1</v>
      </c>
      <c r="D47" s="394">
        <v>27.81</v>
      </c>
      <c r="E47" s="394">
        <v>0</v>
      </c>
    </row>
    <row r="48" spans="1:5">
      <c r="B48" s="400" t="s">
        <v>305</v>
      </c>
      <c r="C48" s="392">
        <v>32</v>
      </c>
      <c r="D48" s="394">
        <v>20.335842</v>
      </c>
      <c r="E48" s="394">
        <v>12.252143999999999</v>
      </c>
    </row>
    <row r="49" spans="5:5">
      <c r="E49" s="394"/>
    </row>
    <row r="50" spans="5:5">
      <c r="E50" s="394"/>
    </row>
    <row r="51" spans="5:5">
      <c r="E51" s="394"/>
    </row>
    <row r="52" spans="5:5">
      <c r="E52" s="394"/>
    </row>
    <row r="53" spans="5:5">
      <c r="E53" s="394"/>
    </row>
    <row r="54" spans="5:5">
      <c r="E54" s="394"/>
    </row>
    <row r="55" spans="5:5">
      <c r="E55" s="394"/>
    </row>
    <row r="56" spans="5:5">
      <c r="E56" s="394"/>
    </row>
    <row r="57" spans="5:5">
      <c r="E57" s="394"/>
    </row>
    <row r="58" spans="5:5">
      <c r="E58" s="394"/>
    </row>
    <row r="59" spans="5:5">
      <c r="E59" s="394"/>
    </row>
    <row r="60" spans="5:5">
      <c r="E60" s="401"/>
    </row>
    <row r="61" spans="5:5">
      <c r="E61" s="401"/>
    </row>
    <row r="62" spans="5:5">
      <c r="E62" s="401"/>
    </row>
    <row r="63" spans="5:5">
      <c r="E63" s="401"/>
    </row>
    <row r="64" spans="5:5">
      <c r="E64" s="401"/>
    </row>
    <row r="65" spans="5:5">
      <c r="E65" s="401"/>
    </row>
    <row r="66" spans="5:5">
      <c r="E66" s="401"/>
    </row>
    <row r="67" spans="5:5">
      <c r="E67" s="401"/>
    </row>
  </sheetData>
  <pageMargins left="1.17" right="0.2" top="0.75" bottom="0.44" header="0.35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36C0-C42B-4C92-A1C5-032E6172056F}">
  <dimension ref="A1:M63"/>
  <sheetViews>
    <sheetView zoomScaleNormal="100" workbookViewId="0">
      <selection activeCell="E17" sqref="E17"/>
    </sheetView>
  </sheetViews>
  <sheetFormatPr defaultColWidth="8" defaultRowHeight="13.2"/>
  <cols>
    <col min="1" max="1" width="24" style="149" customWidth="1"/>
    <col min="2" max="3" width="10.5546875" style="149" customWidth="1"/>
    <col min="4" max="4" width="10.33203125" style="149" customWidth="1"/>
    <col min="5" max="5" width="9.44140625" style="149" customWidth="1"/>
    <col min="6" max="6" width="10.88671875" style="149" customWidth="1"/>
    <col min="7" max="7" width="10.5546875" style="149" customWidth="1"/>
    <col min="8" max="16384" width="8" style="149"/>
  </cols>
  <sheetData>
    <row r="1" spans="1:13" ht="20.100000000000001" customHeight="1">
      <c r="A1" s="148" t="s">
        <v>234</v>
      </c>
      <c r="B1" s="148"/>
      <c r="C1" s="148"/>
      <c r="D1" s="148"/>
      <c r="E1" s="148"/>
      <c r="F1" s="148"/>
      <c r="G1" s="148"/>
    </row>
    <row r="2" spans="1:13" ht="20.100000000000001" customHeight="1">
      <c r="A2" s="148"/>
      <c r="B2" s="148"/>
      <c r="C2" s="148"/>
      <c r="D2" s="148"/>
      <c r="E2" s="148"/>
      <c r="F2" s="148"/>
      <c r="G2" s="148"/>
    </row>
    <row r="3" spans="1:13" ht="11.1" customHeight="1">
      <c r="A3" s="150"/>
      <c r="B3" s="150"/>
      <c r="C3" s="150"/>
      <c r="D3" s="150"/>
      <c r="E3" s="151"/>
      <c r="F3" s="151"/>
      <c r="G3" s="151"/>
    </row>
    <row r="4" spans="1:13" ht="9" customHeight="1">
      <c r="A4" s="152"/>
      <c r="B4" s="153"/>
      <c r="C4" s="153"/>
      <c r="D4" s="153"/>
      <c r="E4" s="153"/>
      <c r="F4" s="153"/>
      <c r="G4" s="154"/>
    </row>
    <row r="5" spans="1:13" ht="17.25" customHeight="1">
      <c r="B5" s="155" t="s">
        <v>235</v>
      </c>
      <c r="C5" s="155" t="s">
        <v>72</v>
      </c>
      <c r="D5" s="442" t="s">
        <v>236</v>
      </c>
      <c r="E5" s="442"/>
      <c r="F5" s="156" t="s">
        <v>23</v>
      </c>
      <c r="G5" s="156" t="s">
        <v>24</v>
      </c>
    </row>
    <row r="6" spans="1:13" ht="17.25" customHeight="1">
      <c r="B6" s="157" t="s">
        <v>75</v>
      </c>
      <c r="C6" s="157" t="s">
        <v>76</v>
      </c>
      <c r="D6" s="443" t="s">
        <v>25</v>
      </c>
      <c r="E6" s="443"/>
      <c r="F6" s="158" t="s">
        <v>25</v>
      </c>
      <c r="G6" s="158" t="s">
        <v>25</v>
      </c>
    </row>
    <row r="7" spans="1:13" ht="17.25" customHeight="1">
      <c r="B7" s="157" t="s">
        <v>77</v>
      </c>
      <c r="C7" s="157" t="s">
        <v>77</v>
      </c>
      <c r="D7" s="157" t="s">
        <v>237</v>
      </c>
      <c r="E7" s="157" t="s">
        <v>238</v>
      </c>
      <c r="F7" s="159" t="s">
        <v>26</v>
      </c>
      <c r="G7" s="159" t="s">
        <v>26</v>
      </c>
    </row>
    <row r="8" spans="1:13" ht="17.25" customHeight="1">
      <c r="B8" s="157">
        <v>2024</v>
      </c>
      <c r="C8" s="157">
        <v>2024</v>
      </c>
      <c r="D8" s="157" t="s">
        <v>239</v>
      </c>
      <c r="E8" s="157" t="s">
        <v>240</v>
      </c>
      <c r="F8" s="160" t="s">
        <v>27</v>
      </c>
      <c r="G8" s="160" t="s">
        <v>27</v>
      </c>
    </row>
    <row r="9" spans="1:13" ht="17.25" customHeight="1">
      <c r="B9" s="157" t="s">
        <v>241</v>
      </c>
      <c r="C9" s="157" t="s">
        <v>241</v>
      </c>
      <c r="D9" s="157" t="s">
        <v>241</v>
      </c>
      <c r="E9" s="157" t="s">
        <v>242</v>
      </c>
      <c r="F9" s="160" t="s">
        <v>77</v>
      </c>
      <c r="G9" s="160" t="s">
        <v>77</v>
      </c>
    </row>
    <row r="10" spans="1:13" ht="17.25" customHeight="1">
      <c r="B10" s="161"/>
      <c r="C10" s="161"/>
      <c r="D10" s="152"/>
      <c r="E10" s="152"/>
      <c r="F10" s="162" t="s">
        <v>243</v>
      </c>
      <c r="G10" s="162" t="s">
        <v>243</v>
      </c>
    </row>
    <row r="11" spans="1:13" s="165" customFormat="1" ht="6.75" customHeight="1">
      <c r="A11" s="149"/>
      <c r="B11" s="163"/>
      <c r="C11" s="163"/>
      <c r="D11" s="149"/>
      <c r="E11" s="149"/>
      <c r="F11" s="164"/>
      <c r="G11" s="164"/>
    </row>
    <row r="12" spans="1:13" s="165" customFormat="1" ht="22.35" customHeight="1">
      <c r="A12" s="165" t="s">
        <v>213</v>
      </c>
      <c r="B12" s="166">
        <v>521247.18580344337</v>
      </c>
      <c r="C12" s="166">
        <v>528284.76171739807</v>
      </c>
      <c r="D12" s="166">
        <v>3625721.4212171789</v>
      </c>
      <c r="E12" s="167">
        <v>100</v>
      </c>
      <c r="F12" s="168">
        <v>109.41233944419639</v>
      </c>
      <c r="G12" s="168">
        <v>108.67651168281807</v>
      </c>
      <c r="H12" s="169"/>
      <c r="I12" s="169"/>
    </row>
    <row r="13" spans="1:13" ht="22.35" customHeight="1">
      <c r="A13" s="170" t="s">
        <v>244</v>
      </c>
      <c r="B13" s="171">
        <v>401088.82186497841</v>
      </c>
      <c r="C13" s="171">
        <v>405537.62859997799</v>
      </c>
      <c r="D13" s="171">
        <v>2801135.3798869816</v>
      </c>
      <c r="E13" s="172">
        <v>77.25732494215238</v>
      </c>
      <c r="F13" s="173">
        <v>108.60300132212303</v>
      </c>
      <c r="G13" s="173">
        <v>107.44176369399707</v>
      </c>
      <c r="H13" s="169"/>
      <c r="I13" s="169"/>
      <c r="K13" s="165"/>
      <c r="L13" s="165"/>
      <c r="M13" s="165"/>
    </row>
    <row r="14" spans="1:13" s="174" customFormat="1" ht="22.35" customHeight="1">
      <c r="A14" s="170" t="s">
        <v>245</v>
      </c>
      <c r="B14" s="171">
        <v>61189.965025470599</v>
      </c>
      <c r="C14" s="171">
        <v>62233.868256505826</v>
      </c>
      <c r="D14" s="171">
        <v>419161.28107647854</v>
      </c>
      <c r="E14" s="171">
        <v>11.560769082357224</v>
      </c>
      <c r="F14" s="173">
        <v>113.90155709046257</v>
      </c>
      <c r="G14" s="173">
        <v>115.15215268077949</v>
      </c>
      <c r="H14" s="169"/>
      <c r="I14" s="169"/>
      <c r="K14" s="165"/>
      <c r="L14" s="165"/>
      <c r="M14" s="165"/>
    </row>
    <row r="15" spans="1:13" ht="22.35" customHeight="1">
      <c r="A15" s="170" t="s">
        <v>246</v>
      </c>
      <c r="B15" s="171">
        <v>5314.0950553842085</v>
      </c>
      <c r="C15" s="171">
        <v>5560.5268499499798</v>
      </c>
      <c r="D15" s="171">
        <v>35165.385962829503</v>
      </c>
      <c r="E15" s="171">
        <v>0.96988659297007562</v>
      </c>
      <c r="F15" s="173">
        <v>106.84245720584913</v>
      </c>
      <c r="G15" s="173">
        <v>131.82007589220879</v>
      </c>
      <c r="H15" s="169"/>
      <c r="I15" s="169"/>
      <c r="K15" s="165"/>
      <c r="L15" s="165"/>
      <c r="M15" s="165"/>
    </row>
    <row r="16" spans="1:13" ht="22.35" customHeight="1">
      <c r="A16" s="170" t="s">
        <v>247</v>
      </c>
      <c r="B16" s="171">
        <v>53654.303857610153</v>
      </c>
      <c r="C16" s="171">
        <v>54952.800000000003</v>
      </c>
      <c r="D16" s="171">
        <v>370259.3</v>
      </c>
      <c r="E16" s="171">
        <v>10.1</v>
      </c>
      <c r="F16" s="173">
        <v>110.83034959579847</v>
      </c>
      <c r="G16" s="173">
        <v>109.39911623215689</v>
      </c>
      <c r="H16" s="169"/>
      <c r="I16" s="169"/>
      <c r="K16" s="165"/>
      <c r="L16" s="165"/>
      <c r="M16" s="165"/>
    </row>
    <row r="17" spans="1:7" ht="22.35" customHeight="1">
      <c r="B17" s="175"/>
      <c r="C17" s="175"/>
      <c r="D17" s="175"/>
      <c r="E17" s="176"/>
    </row>
    <row r="18" spans="1:7" ht="22.35" customHeight="1">
      <c r="B18" s="175"/>
      <c r="C18" s="175"/>
      <c r="D18" s="176"/>
      <c r="E18" s="176"/>
    </row>
    <row r="19" spans="1:7" ht="22.35" customHeight="1">
      <c r="A19" s="177"/>
      <c r="B19" s="175"/>
      <c r="C19" s="175"/>
      <c r="D19" s="176"/>
      <c r="E19" s="177"/>
      <c r="F19" s="177"/>
      <c r="G19" s="177"/>
    </row>
    <row r="20" spans="1:7" ht="22.35" customHeight="1">
      <c r="A20" s="177"/>
      <c r="B20" s="175"/>
      <c r="C20" s="175"/>
      <c r="D20" s="176"/>
      <c r="E20" s="177"/>
      <c r="F20" s="177"/>
      <c r="G20" s="177"/>
    </row>
    <row r="21" spans="1:7">
      <c r="A21" s="177"/>
      <c r="B21" s="175"/>
      <c r="C21" s="175"/>
      <c r="D21" s="176"/>
      <c r="E21" s="177"/>
      <c r="F21" s="177"/>
      <c r="G21" s="177"/>
    </row>
    <row r="22" spans="1:7">
      <c r="B22" s="175"/>
      <c r="C22" s="175"/>
      <c r="D22" s="175"/>
    </row>
    <row r="23" spans="1:7">
      <c r="B23" s="175"/>
    </row>
    <row r="27" spans="1:7">
      <c r="A27" s="177"/>
      <c r="B27" s="178"/>
      <c r="C27" s="178"/>
      <c r="D27" s="178"/>
      <c r="E27" s="178"/>
      <c r="F27" s="177"/>
      <c r="G27" s="177"/>
    </row>
    <row r="28" spans="1:7">
      <c r="A28" s="177"/>
      <c r="B28" s="178"/>
      <c r="C28" s="178"/>
      <c r="D28" s="178"/>
      <c r="E28" s="178"/>
      <c r="F28" s="177"/>
      <c r="G28" s="177"/>
    </row>
    <row r="29" spans="1:7">
      <c r="A29" s="177"/>
      <c r="B29" s="178"/>
      <c r="C29" s="178"/>
      <c r="D29" s="178"/>
      <c r="E29" s="178"/>
      <c r="F29" s="177"/>
      <c r="G29" s="177"/>
    </row>
    <row r="30" spans="1:7">
      <c r="A30" s="177"/>
      <c r="B30" s="177"/>
      <c r="C30" s="177"/>
      <c r="D30" s="177"/>
      <c r="E30" s="177"/>
      <c r="F30" s="177"/>
      <c r="G30" s="177"/>
    </row>
    <row r="31" spans="1:7">
      <c r="A31" s="177"/>
      <c r="B31" s="177"/>
      <c r="C31" s="177"/>
      <c r="D31" s="177"/>
      <c r="E31" s="177"/>
      <c r="F31" s="177"/>
      <c r="G31" s="177"/>
    </row>
    <row r="32" spans="1:7">
      <c r="A32" s="177"/>
      <c r="B32" s="177"/>
      <c r="C32" s="177"/>
      <c r="D32" s="177"/>
      <c r="E32" s="177"/>
      <c r="F32" s="177"/>
      <c r="G32" s="177"/>
    </row>
    <row r="33" spans="1:7">
      <c r="A33" s="177"/>
      <c r="B33" s="177"/>
      <c r="C33" s="177"/>
      <c r="D33" s="177"/>
      <c r="E33" s="177"/>
      <c r="F33" s="177"/>
      <c r="G33" s="177"/>
    </row>
    <row r="34" spans="1:7">
      <c r="A34" s="177"/>
      <c r="B34" s="177"/>
      <c r="C34" s="177"/>
      <c r="D34" s="177"/>
      <c r="E34" s="177"/>
      <c r="F34" s="177"/>
      <c r="G34" s="177"/>
    </row>
    <row r="35" spans="1:7">
      <c r="A35" s="177"/>
      <c r="B35" s="177"/>
      <c r="C35" s="177"/>
      <c r="D35" s="177"/>
      <c r="E35" s="177"/>
      <c r="F35" s="177"/>
      <c r="G35" s="177"/>
    </row>
    <row r="36" spans="1:7">
      <c r="A36" s="177"/>
      <c r="B36" s="177"/>
      <c r="C36" s="177"/>
      <c r="D36" s="177"/>
      <c r="E36" s="177"/>
      <c r="F36" s="177"/>
      <c r="G36" s="177"/>
    </row>
    <row r="37" spans="1:7">
      <c r="A37" s="177"/>
      <c r="B37" s="177"/>
      <c r="C37" s="177"/>
      <c r="D37" s="177"/>
      <c r="E37" s="177"/>
      <c r="F37" s="177"/>
      <c r="G37" s="177"/>
    </row>
    <row r="38" spans="1:7">
      <c r="A38" s="177"/>
      <c r="B38" s="177"/>
      <c r="C38" s="177"/>
      <c r="D38" s="177"/>
      <c r="E38" s="177"/>
      <c r="F38" s="177"/>
      <c r="G38" s="177"/>
    </row>
    <row r="39" spans="1:7">
      <c r="A39" s="177"/>
      <c r="B39" s="177"/>
      <c r="C39" s="177"/>
      <c r="D39" s="177"/>
      <c r="E39" s="177"/>
      <c r="F39" s="177"/>
      <c r="G39" s="177"/>
    </row>
    <row r="40" spans="1:7">
      <c r="A40" s="177"/>
      <c r="B40" s="177"/>
      <c r="C40" s="177"/>
      <c r="D40" s="177"/>
      <c r="E40" s="177"/>
      <c r="F40" s="177"/>
      <c r="G40" s="177"/>
    </row>
    <row r="41" spans="1:7">
      <c r="A41" s="177"/>
      <c r="B41" s="177"/>
      <c r="C41" s="177"/>
      <c r="D41" s="177"/>
      <c r="E41" s="177"/>
      <c r="F41" s="177"/>
      <c r="G41" s="177"/>
    </row>
    <row r="42" spans="1:7">
      <c r="A42" s="177"/>
      <c r="B42" s="177"/>
      <c r="C42" s="177"/>
      <c r="D42" s="177"/>
      <c r="E42" s="177"/>
      <c r="F42" s="177"/>
      <c r="G42" s="177"/>
    </row>
    <row r="43" spans="1:7">
      <c r="A43" s="177"/>
      <c r="B43" s="177"/>
      <c r="C43" s="177"/>
      <c r="D43" s="177"/>
      <c r="E43" s="177"/>
      <c r="F43" s="177"/>
      <c r="G43" s="177"/>
    </row>
    <row r="44" spans="1:7">
      <c r="A44" s="177"/>
      <c r="B44" s="177"/>
      <c r="C44" s="177"/>
      <c r="D44" s="177"/>
      <c r="E44" s="177"/>
      <c r="F44" s="177"/>
      <c r="G44" s="177"/>
    </row>
    <row r="45" spans="1:7">
      <c r="A45" s="177"/>
      <c r="B45" s="177"/>
      <c r="C45" s="177"/>
      <c r="D45" s="177"/>
      <c r="E45" s="177"/>
      <c r="F45" s="177"/>
      <c r="G45" s="177"/>
    </row>
    <row r="46" spans="1:7">
      <c r="A46" s="177"/>
      <c r="B46" s="177"/>
      <c r="C46" s="177"/>
      <c r="D46" s="177"/>
      <c r="E46" s="177"/>
      <c r="F46" s="177"/>
      <c r="G46" s="177"/>
    </row>
    <row r="47" spans="1:7">
      <c r="A47" s="177"/>
      <c r="B47" s="177"/>
      <c r="C47" s="177"/>
      <c r="D47" s="177"/>
      <c r="E47" s="177"/>
      <c r="F47" s="177"/>
      <c r="G47" s="177"/>
    </row>
    <row r="48" spans="1:7">
      <c r="A48" s="177"/>
      <c r="B48" s="177"/>
      <c r="C48" s="177"/>
      <c r="D48" s="177"/>
      <c r="E48" s="177"/>
      <c r="F48" s="177"/>
      <c r="G48" s="177"/>
    </row>
    <row r="49" spans="1:7">
      <c r="A49" s="177"/>
      <c r="B49" s="177"/>
      <c r="C49" s="177"/>
      <c r="D49" s="177"/>
      <c r="E49" s="177"/>
      <c r="F49" s="177"/>
      <c r="G49" s="177"/>
    </row>
    <row r="50" spans="1:7">
      <c r="A50" s="177"/>
      <c r="B50" s="177"/>
      <c r="C50" s="177"/>
      <c r="D50" s="177"/>
      <c r="E50" s="177"/>
      <c r="F50" s="177"/>
      <c r="G50" s="177"/>
    </row>
    <row r="51" spans="1:7">
      <c r="A51" s="177"/>
      <c r="B51" s="177"/>
      <c r="C51" s="177"/>
      <c r="D51" s="177"/>
      <c r="E51" s="177"/>
      <c r="F51" s="177"/>
      <c r="G51" s="177"/>
    </row>
    <row r="52" spans="1:7">
      <c r="A52" s="177"/>
      <c r="B52" s="177"/>
      <c r="C52" s="177"/>
      <c r="D52" s="177"/>
      <c r="E52" s="177"/>
      <c r="F52" s="177"/>
      <c r="G52" s="177"/>
    </row>
    <row r="53" spans="1:7">
      <c r="A53" s="177"/>
      <c r="B53" s="177"/>
      <c r="C53" s="177"/>
      <c r="D53" s="177"/>
      <c r="E53" s="177"/>
      <c r="F53" s="177"/>
      <c r="G53" s="177"/>
    </row>
    <row r="54" spans="1:7">
      <c r="A54" s="177"/>
      <c r="B54" s="177"/>
      <c r="C54" s="177"/>
      <c r="D54" s="177"/>
      <c r="E54" s="177"/>
      <c r="F54" s="177"/>
      <c r="G54" s="177"/>
    </row>
    <row r="55" spans="1:7">
      <c r="A55" s="177"/>
      <c r="B55" s="177"/>
      <c r="C55" s="177"/>
      <c r="D55" s="177"/>
      <c r="E55" s="177"/>
      <c r="F55" s="177"/>
      <c r="G55" s="177"/>
    </row>
    <row r="56" spans="1:7">
      <c r="A56" s="177"/>
      <c r="B56" s="177"/>
      <c r="C56" s="177"/>
      <c r="D56" s="177"/>
      <c r="E56" s="177"/>
      <c r="F56" s="177"/>
      <c r="G56" s="177"/>
    </row>
    <row r="57" spans="1:7">
      <c r="A57" s="177"/>
      <c r="B57" s="177"/>
      <c r="C57" s="177"/>
      <c r="D57" s="177"/>
      <c r="E57" s="177"/>
      <c r="F57" s="177"/>
      <c r="G57" s="177"/>
    </row>
    <row r="58" spans="1:7">
      <c r="A58" s="177"/>
      <c r="B58" s="177"/>
      <c r="C58" s="177"/>
      <c r="D58" s="177"/>
      <c r="E58" s="177"/>
      <c r="F58" s="177"/>
      <c r="G58" s="177"/>
    </row>
    <row r="59" spans="1:7">
      <c r="A59" s="177"/>
      <c r="B59" s="177"/>
      <c r="C59" s="177"/>
      <c r="D59" s="177"/>
      <c r="E59" s="177"/>
      <c r="F59" s="177"/>
      <c r="G59" s="177"/>
    </row>
    <row r="60" spans="1:7">
      <c r="A60" s="177"/>
      <c r="B60" s="177"/>
      <c r="C60" s="177"/>
      <c r="D60" s="177"/>
      <c r="E60" s="177"/>
      <c r="F60" s="177"/>
      <c r="G60" s="177"/>
    </row>
    <row r="61" spans="1:7">
      <c r="A61" s="177"/>
      <c r="B61" s="177"/>
      <c r="C61" s="177"/>
      <c r="D61" s="177"/>
      <c r="E61" s="177"/>
      <c r="F61" s="177"/>
      <c r="G61" s="177"/>
    </row>
    <row r="62" spans="1:7">
      <c r="A62" s="177"/>
      <c r="B62" s="177"/>
      <c r="C62" s="177"/>
      <c r="D62" s="177"/>
      <c r="E62" s="177"/>
      <c r="F62" s="177"/>
      <c r="G62" s="177"/>
    </row>
    <row r="63" spans="1:7">
      <c r="A63" s="177"/>
      <c r="B63" s="177"/>
      <c r="C63" s="177"/>
      <c r="D63" s="177"/>
      <c r="E63" s="177"/>
      <c r="F63" s="177"/>
      <c r="G63" s="177"/>
    </row>
  </sheetData>
  <mergeCells count="2">
    <mergeCell ref="D5:E5"/>
    <mergeCell ref="D6:E6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5F3F-4581-47C8-B5F1-A7C830E6A844}">
  <sheetPr>
    <pageSetUpPr fitToPage="1"/>
  </sheetPr>
  <dimension ref="A1:O73"/>
  <sheetViews>
    <sheetView workbookViewId="0">
      <selection activeCell="A2" sqref="A2"/>
    </sheetView>
  </sheetViews>
  <sheetFormatPr defaultColWidth="8.5546875" defaultRowHeight="14.4"/>
  <cols>
    <col min="1" max="1" width="0.77734375" style="251" customWidth="1"/>
    <col min="2" max="2" width="29.88671875" style="250" customWidth="1"/>
    <col min="3" max="3" width="5.88671875" style="251" bestFit="1" customWidth="1"/>
    <col min="4" max="4" width="5.5546875" style="251" customWidth="1"/>
    <col min="5" max="5" width="0.88671875" style="251" customWidth="1"/>
    <col min="6" max="6" width="5.88671875" style="251" bestFit="1" customWidth="1"/>
    <col min="7" max="7" width="6.5546875" style="251" bestFit="1" customWidth="1"/>
    <col min="8" max="8" width="0.6640625" style="251" customWidth="1"/>
    <col min="9" max="10" width="7.88671875" style="251" customWidth="1"/>
    <col min="11" max="11" width="0.77734375" style="251" customWidth="1"/>
    <col min="12" max="13" width="7.5546875" style="251" customWidth="1"/>
    <col min="14" max="16384" width="8.5546875" style="251"/>
  </cols>
  <sheetData>
    <row r="1" spans="1:15" ht="16.5" customHeight="1">
      <c r="A1" s="249" t="s">
        <v>367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5" ht="6.75" customHeight="1"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</row>
    <row r="3" spans="1:15" ht="16.5" customHeight="1">
      <c r="B3" s="252"/>
      <c r="C3" s="253"/>
      <c r="D3" s="253"/>
      <c r="E3" s="253"/>
      <c r="F3" s="253"/>
      <c r="G3" s="254"/>
      <c r="H3" s="254"/>
      <c r="I3" s="254"/>
      <c r="J3" s="255"/>
      <c r="K3" s="255"/>
      <c r="L3" s="255"/>
      <c r="M3" s="256" t="s">
        <v>309</v>
      </c>
    </row>
    <row r="4" spans="1:15" ht="16.5" customHeight="1">
      <c r="A4" s="257"/>
      <c r="B4" s="258"/>
      <c r="C4" s="445" t="s">
        <v>72</v>
      </c>
      <c r="D4" s="445"/>
      <c r="E4" s="259"/>
      <c r="F4" s="445" t="s">
        <v>72</v>
      </c>
      <c r="G4" s="445"/>
      <c r="H4" s="259"/>
      <c r="I4" s="445" t="s">
        <v>372</v>
      </c>
      <c r="J4" s="445"/>
      <c r="K4" s="259"/>
      <c r="L4" s="445" t="s">
        <v>469</v>
      </c>
      <c r="M4" s="445"/>
    </row>
    <row r="5" spans="1:15" ht="16.5" customHeight="1">
      <c r="B5" s="260"/>
      <c r="C5" s="446" t="s">
        <v>76</v>
      </c>
      <c r="D5" s="446"/>
      <c r="E5" s="261"/>
      <c r="F5" s="446" t="s">
        <v>24</v>
      </c>
      <c r="G5" s="446"/>
      <c r="H5" s="261"/>
      <c r="I5" s="446" t="s">
        <v>6</v>
      </c>
      <c r="J5" s="446"/>
      <c r="K5" s="261"/>
      <c r="L5" s="446" t="s">
        <v>6</v>
      </c>
      <c r="M5" s="446"/>
    </row>
    <row r="6" spans="1:15" ht="16.5" customHeight="1">
      <c r="B6" s="260"/>
      <c r="C6" s="444" t="s">
        <v>25</v>
      </c>
      <c r="D6" s="444"/>
      <c r="E6" s="262"/>
      <c r="F6" s="444" t="s">
        <v>25</v>
      </c>
      <c r="G6" s="444"/>
      <c r="H6" s="262"/>
      <c r="I6" s="444" t="s">
        <v>7</v>
      </c>
      <c r="J6" s="444"/>
      <c r="K6" s="262"/>
      <c r="L6" s="444" t="s">
        <v>7</v>
      </c>
      <c r="M6" s="444"/>
    </row>
    <row r="7" spans="1:15" ht="16.5" customHeight="1">
      <c r="B7" s="260"/>
      <c r="C7" s="263" t="s">
        <v>310</v>
      </c>
      <c r="D7" s="263" t="s">
        <v>311</v>
      </c>
      <c r="E7" s="263"/>
      <c r="F7" s="264" t="s">
        <v>310</v>
      </c>
      <c r="G7" s="263" t="s">
        <v>311</v>
      </c>
      <c r="H7" s="263"/>
      <c r="I7" s="264" t="s">
        <v>310</v>
      </c>
      <c r="J7" s="263" t="s">
        <v>311</v>
      </c>
      <c r="K7" s="263"/>
      <c r="L7" s="265" t="s">
        <v>310</v>
      </c>
      <c r="M7" s="265" t="s">
        <v>311</v>
      </c>
    </row>
    <row r="8" spans="1:15" ht="7.5" customHeight="1">
      <c r="B8" s="266"/>
      <c r="C8" s="253"/>
      <c r="D8" s="253"/>
      <c r="E8" s="253"/>
      <c r="F8" s="253"/>
      <c r="G8" s="253"/>
      <c r="H8" s="253"/>
      <c r="I8" s="267"/>
      <c r="J8" s="267"/>
      <c r="K8" s="267"/>
      <c r="L8" s="267"/>
      <c r="M8" s="267"/>
    </row>
    <row r="9" spans="1:15" s="269" customFormat="1" ht="16.5" customHeight="1">
      <c r="A9" s="268" t="s">
        <v>312</v>
      </c>
      <c r="C9" s="270"/>
      <c r="D9" s="271">
        <f>+[27]XK!H7</f>
        <v>35920</v>
      </c>
      <c r="E9" s="271"/>
      <c r="F9" s="270"/>
      <c r="G9" s="271">
        <f>+[27]XK!J7</f>
        <v>226980</v>
      </c>
      <c r="H9" s="271"/>
      <c r="I9" s="272"/>
      <c r="J9" s="272">
        <f>+[27]XK!L7+100</f>
        <v>119.10945300247555</v>
      </c>
      <c r="K9" s="272"/>
      <c r="L9" s="272"/>
      <c r="M9" s="272">
        <f>+[27]XK!N7+100</f>
        <v>115.71921042484942</v>
      </c>
      <c r="O9" s="273"/>
    </row>
    <row r="10" spans="1:15" ht="16.5" customHeight="1">
      <c r="B10" s="274" t="s">
        <v>313</v>
      </c>
      <c r="C10" s="253"/>
      <c r="D10" s="271">
        <f>+[27]XK!H8</f>
        <v>9869.3920881626436</v>
      </c>
      <c r="E10" s="271"/>
      <c r="F10" s="270"/>
      <c r="G10" s="271">
        <f>+[27]XK!J8</f>
        <v>63083.744807162642</v>
      </c>
      <c r="H10" s="271"/>
      <c r="I10" s="272"/>
      <c r="J10" s="272">
        <f>+[27]XK!L8+100</f>
        <v>125.90998143591676</v>
      </c>
      <c r="K10" s="272"/>
      <c r="L10" s="272"/>
      <c r="M10" s="272">
        <f>+[27]XK!N8+100</f>
        <v>121.06870968866225</v>
      </c>
    </row>
    <row r="11" spans="1:15" ht="16.5" customHeight="1">
      <c r="B11" s="274" t="s">
        <v>314</v>
      </c>
      <c r="C11" s="253"/>
      <c r="D11" s="271">
        <f>+[27]XK!H10</f>
        <v>26050.607911837356</v>
      </c>
      <c r="E11" s="271"/>
      <c r="F11" s="271"/>
      <c r="G11" s="271">
        <f>+[27]XK!J10</f>
        <v>163896.25519283736</v>
      </c>
      <c r="H11" s="271"/>
      <c r="I11" s="272"/>
      <c r="J11" s="272">
        <f>+[27]XK!L10+100</f>
        <v>116.72106822303017</v>
      </c>
      <c r="K11" s="272"/>
      <c r="L11" s="272"/>
      <c r="M11" s="272">
        <f>+[27]XK!N10+100</f>
        <v>113.7840759909259</v>
      </c>
    </row>
    <row r="12" spans="1:15" ht="16.5" customHeight="1">
      <c r="B12" s="275" t="s">
        <v>315</v>
      </c>
      <c r="C12" s="253"/>
      <c r="D12" s="276">
        <f>+[27]XK!H26</f>
        <v>50.607911837355118</v>
      </c>
      <c r="E12" s="276"/>
      <c r="F12" s="253"/>
      <c r="G12" s="276">
        <f>+[27]XK!J26</f>
        <v>1101.7022178373554</v>
      </c>
      <c r="H12" s="276"/>
      <c r="I12" s="272"/>
      <c r="J12" s="267">
        <f>+[27]XK!L26+100</f>
        <v>36.475793767828712</v>
      </c>
      <c r="K12" s="267"/>
      <c r="L12" s="272"/>
      <c r="M12" s="267">
        <f>+[27]XK!N26+100</f>
        <v>103.1002635895464</v>
      </c>
    </row>
    <row r="13" spans="1:15" ht="16.5" customHeight="1">
      <c r="B13" s="277" t="s">
        <v>316</v>
      </c>
      <c r="C13" s="253"/>
      <c r="D13" s="276">
        <f>+[27]XK!H11</f>
        <v>26000</v>
      </c>
      <c r="E13" s="276"/>
      <c r="F13" s="276"/>
      <c r="G13" s="276">
        <v>162794</v>
      </c>
      <c r="H13" s="276"/>
      <c r="I13" s="272"/>
      <c r="J13" s="267">
        <f>+[27]XK!L11+100</f>
        <v>117.22303241452086</v>
      </c>
      <c r="K13" s="267"/>
      <c r="L13" s="272"/>
      <c r="M13" s="267">
        <f>+[27]XK!N11+100</f>
        <v>113.86392637100391</v>
      </c>
    </row>
    <row r="14" spans="1:15" ht="16.5" customHeight="1">
      <c r="A14" s="278" t="s">
        <v>317</v>
      </c>
      <c r="C14" s="253"/>
      <c r="D14" s="253"/>
      <c r="E14" s="253"/>
      <c r="F14" s="253"/>
      <c r="G14" s="253"/>
      <c r="H14" s="253"/>
      <c r="I14" s="267"/>
      <c r="J14" s="267"/>
      <c r="K14" s="267"/>
      <c r="L14" s="267"/>
      <c r="M14" s="267"/>
    </row>
    <row r="15" spans="1:15" ht="16.5" customHeight="1">
      <c r="B15" s="279" t="s">
        <v>318</v>
      </c>
      <c r="C15" s="276"/>
      <c r="D15" s="276">
        <f>+[27]XK!H13</f>
        <v>880</v>
      </c>
      <c r="E15" s="276"/>
      <c r="F15" s="276"/>
      <c r="G15" s="276">
        <f>+[27]XK!J13</f>
        <v>5292.6090169999998</v>
      </c>
      <c r="H15" s="276"/>
      <c r="I15" s="267"/>
      <c r="J15" s="267">
        <f>+[27]XK!L13+100</f>
        <v>113.15019608073924</v>
      </c>
      <c r="K15" s="267"/>
      <c r="L15" s="267"/>
      <c r="M15" s="267">
        <f>+[27]XK!N13+100</f>
        <v>107.33663901631208</v>
      </c>
    </row>
    <row r="16" spans="1:15" ht="16.5" customHeight="1">
      <c r="B16" s="279" t="s">
        <v>319</v>
      </c>
      <c r="C16" s="276"/>
      <c r="D16" s="276">
        <f>+[27]XK!H14</f>
        <v>500</v>
      </c>
      <c r="E16" s="276"/>
      <c r="F16" s="276"/>
      <c r="G16" s="276">
        <f>+[27]XK!J14</f>
        <v>3830.3176630000003</v>
      </c>
      <c r="H16" s="276"/>
      <c r="I16" s="267"/>
      <c r="J16" s="267">
        <f>+[27]XK!L14+100</f>
        <v>123.8192607675136</v>
      </c>
      <c r="K16" s="267"/>
      <c r="L16" s="267"/>
      <c r="M16" s="267">
        <f>+[27]XK!N14+100</f>
        <v>124.27077804583855</v>
      </c>
    </row>
    <row r="17" spans="2:13" ht="16.5" customHeight="1">
      <c r="B17" s="279" t="s">
        <v>320</v>
      </c>
      <c r="C17" s="276">
        <f>+[27]XK!G15</f>
        <v>70</v>
      </c>
      <c r="D17" s="276">
        <f>+[27]XK!H15</f>
        <v>428.38849327018949</v>
      </c>
      <c r="E17" s="276"/>
      <c r="F17" s="276">
        <f>+[27]XK!I15</f>
        <v>423.52800000000002</v>
      </c>
      <c r="G17" s="276">
        <f>+[27]XK!J15</f>
        <v>2373.6409672701893</v>
      </c>
      <c r="H17" s="276"/>
      <c r="I17" s="267">
        <f>+[27]XK!K15+100</f>
        <v>127.66733540032828</v>
      </c>
      <c r="J17" s="267">
        <f>+[27]XK!L15+100</f>
        <v>140.35947113574579</v>
      </c>
      <c r="K17" s="267"/>
      <c r="L17" s="267">
        <f>+[27]XK!M15+100</f>
        <v>126.43306207497716</v>
      </c>
      <c r="M17" s="267">
        <f>+[27]XK!N15+100</f>
        <v>122.05990901930863</v>
      </c>
    </row>
    <row r="18" spans="2:13" ht="16.5" customHeight="1">
      <c r="B18" s="279" t="s">
        <v>321</v>
      </c>
      <c r="C18" s="276">
        <f>+[27]XK!G16</f>
        <v>70</v>
      </c>
      <c r="D18" s="276">
        <f>+[27]XK!H16</f>
        <v>346.13100839549332</v>
      </c>
      <c r="E18" s="276"/>
      <c r="F18" s="276">
        <f>+[27]XK!I16</f>
        <v>963.82</v>
      </c>
      <c r="G18" s="276">
        <f>+[27]XK!J16</f>
        <v>3536.5022553954932</v>
      </c>
      <c r="H18" s="276"/>
      <c r="I18" s="267">
        <f>+[27]XK!K16+100</f>
        <v>64.295686677933716</v>
      </c>
      <c r="J18" s="267">
        <f>+[27]XK!L16+100</f>
        <v>112.40324202034645</v>
      </c>
      <c r="K18" s="267"/>
      <c r="L18" s="267">
        <f>+[27]XK!M16+100</f>
        <v>86.245713753928328</v>
      </c>
      <c r="M18" s="267">
        <f>+[27]XK!N16+100</f>
        <v>130.85757126225869</v>
      </c>
    </row>
    <row r="19" spans="2:13" ht="16.5" customHeight="1">
      <c r="B19" s="279" t="s">
        <v>322</v>
      </c>
      <c r="C19" s="276">
        <f>+[27]XK!G17</f>
        <v>16</v>
      </c>
      <c r="D19" s="276">
        <f>+[27]XK!H17</f>
        <v>28.740138012385728</v>
      </c>
      <c r="E19" s="276"/>
      <c r="F19" s="276">
        <f>+[27]XK!I17</f>
        <v>77.953000000000003</v>
      </c>
      <c r="G19" s="276">
        <f>+[27]XK!J17</f>
        <v>134.68218401238573</v>
      </c>
      <c r="H19" s="276"/>
      <c r="I19" s="267">
        <f>+[27]XK!K17+100</f>
        <v>152.77379929342118</v>
      </c>
      <c r="J19" s="267">
        <f>+[27]XK!L17+100</f>
        <v>156.19149579097854</v>
      </c>
      <c r="K19" s="267"/>
      <c r="L19" s="267">
        <f>+[27]XK!M17+100</f>
        <v>132.69950973716465</v>
      </c>
      <c r="M19" s="267">
        <f>+[27]XK!N17+100</f>
        <v>134.81003920166498</v>
      </c>
    </row>
    <row r="20" spans="2:13" ht="16.5" customHeight="1">
      <c r="B20" s="279" t="s">
        <v>323</v>
      </c>
      <c r="C20" s="276">
        <f>+[27]XK!G18</f>
        <v>28</v>
      </c>
      <c r="D20" s="276">
        <f>+[27]XK!H18</f>
        <v>160.35813708781032</v>
      </c>
      <c r="E20" s="276"/>
      <c r="F20" s="276">
        <f>+[27]XK!I18</f>
        <v>169.392</v>
      </c>
      <c r="G20" s="276">
        <f>+[27]XK!J18</f>
        <v>790.21813408781031</v>
      </c>
      <c r="H20" s="276"/>
      <c r="I20" s="267">
        <f>+[27]XK!K18+100</f>
        <v>183.52231762469685</v>
      </c>
      <c r="J20" s="267">
        <f>+[27]XK!L18+100</f>
        <v>281.76352612034162</v>
      </c>
      <c r="K20" s="267"/>
      <c r="L20" s="267">
        <f>+[27]XK!M18+100</f>
        <v>100.88201487692885</v>
      </c>
      <c r="M20" s="267">
        <f>+[27]XK!N18+100</f>
        <v>146.27983008978958</v>
      </c>
    </row>
    <row r="21" spans="2:13" ht="16.5" customHeight="1">
      <c r="B21" s="280" t="s">
        <v>324</v>
      </c>
      <c r="C21" s="276">
        <f>+[27]XK!G19</f>
        <v>630</v>
      </c>
      <c r="D21" s="276">
        <f>+[27]XK!H19</f>
        <v>385.77644622200762</v>
      </c>
      <c r="E21" s="276"/>
      <c r="F21" s="276">
        <f>+[27]XK!I19</f>
        <v>5178.1099999999997</v>
      </c>
      <c r="G21" s="276">
        <f>+[27]XK!J19</f>
        <v>3273.8481132220072</v>
      </c>
      <c r="H21" s="276"/>
      <c r="I21" s="267">
        <f>+[27]XK!K19+100</f>
        <v>95.550530305443189</v>
      </c>
      <c r="J21" s="267">
        <f>+[27]XK!L19+100</f>
        <v>106.55493954766379</v>
      </c>
      <c r="K21" s="267"/>
      <c r="L21" s="267">
        <f>+[27]XK!M19+100</f>
        <v>105.82499231569102</v>
      </c>
      <c r="M21" s="267">
        <f>+[27]XK!N19+100</f>
        <v>125.13341754079337</v>
      </c>
    </row>
    <row r="22" spans="2:13" ht="16.5" customHeight="1">
      <c r="B22" s="279" t="s">
        <v>325</v>
      </c>
      <c r="C22" s="276">
        <f>+[27]XK!G20</f>
        <v>240</v>
      </c>
      <c r="D22" s="276">
        <f>+[27]XK!H20</f>
        <v>118.14336602329389</v>
      </c>
      <c r="E22" s="276"/>
      <c r="F22" s="276">
        <f>+[27]XK!I20</f>
        <v>1626.2650000000001</v>
      </c>
      <c r="G22" s="276">
        <f>+[27]XK!J20</f>
        <v>748.43501202329378</v>
      </c>
      <c r="H22" s="276"/>
      <c r="I22" s="267">
        <f>+[27]XK!K20+100</f>
        <v>165.64976118826098</v>
      </c>
      <c r="J22" s="267">
        <f>+[27]XK!L20+100</f>
        <v>164.52805464361339</v>
      </c>
      <c r="K22" s="267"/>
      <c r="L22" s="267">
        <f>+[27]XK!M20+100</f>
        <v>98.789209310914799</v>
      </c>
      <c r="M22" s="267">
        <f>+[27]XK!N20+100</f>
        <v>112.46438033560125</v>
      </c>
    </row>
    <row r="23" spans="2:13" ht="16.5" customHeight="1">
      <c r="B23" s="279" t="s">
        <v>326</v>
      </c>
      <c r="C23" s="276">
        <f>+[27]XK!G24</f>
        <v>2600</v>
      </c>
      <c r="D23" s="276">
        <f>+[27]XK!H24</f>
        <v>102.19765257404815</v>
      </c>
      <c r="E23" s="276"/>
      <c r="F23" s="276">
        <f>+[27]XK!I24</f>
        <v>18326.044000000002</v>
      </c>
      <c r="G23" s="276">
        <f>+[27]XK!J24</f>
        <v>705.4674225740481</v>
      </c>
      <c r="H23" s="276"/>
      <c r="I23" s="267">
        <f>+[27]XK!K24+100</f>
        <v>94.000321047250353</v>
      </c>
      <c r="J23" s="267">
        <f>+[27]XK!L24+100</f>
        <v>83.911723146737387</v>
      </c>
      <c r="K23" s="267"/>
      <c r="L23" s="267">
        <f>+[27]XK!M24+100</f>
        <v>98.963478049746982</v>
      </c>
      <c r="M23" s="267">
        <f>+[27]XK!N24+100</f>
        <v>87.524859488824831</v>
      </c>
    </row>
    <row r="24" spans="2:13" ht="16.5" customHeight="1">
      <c r="B24" s="279" t="s">
        <v>327</v>
      </c>
      <c r="C24" s="276">
        <f>+[27]XK!G26</f>
        <v>70</v>
      </c>
      <c r="D24" s="276">
        <f>+[27]XK!H26</f>
        <v>50.607911837355118</v>
      </c>
      <c r="E24" s="276"/>
      <c r="F24" s="276">
        <f>+[27]XK!I26</f>
        <v>1577.3019999999999</v>
      </c>
      <c r="G24" s="276">
        <f>+[27]XK!J26</f>
        <v>1101.7022178373554</v>
      </c>
      <c r="H24" s="276"/>
      <c r="I24" s="267">
        <f>+[27]XK!K26+100</f>
        <v>32.197379133338558</v>
      </c>
      <c r="J24" s="267">
        <f>+[27]XK!L26+100</f>
        <v>36.475793767828712</v>
      </c>
      <c r="K24" s="267"/>
      <c r="L24" s="267">
        <f>+[27]XK!M26+100</f>
        <v>96.679270772103095</v>
      </c>
      <c r="M24" s="267">
        <f>+[27]XK!N26+100</f>
        <v>103.1002635895464</v>
      </c>
    </row>
    <row r="25" spans="2:13" ht="16.5" customHeight="1">
      <c r="B25" s="279" t="s">
        <v>328</v>
      </c>
      <c r="C25" s="276">
        <f>+[27]XK!G27</f>
        <v>110</v>
      </c>
      <c r="D25" s="276">
        <f>+[27]XK!H27</f>
        <v>90.22727846723275</v>
      </c>
      <c r="E25" s="276"/>
      <c r="F25" s="276">
        <f>+[27]XK!I27</f>
        <v>1266.2239999999999</v>
      </c>
      <c r="G25" s="276">
        <f>+[27]XK!J27</f>
        <v>1051.8278394672327</v>
      </c>
      <c r="H25" s="276"/>
      <c r="I25" s="267">
        <f>+[27]XK!K27+100</f>
        <v>61.0931225805735</v>
      </c>
      <c r="J25" s="267">
        <f>+[27]XK!L27+100</f>
        <v>63.584615573480697</v>
      </c>
      <c r="K25" s="267"/>
      <c r="L25" s="267">
        <f>+[27]XK!M27+100</f>
        <v>97.582824761923845</v>
      </c>
      <c r="M25" s="267">
        <f>+[27]XK!N27+100</f>
        <v>97.333049664131011</v>
      </c>
    </row>
    <row r="26" spans="2:13" ht="16.5" customHeight="1">
      <c r="B26" s="279" t="s">
        <v>329</v>
      </c>
      <c r="C26" s="276"/>
      <c r="D26" s="276">
        <f>+[27]XK!H28</f>
        <v>260</v>
      </c>
      <c r="E26" s="276"/>
      <c r="F26" s="276"/>
      <c r="G26" s="276">
        <f>+[27]XK!J28</f>
        <v>1611.58977</v>
      </c>
      <c r="H26" s="276"/>
      <c r="I26" s="267"/>
      <c r="J26" s="267">
        <f>+[27]XK!L28+100</f>
        <v>124.72490303610203</v>
      </c>
      <c r="K26" s="267"/>
      <c r="L26" s="267"/>
      <c r="M26" s="267">
        <f>+[27]XK!N28+100</f>
        <v>114.27846203682195</v>
      </c>
    </row>
    <row r="27" spans="2:13" ht="16.5" customHeight="1">
      <c r="B27" s="279" t="s">
        <v>330</v>
      </c>
      <c r="C27" s="276"/>
      <c r="D27" s="276">
        <f>+[27]XK!H29</f>
        <v>270</v>
      </c>
      <c r="E27" s="276"/>
      <c r="F27" s="276"/>
      <c r="G27" s="276">
        <f>+[27]XK!J29</f>
        <v>1564.0294820000001</v>
      </c>
      <c r="H27" s="276"/>
      <c r="I27" s="267"/>
      <c r="J27" s="267">
        <f>+[27]XK!L29+100</f>
        <v>136.99569297718674</v>
      </c>
      <c r="K27" s="267"/>
      <c r="L27" s="267"/>
      <c r="M27" s="267">
        <f>+[27]XK!N29+100</f>
        <v>112.49454567278234</v>
      </c>
    </row>
    <row r="28" spans="2:13" ht="16.5" customHeight="1">
      <c r="B28" s="279" t="s">
        <v>331</v>
      </c>
      <c r="C28" s="276">
        <f>+[27]XK!G31</f>
        <v>170</v>
      </c>
      <c r="D28" s="276">
        <f>+[27]XK!H31</f>
        <v>190.93926428571427</v>
      </c>
      <c r="E28" s="276"/>
      <c r="F28" s="276">
        <f>+[27]XK!I31</f>
        <v>1406.702</v>
      </c>
      <c r="G28" s="276">
        <f>+[27]XK!J31</f>
        <v>1552.5403152857141</v>
      </c>
      <c r="H28" s="276"/>
      <c r="I28" s="267">
        <f>+[27]XK!K31+100</f>
        <v>109.63427296354338</v>
      </c>
      <c r="J28" s="267">
        <f>+[27]XK!L31+100</f>
        <v>114.23377616913568</v>
      </c>
      <c r="K28" s="267"/>
      <c r="L28" s="267">
        <f>+[27]XK!M31+100</f>
        <v>135.78977953377654</v>
      </c>
      <c r="M28" s="267">
        <f>+[27]XK!N31+100</f>
        <v>129.86221768095945</v>
      </c>
    </row>
    <row r="29" spans="2:13" ht="16.5" customHeight="1">
      <c r="B29" s="279" t="s">
        <v>332</v>
      </c>
      <c r="C29" s="276"/>
      <c r="D29" s="276">
        <f>+[27]XK!H32</f>
        <v>560</v>
      </c>
      <c r="E29" s="276"/>
      <c r="F29" s="276"/>
      <c r="G29" s="276">
        <f>+[27]XK!J32</f>
        <v>3694.407091</v>
      </c>
      <c r="H29" s="276"/>
      <c r="I29" s="267"/>
      <c r="J29" s="267">
        <f>+[27]XK!L32+100</f>
        <v>127.90001347015534</v>
      </c>
      <c r="K29" s="267"/>
      <c r="L29" s="267"/>
      <c r="M29" s="267">
        <f>+[27]XK!N32+100</f>
        <v>130.64648892335316</v>
      </c>
    </row>
    <row r="30" spans="2:13" ht="16.5" customHeight="1">
      <c r="B30" s="279" t="s">
        <v>333</v>
      </c>
      <c r="C30" s="276">
        <f>+[27]XK!G33</f>
        <v>210</v>
      </c>
      <c r="D30" s="276">
        <f>+[27]XK!H33</f>
        <v>348.97926563458168</v>
      </c>
      <c r="E30" s="276"/>
      <c r="F30" s="276">
        <f>+[27]XK!I33</f>
        <v>936.65200000000004</v>
      </c>
      <c r="G30" s="276">
        <f>+[27]XK!J33</f>
        <v>1456.7975256345817</v>
      </c>
      <c r="H30" s="276"/>
      <c r="I30" s="267">
        <f>+[27]XK!K33+100</f>
        <v>95.579232908385038</v>
      </c>
      <c r="J30" s="267">
        <f>+[27]XK!L33+100</f>
        <v>121.63201016143572</v>
      </c>
      <c r="K30" s="267"/>
      <c r="L30" s="267">
        <f>+[27]XK!M33+100</f>
        <v>94.935821028647425</v>
      </c>
      <c r="M30" s="267">
        <f>+[27]XK!N33+100</f>
        <v>108.94441619781313</v>
      </c>
    </row>
    <row r="31" spans="2:13" ht="16.5" customHeight="1">
      <c r="B31" s="279" t="s">
        <v>334</v>
      </c>
      <c r="C31" s="276"/>
      <c r="D31" s="276">
        <f>+[27]XK!H35</f>
        <v>400</v>
      </c>
      <c r="E31" s="276"/>
      <c r="F31" s="276"/>
      <c r="G31" s="276">
        <f>+[27]XK!J35</f>
        <v>2340.8003570000001</v>
      </c>
      <c r="H31" s="276"/>
      <c r="I31" s="267"/>
      <c r="J31" s="267">
        <f>+[27]XK!L35+100</f>
        <v>115.14300030919638</v>
      </c>
      <c r="K31" s="267"/>
      <c r="L31" s="267"/>
      <c r="M31" s="267">
        <f>+[27]XK!N35+100</f>
        <v>107.87427063042921</v>
      </c>
    </row>
    <row r="32" spans="2:13" ht="16.5" customHeight="1">
      <c r="B32" s="279" t="s">
        <v>335</v>
      </c>
      <c r="C32" s="276"/>
      <c r="D32" s="276">
        <f>+[27]XK!H37</f>
        <v>1400</v>
      </c>
      <c r="E32" s="276"/>
      <c r="F32" s="276"/>
      <c r="G32" s="276">
        <f>+[27]XK!J37</f>
        <v>8876.0663359999999</v>
      </c>
      <c r="H32" s="276"/>
      <c r="I32" s="267"/>
      <c r="J32" s="267">
        <f>+[27]XK!L37+100</f>
        <v>124.35492161271971</v>
      </c>
      <c r="K32" s="267"/>
      <c r="L32" s="267"/>
      <c r="M32" s="267">
        <f>+[27]XK!N37+100</f>
        <v>123.29365612139698</v>
      </c>
    </row>
    <row r="33" spans="2:13" ht="16.5" customHeight="1">
      <c r="B33" s="279" t="s">
        <v>336</v>
      </c>
      <c r="C33" s="276"/>
      <c r="D33" s="276">
        <f>+[27]XK!H38</f>
        <v>175</v>
      </c>
      <c r="E33" s="276"/>
      <c r="F33" s="276"/>
      <c r="G33" s="276">
        <f>+[27]XK!J38</f>
        <v>1197.671564</v>
      </c>
      <c r="H33" s="276"/>
      <c r="I33" s="267"/>
      <c r="J33" s="267">
        <f>+[27]XK!L38+100</f>
        <v>100.526474379435</v>
      </c>
      <c r="K33" s="267"/>
      <c r="L33" s="267"/>
      <c r="M33" s="267">
        <f>+[27]XK!N38+100</f>
        <v>97.435164346138919</v>
      </c>
    </row>
    <row r="34" spans="2:13" ht="16.5" customHeight="1">
      <c r="B34" s="279" t="s">
        <v>337</v>
      </c>
      <c r="C34" s="276">
        <f>+[27]XK!G39</f>
        <v>160</v>
      </c>
      <c r="D34" s="276">
        <f>+[27]XK!H39</f>
        <v>380.61493031766338</v>
      </c>
      <c r="E34" s="276"/>
      <c r="F34" s="276">
        <f>+[27]XK!I39</f>
        <v>1055.355</v>
      </c>
      <c r="G34" s="276">
        <f>+[27]XK!J39</f>
        <v>2541.6437063176636</v>
      </c>
      <c r="H34" s="276"/>
      <c r="I34" s="267">
        <f>+[27]XK!K39+100</f>
        <v>103.11271508667915</v>
      </c>
      <c r="J34" s="267">
        <f>+[27]XK!L39+100</f>
        <v>181.6318001661227</v>
      </c>
      <c r="K34" s="267"/>
      <c r="L34" s="267">
        <f>+[27]XK!M39+100</f>
        <v>106.75593383560869</v>
      </c>
      <c r="M34" s="267">
        <f>+[27]XK!N39+100</f>
        <v>103.69496738849411</v>
      </c>
    </row>
    <row r="35" spans="2:13" ht="16.5" customHeight="1">
      <c r="B35" s="279" t="s">
        <v>338</v>
      </c>
      <c r="C35" s="276"/>
      <c r="D35" s="276">
        <f>+[27]XK!H40</f>
        <v>3350</v>
      </c>
      <c r="E35" s="276"/>
      <c r="F35" s="276"/>
      <c r="G35" s="276">
        <f>+[27]XK!J40</f>
        <v>19872.956544000001</v>
      </c>
      <c r="H35" s="276"/>
      <c r="I35" s="267"/>
      <c r="J35" s="267">
        <f>+[27]XK!L40+100</f>
        <v>102.28058060677432</v>
      </c>
      <c r="K35" s="267"/>
      <c r="L35" s="267"/>
      <c r="M35" s="267">
        <f>+[27]XK!N40+100</f>
        <v>104.19195209471886</v>
      </c>
    </row>
    <row r="36" spans="2:13" ht="16.5" customHeight="1">
      <c r="B36" s="279" t="s">
        <v>339</v>
      </c>
      <c r="C36" s="276"/>
      <c r="D36" s="276">
        <f>+[27]XK!H42</f>
        <v>2100</v>
      </c>
      <c r="E36" s="276"/>
      <c r="F36" s="276"/>
      <c r="G36" s="276">
        <f>+[27]XK!J42</f>
        <v>12818.198798000001</v>
      </c>
      <c r="H36" s="276"/>
      <c r="I36" s="267"/>
      <c r="J36" s="267">
        <f>+[27]XK!L42+100</f>
        <v>117.11345077277218</v>
      </c>
      <c r="K36" s="267"/>
      <c r="L36" s="267"/>
      <c r="M36" s="267">
        <f>+[27]XK!N42+100</f>
        <v>110.08236205907326</v>
      </c>
    </row>
    <row r="37" spans="2:13" ht="16.5" customHeight="1">
      <c r="B37" s="279" t="s">
        <v>340</v>
      </c>
      <c r="C37" s="276"/>
      <c r="D37" s="276">
        <f>+[27]XK!H43</f>
        <v>200</v>
      </c>
      <c r="E37" s="276"/>
      <c r="F37" s="276"/>
      <c r="G37" s="276">
        <f>+[27]XK!J43</f>
        <v>1260.9413440000001</v>
      </c>
      <c r="H37" s="276"/>
      <c r="I37" s="267"/>
      <c r="J37" s="267">
        <f>+[27]XK!L43+100</f>
        <v>121.32831255745731</v>
      </c>
      <c r="K37" s="267"/>
      <c r="L37" s="267"/>
      <c r="M37" s="267">
        <f>+[27]XK!N43+100</f>
        <v>111.9697024057798</v>
      </c>
    </row>
    <row r="38" spans="2:13" ht="16.5" customHeight="1">
      <c r="B38" s="279" t="s">
        <v>341</v>
      </c>
      <c r="C38" s="276">
        <f>+[27]XK!G47</f>
        <v>960</v>
      </c>
      <c r="D38" s="276">
        <f>+[27]XK!H47</f>
        <v>697.14981902110185</v>
      </c>
      <c r="E38" s="276"/>
      <c r="F38" s="276">
        <f>+[27]XK!I47</f>
        <v>7453.2659999999996</v>
      </c>
      <c r="G38" s="276">
        <f>+[27]XK!J47</f>
        <v>5475.1488880211018</v>
      </c>
      <c r="H38" s="276"/>
      <c r="I38" s="267">
        <f>+[27]XK!K47+100</f>
        <v>95.404011142393472</v>
      </c>
      <c r="J38" s="267">
        <f>+[27]XK!L47+100</f>
        <v>95.434701924959967</v>
      </c>
      <c r="K38" s="267"/>
      <c r="L38" s="267">
        <f>+[27]XK!M47+100</f>
        <v>116.59106950225384</v>
      </c>
      <c r="M38" s="267">
        <f>+[27]XK!N47+100</f>
        <v>109.75223705376497</v>
      </c>
    </row>
    <row r="39" spans="2:13" ht="16.5" customHeight="1">
      <c r="B39" s="279" t="s">
        <v>342</v>
      </c>
      <c r="C39" s="276"/>
      <c r="D39" s="276">
        <f>+[27]XK!H48</f>
        <v>370</v>
      </c>
      <c r="E39" s="276"/>
      <c r="F39" s="276"/>
      <c r="G39" s="276">
        <f>+[27]XK!J48</f>
        <v>2501.8587540000003</v>
      </c>
      <c r="H39" s="276"/>
      <c r="I39" s="267"/>
      <c r="J39" s="267">
        <f>+[27]XK!L48+100</f>
        <v>119.45676924415136</v>
      </c>
      <c r="K39" s="267"/>
      <c r="L39" s="267"/>
      <c r="M39" s="267">
        <f>+[27]XK!N48+100</f>
        <v>106.13336564947295</v>
      </c>
    </row>
    <row r="40" spans="2:13" ht="16.5" customHeight="1">
      <c r="B40" s="279" t="s">
        <v>343</v>
      </c>
      <c r="C40" s="276"/>
      <c r="D40" s="276">
        <f>+[27]XK!H49</f>
        <v>380</v>
      </c>
      <c r="E40" s="276"/>
      <c r="F40" s="276"/>
      <c r="G40" s="276">
        <f>+[27]XK!J49</f>
        <v>2463.9065270000001</v>
      </c>
      <c r="H40" s="276"/>
      <c r="I40" s="267"/>
      <c r="J40" s="267">
        <f>+[27]XK!L49+100</f>
        <v>125.41939503083472</v>
      </c>
      <c r="K40" s="267"/>
      <c r="L40" s="267"/>
      <c r="M40" s="267">
        <f>+[27]XK!N49+100</f>
        <v>100.3489482783834</v>
      </c>
    </row>
    <row r="41" spans="2:13" ht="16.5" customHeight="1">
      <c r="B41" s="279" t="s">
        <v>344</v>
      </c>
      <c r="C41" s="276"/>
      <c r="D41" s="276">
        <f>+[27]XK!H50</f>
        <v>6200</v>
      </c>
      <c r="E41" s="276"/>
      <c r="F41" s="276"/>
      <c r="G41" s="276">
        <f>+[27]XK!J50</f>
        <v>39867.493707999995</v>
      </c>
      <c r="H41" s="276"/>
      <c r="I41" s="267"/>
      <c r="J41" s="267">
        <f>+[27]XK!L50+100</f>
        <v>122.45732607841488</v>
      </c>
      <c r="K41" s="267"/>
      <c r="L41" s="267"/>
      <c r="M41" s="267">
        <f>+[27]XK!N50+100</f>
        <v>130.02220342106244</v>
      </c>
    </row>
    <row r="42" spans="2:13" ht="16.5" customHeight="1">
      <c r="B42" s="279" t="s">
        <v>345</v>
      </c>
      <c r="C42" s="276"/>
      <c r="D42" s="276">
        <f>+[27]XK!H51</f>
        <v>5300</v>
      </c>
      <c r="E42" s="276"/>
      <c r="F42" s="276"/>
      <c r="G42" s="276">
        <f>+[27]XK!J51</f>
        <v>32446.315138000002</v>
      </c>
      <c r="H42" s="276"/>
      <c r="I42" s="267"/>
      <c r="J42" s="267">
        <f>+[27]XK!L51+100</f>
        <v>119.09218287699699</v>
      </c>
      <c r="K42" s="267"/>
      <c r="L42" s="267"/>
      <c r="M42" s="267">
        <f>+[27]XK!N51+100</f>
        <v>112.26956645385589</v>
      </c>
    </row>
    <row r="43" spans="2:13" ht="16.5" customHeight="1">
      <c r="B43" s="279" t="s">
        <v>470</v>
      </c>
      <c r="C43" s="276"/>
      <c r="D43" s="276">
        <f>+[27]XK!H52</f>
        <v>650</v>
      </c>
      <c r="E43" s="276"/>
      <c r="F43" s="276"/>
      <c r="G43" s="276">
        <f>+[27]XK!J52</f>
        <v>4675.5284080000001</v>
      </c>
      <c r="H43" s="276"/>
      <c r="I43" s="267"/>
      <c r="J43" s="267">
        <f>+[27]XK!L52+100</f>
        <v>156.44655855359042</v>
      </c>
      <c r="K43" s="267"/>
      <c r="L43" s="267"/>
      <c r="M43" s="267">
        <f>+[27]XK!N52+100</f>
        <v>151.45246490200665</v>
      </c>
    </row>
    <row r="44" spans="2:13" ht="16.5" customHeight="1">
      <c r="B44" s="279" t="s">
        <v>471</v>
      </c>
      <c r="C44" s="276"/>
      <c r="D44" s="276">
        <f>+[27]XK!H53</f>
        <v>4500</v>
      </c>
      <c r="E44" s="276"/>
      <c r="F44" s="276"/>
      <c r="G44" s="276">
        <f>+[27]XK!J53</f>
        <v>27656.398202</v>
      </c>
      <c r="H44" s="276"/>
      <c r="I44" s="267"/>
      <c r="J44" s="267">
        <f>+[27]XK!L53+100</f>
        <v>128.47941304743176</v>
      </c>
      <c r="K44" s="267"/>
      <c r="L44" s="267"/>
      <c r="M44" s="267">
        <f>+[27]XK!N53+100</f>
        <v>119.00002000506282</v>
      </c>
    </row>
    <row r="45" spans="2:13" ht="16.5" customHeight="1">
      <c r="B45" s="279" t="s">
        <v>346</v>
      </c>
      <c r="C45" s="276"/>
      <c r="D45" s="276">
        <f>+[27]XK!H54</f>
        <v>310</v>
      </c>
      <c r="E45" s="276"/>
      <c r="F45" s="276"/>
      <c r="G45" s="276">
        <f>+[27]XK!J54</f>
        <v>1941.4857730000001</v>
      </c>
      <c r="H45" s="276"/>
      <c r="I45" s="267"/>
      <c r="J45" s="267">
        <f>+[27]XK!L54+100</f>
        <v>116.47836573668786</v>
      </c>
      <c r="K45" s="267"/>
      <c r="L45" s="267"/>
      <c r="M45" s="267">
        <f>+[27]XK!N54+100</f>
        <v>104.05600931984225</v>
      </c>
    </row>
    <row r="46" spans="2:13" ht="16.5" customHeight="1">
      <c r="B46" s="279" t="s">
        <v>347</v>
      </c>
      <c r="C46" s="276"/>
      <c r="D46" s="276">
        <f>+[27]XK!H55</f>
        <v>1200</v>
      </c>
      <c r="E46" s="276"/>
      <c r="F46" s="276"/>
      <c r="G46" s="276">
        <f>+[27]XK!J55</f>
        <v>8410.992123</v>
      </c>
      <c r="H46" s="276"/>
      <c r="I46" s="267"/>
      <c r="J46" s="267">
        <f>+[27]XK!L55+100</f>
        <v>103.95411893481186</v>
      </c>
      <c r="K46" s="267"/>
      <c r="L46" s="267"/>
      <c r="M46" s="267">
        <f>+[27]XK!N55+100</f>
        <v>102.50723331220735</v>
      </c>
    </row>
    <row r="47" spans="2:13" ht="16.5" customHeight="1">
      <c r="B47" s="279" t="s">
        <v>348</v>
      </c>
      <c r="C47" s="281"/>
      <c r="D47" s="276">
        <f>+[27]XK!H56</f>
        <v>250</v>
      </c>
      <c r="E47" s="276"/>
      <c r="F47" s="281"/>
      <c r="G47" s="276">
        <f>+[27]XK!J56</f>
        <v>1826.2443209999999</v>
      </c>
      <c r="H47" s="276"/>
      <c r="I47" s="281"/>
      <c r="J47" s="267">
        <f>+[27]XK!L56+100</f>
        <v>123.3127857567261</v>
      </c>
      <c r="K47" s="267"/>
      <c r="L47" s="281"/>
      <c r="M47" s="267">
        <f>+[27]XK!N56+100</f>
        <v>131.48517477743076</v>
      </c>
    </row>
    <row r="48" spans="2:13" ht="16.5" customHeight="1">
      <c r="B48" s="279" t="s">
        <v>349</v>
      </c>
      <c r="C48" s="281"/>
      <c r="D48" s="276">
        <f>+[27]XK!H57</f>
        <v>380</v>
      </c>
      <c r="E48" s="276"/>
      <c r="F48" s="281"/>
      <c r="G48" s="276">
        <f>+[27]XK!J57</f>
        <v>2001.289158</v>
      </c>
      <c r="H48" s="276"/>
      <c r="I48" s="281"/>
      <c r="J48" s="267">
        <f>+[27]XK!L57+100</f>
        <v>102.9368166343035</v>
      </c>
      <c r="K48" s="267"/>
      <c r="L48" s="281"/>
      <c r="M48" s="267">
        <f>+[27]XK!N57+100</f>
        <v>93.278099156302247</v>
      </c>
    </row>
    <row r="49" spans="2:13">
      <c r="B49" s="281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</row>
    <row r="50" spans="2:13"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</row>
    <row r="51" spans="2:13"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</row>
    <row r="52" spans="2:13"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</row>
    <row r="53" spans="2:13">
      <c r="B53" s="281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</row>
    <row r="54" spans="2:13"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</row>
    <row r="55" spans="2:13"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</row>
    <row r="56" spans="2:13"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</row>
    <row r="57" spans="2:13">
      <c r="B57" s="281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</row>
    <row r="58" spans="2:13"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</row>
    <row r="59" spans="2:13"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</row>
    <row r="60" spans="2:13"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</row>
    <row r="61" spans="2:13"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</row>
    <row r="62" spans="2:13"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</row>
    <row r="63" spans="2:13"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</row>
    <row r="64" spans="2:13"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</row>
    <row r="65" spans="2:13"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</row>
    <row r="66" spans="2:13"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</row>
    <row r="67" spans="2:13"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</row>
    <row r="68" spans="2:13"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</row>
    <row r="69" spans="2:13">
      <c r="B69" s="281"/>
      <c r="C69" s="281"/>
      <c r="D69" s="281"/>
      <c r="E69" s="281"/>
      <c r="F69" s="281"/>
      <c r="G69" s="281"/>
      <c r="H69" s="281"/>
      <c r="L69" s="281"/>
      <c r="M69" s="281"/>
    </row>
    <row r="70" spans="2:13">
      <c r="B70" s="281"/>
    </row>
    <row r="71" spans="2:13">
      <c r="B71" s="281"/>
    </row>
    <row r="72" spans="2:13">
      <c r="B72" s="281"/>
    </row>
    <row r="73" spans="2:13">
      <c r="B73" s="281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91" right="0.28000000000000003" top="0.7" bottom="0.5" header="0.3" footer="0.3"/>
  <pageSetup paperSize="9" scale="97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8A3-A51B-4FA1-A007-1148CEC5D520}">
  <sheetPr>
    <pageSetUpPr fitToPage="1"/>
  </sheetPr>
  <dimension ref="A1:O77"/>
  <sheetViews>
    <sheetView workbookViewId="0">
      <selection activeCell="A2" sqref="A2"/>
    </sheetView>
  </sheetViews>
  <sheetFormatPr defaultColWidth="8.5546875" defaultRowHeight="15"/>
  <cols>
    <col min="1" max="1" width="1.33203125" style="285" customWidth="1"/>
    <col min="2" max="2" width="33.33203125" style="293" bestFit="1" customWidth="1"/>
    <col min="3" max="4" width="7.77734375" style="285" customWidth="1"/>
    <col min="5" max="5" width="0.6640625" style="285" customWidth="1"/>
    <col min="6" max="7" width="8" style="285" customWidth="1"/>
    <col min="8" max="8" width="0.6640625" style="285" customWidth="1"/>
    <col min="9" max="10" width="7.88671875" style="285" customWidth="1"/>
    <col min="11" max="11" width="0.88671875" style="285" customWidth="1"/>
    <col min="12" max="12" width="7.33203125" style="285" customWidth="1"/>
    <col min="13" max="13" width="8" style="285" customWidth="1"/>
    <col min="14" max="16384" width="8.5546875" style="285"/>
  </cols>
  <sheetData>
    <row r="1" spans="1:15" s="251" customFormat="1" ht="16.8">
      <c r="A1" s="249" t="s">
        <v>368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5" s="251" customFormat="1" ht="14.4"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</row>
    <row r="3" spans="1:15" s="251" customFormat="1" ht="14.4">
      <c r="B3" s="252"/>
      <c r="C3" s="253"/>
      <c r="D3" s="253"/>
      <c r="E3" s="253"/>
      <c r="F3" s="253"/>
      <c r="G3" s="254"/>
      <c r="H3" s="254"/>
      <c r="I3" s="254"/>
      <c r="J3" s="254"/>
      <c r="K3" s="254"/>
      <c r="L3" s="255"/>
      <c r="M3" s="256" t="s">
        <v>309</v>
      </c>
    </row>
    <row r="4" spans="1:15" s="251" customFormat="1" ht="17.25" customHeight="1">
      <c r="A4" s="257"/>
      <c r="B4" s="258"/>
      <c r="C4" s="445" t="s">
        <v>72</v>
      </c>
      <c r="D4" s="445"/>
      <c r="E4" s="259"/>
      <c r="F4" s="445" t="s">
        <v>72</v>
      </c>
      <c r="G4" s="445"/>
      <c r="H4" s="259"/>
      <c r="I4" s="445" t="s">
        <v>372</v>
      </c>
      <c r="J4" s="445"/>
      <c r="K4" s="259"/>
      <c r="L4" s="445" t="s">
        <v>469</v>
      </c>
      <c r="M4" s="445"/>
    </row>
    <row r="5" spans="1:15" s="251" customFormat="1" ht="17.25" customHeight="1">
      <c r="B5" s="260"/>
      <c r="C5" s="446" t="s">
        <v>76</v>
      </c>
      <c r="D5" s="446"/>
      <c r="E5" s="261"/>
      <c r="F5" s="446" t="s">
        <v>24</v>
      </c>
      <c r="G5" s="446"/>
      <c r="H5" s="261"/>
      <c r="I5" s="446" t="s">
        <v>6</v>
      </c>
      <c r="J5" s="446"/>
      <c r="K5" s="261"/>
      <c r="L5" s="446" t="s">
        <v>6</v>
      </c>
      <c r="M5" s="446"/>
    </row>
    <row r="6" spans="1:15" s="251" customFormat="1" ht="17.25" customHeight="1">
      <c r="B6" s="260"/>
      <c r="C6" s="444" t="s">
        <v>25</v>
      </c>
      <c r="D6" s="444"/>
      <c r="E6" s="262"/>
      <c r="F6" s="444" t="s">
        <v>25</v>
      </c>
      <c r="G6" s="444"/>
      <c r="H6" s="262"/>
      <c r="I6" s="444" t="s">
        <v>7</v>
      </c>
      <c r="J6" s="444"/>
      <c r="K6" s="262"/>
      <c r="L6" s="444" t="s">
        <v>7</v>
      </c>
      <c r="M6" s="444"/>
    </row>
    <row r="7" spans="1:15" s="251" customFormat="1" ht="17.25" customHeight="1">
      <c r="B7" s="260"/>
      <c r="C7" s="263" t="s">
        <v>310</v>
      </c>
      <c r="D7" s="263" t="s">
        <v>311</v>
      </c>
      <c r="E7" s="263"/>
      <c r="F7" s="264" t="s">
        <v>310</v>
      </c>
      <c r="G7" s="263" t="s">
        <v>311</v>
      </c>
      <c r="H7" s="263"/>
      <c r="I7" s="430" t="s">
        <v>310</v>
      </c>
      <c r="J7" s="431" t="s">
        <v>311</v>
      </c>
      <c r="K7" s="431"/>
      <c r="L7" s="265" t="s">
        <v>310</v>
      </c>
      <c r="M7" s="265" t="s">
        <v>311</v>
      </c>
    </row>
    <row r="8" spans="1:15">
      <c r="B8" s="260"/>
      <c r="C8" s="253"/>
      <c r="D8" s="267"/>
      <c r="E8" s="267"/>
      <c r="F8" s="253"/>
      <c r="G8" s="253"/>
      <c r="H8" s="253"/>
      <c r="I8" s="253"/>
      <c r="J8" s="253"/>
      <c r="K8" s="253"/>
      <c r="L8" s="253"/>
      <c r="M8" s="253"/>
    </row>
    <row r="9" spans="1:15" s="251" customFormat="1" ht="15.6">
      <c r="A9" s="287" t="s">
        <v>312</v>
      </c>
      <c r="C9" s="283"/>
      <c r="D9" s="288">
        <f>+[27]NK!H7</f>
        <v>33800</v>
      </c>
      <c r="E9" s="288"/>
      <c r="F9" s="288"/>
      <c r="G9" s="288">
        <f>+[27]NK!J7</f>
        <v>212900</v>
      </c>
      <c r="H9" s="288"/>
      <c r="I9" s="289"/>
      <c r="J9" s="289">
        <f>+[27]NK!L7+100</f>
        <v>124.73054368851932</v>
      </c>
      <c r="K9" s="289"/>
      <c r="L9" s="289"/>
      <c r="M9" s="289">
        <f>+[27]NK!N7+100</f>
        <v>118.50888424543331</v>
      </c>
      <c r="N9" s="290"/>
      <c r="O9" s="290"/>
    </row>
    <row r="10" spans="1:15" s="291" customFormat="1">
      <c r="B10" s="274" t="s">
        <v>313</v>
      </c>
      <c r="C10" s="283"/>
      <c r="D10" s="288">
        <f>+[27]NK!H8</f>
        <v>12200</v>
      </c>
      <c r="E10" s="288"/>
      <c r="F10" s="288"/>
      <c r="G10" s="288">
        <f>+[27]NK!J8</f>
        <v>78001.256828000012</v>
      </c>
      <c r="H10" s="288"/>
      <c r="I10" s="289"/>
      <c r="J10" s="289">
        <f>+[27]NK!L8+100</f>
        <v>116.52750861486012</v>
      </c>
      <c r="K10" s="289"/>
      <c r="L10" s="289"/>
      <c r="M10" s="289">
        <f>+[27]NK!N8+100</f>
        <v>121.47382941034014</v>
      </c>
      <c r="N10" s="292"/>
      <c r="O10" s="292"/>
    </row>
    <row r="11" spans="1:15" s="291" customFormat="1">
      <c r="B11" s="274" t="s">
        <v>314</v>
      </c>
      <c r="C11" s="283"/>
      <c r="D11" s="288">
        <f>+[27]NK!H9</f>
        <v>21600</v>
      </c>
      <c r="E11" s="288"/>
      <c r="F11" s="288"/>
      <c r="G11" s="288">
        <f>+[27]NK!J9</f>
        <v>134898.74317199999</v>
      </c>
      <c r="H11" s="288"/>
      <c r="I11" s="289"/>
      <c r="J11" s="289">
        <f>+[27]NK!L9+100</f>
        <v>129.89524784822518</v>
      </c>
      <c r="K11" s="289"/>
      <c r="L11" s="289"/>
      <c r="M11" s="289">
        <f>+[27]NK!N9+100</f>
        <v>116.85961301263785</v>
      </c>
      <c r="N11" s="292"/>
      <c r="O11" s="292"/>
    </row>
    <row r="12" spans="1:15">
      <c r="A12" s="278" t="s">
        <v>317</v>
      </c>
      <c r="C12" s="283"/>
      <c r="D12" s="283"/>
      <c r="E12" s="283"/>
      <c r="F12" s="283"/>
      <c r="G12" s="283"/>
      <c r="H12" s="283"/>
      <c r="I12" s="284"/>
      <c r="J12" s="294"/>
      <c r="K12" s="294"/>
      <c r="L12" s="284"/>
      <c r="M12" s="294"/>
      <c r="N12" s="295"/>
    </row>
    <row r="13" spans="1:15">
      <c r="B13" s="279" t="s">
        <v>350</v>
      </c>
      <c r="C13" s="283"/>
      <c r="D13" s="283">
        <f>+[27]NK!H12</f>
        <v>220</v>
      </c>
      <c r="E13" s="283"/>
      <c r="F13" s="283"/>
      <c r="G13" s="283">
        <f>+[27]NK!J12</f>
        <v>1439.1880409999999</v>
      </c>
      <c r="H13" s="283"/>
      <c r="I13" s="284"/>
      <c r="J13" s="284">
        <f>+[27]NK!L12+100</f>
        <v>99.951934023581998</v>
      </c>
      <c r="K13" s="284"/>
      <c r="L13" s="284"/>
      <c r="M13" s="284">
        <f>+[27]NK!N12+100</f>
        <v>96.194378148898608</v>
      </c>
      <c r="N13" s="295"/>
    </row>
    <row r="14" spans="1:15">
      <c r="B14" s="279" t="s">
        <v>351</v>
      </c>
      <c r="C14" s="283"/>
      <c r="D14" s="283">
        <f>+[27]NK!H13</f>
        <v>110</v>
      </c>
      <c r="E14" s="283"/>
      <c r="F14" s="283"/>
      <c r="G14" s="283">
        <f>+[27]NK!J13</f>
        <v>644.06228399999998</v>
      </c>
      <c r="H14" s="283"/>
      <c r="I14" s="284"/>
      <c r="J14" s="284">
        <f>+[27]NK!L13+100</f>
        <v>112.34604264281973</v>
      </c>
      <c r="K14" s="284"/>
      <c r="L14" s="284"/>
      <c r="M14" s="284">
        <f>+[27]NK!N13+100</f>
        <v>90.844036814952062</v>
      </c>
      <c r="N14" s="295"/>
    </row>
    <row r="15" spans="1:15">
      <c r="B15" s="279" t="s">
        <v>319</v>
      </c>
      <c r="C15" s="283"/>
      <c r="D15" s="283">
        <f>+[27]NK!H14</f>
        <v>215</v>
      </c>
      <c r="E15" s="283"/>
      <c r="F15" s="283"/>
      <c r="G15" s="283">
        <f>+[27]NK!J14</f>
        <v>1235.885812</v>
      </c>
      <c r="H15" s="283"/>
      <c r="I15" s="284"/>
      <c r="J15" s="284">
        <f>+[27]NK!L14+100</f>
        <v>109.60037109971977</v>
      </c>
      <c r="K15" s="284"/>
      <c r="L15" s="284"/>
      <c r="M15" s="284">
        <f>+[27]NK!N14+100</f>
        <v>113.96739796193098</v>
      </c>
      <c r="N15" s="295"/>
    </row>
    <row r="16" spans="1:15">
      <c r="B16" s="279" t="s">
        <v>320</v>
      </c>
      <c r="C16" s="283">
        <f>+[27]NK!G15</f>
        <v>350</v>
      </c>
      <c r="D16" s="283">
        <f>+[27]NK!H15</f>
        <v>400.54005569547007</v>
      </c>
      <c r="E16" s="283"/>
      <c r="F16" s="283">
        <f>+[27]NK!I15</f>
        <v>1842.5319999999999</v>
      </c>
      <c r="G16" s="283">
        <f>+[27]NK!J15</f>
        <v>2203.6380266954702</v>
      </c>
      <c r="H16" s="283"/>
      <c r="I16" s="284">
        <f>+[27]NK!K15+100</f>
        <v>96.69897333318599</v>
      </c>
      <c r="J16" s="284">
        <f>+[27]NK!L15+100</f>
        <v>102.6564582586402</v>
      </c>
      <c r="K16" s="284"/>
      <c r="L16" s="284">
        <f>+[27]NK!M15+100</f>
        <v>105.98364342717252</v>
      </c>
      <c r="M16" s="284">
        <f>+[27]NK!N15+100</f>
        <v>103.26372267630322</v>
      </c>
      <c r="N16" s="295"/>
    </row>
    <row r="17" spans="2:14">
      <c r="B17" s="279" t="s">
        <v>14</v>
      </c>
      <c r="C17" s="283">
        <f>+[27]NK!G17</f>
        <v>1300</v>
      </c>
      <c r="D17" s="283">
        <f>+[27]NK!H17</f>
        <v>311.52041683461533</v>
      </c>
      <c r="E17" s="283"/>
      <c r="F17" s="283">
        <f>+[27]NK!I17</f>
        <v>6149.5569999999998</v>
      </c>
      <c r="G17" s="283">
        <f>+[27]NK!J17</f>
        <v>1527.0108318346154</v>
      </c>
      <c r="H17" s="283"/>
      <c r="I17" s="284">
        <f>+[27]NK!K17+100</f>
        <v>217.68251841929001</v>
      </c>
      <c r="J17" s="284">
        <f>+[27]NK!L17+100</f>
        <v>175.96301484850625</v>
      </c>
      <c r="K17" s="284"/>
      <c r="L17" s="284">
        <f>+[27]NK!M17+100</f>
        <v>143.76615440147827</v>
      </c>
      <c r="M17" s="284">
        <f>+[27]NK!N17+100</f>
        <v>108.77553990935851</v>
      </c>
      <c r="N17" s="295"/>
    </row>
    <row r="18" spans="2:14">
      <c r="B18" s="279" t="s">
        <v>472</v>
      </c>
      <c r="C18" s="283"/>
      <c r="D18" s="283">
        <f>+[27]NK!H22</f>
        <v>400</v>
      </c>
      <c r="E18" s="283"/>
      <c r="F18" s="283"/>
      <c r="G18" s="283">
        <f>+[27]NK!J22</f>
        <v>2961.0512560000002</v>
      </c>
      <c r="H18" s="283"/>
      <c r="I18" s="284"/>
      <c r="J18" s="284">
        <f>+[27]NK!L22+100</f>
        <v>77.658421529679089</v>
      </c>
      <c r="K18" s="284"/>
      <c r="L18" s="284"/>
      <c r="M18" s="284">
        <f>+[27]NK!N22+100</f>
        <v>103.8268522524459</v>
      </c>
      <c r="N18" s="295"/>
    </row>
    <row r="19" spans="2:14">
      <c r="B19" s="279" t="s">
        <v>352</v>
      </c>
      <c r="C19" s="283">
        <f>+[27]NK!G24</f>
        <v>2800</v>
      </c>
      <c r="D19" s="283">
        <f>+[27]NK!H24</f>
        <v>335.84952930142077</v>
      </c>
      <c r="E19" s="283"/>
      <c r="F19" s="283">
        <f>+[27]NK!I24</f>
        <v>15425.552</v>
      </c>
      <c r="G19" s="283">
        <f>+[27]NK!J24</f>
        <v>1761.0773633014207</v>
      </c>
      <c r="H19" s="283"/>
      <c r="I19" s="284">
        <f>+[27]NK!K24+100</f>
        <v>139.55829798687157</v>
      </c>
      <c r="J19" s="284">
        <f>+[27]NK!L24+100</f>
        <v>158.93316231534209</v>
      </c>
      <c r="K19" s="284"/>
      <c r="L19" s="284">
        <f>+[27]NK!M24+100</f>
        <v>133.03963602693091</v>
      </c>
      <c r="M19" s="284">
        <f>+[27]NK!N24+100</f>
        <v>137.26804969768548</v>
      </c>
      <c r="N19" s="295"/>
    </row>
    <row r="20" spans="2:14">
      <c r="B20" s="279" t="s">
        <v>353</v>
      </c>
      <c r="C20" s="283">
        <f>+[27]NK!G25</f>
        <v>6300</v>
      </c>
      <c r="D20" s="283">
        <f>+[27]NK!H25</f>
        <v>818.01449563463075</v>
      </c>
      <c r="E20" s="283"/>
      <c r="F20" s="283">
        <f>+[27]NK!I25</f>
        <v>39729.351000000002</v>
      </c>
      <c r="G20" s="283">
        <f>+[27]NK!J25</f>
        <v>5013.2550136346308</v>
      </c>
      <c r="H20" s="283"/>
      <c r="I20" s="284">
        <f>+[27]NK!K25+100</f>
        <v>115.9290999706313</v>
      </c>
      <c r="J20" s="284">
        <f>+[27]NK!L25+100</f>
        <v>121.27052858105958</v>
      </c>
      <c r="K20" s="284"/>
      <c r="L20" s="284">
        <f>+[27]NK!M25+100</f>
        <v>134.3968448125438</v>
      </c>
      <c r="M20" s="284">
        <f>+[27]NK!N25+100</f>
        <v>115.53619612565768</v>
      </c>
      <c r="N20" s="295"/>
    </row>
    <row r="21" spans="2:14">
      <c r="B21" s="279" t="s">
        <v>315</v>
      </c>
      <c r="C21" s="283">
        <f>+[27]NK!G26</f>
        <v>1200</v>
      </c>
      <c r="D21" s="283">
        <f>+[27]NK!H26</f>
        <v>756.30802858343827</v>
      </c>
      <c r="E21" s="283"/>
      <c r="F21" s="283">
        <f>+[27]NK!I26</f>
        <v>8014.2690000000002</v>
      </c>
      <c r="G21" s="283">
        <f>+[27]NK!J26</f>
        <v>5045.1833565834386</v>
      </c>
      <c r="H21" s="283"/>
      <c r="I21" s="284">
        <f>+[27]NK!K26+100</f>
        <v>112.30161218322759</v>
      </c>
      <c r="J21" s="284">
        <f>+[27]NK!L26+100</f>
        <v>117.63595114467</v>
      </c>
      <c r="K21" s="284"/>
      <c r="L21" s="284">
        <f>+[27]NK!M26+100</f>
        <v>115.52402527893344</v>
      </c>
      <c r="M21" s="284">
        <f>+[27]NK!N26+100</f>
        <v>119.09517910579727</v>
      </c>
      <c r="N21" s="295"/>
    </row>
    <row r="22" spans="2:14">
      <c r="B22" s="279" t="s">
        <v>328</v>
      </c>
      <c r="C22" s="283">
        <f>+[27]NK!G27</f>
        <v>850</v>
      </c>
      <c r="D22" s="283">
        <f>+[27]NK!H27</f>
        <v>692.84252212389379</v>
      </c>
      <c r="E22" s="283"/>
      <c r="F22" s="283">
        <f>+[27]NK!I27</f>
        <v>6289.64</v>
      </c>
      <c r="G22" s="283">
        <f>+[27]NK!J27</f>
        <v>5085.6619061238935</v>
      </c>
      <c r="H22" s="283"/>
      <c r="I22" s="284">
        <f>+[27]NK!K27+100</f>
        <v>93.801694389665485</v>
      </c>
      <c r="J22" s="284">
        <f>+[27]NK!L27+100</f>
        <v>94.962984242760982</v>
      </c>
      <c r="K22" s="284"/>
      <c r="L22" s="284">
        <f>+[27]NK!M27+100</f>
        <v>102.72320261261778</v>
      </c>
      <c r="M22" s="284">
        <f>+[27]NK!N27+100</f>
        <v>103.95982091374891</v>
      </c>
      <c r="N22" s="295"/>
    </row>
    <row r="23" spans="2:14">
      <c r="B23" s="279" t="s">
        <v>354</v>
      </c>
      <c r="C23" s="283">
        <f>+[27]NK!G28</f>
        <v>300</v>
      </c>
      <c r="D23" s="283">
        <f>+[27]NK!H28</f>
        <v>191.02919827714712</v>
      </c>
      <c r="E23" s="283"/>
      <c r="F23" s="283">
        <f>+[27]NK!I28</f>
        <v>1862.2809999999999</v>
      </c>
      <c r="G23" s="283">
        <f>+[27]NK!J28</f>
        <v>1198.3074902771471</v>
      </c>
      <c r="H23" s="283"/>
      <c r="I23" s="284">
        <f>+[27]NK!K28+100</f>
        <v>86.864621487411867</v>
      </c>
      <c r="J23" s="284">
        <f>+[27]NK!L28+100</f>
        <v>118.15672330575231</v>
      </c>
      <c r="K23" s="284"/>
      <c r="L23" s="284">
        <f>+[27]NK!M28+100</f>
        <v>124.53338790041775</v>
      </c>
      <c r="M23" s="284">
        <f>+[27]NK!N28+100</f>
        <v>131.39893203909082</v>
      </c>
      <c r="N23" s="295"/>
    </row>
    <row r="24" spans="2:14">
      <c r="B24" s="279" t="s">
        <v>329</v>
      </c>
      <c r="C24" s="283"/>
      <c r="D24" s="283">
        <f>+[27]NK!H30</f>
        <v>750</v>
      </c>
      <c r="E24" s="283"/>
      <c r="F24" s="283"/>
      <c r="G24" s="283">
        <f>+[27]NK!J30</f>
        <v>4917.7184340000003</v>
      </c>
      <c r="H24" s="283"/>
      <c r="I24" s="284"/>
      <c r="J24" s="284">
        <f>+[27]NK!L30+100</f>
        <v>129.96159785538828</v>
      </c>
      <c r="K24" s="284"/>
      <c r="L24" s="284"/>
      <c r="M24" s="284">
        <f>+[27]NK!N30+100</f>
        <v>111.96907367899975</v>
      </c>
      <c r="N24" s="295"/>
    </row>
    <row r="25" spans="2:14">
      <c r="B25" s="279" t="s">
        <v>355</v>
      </c>
      <c r="C25" s="283"/>
      <c r="D25" s="283">
        <f>+[27]NK!H31</f>
        <v>750</v>
      </c>
      <c r="E25" s="283"/>
      <c r="F25" s="283"/>
      <c r="G25" s="283">
        <f>+[27]NK!J31</f>
        <v>4457.675279</v>
      </c>
      <c r="H25" s="283"/>
      <c r="I25" s="284"/>
      <c r="J25" s="284">
        <f>+[27]NK!L31+100</f>
        <v>124.05934688179397</v>
      </c>
      <c r="K25" s="284"/>
      <c r="L25" s="284"/>
      <c r="M25" s="284">
        <f>+[27]NK!N31+100</f>
        <v>104.18082965422013</v>
      </c>
      <c r="N25" s="295"/>
    </row>
    <row r="26" spans="2:14">
      <c r="B26" s="279" t="s">
        <v>356</v>
      </c>
      <c r="C26" s="283"/>
      <c r="D26" s="283">
        <f>+[27]NK!H33</f>
        <v>450</v>
      </c>
      <c r="E26" s="283"/>
      <c r="F26" s="283"/>
      <c r="G26" s="283">
        <f>+[27]NK!J33</f>
        <v>2447.9905479999998</v>
      </c>
      <c r="H26" s="283"/>
      <c r="I26" s="284"/>
      <c r="J26" s="284">
        <f>+[27]NK!L33+100</f>
        <v>155.51680092236256</v>
      </c>
      <c r="K26" s="284"/>
      <c r="L26" s="284"/>
      <c r="M26" s="284">
        <f>+[27]NK!N33+100</f>
        <v>128.89839479139414</v>
      </c>
      <c r="N26" s="295"/>
    </row>
    <row r="27" spans="2:14">
      <c r="B27" s="279" t="s">
        <v>357</v>
      </c>
      <c r="C27" s="283">
        <f>+[27]NK!G34</f>
        <v>450</v>
      </c>
      <c r="D27" s="283">
        <f>+[27]NK!H34</f>
        <v>140.86186940238591</v>
      </c>
      <c r="E27" s="283"/>
      <c r="F27" s="283">
        <f>+[27]NK!I34</f>
        <v>3034.482</v>
      </c>
      <c r="G27" s="283">
        <f>+[27]NK!J34</f>
        <v>979.20312140238582</v>
      </c>
      <c r="H27" s="283"/>
      <c r="I27" s="284">
        <f>+[27]NK!K34+100</f>
        <v>144.72710899559388</v>
      </c>
      <c r="J27" s="284">
        <f>+[27]NK!L34+100</f>
        <v>160.94039380079667</v>
      </c>
      <c r="K27" s="284"/>
      <c r="L27" s="284">
        <f>+[27]NK!M34+100</f>
        <v>154.46956481015326</v>
      </c>
      <c r="M27" s="284">
        <f>+[27]NK!N34+100</f>
        <v>146.11790363825449</v>
      </c>
      <c r="N27" s="295"/>
    </row>
    <row r="28" spans="2:14">
      <c r="B28" s="279" t="s">
        <v>358</v>
      </c>
      <c r="C28" s="283">
        <f>+[27]NK!G37</f>
        <v>700</v>
      </c>
      <c r="D28" s="283">
        <f>+[27]NK!H37</f>
        <v>970.64891425011319</v>
      </c>
      <c r="E28" s="283"/>
      <c r="F28" s="283">
        <f>+[27]NK!I37</f>
        <v>4620.84</v>
      </c>
      <c r="G28" s="283">
        <f>+[27]NK!J37</f>
        <v>6404.7914312501134</v>
      </c>
      <c r="H28" s="283"/>
      <c r="I28" s="284">
        <f>+[27]NK!K37+100</f>
        <v>120.80712969163116</v>
      </c>
      <c r="J28" s="284">
        <f>+[27]NK!L37+100</f>
        <v>124.60719730720101</v>
      </c>
      <c r="K28" s="284"/>
      <c r="L28" s="284">
        <f>+[27]NK!M37+100</f>
        <v>124.30825749083394</v>
      </c>
      <c r="M28" s="284">
        <f>+[27]NK!N37+100</f>
        <v>117.52600816763128</v>
      </c>
      <c r="N28" s="295"/>
    </row>
    <row r="29" spans="2:14">
      <c r="B29" s="279" t="s">
        <v>359</v>
      </c>
      <c r="C29" s="283"/>
      <c r="D29" s="283">
        <f>+[27]NK!H38</f>
        <v>800</v>
      </c>
      <c r="E29" s="283"/>
      <c r="F29" s="283"/>
      <c r="G29" s="283">
        <f>+[27]NK!J38</f>
        <v>4908.2596140000005</v>
      </c>
      <c r="H29" s="283"/>
      <c r="I29" s="284"/>
      <c r="J29" s="284">
        <f>+[27]NK!L38+100</f>
        <v>123.89809084053458</v>
      </c>
      <c r="K29" s="284"/>
      <c r="L29" s="284"/>
      <c r="M29" s="284">
        <f>+[27]NK!N38+100</f>
        <v>117.69954829919</v>
      </c>
      <c r="N29" s="295"/>
    </row>
    <row r="30" spans="2:14">
      <c r="B30" s="279" t="s">
        <v>333</v>
      </c>
      <c r="C30" s="283">
        <f>+[27]NK!G39</f>
        <v>170</v>
      </c>
      <c r="D30" s="283">
        <f>+[27]NK!H39</f>
        <v>263.68602790909091</v>
      </c>
      <c r="E30" s="283"/>
      <c r="F30" s="283">
        <f>+[27]NK!I39</f>
        <v>957.03200000000004</v>
      </c>
      <c r="G30" s="283">
        <f>+[27]NK!J39</f>
        <v>1444.1890139090908</v>
      </c>
      <c r="H30" s="283"/>
      <c r="I30" s="284">
        <f>+[27]NK!K39+100</f>
        <v>121.99760310591543</v>
      </c>
      <c r="J30" s="284">
        <f>+[27]NK!L39+100</f>
        <v>149.91754632994193</v>
      </c>
      <c r="K30" s="284"/>
      <c r="L30" s="284">
        <f>+[27]NK!M39+100</f>
        <v>109.2605806257899</v>
      </c>
      <c r="M30" s="284">
        <f>+[27]NK!N39+100</f>
        <v>123.62579653164521</v>
      </c>
      <c r="N30" s="295"/>
    </row>
    <row r="31" spans="2:14">
      <c r="B31" s="279" t="s">
        <v>335</v>
      </c>
      <c r="C31" s="283"/>
      <c r="D31" s="283">
        <f>+[27]NK!H41</f>
        <v>260</v>
      </c>
      <c r="E31" s="283"/>
      <c r="F31" s="283"/>
      <c r="G31" s="283">
        <f>+[27]NK!J41</f>
        <v>1519.1674850000002</v>
      </c>
      <c r="H31" s="283"/>
      <c r="I31" s="284"/>
      <c r="J31" s="284">
        <f>+[27]NK!L41+100</f>
        <v>136.56991782299147</v>
      </c>
      <c r="K31" s="284"/>
      <c r="L31" s="284"/>
      <c r="M31" s="284">
        <f>+[27]NK!N41+100</f>
        <v>123.43950382224729</v>
      </c>
      <c r="N31" s="295"/>
    </row>
    <row r="32" spans="2:14">
      <c r="B32" s="279" t="s">
        <v>360</v>
      </c>
      <c r="C32" s="283">
        <f>+[27]NK!G42</f>
        <v>250</v>
      </c>
      <c r="D32" s="283">
        <f>+[27]NK!H42</f>
        <v>221.65933172185672</v>
      </c>
      <c r="E32" s="283"/>
      <c r="F32" s="283">
        <f>+[27]NK!I42</f>
        <v>1429.384</v>
      </c>
      <c r="G32" s="283">
        <f>+[27]NK!J42</f>
        <v>1271.9456027218566</v>
      </c>
      <c r="H32" s="283"/>
      <c r="I32" s="284">
        <f>+[27]NK!K42+100</f>
        <v>141.26209203507821</v>
      </c>
      <c r="J32" s="284">
        <f>+[27]NK!L42+100</f>
        <v>137.8796540389979</v>
      </c>
      <c r="K32" s="284"/>
      <c r="L32" s="284">
        <f>+[27]NK!M42+100</f>
        <v>116.91528005097413</v>
      </c>
      <c r="M32" s="284">
        <f>+[27]NK!N42+100</f>
        <v>112.30574287198729</v>
      </c>
      <c r="N32" s="295"/>
    </row>
    <row r="33" spans="2:15">
      <c r="B33" s="279" t="s">
        <v>361</v>
      </c>
      <c r="C33" s="283">
        <f>+[27]NK!G44</f>
        <v>120</v>
      </c>
      <c r="D33" s="283">
        <f>+[27]NK!H44</f>
        <v>242.78691757861691</v>
      </c>
      <c r="E33" s="283"/>
      <c r="F33" s="283">
        <f>+[27]NK!I44</f>
        <v>868.255</v>
      </c>
      <c r="G33" s="283">
        <f>+[27]NK!J44</f>
        <v>1740.878705578617</v>
      </c>
      <c r="H33" s="283"/>
      <c r="I33" s="284">
        <f>+[27]NK!K44+100</f>
        <v>92.664808222457324</v>
      </c>
      <c r="J33" s="284">
        <f>+[27]NK!L44+100</f>
        <v>91.252238155443067</v>
      </c>
      <c r="K33" s="284"/>
      <c r="L33" s="284">
        <f>+[27]NK!M44+100</f>
        <v>114.34955136250673</v>
      </c>
      <c r="M33" s="284">
        <f>+[27]NK!N44+100</f>
        <v>104.08658681568393</v>
      </c>
      <c r="N33" s="295"/>
    </row>
    <row r="34" spans="2:15">
      <c r="B34" s="279" t="s">
        <v>362</v>
      </c>
      <c r="C34" s="283">
        <f>+[27]NK!G45</f>
        <v>120</v>
      </c>
      <c r="D34" s="283">
        <f>+[27]NK!H45</f>
        <v>267.47701958803793</v>
      </c>
      <c r="E34" s="283"/>
      <c r="F34" s="283">
        <f>+[27]NK!I45</f>
        <v>706.21600000000001</v>
      </c>
      <c r="G34" s="283">
        <f>+[27]NK!J45</f>
        <v>1543.4072265880377</v>
      </c>
      <c r="H34" s="283"/>
      <c r="I34" s="284">
        <f>+[27]NK!K45+100</f>
        <v>153.52336113811984</v>
      </c>
      <c r="J34" s="284">
        <f>+[27]NK!L45+100</f>
        <v>159.95665764246505</v>
      </c>
      <c r="K34" s="284"/>
      <c r="L34" s="284">
        <f>+[27]NK!M45+100</f>
        <v>120.09638783690252</v>
      </c>
      <c r="M34" s="284">
        <f>+[27]NK!N45+100</f>
        <v>124.97701746959322</v>
      </c>
      <c r="N34" s="295"/>
    </row>
    <row r="35" spans="2:15">
      <c r="B35" s="279" t="s">
        <v>363</v>
      </c>
      <c r="C35" s="283"/>
      <c r="D35" s="283">
        <f>+[27]NK!H46</f>
        <v>1250</v>
      </c>
      <c r="E35" s="283"/>
      <c r="F35" s="283"/>
      <c r="G35" s="283">
        <f>+[27]NK!J46</f>
        <v>8493.2029399999992</v>
      </c>
      <c r="H35" s="283"/>
      <c r="I35" s="284"/>
      <c r="J35" s="284">
        <f>+[27]NK!L46+100</f>
        <v>128.56896519005551</v>
      </c>
      <c r="K35" s="284"/>
      <c r="L35" s="284"/>
      <c r="M35" s="284">
        <f>+[27]NK!N46+100</f>
        <v>114.82867837180828</v>
      </c>
      <c r="N35" s="295"/>
    </row>
    <row r="36" spans="2:15">
      <c r="B36" s="279" t="s">
        <v>473</v>
      </c>
      <c r="C36" s="283"/>
      <c r="D36" s="283">
        <f>+[27]NK!H47</f>
        <v>650</v>
      </c>
      <c r="E36" s="283"/>
      <c r="F36" s="283"/>
      <c r="G36" s="283">
        <f>+[27]NK!J47</f>
        <v>4060.5447960000001</v>
      </c>
      <c r="H36" s="283"/>
      <c r="I36" s="284"/>
      <c r="J36" s="284">
        <f>+[27]NK!L47+100</f>
        <v>127.67993705669821</v>
      </c>
      <c r="K36" s="284"/>
      <c r="L36" s="284"/>
      <c r="M36" s="284">
        <f>+[27]NK!N47+100</f>
        <v>119.92411140642692</v>
      </c>
      <c r="N36" s="295"/>
    </row>
    <row r="37" spans="2:15">
      <c r="B37" s="279" t="s">
        <v>474</v>
      </c>
      <c r="C37" s="283"/>
      <c r="D37" s="283">
        <f>+[27]NK!H48</f>
        <v>130</v>
      </c>
      <c r="E37" s="283"/>
      <c r="F37" s="283"/>
      <c r="G37" s="283">
        <f>+[27]NK!J48</f>
        <v>976.94455700000003</v>
      </c>
      <c r="H37" s="283"/>
      <c r="I37" s="284"/>
      <c r="J37" s="284">
        <f>+[27]NK!L48+100</f>
        <v>94.708536446110557</v>
      </c>
      <c r="K37" s="284"/>
      <c r="L37" s="284"/>
      <c r="M37" s="284">
        <f>+[27]NK!N48+100</f>
        <v>110.74563221531453</v>
      </c>
      <c r="N37" s="295"/>
    </row>
    <row r="38" spans="2:15">
      <c r="B38" s="279" t="s">
        <v>364</v>
      </c>
      <c r="C38" s="283">
        <f>+[27]NK!G50</f>
        <v>400</v>
      </c>
      <c r="D38" s="283">
        <f>+[27]NK!H50</f>
        <v>150.97463866192123</v>
      </c>
      <c r="E38" s="283"/>
      <c r="F38" s="283">
        <f>+[27]NK!I50</f>
        <v>2843.3620000000001</v>
      </c>
      <c r="G38" s="283">
        <f>+[27]NK!J50</f>
        <v>1074.5282506619212</v>
      </c>
      <c r="H38" s="283"/>
      <c r="I38" s="284">
        <f>+[27]NK!K50+100</f>
        <v>186.61329526422111</v>
      </c>
      <c r="J38" s="284">
        <f>+[27]NK!L50+100</f>
        <v>198.91730315887918</v>
      </c>
      <c r="K38" s="284"/>
      <c r="L38" s="284">
        <f>+[27]NK!M50+100</f>
        <v>111.21027369185181</v>
      </c>
      <c r="M38" s="284">
        <f>+[27]NK!N50+100</f>
        <v>106.18629021339763</v>
      </c>
      <c r="N38" s="295"/>
    </row>
    <row r="39" spans="2:15">
      <c r="B39" s="279" t="s">
        <v>365</v>
      </c>
      <c r="C39" s="283">
        <f>+[27]NK!G51</f>
        <v>1240</v>
      </c>
      <c r="D39" s="283">
        <f>+[27]NK!H51</f>
        <v>947.32569723077131</v>
      </c>
      <c r="E39" s="283"/>
      <c r="F39" s="283">
        <f>+[27]NK!I51</f>
        <v>9465.7189999999991</v>
      </c>
      <c r="G39" s="283">
        <f>+[27]NK!J51</f>
        <v>6916.8933512307722</v>
      </c>
      <c r="H39" s="283"/>
      <c r="I39" s="284">
        <f>+[27]NK!K51+100</f>
        <v>113.81670553874312</v>
      </c>
      <c r="J39" s="284">
        <f>+[27]NK!L51+100</f>
        <v>111.93210790516552</v>
      </c>
      <c r="K39" s="284"/>
      <c r="L39" s="284">
        <f>+[27]NK!M51+100</f>
        <v>142.41944508932471</v>
      </c>
      <c r="M39" s="284">
        <f>+[27]NK!N51+100</f>
        <v>123.40192403408814</v>
      </c>
      <c r="N39" s="295"/>
    </row>
    <row r="40" spans="2:15">
      <c r="B40" s="279" t="s">
        <v>342</v>
      </c>
      <c r="C40" s="283"/>
      <c r="D40" s="283">
        <f>+[27]NK!H52</f>
        <v>600</v>
      </c>
      <c r="E40" s="283"/>
      <c r="F40" s="283"/>
      <c r="G40" s="283">
        <f>+[27]NK!J52</f>
        <v>3639.5404100000001</v>
      </c>
      <c r="H40" s="283"/>
      <c r="I40" s="284"/>
      <c r="J40" s="284">
        <f>+[27]NK!L52+100</f>
        <v>126.31313264314056</v>
      </c>
      <c r="K40" s="284"/>
      <c r="L40" s="284"/>
      <c r="M40" s="284">
        <f>+[27]NK!N52+100</f>
        <v>125.0197032660422</v>
      </c>
      <c r="N40" s="295"/>
    </row>
    <row r="41" spans="2:15">
      <c r="B41" s="279" t="s">
        <v>366</v>
      </c>
      <c r="C41" s="283">
        <f>+[27]NK!G53</f>
        <v>200</v>
      </c>
      <c r="D41" s="283">
        <f>+[27]NK!H53</f>
        <v>916.57218969743019</v>
      </c>
      <c r="E41" s="283"/>
      <c r="F41" s="283">
        <f>+[27]NK!I53</f>
        <v>1246.954</v>
      </c>
      <c r="G41" s="283">
        <f>+[27]NK!J53</f>
        <v>5479.3537446974296</v>
      </c>
      <c r="H41" s="283"/>
      <c r="I41" s="284">
        <f>+[27]NK!K53+100</f>
        <v>138.01955737127952</v>
      </c>
      <c r="J41" s="284">
        <f>+[27]NK!L53+100</f>
        <v>156.07580528043394</v>
      </c>
      <c r="K41" s="284"/>
      <c r="L41" s="284">
        <f>+[27]NK!M53+100</f>
        <v>126.28840190158661</v>
      </c>
      <c r="M41" s="284">
        <f>+[27]NK!N53+100</f>
        <v>127.18753821220403</v>
      </c>
      <c r="N41" s="295"/>
    </row>
    <row r="42" spans="2:15">
      <c r="B42" s="279" t="s">
        <v>475</v>
      </c>
      <c r="C42" s="283"/>
      <c r="D42" s="283">
        <f>+[27]NK!H54</f>
        <v>320</v>
      </c>
      <c r="E42" s="283"/>
      <c r="F42" s="283"/>
      <c r="G42" s="283">
        <f>+[27]NK!J54</f>
        <v>1812.908621</v>
      </c>
      <c r="H42" s="283"/>
      <c r="I42" s="284"/>
      <c r="J42" s="284">
        <f>+[27]NK!L54+100</f>
        <v>183.77913125364847</v>
      </c>
      <c r="K42" s="284"/>
      <c r="L42" s="284"/>
      <c r="M42" s="284">
        <f>+[27]NK!N54+100</f>
        <v>152.21309027039908</v>
      </c>
      <c r="N42" s="295"/>
    </row>
    <row r="43" spans="2:15">
      <c r="B43" s="279" t="s">
        <v>344</v>
      </c>
      <c r="C43" s="283"/>
      <c r="D43" s="283">
        <f>+[27]NK!H55</f>
        <v>9500</v>
      </c>
      <c r="E43" s="283"/>
      <c r="F43" s="283"/>
      <c r="G43" s="283">
        <f>+[27]NK!J55</f>
        <v>58822.270840999998</v>
      </c>
      <c r="H43" s="283"/>
      <c r="I43" s="284"/>
      <c r="J43" s="284">
        <f>+[27]NK!L55+100</f>
        <v>129.15152718874234</v>
      </c>
      <c r="K43" s="284"/>
      <c r="L43" s="284"/>
      <c r="M43" s="284">
        <f>+[27]NK!N55+100</f>
        <v>128.11507870990192</v>
      </c>
      <c r="N43" s="296"/>
      <c r="O43" s="296"/>
    </row>
    <row r="44" spans="2:15">
      <c r="B44" s="279" t="s">
        <v>476</v>
      </c>
      <c r="C44" s="283"/>
      <c r="D44" s="283">
        <f>+[27]NK!H56</f>
        <v>190</v>
      </c>
      <c r="E44" s="283"/>
      <c r="F44" s="283"/>
      <c r="G44" s="283">
        <f>+[27]NK!J56</f>
        <v>1430.896289</v>
      </c>
      <c r="H44" s="283"/>
      <c r="I44" s="284"/>
      <c r="J44" s="284">
        <f>+[27]NK!L56+100</f>
        <v>136.73617177379387</v>
      </c>
      <c r="K44" s="284"/>
      <c r="L44" s="284"/>
      <c r="M44" s="284">
        <f>+[27]NK!N56+100</f>
        <v>122.0958405497262</v>
      </c>
      <c r="N44" s="295"/>
    </row>
    <row r="45" spans="2:15">
      <c r="B45" s="279" t="s">
        <v>345</v>
      </c>
      <c r="C45" s="283"/>
      <c r="D45" s="283">
        <f>+[27]NK!H57</f>
        <v>950</v>
      </c>
      <c r="E45" s="283"/>
      <c r="F45" s="283"/>
      <c r="G45" s="283">
        <f>+[27]NK!J57</f>
        <v>5440.4664699999994</v>
      </c>
      <c r="H45" s="283"/>
      <c r="I45" s="284"/>
      <c r="J45" s="284">
        <f>+[27]NK!L57+100</f>
        <v>134.75182102511641</v>
      </c>
      <c r="K45" s="284"/>
      <c r="L45" s="284"/>
      <c r="M45" s="284">
        <f>+[27]NK!N57+100</f>
        <v>126.93571440869104</v>
      </c>
      <c r="N45" s="295"/>
    </row>
    <row r="46" spans="2:15">
      <c r="B46" s="279" t="s">
        <v>470</v>
      </c>
      <c r="C46" s="283"/>
      <c r="D46" s="283">
        <f>+[27]NK!H58</f>
        <v>220</v>
      </c>
      <c r="E46" s="283"/>
      <c r="F46" s="283"/>
      <c r="G46" s="283">
        <f>+[27]NK!J58</f>
        <v>1311.626845</v>
      </c>
      <c r="H46" s="283"/>
      <c r="I46" s="284"/>
      <c r="J46" s="284">
        <f>+[27]NK!L58+100</f>
        <v>130.24714075260277</v>
      </c>
      <c r="K46" s="284"/>
      <c r="L46" s="284"/>
      <c r="M46" s="284">
        <f>+[27]NK!N58+100</f>
        <v>114.09934146393621</v>
      </c>
    </row>
    <row r="47" spans="2:15">
      <c r="B47" s="279" t="s">
        <v>471</v>
      </c>
      <c r="C47" s="283"/>
      <c r="D47" s="283">
        <f>+[27]NK!H59</f>
        <v>4000</v>
      </c>
      <c r="E47" s="283"/>
      <c r="F47" s="283"/>
      <c r="G47" s="283">
        <f>+[27]NK!J59</f>
        <v>26403.515004000001</v>
      </c>
      <c r="H47" s="283"/>
      <c r="I47" s="284"/>
      <c r="J47" s="284">
        <f>+[27]NK!L59+100</f>
        <v>111.96543863380381</v>
      </c>
      <c r="K47" s="284"/>
      <c r="L47" s="284"/>
      <c r="M47" s="284">
        <f>+[27]NK!N59+100</f>
        <v>114.58511774331521</v>
      </c>
    </row>
    <row r="48" spans="2:15">
      <c r="B48" s="279" t="s">
        <v>346</v>
      </c>
      <c r="C48" s="283"/>
      <c r="D48" s="283">
        <f>+[27]NK!H60</f>
        <v>320</v>
      </c>
      <c r="E48" s="283"/>
      <c r="F48" s="283"/>
      <c r="G48" s="283">
        <f>+[27]NK!J60</f>
        <v>1836.1026140000001</v>
      </c>
      <c r="H48" s="283"/>
      <c r="I48" s="284"/>
      <c r="J48" s="284">
        <f>+[27]NK!L60+100</f>
        <v>148.28771091221788</v>
      </c>
      <c r="K48" s="284"/>
      <c r="L48" s="284"/>
      <c r="M48" s="284">
        <f>+[27]NK!N60+100</f>
        <v>132.37112292356588</v>
      </c>
    </row>
    <row r="49" spans="2:13">
      <c r="B49" s="279" t="s">
        <v>119</v>
      </c>
      <c r="C49" s="283"/>
      <c r="D49" s="283">
        <f>+[27]NK!H61</f>
        <v>777.21577360804508</v>
      </c>
      <c r="E49" s="283"/>
      <c r="F49" s="283"/>
      <c r="G49" s="283">
        <f>+[27]NK!J61</f>
        <v>4379.7698886080452</v>
      </c>
      <c r="H49" s="283"/>
      <c r="I49" s="284"/>
      <c r="J49" s="284">
        <f>+[27]NK!L61+100</f>
        <v>161.68408842365884</v>
      </c>
      <c r="K49" s="284"/>
      <c r="L49" s="284"/>
      <c r="M49" s="284">
        <f>+[27]NK!N61+100</f>
        <v>105.57699985017537</v>
      </c>
    </row>
    <row r="50" spans="2:13">
      <c r="B50" s="279" t="s">
        <v>477</v>
      </c>
      <c r="C50" s="283">
        <f>+[27]NK!G62</f>
        <v>17000</v>
      </c>
      <c r="D50" s="283">
        <f>+[27]NK!H62</f>
        <v>337.21577360804508</v>
      </c>
      <c r="E50" s="283"/>
      <c r="F50" s="283">
        <f>+[27]NK!I62</f>
        <v>91585</v>
      </c>
      <c r="G50" s="283">
        <f>+[27]NK!J62</f>
        <v>1887.742524608045</v>
      </c>
      <c r="H50" s="283"/>
      <c r="I50" s="284">
        <f>+[27]NK!K62+100</f>
        <v>190.4335162988686</v>
      </c>
      <c r="J50" s="284">
        <f>+[27]NK!L62+100</f>
        <v>154.7875936900443</v>
      </c>
      <c r="K50" s="284"/>
      <c r="L50" s="284">
        <f>+[27]NK!M62+100</f>
        <v>114.6948691938736</v>
      </c>
      <c r="M50" s="284">
        <f>+[27]NK!N62+100</f>
        <v>100.66793585833223</v>
      </c>
    </row>
    <row r="51" spans="2:13">
      <c r="B51" s="282" t="s">
        <v>478</v>
      </c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</row>
    <row r="52" spans="2:13">
      <c r="B52" s="252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</row>
    <row r="53" spans="2:13">
      <c r="B53" s="297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</row>
    <row r="54" spans="2:13">
      <c r="B54" s="299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</row>
    <row r="55" spans="2:13">
      <c r="B55" s="299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</row>
    <row r="56" spans="2:13"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</row>
    <row r="57" spans="2:13"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</row>
    <row r="58" spans="2:13"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</row>
    <row r="59" spans="2:13"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</row>
    <row r="60" spans="2:13"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</row>
    <row r="61" spans="2:13"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</row>
    <row r="62" spans="2:13"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</row>
    <row r="63" spans="2:13"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</row>
    <row r="64" spans="2:13"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</row>
    <row r="65" spans="2:13"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</row>
    <row r="66" spans="2:13"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</row>
    <row r="67" spans="2:13"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</row>
    <row r="68" spans="2:13"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</row>
    <row r="69" spans="2:13"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</row>
    <row r="70" spans="2:13">
      <c r="B70" s="285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</row>
    <row r="71" spans="2:13">
      <c r="B71" s="285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</row>
    <row r="72" spans="2:13">
      <c r="B72" s="285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</row>
    <row r="73" spans="2:13">
      <c r="B73" s="285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</row>
    <row r="74" spans="2:13">
      <c r="B74" s="285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</row>
    <row r="75" spans="2:13">
      <c r="B75" s="285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</row>
    <row r="76" spans="2:13">
      <c r="B76" s="285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</row>
    <row r="77" spans="2:13">
      <c r="B77" s="28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6E06-D3CA-4F71-BF56-C701C0A2DA96}">
  <dimension ref="A1:L60"/>
  <sheetViews>
    <sheetView topLeftCell="A3" workbookViewId="0">
      <selection activeCell="G6" sqref="G6"/>
    </sheetView>
  </sheetViews>
  <sheetFormatPr defaultColWidth="9.109375" defaultRowHeight="13.2"/>
  <cols>
    <col min="1" max="1" width="2.44140625" style="405" customWidth="1"/>
    <col min="2" max="2" width="11.109375" style="405" customWidth="1"/>
    <col min="3" max="3" width="22.109375" style="405" customWidth="1"/>
    <col min="4" max="4" width="8.5546875" style="405" customWidth="1"/>
    <col min="5" max="5" width="9.109375" style="405" customWidth="1"/>
    <col min="6" max="6" width="9.44140625" style="405" customWidth="1"/>
    <col min="7" max="7" width="9.109375" style="405" customWidth="1"/>
    <col min="8" max="8" width="17.33203125" style="405" customWidth="1"/>
    <col min="9" max="16384" width="9.109375" style="405"/>
  </cols>
  <sheetData>
    <row r="1" spans="1:10" ht="19.5" customHeight="1">
      <c r="A1" s="402" t="s">
        <v>440</v>
      </c>
      <c r="B1" s="403"/>
      <c r="C1" s="403"/>
      <c r="D1" s="403"/>
      <c r="E1" s="403"/>
      <c r="F1" s="404"/>
    </row>
    <row r="2" spans="1:10" ht="18" customHeight="1">
      <c r="A2" s="402" t="s">
        <v>441</v>
      </c>
      <c r="B2" s="403"/>
      <c r="C2" s="403"/>
      <c r="D2" s="403"/>
      <c r="E2" s="403"/>
      <c r="F2" s="404"/>
    </row>
    <row r="3" spans="1:10" ht="15">
      <c r="A3" s="406"/>
      <c r="B3" s="407"/>
      <c r="C3" s="407"/>
      <c r="D3" s="407"/>
      <c r="E3" s="407"/>
      <c r="F3" s="407"/>
      <c r="G3" s="408"/>
    </row>
    <row r="4" spans="1:10" ht="15">
      <c r="A4" s="406"/>
      <c r="B4" s="407"/>
      <c r="C4" s="407"/>
      <c r="D4" s="407"/>
      <c r="E4" s="407"/>
      <c r="F4" s="408"/>
      <c r="G4" s="408"/>
      <c r="H4" s="409" t="s">
        <v>21</v>
      </c>
    </row>
    <row r="5" spans="1:10" ht="19.5" customHeight="1">
      <c r="A5" s="410"/>
      <c r="B5" s="411"/>
      <c r="C5" s="411"/>
      <c r="D5" s="447" t="s">
        <v>442</v>
      </c>
      <c r="E5" s="447"/>
      <c r="F5" s="447"/>
      <c r="G5" s="447"/>
      <c r="H5" s="412" t="s">
        <v>443</v>
      </c>
    </row>
    <row r="6" spans="1:10" ht="18" customHeight="1">
      <c r="A6" s="406"/>
      <c r="B6" s="407"/>
      <c r="C6" s="407"/>
      <c r="D6" s="413" t="s">
        <v>444</v>
      </c>
      <c r="E6" s="413" t="s">
        <v>23</v>
      </c>
      <c r="F6" s="413" t="s">
        <v>445</v>
      </c>
      <c r="G6" s="413" t="s">
        <v>22</v>
      </c>
      <c r="H6" s="413" t="s">
        <v>446</v>
      </c>
    </row>
    <row r="7" spans="1:10" ht="19.5" customHeight="1">
      <c r="A7" s="406"/>
      <c r="B7" s="407"/>
      <c r="C7" s="407"/>
      <c r="D7" s="414" t="s">
        <v>447</v>
      </c>
      <c r="E7" s="415" t="s">
        <v>418</v>
      </c>
      <c r="F7" s="415" t="s">
        <v>418</v>
      </c>
      <c r="G7" s="415" t="s">
        <v>25</v>
      </c>
      <c r="H7" s="415" t="s">
        <v>448</v>
      </c>
    </row>
    <row r="8" spans="1:10" ht="11.25" customHeight="1">
      <c r="A8" s="404"/>
      <c r="B8" s="416"/>
      <c r="C8" s="416"/>
      <c r="D8" s="417"/>
      <c r="E8" s="417"/>
      <c r="F8" s="418"/>
      <c r="G8" s="418"/>
      <c r="H8" s="417"/>
    </row>
    <row r="9" spans="1:10" ht="20.100000000000001" customHeight="1">
      <c r="A9" s="419" t="s">
        <v>449</v>
      </c>
      <c r="B9" s="406"/>
      <c r="C9" s="406"/>
      <c r="D9" s="420">
        <v>115.93584785594669</v>
      </c>
      <c r="E9" s="420">
        <v>104.35907980427426</v>
      </c>
      <c r="F9" s="420">
        <v>101.88637500012921</v>
      </c>
      <c r="G9" s="420">
        <v>100.4753</v>
      </c>
      <c r="H9" s="421">
        <v>104.12234864094403</v>
      </c>
      <c r="I9" s="417"/>
      <c r="J9" s="417"/>
    </row>
    <row r="10" spans="1:10" ht="20.100000000000001" customHeight="1">
      <c r="A10" s="422"/>
      <c r="B10" s="422" t="s">
        <v>450</v>
      </c>
      <c r="C10" s="422"/>
      <c r="D10" s="418">
        <v>120.89597700709498</v>
      </c>
      <c r="E10" s="418">
        <v>104.26823588769018</v>
      </c>
      <c r="F10" s="418">
        <v>102.44124786216111</v>
      </c>
      <c r="G10" s="418">
        <v>100.258</v>
      </c>
      <c r="H10" s="423">
        <v>104.04156927306371</v>
      </c>
      <c r="I10" s="417"/>
    </row>
    <row r="11" spans="1:10" ht="20.100000000000001" customHeight="1">
      <c r="A11" s="422"/>
      <c r="B11" s="424" t="s">
        <v>215</v>
      </c>
      <c r="C11" s="422" t="s">
        <v>451</v>
      </c>
      <c r="D11" s="418">
        <v>132.12970455766734</v>
      </c>
      <c r="E11" s="418">
        <v>114.39325269485008</v>
      </c>
      <c r="F11" s="418">
        <v>102.19402428989386</v>
      </c>
      <c r="G11" s="418">
        <v>99.973100000000002</v>
      </c>
      <c r="H11" s="423">
        <v>115.56546243125888</v>
      </c>
      <c r="I11" s="417"/>
    </row>
    <row r="12" spans="1:10" ht="20.100000000000001" customHeight="1">
      <c r="A12" s="422"/>
      <c r="B12" s="422"/>
      <c r="C12" s="422" t="s">
        <v>452</v>
      </c>
      <c r="D12" s="418">
        <v>117.59515384128925</v>
      </c>
      <c r="E12" s="418">
        <v>102.7471915482935</v>
      </c>
      <c r="F12" s="418">
        <v>102.49741397204542</v>
      </c>
      <c r="G12" s="418">
        <v>100.3117</v>
      </c>
      <c r="H12" s="423">
        <v>102.14796782076534</v>
      </c>
      <c r="I12" s="417"/>
    </row>
    <row r="13" spans="1:10" ht="20.100000000000001" customHeight="1">
      <c r="A13" s="422"/>
      <c r="B13" s="422"/>
      <c r="C13" s="422" t="s">
        <v>453</v>
      </c>
      <c r="D13" s="418">
        <v>124.64673362236127</v>
      </c>
      <c r="E13" s="418">
        <v>103.93679921857546</v>
      </c>
      <c r="F13" s="418">
        <v>102.40811314973048</v>
      </c>
      <c r="G13" s="418">
        <v>100.24679999999999</v>
      </c>
      <c r="H13" s="423">
        <v>104.10618559249154</v>
      </c>
      <c r="I13" s="417"/>
    </row>
    <row r="14" spans="1:10" ht="20.100000000000001" customHeight="1">
      <c r="A14" s="422"/>
      <c r="B14" s="422" t="s">
        <v>454</v>
      </c>
      <c r="C14" s="422"/>
      <c r="D14" s="418">
        <v>113.10274263548655</v>
      </c>
      <c r="E14" s="418">
        <v>102.52348549663586</v>
      </c>
      <c r="F14" s="418">
        <v>101.63544464763916</v>
      </c>
      <c r="G14" s="418">
        <v>100.11369999999999</v>
      </c>
      <c r="H14" s="423">
        <v>102.47685432676631</v>
      </c>
      <c r="I14" s="417"/>
    </row>
    <row r="15" spans="1:10" ht="20.100000000000001" customHeight="1">
      <c r="A15" s="422"/>
      <c r="B15" s="422" t="s">
        <v>455</v>
      </c>
      <c r="C15" s="422"/>
      <c r="D15" s="418">
        <v>107.66060996506836</v>
      </c>
      <c r="E15" s="418">
        <v>101.33898948474713</v>
      </c>
      <c r="F15" s="418">
        <v>100.37356140353364</v>
      </c>
      <c r="G15" s="418">
        <v>100.03360000000001</v>
      </c>
      <c r="H15" s="423">
        <v>101.56508211206769</v>
      </c>
      <c r="I15" s="417"/>
    </row>
    <row r="16" spans="1:10" ht="20.100000000000001" customHeight="1">
      <c r="A16" s="422"/>
      <c r="B16" s="422" t="s">
        <v>456</v>
      </c>
      <c r="C16" s="422"/>
      <c r="D16" s="418">
        <v>120.3675773329289</v>
      </c>
      <c r="E16" s="418">
        <v>105.58742410049516</v>
      </c>
      <c r="F16" s="418">
        <v>102.75485735704015</v>
      </c>
      <c r="G16" s="418">
        <v>100.4967</v>
      </c>
      <c r="H16" s="423">
        <v>105.52176386217882</v>
      </c>
      <c r="I16" s="417"/>
    </row>
    <row r="17" spans="1:12" ht="20.100000000000001" customHeight="1">
      <c r="A17" s="422"/>
      <c r="B17" s="422" t="s">
        <v>457</v>
      </c>
      <c r="C17" s="422"/>
      <c r="D17" s="418">
        <v>107.86684024439207</v>
      </c>
      <c r="E17" s="418">
        <v>101.15006672665521</v>
      </c>
      <c r="F17" s="418">
        <v>100.79904731762939</v>
      </c>
      <c r="G17" s="418">
        <v>100.0737</v>
      </c>
      <c r="H17" s="423">
        <v>101.24461613959359</v>
      </c>
      <c r="I17" s="417"/>
    </row>
    <row r="18" spans="1:12" ht="20.100000000000001" customHeight="1">
      <c r="A18" s="422"/>
      <c r="B18" s="422" t="s">
        <v>458</v>
      </c>
      <c r="C18" s="422"/>
      <c r="D18" s="418">
        <v>111.80652850558781</v>
      </c>
      <c r="E18" s="418">
        <v>108.13330896453695</v>
      </c>
      <c r="F18" s="418">
        <v>102.75460259107012</v>
      </c>
      <c r="G18" s="418">
        <v>100.13339999999999</v>
      </c>
      <c r="H18" s="423">
        <v>107.21830032156721</v>
      </c>
      <c r="I18" s="417"/>
    </row>
    <row r="19" spans="1:12" ht="20.100000000000001" customHeight="1">
      <c r="A19" s="422"/>
      <c r="B19" s="424" t="s">
        <v>215</v>
      </c>
      <c r="C19" s="422" t="s">
        <v>459</v>
      </c>
      <c r="D19" s="418">
        <v>113.25869190587147</v>
      </c>
      <c r="E19" s="418">
        <v>110.40855818233682</v>
      </c>
      <c r="F19" s="418">
        <v>103.43204966988533</v>
      </c>
      <c r="G19" s="418">
        <v>100.1383</v>
      </c>
      <c r="H19" s="423">
        <v>109.17372464691957</v>
      </c>
      <c r="I19" s="417"/>
    </row>
    <row r="20" spans="1:12" ht="20.100000000000001" customHeight="1">
      <c r="A20" s="422"/>
      <c r="B20" s="422" t="s">
        <v>460</v>
      </c>
      <c r="C20" s="422"/>
      <c r="D20" s="418">
        <v>111.70179314042406</v>
      </c>
      <c r="E20" s="418">
        <v>104.39762998956658</v>
      </c>
      <c r="F20" s="418">
        <v>102.78607522139176</v>
      </c>
      <c r="G20" s="418">
        <v>101.4485</v>
      </c>
      <c r="H20" s="423">
        <v>103.42809931231116</v>
      </c>
      <c r="I20" s="417"/>
    </row>
    <row r="21" spans="1:12" ht="20.100000000000001" customHeight="1">
      <c r="A21" s="422"/>
      <c r="B21" s="422" t="s">
        <v>461</v>
      </c>
      <c r="C21" s="422"/>
      <c r="D21" s="418">
        <v>95.950163211874255</v>
      </c>
      <c r="E21" s="418">
        <v>98.940080767395955</v>
      </c>
      <c r="F21" s="418">
        <v>99.529356457231088</v>
      </c>
      <c r="G21" s="418">
        <v>99.997500000000002</v>
      </c>
      <c r="H21" s="423">
        <v>98.640072128600579</v>
      </c>
      <c r="I21" s="417"/>
    </row>
    <row r="22" spans="1:12" ht="20.100000000000001" customHeight="1">
      <c r="A22" s="422"/>
      <c r="B22" s="422" t="s">
        <v>462</v>
      </c>
      <c r="C22" s="422"/>
      <c r="D22" s="418">
        <v>119.86018154732352</v>
      </c>
      <c r="E22" s="418">
        <v>107.9971586595537</v>
      </c>
      <c r="F22" s="418">
        <v>96.028826825659323</v>
      </c>
      <c r="G22" s="418">
        <v>100.02079999999999</v>
      </c>
      <c r="H22" s="423">
        <v>108.5007579588234</v>
      </c>
      <c r="I22" s="417"/>
    </row>
    <row r="23" spans="1:12" ht="20.100000000000001" customHeight="1">
      <c r="A23" s="422"/>
      <c r="B23" s="424" t="s">
        <v>215</v>
      </c>
      <c r="C23" s="422" t="s">
        <v>463</v>
      </c>
      <c r="D23" s="425">
        <v>120.43598360308262</v>
      </c>
      <c r="E23" s="418">
        <v>108.54149612478091</v>
      </c>
      <c r="F23" s="418">
        <v>95.46231743412504</v>
      </c>
      <c r="G23" s="418">
        <v>100.0022</v>
      </c>
      <c r="H23" s="423">
        <v>109.0669913192653</v>
      </c>
      <c r="I23" s="417"/>
      <c r="J23" s="426"/>
      <c r="L23" s="426"/>
    </row>
    <row r="24" spans="1:12" ht="20.100000000000001" customHeight="1">
      <c r="A24" s="422"/>
      <c r="B24" s="422" t="s">
        <v>464</v>
      </c>
      <c r="C24" s="422"/>
      <c r="D24" s="425">
        <v>106.9850556491746</v>
      </c>
      <c r="E24" s="418">
        <v>102.29360971968711</v>
      </c>
      <c r="F24" s="418">
        <v>101.93848913296075</v>
      </c>
      <c r="G24" s="418">
        <v>100.1384</v>
      </c>
      <c r="H24" s="423">
        <v>101.80576943848062</v>
      </c>
      <c r="I24" s="417"/>
    </row>
    <row r="25" spans="1:12" ht="20.100000000000001" customHeight="1">
      <c r="A25" s="422"/>
      <c r="B25" s="422" t="s">
        <v>465</v>
      </c>
      <c r="C25" s="422"/>
      <c r="D25" s="425">
        <v>121.84885261669051</v>
      </c>
      <c r="E25" s="418">
        <v>106.93049091674472</v>
      </c>
      <c r="F25" s="418">
        <v>105.60739220201924</v>
      </c>
      <c r="G25" s="418">
        <v>103.77290000000001</v>
      </c>
      <c r="H25" s="423">
        <v>106.27308988526828</v>
      </c>
      <c r="I25" s="417"/>
    </row>
    <row r="26" spans="1:12" ht="20.100000000000001" customHeight="1">
      <c r="A26" s="419" t="s">
        <v>466</v>
      </c>
      <c r="B26" s="427"/>
      <c r="C26" s="427"/>
      <c r="D26" s="420">
        <v>194.73486674054914</v>
      </c>
      <c r="E26" s="420">
        <v>129.39036226644669</v>
      </c>
      <c r="F26" s="420">
        <v>118.11203322582242</v>
      </c>
      <c r="G26" s="420">
        <v>99.875399999999999</v>
      </c>
      <c r="H26" s="421">
        <v>124.77371232766288</v>
      </c>
      <c r="I26" s="417"/>
    </row>
    <row r="27" spans="1:12" ht="20.100000000000001" customHeight="1">
      <c r="A27" s="419" t="s">
        <v>467</v>
      </c>
      <c r="B27" s="427"/>
      <c r="C27" s="427"/>
      <c r="D27" s="420">
        <v>109.52752589803113</v>
      </c>
      <c r="E27" s="420">
        <v>107.14350169629527</v>
      </c>
      <c r="F27" s="420">
        <v>104.22196129682703</v>
      </c>
      <c r="G27" s="420">
        <v>100.05119999999999</v>
      </c>
      <c r="H27" s="421">
        <v>105.8518165998139</v>
      </c>
      <c r="I27" s="417"/>
      <c r="J27" s="417"/>
    </row>
    <row r="28" spans="1:12" ht="20.100000000000001" customHeight="1">
      <c r="A28" s="419" t="s">
        <v>468</v>
      </c>
      <c r="B28" s="427"/>
      <c r="C28" s="427"/>
      <c r="D28" s="428"/>
      <c r="E28" s="420">
        <v>2.6111008455706797</v>
      </c>
      <c r="F28" s="420"/>
      <c r="G28" s="420">
        <v>0.36026797738721861</v>
      </c>
      <c r="H28" s="421">
        <v>2.7325656011389299</v>
      </c>
      <c r="I28" s="417"/>
    </row>
    <row r="29" spans="1:12" ht="18.75" customHeight="1"/>
    <row r="52" spans="1:8">
      <c r="A52" s="429"/>
      <c r="B52" s="429"/>
      <c r="C52" s="429"/>
      <c r="D52" s="429"/>
      <c r="E52" s="429"/>
      <c r="F52" s="429"/>
      <c r="G52" s="429"/>
      <c r="H52" s="429"/>
    </row>
    <row r="53" spans="1:8">
      <c r="A53" s="429"/>
      <c r="B53" s="429"/>
      <c r="C53" s="429"/>
      <c r="D53" s="429"/>
      <c r="E53" s="429"/>
      <c r="F53" s="429"/>
      <c r="G53" s="429"/>
      <c r="H53" s="429"/>
    </row>
    <row r="54" spans="1:8">
      <c r="A54" s="429"/>
      <c r="B54" s="429"/>
      <c r="C54" s="429"/>
      <c r="D54" s="429"/>
      <c r="E54" s="429"/>
      <c r="F54" s="429"/>
      <c r="G54" s="429"/>
      <c r="H54" s="429"/>
    </row>
    <row r="55" spans="1:8">
      <c r="A55" s="429"/>
      <c r="B55" s="429"/>
      <c r="C55" s="429"/>
      <c r="D55" s="429"/>
      <c r="E55" s="429"/>
      <c r="F55" s="429"/>
      <c r="G55" s="429"/>
      <c r="H55" s="429"/>
    </row>
    <row r="56" spans="1:8">
      <c r="A56" s="429"/>
      <c r="B56" s="429"/>
      <c r="C56" s="429"/>
      <c r="D56" s="429"/>
      <c r="E56" s="429"/>
      <c r="F56" s="429"/>
      <c r="G56" s="429"/>
      <c r="H56" s="429"/>
    </row>
    <row r="57" spans="1:8">
      <c r="A57" s="429"/>
      <c r="B57" s="429"/>
      <c r="C57" s="429"/>
      <c r="D57" s="429"/>
      <c r="E57" s="429"/>
      <c r="F57" s="429"/>
      <c r="G57" s="429"/>
      <c r="H57" s="429"/>
    </row>
    <row r="58" spans="1:8">
      <c r="A58" s="429"/>
      <c r="B58" s="429"/>
      <c r="C58" s="429"/>
      <c r="D58" s="429"/>
      <c r="E58" s="429"/>
      <c r="F58" s="429"/>
      <c r="G58" s="429"/>
      <c r="H58" s="429"/>
    </row>
    <row r="59" spans="1:8">
      <c r="A59" s="429"/>
      <c r="B59" s="429"/>
      <c r="C59" s="429"/>
      <c r="D59" s="429"/>
      <c r="E59" s="429"/>
      <c r="F59" s="429"/>
      <c r="G59" s="429"/>
      <c r="H59" s="429"/>
    </row>
    <row r="60" spans="1:8">
      <c r="A60" s="429"/>
      <c r="B60" s="429"/>
      <c r="C60" s="429"/>
      <c r="D60" s="429"/>
      <c r="E60" s="429"/>
      <c r="F60" s="429"/>
      <c r="G60" s="429"/>
      <c r="H60" s="429"/>
    </row>
  </sheetData>
  <mergeCells count="1">
    <mergeCell ref="D5:G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923C-9B67-4454-A5AA-C195FED17802}">
  <dimension ref="A1:I198"/>
  <sheetViews>
    <sheetView zoomScaleNormal="100" workbookViewId="0">
      <selection activeCell="G6" sqref="G6"/>
    </sheetView>
  </sheetViews>
  <sheetFormatPr defaultColWidth="9" defaultRowHeight="14.4"/>
  <cols>
    <col min="1" max="1" width="26.6640625" style="182" customWidth="1"/>
    <col min="2" max="2" width="10.109375" style="182" customWidth="1"/>
    <col min="3" max="3" width="11.109375" style="182" customWidth="1"/>
    <col min="4" max="4" width="12.109375" style="182" customWidth="1"/>
    <col min="5" max="5" width="12.44140625" style="182" customWidth="1"/>
    <col min="6" max="6" width="12.5546875" style="182" customWidth="1"/>
    <col min="7" max="7" width="9" style="182"/>
    <col min="8" max="8" width="18" style="182" customWidth="1"/>
    <col min="9" max="9" width="19.88671875" style="182" customWidth="1"/>
    <col min="10" max="16384" width="9" style="182"/>
  </cols>
  <sheetData>
    <row r="1" spans="1:8" ht="20.100000000000001" customHeight="1">
      <c r="A1" s="179" t="s">
        <v>248</v>
      </c>
      <c r="B1" s="180"/>
      <c r="C1" s="180"/>
      <c r="D1" s="180"/>
      <c r="E1" s="180"/>
      <c r="F1" s="180"/>
      <c r="G1" s="181"/>
    </row>
    <row r="2" spans="1:8" ht="20.100000000000001" customHeight="1">
      <c r="A2" s="183" t="s">
        <v>249</v>
      </c>
      <c r="B2" s="184"/>
      <c r="C2" s="184"/>
      <c r="D2" s="184"/>
      <c r="E2" s="184"/>
      <c r="F2" s="184"/>
      <c r="G2" s="181"/>
    </row>
    <row r="3" spans="1:8" ht="20.100000000000001" customHeight="1">
      <c r="A3" s="185"/>
      <c r="B3" s="186"/>
      <c r="C3" s="186"/>
      <c r="D3" s="186"/>
      <c r="E3" s="186"/>
      <c r="F3" s="187"/>
      <c r="G3" s="181"/>
    </row>
    <row r="4" spans="1:8" ht="15.9" customHeight="1">
      <c r="A4" s="188"/>
      <c r="B4" s="189" t="s">
        <v>72</v>
      </c>
      <c r="C4" s="189" t="s">
        <v>72</v>
      </c>
      <c r="D4" s="189" t="s">
        <v>250</v>
      </c>
      <c r="E4" s="189" t="s">
        <v>250</v>
      </c>
      <c r="F4" s="189" t="s">
        <v>209</v>
      </c>
      <c r="G4" s="181"/>
    </row>
    <row r="5" spans="1:8" ht="15.9" customHeight="1">
      <c r="A5" s="190"/>
      <c r="B5" s="191" t="s">
        <v>76</v>
      </c>
      <c r="C5" s="191" t="s">
        <v>24</v>
      </c>
      <c r="D5" s="191" t="s">
        <v>210</v>
      </c>
      <c r="E5" s="191" t="s">
        <v>210</v>
      </c>
      <c r="F5" s="191" t="s">
        <v>210</v>
      </c>
      <c r="G5" s="181"/>
    </row>
    <row r="6" spans="1:8" ht="15.9" customHeight="1">
      <c r="A6" s="190"/>
      <c r="B6" s="192" t="s">
        <v>77</v>
      </c>
      <c r="C6" s="192" t="s">
        <v>77</v>
      </c>
      <c r="D6" s="192" t="s">
        <v>129</v>
      </c>
      <c r="E6" s="192" t="s">
        <v>251</v>
      </c>
      <c r="F6" s="192" t="s">
        <v>251</v>
      </c>
      <c r="G6" s="181"/>
    </row>
    <row r="7" spans="1:8" ht="15.9" customHeight="1">
      <c r="A7" s="190"/>
      <c r="B7" s="193">
        <v>2024</v>
      </c>
      <c r="C7" s="193">
        <v>2024</v>
      </c>
      <c r="D7" s="193" t="s">
        <v>242</v>
      </c>
      <c r="E7" s="193" t="s">
        <v>243</v>
      </c>
      <c r="F7" s="193" t="s">
        <v>243</v>
      </c>
      <c r="G7" s="181"/>
    </row>
    <row r="8" spans="1:8" ht="20.100000000000001" customHeight="1">
      <c r="A8" s="190"/>
      <c r="G8" s="181"/>
    </row>
    <row r="9" spans="1:8" ht="20.100000000000001" customHeight="1">
      <c r="A9" s="194" t="s">
        <v>252</v>
      </c>
      <c r="B9" s="195">
        <v>447703.27770253923</v>
      </c>
      <c r="C9" s="195">
        <v>2805672.8050590926</v>
      </c>
      <c r="D9" s="196">
        <v>106.37066168252535</v>
      </c>
      <c r="E9" s="197">
        <v>111.91900800116098</v>
      </c>
      <c r="F9" s="196">
        <v>107.21971272553674</v>
      </c>
      <c r="G9" s="181"/>
    </row>
    <row r="10" spans="1:8" ht="20.100000000000001" customHeight="1">
      <c r="A10" s="198" t="s">
        <v>253</v>
      </c>
      <c r="B10" s="195"/>
      <c r="C10" s="195"/>
      <c r="D10" s="196"/>
      <c r="E10" s="197"/>
      <c r="F10" s="196"/>
      <c r="G10" s="181"/>
    </row>
    <row r="11" spans="1:8" ht="20.100000000000001" customHeight="1">
      <c r="A11" s="199" t="s">
        <v>254</v>
      </c>
      <c r="B11" s="200">
        <v>446306.8252465392</v>
      </c>
      <c r="C11" s="200">
        <v>2795432.1309630927</v>
      </c>
      <c r="D11" s="201">
        <v>106.38323144733239</v>
      </c>
      <c r="E11" s="202">
        <v>111.98948524190904</v>
      </c>
      <c r="F11" s="201">
        <v>107.17326490513157</v>
      </c>
      <c r="G11" s="181"/>
    </row>
    <row r="12" spans="1:8" ht="20.100000000000001" customHeight="1">
      <c r="A12" s="199" t="s">
        <v>255</v>
      </c>
      <c r="B12" s="200">
        <v>1396.452456</v>
      </c>
      <c r="C12" s="200">
        <v>10240.674096000001</v>
      </c>
      <c r="D12" s="201">
        <v>102.49999999999999</v>
      </c>
      <c r="E12" s="202">
        <v>93.178019514336825</v>
      </c>
      <c r="F12" s="201">
        <v>121.60620891830204</v>
      </c>
      <c r="G12" s="181"/>
    </row>
    <row r="13" spans="1:8" ht="20.100000000000001" customHeight="1">
      <c r="A13" s="198" t="s">
        <v>256</v>
      </c>
      <c r="B13" s="195"/>
      <c r="C13" s="195"/>
      <c r="D13" s="196"/>
      <c r="E13" s="197"/>
      <c r="F13" s="196"/>
      <c r="G13" s="181"/>
      <c r="H13" s="203"/>
    </row>
    <row r="14" spans="1:8" ht="20.100000000000001" customHeight="1">
      <c r="A14" s="199" t="s">
        <v>257</v>
      </c>
      <c r="B14" s="200">
        <v>878.226</v>
      </c>
      <c r="C14" s="200">
        <v>4606.4650000000001</v>
      </c>
      <c r="D14" s="201">
        <v>98.735099389866193</v>
      </c>
      <c r="E14" s="202">
        <v>120.79522775319549</v>
      </c>
      <c r="F14" s="201">
        <v>119.53948985197644</v>
      </c>
      <c r="G14" s="181"/>
      <c r="H14" s="203"/>
    </row>
    <row r="15" spans="1:8" ht="20.100000000000001" customHeight="1">
      <c r="A15" s="199" t="s">
        <v>258</v>
      </c>
      <c r="B15" s="200">
        <v>779.07633939708137</v>
      </c>
      <c r="C15" s="200">
        <v>7862.2086987159983</v>
      </c>
      <c r="D15" s="201">
        <v>96.830570013796091</v>
      </c>
      <c r="E15" s="202">
        <v>113.16656667188366</v>
      </c>
      <c r="F15" s="201">
        <v>101.71937593422673</v>
      </c>
      <c r="G15" s="181"/>
      <c r="H15" s="203"/>
    </row>
    <row r="16" spans="1:8" ht="20.100000000000001" customHeight="1">
      <c r="A16" s="199" t="s">
        <v>259</v>
      </c>
      <c r="B16" s="200">
        <v>28697.377543912567</v>
      </c>
      <c r="C16" s="200">
        <v>213970.22548892128</v>
      </c>
      <c r="D16" s="201">
        <v>100.91185603560619</v>
      </c>
      <c r="E16" s="202">
        <v>113.12352038396223</v>
      </c>
      <c r="F16" s="201">
        <v>109.13670959631089</v>
      </c>
      <c r="G16" s="181"/>
      <c r="H16" s="203"/>
    </row>
    <row r="17" spans="1:9" ht="20.100000000000001" customHeight="1">
      <c r="A17" s="199" t="s">
        <v>260</v>
      </c>
      <c r="B17" s="200">
        <v>413189.49381772958</v>
      </c>
      <c r="C17" s="200">
        <v>2549602.6804544553</v>
      </c>
      <c r="D17" s="201">
        <v>106.84468939486781</v>
      </c>
      <c r="E17" s="202">
        <v>112.44971892098891</v>
      </c>
      <c r="F17" s="201">
        <v>107.33817108944498</v>
      </c>
      <c r="G17" s="181"/>
      <c r="H17" s="203"/>
    </row>
    <row r="18" spans="1:9" ht="20.100000000000001" customHeight="1">
      <c r="A18" s="199" t="s">
        <v>261</v>
      </c>
      <c r="B18" s="200">
        <v>4159.1040015000008</v>
      </c>
      <c r="C18" s="200">
        <v>29631.225417000001</v>
      </c>
      <c r="D18" s="201">
        <v>103</v>
      </c>
      <c r="E18" s="202">
        <v>71.746814453818402</v>
      </c>
      <c r="F18" s="201">
        <v>87.63559714549865</v>
      </c>
      <c r="G18" s="181"/>
      <c r="H18" s="203"/>
    </row>
    <row r="19" spans="1:9" ht="20.100000000000001" customHeight="1">
      <c r="A19" s="199"/>
      <c r="B19" s="204"/>
      <c r="C19" s="204"/>
      <c r="D19" s="205"/>
      <c r="E19" s="205"/>
      <c r="F19" s="205"/>
      <c r="G19" s="181"/>
    </row>
    <row r="20" spans="1:9" ht="20.100000000000001" customHeight="1">
      <c r="A20" s="194" t="s">
        <v>262</v>
      </c>
      <c r="B20" s="195">
        <v>22717.650206118004</v>
      </c>
      <c r="C20" s="195">
        <v>155647.79766214467</v>
      </c>
      <c r="D20" s="196">
        <v>102.86011335227339</v>
      </c>
      <c r="E20" s="197">
        <v>105.48196292870237</v>
      </c>
      <c r="F20" s="196">
        <v>110.46559891178494</v>
      </c>
      <c r="G20" s="181"/>
    </row>
    <row r="21" spans="1:9" ht="20.100000000000001" customHeight="1">
      <c r="A21" s="198" t="s">
        <v>253</v>
      </c>
      <c r="B21" s="195"/>
      <c r="C21" s="195"/>
      <c r="D21" s="196"/>
      <c r="E21" s="197"/>
      <c r="F21" s="196"/>
      <c r="G21" s="181"/>
    </row>
    <row r="22" spans="1:9" ht="20.100000000000001" customHeight="1">
      <c r="A22" s="199" t="s">
        <v>254</v>
      </c>
      <c r="B22" s="200">
        <v>18372.301569554584</v>
      </c>
      <c r="C22" s="200">
        <v>123086.98844292127</v>
      </c>
      <c r="D22" s="201">
        <v>102.66345207968823</v>
      </c>
      <c r="E22" s="202">
        <v>106.35595120143631</v>
      </c>
      <c r="F22" s="201">
        <v>105.95353360352281</v>
      </c>
      <c r="G22" s="181"/>
      <c r="H22" s="203"/>
    </row>
    <row r="23" spans="1:9" ht="20.100000000000001" customHeight="1">
      <c r="A23" s="199" t="s">
        <v>255</v>
      </c>
      <c r="B23" s="200">
        <v>4345.3999999999996</v>
      </c>
      <c r="C23" s="200">
        <v>32560.809219223418</v>
      </c>
      <c r="D23" s="201">
        <v>103.69999999999999</v>
      </c>
      <c r="E23" s="202">
        <v>101.9401311042723</v>
      </c>
      <c r="F23" s="201">
        <v>131.66055781980077</v>
      </c>
      <c r="G23" s="181"/>
      <c r="H23" s="203"/>
    </row>
    <row r="24" spans="1:9" ht="20.100000000000001" customHeight="1">
      <c r="A24" s="198" t="s">
        <v>256</v>
      </c>
      <c r="B24" s="195"/>
      <c r="C24" s="195"/>
      <c r="D24" s="196"/>
      <c r="E24" s="197"/>
      <c r="F24" s="196"/>
      <c r="G24" s="206"/>
      <c r="H24" s="206"/>
    </row>
    <row r="25" spans="1:9" ht="20.100000000000001" customHeight="1">
      <c r="A25" s="199" t="s">
        <v>257</v>
      </c>
      <c r="B25" s="200">
        <v>369.77199999999999</v>
      </c>
      <c r="C25" s="200">
        <v>1831.5350000000001</v>
      </c>
      <c r="D25" s="201">
        <v>103.37807424885864</v>
      </c>
      <c r="E25" s="202">
        <v>128.6396148172887</v>
      </c>
      <c r="F25" s="201">
        <v>122.91075836132859</v>
      </c>
      <c r="G25" s="203"/>
      <c r="H25" s="203"/>
      <c r="I25" s="203"/>
    </row>
    <row r="26" spans="1:9" ht="20.100000000000001" customHeight="1">
      <c r="A26" s="199" t="s">
        <v>258</v>
      </c>
      <c r="B26" s="200">
        <v>70.625308027732444</v>
      </c>
      <c r="C26" s="200">
        <v>490.71362889496675</v>
      </c>
      <c r="D26" s="201">
        <v>86.106034473469279</v>
      </c>
      <c r="E26" s="202">
        <v>113.13023891232426</v>
      </c>
      <c r="F26" s="201">
        <v>108.20182885448186</v>
      </c>
      <c r="G26" s="203"/>
      <c r="H26" s="203"/>
      <c r="I26" s="203"/>
    </row>
    <row r="27" spans="1:9" ht="20.100000000000001" customHeight="1">
      <c r="A27" s="199" t="s">
        <v>259</v>
      </c>
      <c r="B27" s="200">
        <v>692.2142025009623</v>
      </c>
      <c r="C27" s="200">
        <v>4271.0774987462482</v>
      </c>
      <c r="D27" s="201">
        <v>101.5188054035834</v>
      </c>
      <c r="E27" s="202">
        <v>121.73948186631102</v>
      </c>
      <c r="F27" s="201">
        <v>113.75407983759641</v>
      </c>
      <c r="G27" s="203"/>
      <c r="H27" s="203"/>
      <c r="I27" s="203"/>
    </row>
    <row r="28" spans="1:9" ht="20.100000000000001" customHeight="1">
      <c r="A28" s="199" t="s">
        <v>260</v>
      </c>
      <c r="B28" s="200">
        <v>14660.865715314058</v>
      </c>
      <c r="C28" s="200">
        <v>99147.494579823193</v>
      </c>
      <c r="D28" s="201">
        <v>102.02448943097053</v>
      </c>
      <c r="E28" s="202">
        <v>115.1777852495099</v>
      </c>
      <c r="F28" s="201">
        <v>111.45712682096203</v>
      </c>
      <c r="G28" s="203"/>
      <c r="H28" s="203"/>
      <c r="I28" s="203"/>
    </row>
    <row r="29" spans="1:9" ht="20.100000000000001" customHeight="1">
      <c r="A29" s="199" t="s">
        <v>261</v>
      </c>
      <c r="B29" s="200">
        <v>6924.1729802752498</v>
      </c>
      <c r="C29" s="200">
        <v>49906.976954680242</v>
      </c>
      <c r="D29" s="201">
        <v>105</v>
      </c>
      <c r="E29" s="202">
        <v>87.763071843968959</v>
      </c>
      <c r="F29" s="201">
        <v>107.91265371708252</v>
      </c>
      <c r="G29" s="203"/>
      <c r="H29" s="203"/>
      <c r="I29" s="203"/>
    </row>
    <row r="30" spans="1:9" ht="20.100000000000001" customHeight="1">
      <c r="A30" s="207"/>
      <c r="B30" s="207"/>
      <c r="C30" s="207"/>
      <c r="D30" s="207"/>
      <c r="E30" s="207"/>
      <c r="F30" s="207"/>
      <c r="G30" s="181"/>
    </row>
    <row r="31" spans="1:9" ht="20.100000000000001" customHeight="1">
      <c r="A31" s="207"/>
      <c r="B31" s="207"/>
      <c r="C31" s="207"/>
      <c r="D31" s="207"/>
      <c r="E31" s="207"/>
      <c r="F31" s="207"/>
      <c r="G31" s="181"/>
    </row>
    <row r="32" spans="1:9" ht="20.100000000000001" customHeight="1">
      <c r="A32" s="207"/>
      <c r="B32" s="207"/>
      <c r="C32" s="207"/>
      <c r="D32" s="207"/>
      <c r="E32" s="207"/>
      <c r="F32" s="207"/>
      <c r="G32" s="181"/>
    </row>
    <row r="33" spans="1:7" ht="20.100000000000001" customHeight="1">
      <c r="A33" s="207"/>
      <c r="B33" s="207"/>
      <c r="C33" s="207"/>
      <c r="D33" s="207"/>
      <c r="E33" s="207"/>
      <c r="F33" s="207"/>
      <c r="G33" s="181"/>
    </row>
    <row r="34" spans="1:7" ht="20.100000000000001" customHeight="1">
      <c r="A34" s="207"/>
      <c r="B34" s="207"/>
      <c r="C34" s="207"/>
      <c r="D34" s="207"/>
      <c r="E34" s="207"/>
      <c r="F34" s="207"/>
      <c r="G34" s="181"/>
    </row>
    <row r="35" spans="1:7" ht="20.100000000000001" customHeight="1">
      <c r="A35" s="208"/>
      <c r="B35" s="208"/>
      <c r="C35" s="209"/>
      <c r="D35" s="209"/>
      <c r="E35" s="209"/>
      <c r="F35" s="208"/>
      <c r="G35" s="181"/>
    </row>
    <row r="36" spans="1:7" ht="20.100000000000001" customHeight="1">
      <c r="A36" s="208"/>
      <c r="B36" s="208"/>
      <c r="C36" s="209"/>
      <c r="D36" s="209"/>
      <c r="E36" s="209"/>
      <c r="F36" s="208"/>
      <c r="G36" s="181"/>
    </row>
    <row r="37" spans="1:7" ht="20.100000000000001" customHeight="1">
      <c r="A37" s="208"/>
      <c r="B37" s="208"/>
      <c r="C37" s="209"/>
      <c r="D37" s="209"/>
      <c r="E37" s="209"/>
      <c r="F37" s="208"/>
    </row>
    <row r="38" spans="1:7" ht="20.100000000000001" customHeight="1">
      <c r="A38" s="208"/>
      <c r="B38" s="208"/>
      <c r="C38" s="209"/>
      <c r="D38" s="209"/>
      <c r="E38" s="209"/>
      <c r="F38" s="208"/>
    </row>
    <row r="39" spans="1:7" ht="20.100000000000001" customHeight="1">
      <c r="A39" s="208"/>
      <c r="B39" s="208"/>
      <c r="C39" s="209"/>
      <c r="D39" s="209"/>
      <c r="E39" s="209"/>
      <c r="F39" s="208"/>
    </row>
    <row r="40" spans="1:7" ht="20.100000000000001" customHeight="1">
      <c r="A40" s="208"/>
      <c r="B40" s="208"/>
      <c r="C40" s="209"/>
      <c r="D40" s="209"/>
      <c r="E40" s="209"/>
      <c r="F40" s="208"/>
    </row>
    <row r="41" spans="1:7" ht="20.100000000000001" customHeight="1">
      <c r="A41" s="208"/>
      <c r="B41" s="208"/>
      <c r="C41" s="209"/>
      <c r="D41" s="209"/>
      <c r="E41" s="209"/>
      <c r="F41" s="208"/>
    </row>
    <row r="42" spans="1:7" ht="20.100000000000001" customHeight="1">
      <c r="A42" s="208"/>
      <c r="B42" s="208"/>
      <c r="C42" s="209"/>
      <c r="D42" s="209"/>
      <c r="E42" s="209"/>
      <c r="F42" s="208"/>
    </row>
    <row r="43" spans="1:7" ht="20.100000000000001" customHeight="1">
      <c r="A43" s="208"/>
      <c r="B43" s="208"/>
      <c r="C43" s="209"/>
      <c r="D43" s="209"/>
      <c r="E43" s="209"/>
      <c r="F43" s="208"/>
    </row>
    <row r="44" spans="1:7" ht="20.100000000000001" customHeight="1">
      <c r="A44" s="208"/>
      <c r="B44" s="208"/>
      <c r="C44" s="209"/>
      <c r="D44" s="209"/>
      <c r="E44" s="209"/>
      <c r="F44" s="208"/>
    </row>
    <row r="45" spans="1:7" ht="20.100000000000001" customHeight="1">
      <c r="A45" s="208"/>
      <c r="B45" s="208"/>
      <c r="C45" s="209"/>
      <c r="D45" s="209"/>
      <c r="E45" s="209"/>
      <c r="F45" s="208"/>
    </row>
    <row r="46" spans="1:7" ht="20.100000000000001" customHeight="1">
      <c r="A46" s="208"/>
      <c r="B46" s="208"/>
      <c r="C46" s="209"/>
      <c r="D46" s="209"/>
      <c r="E46" s="209"/>
      <c r="F46" s="208"/>
    </row>
    <row r="47" spans="1:7" ht="20.100000000000001" customHeight="1">
      <c r="A47" s="208"/>
      <c r="B47" s="208"/>
      <c r="C47" s="209"/>
      <c r="D47" s="209"/>
      <c r="E47" s="209"/>
      <c r="F47" s="208"/>
    </row>
    <row r="48" spans="1:7" ht="14.1" customHeight="1">
      <c r="A48" s="208"/>
      <c r="B48" s="208"/>
      <c r="C48" s="209"/>
      <c r="D48" s="209"/>
      <c r="E48" s="209"/>
      <c r="F48" s="208"/>
    </row>
    <row r="49" spans="1:6" ht="14.1" customHeight="1">
      <c r="A49" s="208"/>
      <c r="B49" s="208"/>
      <c r="C49" s="209"/>
      <c r="D49" s="209"/>
      <c r="E49" s="209"/>
      <c r="F49" s="208"/>
    </row>
    <row r="50" spans="1:6" ht="14.1" customHeight="1">
      <c r="A50" s="208"/>
      <c r="B50" s="208"/>
      <c r="C50" s="209"/>
      <c r="D50" s="209"/>
      <c r="E50" s="209"/>
      <c r="F50" s="208"/>
    </row>
    <row r="51" spans="1:6" ht="14.1" customHeight="1">
      <c r="A51" s="208"/>
      <c r="B51" s="208"/>
      <c r="C51" s="209"/>
      <c r="D51" s="209"/>
      <c r="E51" s="209"/>
      <c r="F51" s="208"/>
    </row>
    <row r="52" spans="1:6" ht="14.1" customHeight="1">
      <c r="A52" s="208"/>
      <c r="B52" s="208"/>
      <c r="C52" s="209"/>
      <c r="D52" s="209"/>
      <c r="E52" s="209"/>
      <c r="F52" s="208"/>
    </row>
    <row r="53" spans="1:6" ht="14.1" customHeight="1">
      <c r="A53" s="208"/>
      <c r="B53" s="208"/>
      <c r="C53" s="209"/>
      <c r="D53" s="209"/>
      <c r="E53" s="209"/>
      <c r="F53" s="208"/>
    </row>
    <row r="54" spans="1:6" ht="14.1" customHeight="1">
      <c r="A54" s="208"/>
      <c r="B54" s="208"/>
      <c r="C54" s="209"/>
      <c r="D54" s="209"/>
      <c r="E54" s="209"/>
      <c r="F54" s="208"/>
    </row>
    <row r="55" spans="1:6" ht="18" customHeight="1">
      <c r="A55" s="208"/>
      <c r="B55" s="208"/>
      <c r="C55" s="209"/>
      <c r="D55" s="209"/>
      <c r="E55" s="209"/>
      <c r="F55" s="208"/>
    </row>
    <row r="56" spans="1:6" ht="18" customHeight="1">
      <c r="A56" s="208"/>
      <c r="B56" s="208"/>
      <c r="C56" s="209"/>
      <c r="D56" s="209"/>
      <c r="E56" s="209"/>
      <c r="F56" s="208"/>
    </row>
    <row r="57" spans="1:6" ht="18" customHeight="1">
      <c r="A57" s="208"/>
      <c r="B57" s="208"/>
      <c r="C57" s="209"/>
      <c r="D57" s="209"/>
      <c r="E57" s="209"/>
      <c r="F57" s="208"/>
    </row>
    <row r="58" spans="1:6" ht="18" customHeight="1">
      <c r="A58" s="208"/>
      <c r="B58" s="208"/>
      <c r="C58" s="209"/>
      <c r="D58" s="209"/>
      <c r="E58" s="209"/>
      <c r="F58" s="208"/>
    </row>
    <row r="59" spans="1:6" ht="18" customHeight="1">
      <c r="A59" s="208"/>
      <c r="B59" s="208"/>
      <c r="C59" s="209"/>
      <c r="D59" s="209"/>
      <c r="E59" s="209"/>
      <c r="F59" s="208"/>
    </row>
    <row r="60" spans="1:6" ht="15">
      <c r="A60" s="208"/>
      <c r="B60" s="208"/>
      <c r="C60" s="209"/>
      <c r="D60" s="209"/>
      <c r="E60" s="209"/>
      <c r="F60" s="208"/>
    </row>
    <row r="61" spans="1:6" ht="15">
      <c r="A61" s="208"/>
      <c r="B61" s="208"/>
      <c r="C61" s="209"/>
      <c r="D61" s="209"/>
      <c r="E61" s="209"/>
      <c r="F61" s="208"/>
    </row>
    <row r="62" spans="1:6" ht="15">
      <c r="A62" s="208"/>
      <c r="B62" s="208"/>
      <c r="C62" s="209"/>
      <c r="D62" s="209"/>
      <c r="E62" s="209"/>
      <c r="F62" s="208"/>
    </row>
    <row r="63" spans="1:6" ht="15">
      <c r="A63" s="208"/>
      <c r="B63" s="208"/>
      <c r="C63" s="209"/>
      <c r="D63" s="209"/>
      <c r="E63" s="209"/>
      <c r="F63" s="208"/>
    </row>
    <row r="64" spans="1:6" ht="15">
      <c r="A64" s="208"/>
      <c r="B64" s="208"/>
      <c r="C64" s="209"/>
      <c r="D64" s="209"/>
      <c r="E64" s="209"/>
      <c r="F64" s="208"/>
    </row>
    <row r="65" spans="1:6" ht="15">
      <c r="A65" s="208"/>
      <c r="B65" s="208"/>
      <c r="C65" s="209"/>
      <c r="D65" s="209"/>
      <c r="E65" s="209"/>
      <c r="F65" s="208"/>
    </row>
    <row r="66" spans="1:6" ht="15">
      <c r="A66" s="208"/>
      <c r="B66" s="208"/>
      <c r="C66" s="209"/>
      <c r="D66" s="209"/>
      <c r="E66" s="209"/>
      <c r="F66" s="208"/>
    </row>
    <row r="67" spans="1:6" ht="15">
      <c r="A67" s="208"/>
      <c r="B67" s="208"/>
      <c r="C67" s="209"/>
      <c r="D67" s="209"/>
      <c r="E67" s="209"/>
      <c r="F67" s="208"/>
    </row>
    <row r="68" spans="1:6" ht="15">
      <c r="A68" s="208"/>
      <c r="B68" s="208"/>
      <c r="C68" s="209"/>
      <c r="D68" s="209"/>
      <c r="E68" s="209"/>
      <c r="F68" s="208"/>
    </row>
    <row r="69" spans="1:6" ht="15">
      <c r="A69" s="208"/>
      <c r="B69" s="208"/>
      <c r="C69" s="209"/>
      <c r="D69" s="209"/>
      <c r="E69" s="209"/>
      <c r="F69" s="208"/>
    </row>
    <row r="70" spans="1:6" ht="15">
      <c r="A70" s="208"/>
      <c r="B70" s="208"/>
      <c r="C70" s="209"/>
      <c r="D70" s="209"/>
      <c r="E70" s="209"/>
      <c r="F70" s="208"/>
    </row>
    <row r="71" spans="1:6" ht="15">
      <c r="A71" s="208"/>
      <c r="B71" s="208"/>
      <c r="C71" s="209"/>
      <c r="D71" s="209"/>
      <c r="E71" s="209"/>
      <c r="F71" s="208"/>
    </row>
    <row r="72" spans="1:6" ht="15">
      <c r="A72" s="208"/>
      <c r="B72" s="208"/>
      <c r="C72" s="209"/>
      <c r="D72" s="209"/>
      <c r="E72" s="209"/>
      <c r="F72" s="208"/>
    </row>
    <row r="73" spans="1:6" ht="15">
      <c r="A73" s="208"/>
      <c r="B73" s="208"/>
      <c r="C73" s="209"/>
      <c r="D73" s="209"/>
      <c r="E73" s="209"/>
      <c r="F73" s="208"/>
    </row>
    <row r="74" spans="1:6" ht="15">
      <c r="A74" s="208"/>
      <c r="B74" s="208"/>
      <c r="C74" s="209"/>
      <c r="D74" s="209"/>
      <c r="E74" s="209"/>
      <c r="F74" s="208"/>
    </row>
    <row r="75" spans="1:6" ht="15">
      <c r="A75" s="208"/>
      <c r="B75" s="208"/>
      <c r="C75" s="209"/>
      <c r="D75" s="209"/>
      <c r="E75" s="209"/>
      <c r="F75" s="208"/>
    </row>
    <row r="76" spans="1:6" ht="15">
      <c r="A76" s="208"/>
      <c r="B76" s="208"/>
      <c r="C76" s="209"/>
      <c r="D76" s="209"/>
      <c r="E76" s="209"/>
      <c r="F76" s="208"/>
    </row>
    <row r="77" spans="1:6" ht="15">
      <c r="A77" s="208"/>
      <c r="B77" s="208"/>
      <c r="C77" s="209"/>
      <c r="D77" s="209"/>
      <c r="E77" s="209"/>
      <c r="F77" s="208"/>
    </row>
    <row r="78" spans="1:6" ht="15">
      <c r="A78" s="208"/>
      <c r="B78" s="208"/>
      <c r="C78" s="209"/>
      <c r="D78" s="209"/>
      <c r="E78" s="209"/>
      <c r="F78" s="208"/>
    </row>
    <row r="79" spans="1:6" ht="15">
      <c r="A79" s="208"/>
      <c r="B79" s="208"/>
      <c r="C79" s="209"/>
      <c r="D79" s="209"/>
      <c r="E79" s="209"/>
      <c r="F79" s="208"/>
    </row>
    <row r="80" spans="1:6" ht="15">
      <c r="A80" s="208"/>
      <c r="B80" s="208"/>
      <c r="C80" s="209"/>
      <c r="D80" s="209"/>
      <c r="E80" s="209"/>
      <c r="F80" s="208"/>
    </row>
    <row r="81" spans="1:6" ht="15">
      <c r="A81" s="208"/>
      <c r="B81" s="208"/>
      <c r="C81" s="209"/>
      <c r="D81" s="209"/>
      <c r="E81" s="209"/>
      <c r="F81" s="208"/>
    </row>
    <row r="82" spans="1:6" ht="15">
      <c r="A82" s="208"/>
      <c r="B82" s="208"/>
      <c r="C82" s="209"/>
      <c r="D82" s="209"/>
      <c r="E82" s="209"/>
      <c r="F82" s="208"/>
    </row>
    <row r="83" spans="1:6" ht="15">
      <c r="A83" s="208"/>
      <c r="B83" s="208"/>
      <c r="C83" s="209"/>
      <c r="D83" s="209"/>
      <c r="E83" s="209"/>
      <c r="F83" s="208"/>
    </row>
    <row r="84" spans="1:6" ht="15">
      <c r="A84" s="208"/>
      <c r="B84" s="208"/>
      <c r="C84" s="209"/>
      <c r="D84" s="209"/>
      <c r="E84" s="209"/>
      <c r="F84" s="208"/>
    </row>
    <row r="85" spans="1:6" ht="15">
      <c r="A85" s="208"/>
      <c r="B85" s="208"/>
      <c r="C85" s="209"/>
      <c r="D85" s="209"/>
      <c r="E85" s="209"/>
      <c r="F85" s="208"/>
    </row>
    <row r="86" spans="1:6" ht="15">
      <c r="A86" s="208"/>
      <c r="B86" s="208"/>
      <c r="C86" s="209"/>
      <c r="D86" s="209"/>
      <c r="E86" s="209"/>
      <c r="F86" s="208"/>
    </row>
    <row r="87" spans="1:6" ht="15">
      <c r="A87" s="208"/>
      <c r="B87" s="208"/>
      <c r="C87" s="209"/>
      <c r="D87" s="209"/>
      <c r="E87" s="209"/>
      <c r="F87" s="208"/>
    </row>
    <row r="88" spans="1:6" ht="15">
      <c r="A88" s="208"/>
      <c r="B88" s="208"/>
      <c r="C88" s="209"/>
      <c r="D88" s="209"/>
      <c r="E88" s="209"/>
      <c r="F88" s="208"/>
    </row>
    <row r="89" spans="1:6" ht="15">
      <c r="A89" s="208"/>
      <c r="B89" s="208"/>
      <c r="C89" s="209"/>
      <c r="D89" s="209"/>
      <c r="E89" s="209"/>
      <c r="F89" s="208"/>
    </row>
    <row r="90" spans="1:6" ht="15">
      <c r="A90" s="208"/>
      <c r="B90" s="208"/>
      <c r="C90" s="209"/>
      <c r="D90" s="209"/>
      <c r="E90" s="209"/>
      <c r="F90" s="208"/>
    </row>
    <row r="91" spans="1:6" ht="15">
      <c r="A91" s="208"/>
      <c r="B91" s="208"/>
      <c r="C91" s="209"/>
      <c r="D91" s="209"/>
      <c r="E91" s="209"/>
      <c r="F91" s="208"/>
    </row>
    <row r="92" spans="1:6" ht="15">
      <c r="A92" s="208"/>
      <c r="B92" s="208"/>
      <c r="C92" s="209"/>
      <c r="D92" s="209"/>
      <c r="E92" s="209"/>
      <c r="F92" s="208"/>
    </row>
    <row r="93" spans="1:6" ht="15">
      <c r="A93" s="208"/>
      <c r="B93" s="208"/>
      <c r="C93" s="209"/>
      <c r="D93" s="209"/>
      <c r="E93" s="209"/>
      <c r="F93" s="208"/>
    </row>
    <row r="94" spans="1:6" ht="15">
      <c r="A94" s="208"/>
      <c r="B94" s="208"/>
      <c r="C94" s="209"/>
      <c r="D94" s="209"/>
      <c r="E94" s="209"/>
      <c r="F94" s="208"/>
    </row>
    <row r="95" spans="1:6" ht="15">
      <c r="A95" s="208"/>
      <c r="B95" s="208"/>
      <c r="C95" s="209"/>
      <c r="D95" s="209"/>
      <c r="E95" s="209"/>
      <c r="F95" s="208"/>
    </row>
    <row r="96" spans="1:6" ht="15">
      <c r="A96" s="208"/>
      <c r="B96" s="208"/>
      <c r="C96" s="209"/>
      <c r="D96" s="209"/>
      <c r="E96" s="209"/>
      <c r="F96" s="208"/>
    </row>
    <row r="97" spans="1:6" ht="15">
      <c r="A97" s="208"/>
      <c r="B97" s="208"/>
      <c r="C97" s="209"/>
      <c r="D97" s="209"/>
      <c r="E97" s="209"/>
      <c r="F97" s="208"/>
    </row>
    <row r="98" spans="1:6" ht="15">
      <c r="A98" s="208"/>
      <c r="B98" s="208"/>
      <c r="C98" s="209"/>
      <c r="D98" s="209"/>
      <c r="E98" s="209"/>
      <c r="F98" s="208"/>
    </row>
    <row r="99" spans="1:6" ht="15">
      <c r="A99" s="208"/>
      <c r="B99" s="208"/>
      <c r="C99" s="209"/>
      <c r="D99" s="209"/>
      <c r="E99" s="209"/>
      <c r="F99" s="208"/>
    </row>
    <row r="100" spans="1:6" ht="15">
      <c r="A100" s="208"/>
      <c r="B100" s="208"/>
      <c r="C100" s="209"/>
      <c r="D100" s="209"/>
      <c r="E100" s="209"/>
      <c r="F100" s="208"/>
    </row>
    <row r="101" spans="1:6" ht="15">
      <c r="A101" s="208"/>
      <c r="B101" s="208"/>
      <c r="C101" s="209"/>
      <c r="D101" s="209"/>
      <c r="E101" s="209"/>
      <c r="F101" s="208"/>
    </row>
    <row r="102" spans="1:6" ht="15">
      <c r="A102" s="208"/>
      <c r="B102" s="208"/>
      <c r="C102" s="209"/>
      <c r="D102" s="209"/>
      <c r="E102" s="209"/>
      <c r="F102" s="208"/>
    </row>
    <row r="103" spans="1:6" ht="15">
      <c r="A103" s="208"/>
      <c r="B103" s="208"/>
      <c r="C103" s="209"/>
      <c r="D103" s="209"/>
      <c r="E103" s="209"/>
      <c r="F103" s="208"/>
    </row>
    <row r="104" spans="1:6" ht="15">
      <c r="A104" s="208"/>
      <c r="B104" s="208"/>
      <c r="C104" s="209"/>
      <c r="D104" s="209"/>
      <c r="E104" s="209"/>
      <c r="F104" s="208"/>
    </row>
    <row r="105" spans="1:6" ht="15">
      <c r="A105" s="208"/>
      <c r="B105" s="208"/>
      <c r="C105" s="209"/>
      <c r="D105" s="209"/>
      <c r="E105" s="209"/>
      <c r="F105" s="208"/>
    </row>
    <row r="106" spans="1:6" ht="15">
      <c r="A106" s="208"/>
      <c r="B106" s="208"/>
      <c r="C106" s="209"/>
      <c r="D106" s="209"/>
      <c r="E106" s="209"/>
      <c r="F106" s="208"/>
    </row>
    <row r="107" spans="1:6" ht="15">
      <c r="A107" s="208"/>
      <c r="B107" s="208"/>
      <c r="C107" s="209"/>
      <c r="D107" s="209"/>
      <c r="E107" s="209"/>
      <c r="F107" s="208"/>
    </row>
    <row r="108" spans="1:6" ht="15">
      <c r="A108" s="208"/>
      <c r="B108" s="208"/>
      <c r="C108" s="209"/>
      <c r="D108" s="209"/>
      <c r="E108" s="209"/>
      <c r="F108" s="208"/>
    </row>
    <row r="109" spans="1:6" ht="15">
      <c r="A109" s="208"/>
      <c r="B109" s="208"/>
      <c r="C109" s="209"/>
      <c r="D109" s="209"/>
      <c r="E109" s="209"/>
      <c r="F109" s="208"/>
    </row>
    <row r="110" spans="1:6" ht="15">
      <c r="A110" s="208"/>
      <c r="B110" s="208"/>
      <c r="C110" s="209"/>
      <c r="D110" s="209"/>
      <c r="E110" s="209"/>
      <c r="F110" s="208"/>
    </row>
    <row r="111" spans="1:6" ht="15">
      <c r="A111" s="208"/>
      <c r="B111" s="208"/>
      <c r="C111" s="209"/>
      <c r="D111" s="209"/>
      <c r="E111" s="209"/>
      <c r="F111" s="208"/>
    </row>
    <row r="112" spans="1:6" ht="15">
      <c r="A112" s="208"/>
      <c r="B112" s="208"/>
      <c r="C112" s="209"/>
      <c r="D112" s="209"/>
      <c r="E112" s="209"/>
      <c r="F112" s="208"/>
    </row>
    <row r="113" spans="1:6" ht="15">
      <c r="A113" s="208"/>
      <c r="B113" s="208"/>
      <c r="C113" s="209"/>
      <c r="D113" s="209"/>
      <c r="E113" s="209"/>
      <c r="F113" s="208"/>
    </row>
    <row r="114" spans="1:6" ht="15">
      <c r="A114" s="208"/>
      <c r="B114" s="208"/>
      <c r="C114" s="209"/>
      <c r="D114" s="209"/>
      <c r="E114" s="209"/>
      <c r="F114" s="208"/>
    </row>
    <row r="115" spans="1:6" ht="15">
      <c r="A115" s="208"/>
      <c r="B115" s="208"/>
      <c r="C115" s="209"/>
      <c r="D115" s="209"/>
      <c r="E115" s="209"/>
      <c r="F115" s="208"/>
    </row>
    <row r="116" spans="1:6" ht="15">
      <c r="A116" s="208"/>
      <c r="B116" s="208"/>
      <c r="C116" s="209"/>
      <c r="D116" s="209"/>
      <c r="E116" s="209"/>
      <c r="F116" s="208"/>
    </row>
    <row r="117" spans="1:6" ht="15">
      <c r="A117" s="208"/>
      <c r="B117" s="208"/>
      <c r="C117" s="209"/>
      <c r="D117" s="209"/>
      <c r="E117" s="209"/>
      <c r="F117" s="208"/>
    </row>
    <row r="118" spans="1:6" ht="15">
      <c r="A118" s="208"/>
      <c r="B118" s="208"/>
      <c r="C118" s="209"/>
      <c r="D118" s="209"/>
      <c r="E118" s="209"/>
      <c r="F118" s="208"/>
    </row>
    <row r="119" spans="1:6" ht="15">
      <c r="A119" s="208"/>
      <c r="B119" s="208"/>
      <c r="C119" s="209"/>
      <c r="D119" s="209"/>
      <c r="E119" s="209"/>
      <c r="F119" s="208"/>
    </row>
    <row r="120" spans="1:6" ht="15">
      <c r="A120" s="208"/>
      <c r="B120" s="208"/>
      <c r="C120" s="209"/>
      <c r="D120" s="209"/>
      <c r="E120" s="209"/>
      <c r="F120" s="208"/>
    </row>
    <row r="121" spans="1:6" ht="15">
      <c r="A121" s="208"/>
      <c r="B121" s="208"/>
      <c r="C121" s="209"/>
      <c r="D121" s="209"/>
      <c r="E121" s="209"/>
      <c r="F121" s="208"/>
    </row>
    <row r="122" spans="1:6" ht="15">
      <c r="A122" s="208"/>
      <c r="B122" s="208"/>
      <c r="C122" s="209"/>
      <c r="D122" s="209"/>
      <c r="E122" s="209"/>
      <c r="F122" s="208"/>
    </row>
    <row r="123" spans="1:6" ht="15">
      <c r="A123" s="208"/>
      <c r="B123" s="208"/>
      <c r="C123" s="209"/>
      <c r="D123" s="209"/>
      <c r="E123" s="209"/>
      <c r="F123" s="208"/>
    </row>
    <row r="124" spans="1:6" ht="15">
      <c r="A124" s="208"/>
      <c r="B124" s="208"/>
      <c r="C124" s="209"/>
      <c r="D124" s="209"/>
      <c r="E124" s="209"/>
      <c r="F124" s="208"/>
    </row>
    <row r="125" spans="1:6" ht="15">
      <c r="A125" s="208"/>
      <c r="B125" s="208"/>
      <c r="C125" s="209"/>
      <c r="D125" s="209"/>
      <c r="E125" s="209"/>
      <c r="F125" s="208"/>
    </row>
    <row r="126" spans="1:6" ht="15">
      <c r="A126" s="208"/>
      <c r="B126" s="208"/>
      <c r="C126" s="209"/>
      <c r="D126" s="209"/>
      <c r="E126" s="209"/>
      <c r="F126" s="208"/>
    </row>
    <row r="127" spans="1:6" ht="15">
      <c r="A127" s="208"/>
      <c r="B127" s="208"/>
      <c r="C127" s="209"/>
      <c r="D127" s="209"/>
      <c r="E127" s="209"/>
      <c r="F127" s="208"/>
    </row>
    <row r="128" spans="1:6" ht="15">
      <c r="A128" s="208"/>
      <c r="B128" s="208"/>
      <c r="C128" s="209"/>
      <c r="D128" s="209"/>
      <c r="E128" s="209"/>
      <c r="F128" s="208"/>
    </row>
    <row r="129" spans="1:6" ht="15">
      <c r="A129" s="208"/>
      <c r="B129" s="208"/>
      <c r="C129" s="209"/>
      <c r="D129" s="209"/>
      <c r="E129" s="209"/>
      <c r="F129" s="208"/>
    </row>
    <row r="130" spans="1:6" ht="15">
      <c r="A130" s="208"/>
      <c r="B130" s="208"/>
      <c r="C130" s="209"/>
      <c r="D130" s="209"/>
      <c r="E130" s="209"/>
      <c r="F130" s="208"/>
    </row>
    <row r="131" spans="1:6" ht="15">
      <c r="A131" s="208"/>
      <c r="B131" s="208"/>
      <c r="C131" s="209"/>
      <c r="D131" s="209"/>
      <c r="E131" s="209"/>
      <c r="F131" s="208"/>
    </row>
    <row r="132" spans="1:6" ht="15">
      <c r="A132" s="208"/>
      <c r="B132" s="208"/>
      <c r="C132" s="209"/>
      <c r="D132" s="209"/>
      <c r="E132" s="209"/>
      <c r="F132" s="208"/>
    </row>
    <row r="133" spans="1:6" ht="15">
      <c r="A133" s="208"/>
      <c r="B133" s="208"/>
      <c r="C133" s="209"/>
      <c r="D133" s="209"/>
      <c r="E133" s="209"/>
      <c r="F133" s="208"/>
    </row>
    <row r="134" spans="1:6" ht="15">
      <c r="A134" s="208"/>
      <c r="B134" s="208"/>
      <c r="C134" s="209"/>
      <c r="D134" s="209"/>
      <c r="E134" s="209"/>
      <c r="F134" s="208"/>
    </row>
    <row r="135" spans="1:6" ht="15">
      <c r="A135" s="208"/>
      <c r="B135" s="208"/>
      <c r="C135" s="209"/>
      <c r="D135" s="209"/>
      <c r="E135" s="209"/>
      <c r="F135" s="208"/>
    </row>
    <row r="136" spans="1:6" ht="15">
      <c r="A136" s="208"/>
      <c r="B136" s="208"/>
      <c r="C136" s="209"/>
      <c r="D136" s="209"/>
      <c r="E136" s="209"/>
      <c r="F136" s="208"/>
    </row>
    <row r="137" spans="1:6" ht="15">
      <c r="A137" s="208"/>
      <c r="B137" s="208"/>
      <c r="C137" s="209"/>
      <c r="D137" s="209"/>
      <c r="E137" s="209"/>
      <c r="F137" s="208"/>
    </row>
    <row r="138" spans="1:6" ht="15">
      <c r="A138" s="208"/>
      <c r="B138" s="208"/>
      <c r="C138" s="209"/>
      <c r="D138" s="209"/>
      <c r="E138" s="209"/>
      <c r="F138" s="208"/>
    </row>
    <row r="139" spans="1:6" ht="15">
      <c r="A139" s="208"/>
      <c r="B139" s="208"/>
      <c r="C139" s="209"/>
      <c r="D139" s="209"/>
      <c r="E139" s="209"/>
      <c r="F139" s="208"/>
    </row>
    <row r="140" spans="1:6" ht="15">
      <c r="A140" s="208"/>
      <c r="B140" s="208"/>
      <c r="C140" s="209"/>
      <c r="D140" s="209"/>
      <c r="E140" s="209"/>
      <c r="F140" s="208"/>
    </row>
    <row r="141" spans="1:6" ht="15">
      <c r="A141" s="208"/>
      <c r="B141" s="208"/>
      <c r="C141" s="209"/>
      <c r="D141" s="209"/>
      <c r="E141" s="209"/>
      <c r="F141" s="208"/>
    </row>
    <row r="142" spans="1:6" ht="15">
      <c r="A142" s="208"/>
      <c r="B142" s="208"/>
      <c r="C142" s="209"/>
      <c r="D142" s="209"/>
      <c r="E142" s="209"/>
      <c r="F142" s="208"/>
    </row>
    <row r="143" spans="1:6" ht="15">
      <c r="A143" s="208"/>
      <c r="B143" s="208"/>
      <c r="C143" s="209"/>
      <c r="D143" s="209"/>
      <c r="E143" s="209"/>
      <c r="F143" s="208"/>
    </row>
    <row r="144" spans="1:6" ht="15">
      <c r="A144" s="208"/>
      <c r="B144" s="208"/>
      <c r="C144" s="209"/>
      <c r="D144" s="209"/>
      <c r="E144" s="209"/>
      <c r="F144" s="208"/>
    </row>
    <row r="145" spans="1:6" ht="15">
      <c r="A145" s="208"/>
      <c r="B145" s="208"/>
      <c r="C145" s="209"/>
      <c r="D145" s="209"/>
      <c r="E145" s="209"/>
      <c r="F145" s="208"/>
    </row>
    <row r="146" spans="1:6" ht="15">
      <c r="A146" s="208"/>
      <c r="B146" s="208"/>
      <c r="C146" s="209"/>
      <c r="D146" s="209"/>
      <c r="E146" s="209"/>
      <c r="F146" s="208"/>
    </row>
    <row r="147" spans="1:6" ht="15">
      <c r="A147" s="208"/>
      <c r="B147" s="208"/>
      <c r="C147" s="209"/>
      <c r="D147" s="209"/>
      <c r="E147" s="209"/>
      <c r="F147" s="208"/>
    </row>
    <row r="148" spans="1:6" ht="15">
      <c r="A148" s="208"/>
      <c r="B148" s="208"/>
      <c r="C148" s="209"/>
      <c r="D148" s="209"/>
      <c r="E148" s="209"/>
      <c r="F148" s="208"/>
    </row>
    <row r="149" spans="1:6" ht="15">
      <c r="A149" s="208"/>
      <c r="B149" s="208"/>
      <c r="C149" s="209"/>
      <c r="D149" s="209"/>
      <c r="E149" s="209"/>
      <c r="F149" s="208"/>
    </row>
    <row r="150" spans="1:6" ht="18">
      <c r="A150" s="208"/>
      <c r="B150" s="208"/>
      <c r="C150" s="209"/>
      <c r="D150" s="209"/>
      <c r="E150" s="209"/>
      <c r="F150" s="210"/>
    </row>
    <row r="151" spans="1:6" ht="18">
      <c r="A151" s="210"/>
      <c r="B151" s="210"/>
      <c r="C151" s="211"/>
      <c r="D151" s="211"/>
      <c r="E151" s="211"/>
      <c r="F151" s="210"/>
    </row>
    <row r="152" spans="1:6" ht="18">
      <c r="A152" s="210"/>
      <c r="B152" s="210"/>
      <c r="C152" s="211"/>
      <c r="D152" s="211"/>
      <c r="E152" s="211"/>
      <c r="F152" s="210"/>
    </row>
    <row r="153" spans="1:6" ht="15">
      <c r="C153" s="211"/>
      <c r="D153" s="211"/>
      <c r="E153" s="211"/>
    </row>
    <row r="154" spans="1:6" ht="15">
      <c r="C154" s="211"/>
      <c r="D154" s="211"/>
      <c r="E154" s="211"/>
    </row>
    <row r="155" spans="1:6" ht="15">
      <c r="C155" s="211"/>
      <c r="D155" s="211"/>
      <c r="E155" s="211"/>
    </row>
    <row r="156" spans="1:6" ht="15">
      <c r="C156" s="211"/>
      <c r="D156" s="211"/>
      <c r="E156" s="211"/>
    </row>
    <row r="157" spans="1:6" ht="15">
      <c r="C157" s="211"/>
      <c r="D157" s="211"/>
      <c r="E157" s="211"/>
    </row>
    <row r="158" spans="1:6" ht="15">
      <c r="C158" s="211"/>
      <c r="D158" s="211"/>
      <c r="E158" s="211"/>
    </row>
    <row r="159" spans="1:6" ht="15">
      <c r="C159" s="211"/>
      <c r="D159" s="211"/>
      <c r="E159" s="211"/>
    </row>
    <row r="160" spans="1:6" ht="15">
      <c r="C160" s="211"/>
      <c r="D160" s="211"/>
      <c r="E160" s="211"/>
    </row>
    <row r="161" spans="3:5" ht="15">
      <c r="C161" s="211"/>
      <c r="D161" s="211"/>
      <c r="E161" s="211"/>
    </row>
    <row r="162" spans="3:5" ht="15">
      <c r="C162" s="211"/>
      <c r="D162" s="211"/>
      <c r="E162" s="211"/>
    </row>
    <row r="163" spans="3:5" ht="15">
      <c r="C163" s="211"/>
      <c r="D163" s="211"/>
      <c r="E163" s="211"/>
    </row>
    <row r="164" spans="3:5" ht="15">
      <c r="C164" s="211"/>
      <c r="D164" s="211"/>
      <c r="E164" s="211"/>
    </row>
    <row r="165" spans="3:5" ht="15">
      <c r="C165" s="211"/>
      <c r="D165" s="211"/>
      <c r="E165" s="211"/>
    </row>
    <row r="166" spans="3:5" ht="15">
      <c r="C166" s="211"/>
      <c r="D166" s="211"/>
      <c r="E166" s="211"/>
    </row>
    <row r="167" spans="3:5" ht="15">
      <c r="C167" s="211"/>
      <c r="D167" s="211"/>
      <c r="E167" s="211"/>
    </row>
    <row r="168" spans="3:5" ht="15">
      <c r="C168" s="211"/>
      <c r="D168" s="211"/>
      <c r="E168" s="211"/>
    </row>
    <row r="169" spans="3:5" ht="15">
      <c r="C169" s="211"/>
      <c r="D169" s="211"/>
      <c r="E169" s="211"/>
    </row>
    <row r="170" spans="3:5" ht="15">
      <c r="C170" s="211"/>
      <c r="D170" s="211"/>
      <c r="E170" s="211"/>
    </row>
    <row r="171" spans="3:5" ht="15">
      <c r="C171" s="211"/>
      <c r="D171" s="211"/>
      <c r="E171" s="211"/>
    </row>
    <row r="172" spans="3:5" ht="15">
      <c r="C172" s="211"/>
      <c r="D172" s="211"/>
      <c r="E172" s="211"/>
    </row>
    <row r="173" spans="3:5" ht="15">
      <c r="C173" s="211"/>
      <c r="D173" s="211"/>
      <c r="E173" s="211"/>
    </row>
    <row r="174" spans="3:5" ht="15">
      <c r="C174" s="211"/>
      <c r="D174" s="211"/>
      <c r="E174" s="211"/>
    </row>
    <row r="175" spans="3:5" ht="15">
      <c r="C175" s="211"/>
      <c r="D175" s="211"/>
      <c r="E175" s="211"/>
    </row>
    <row r="176" spans="3:5" ht="15">
      <c r="C176" s="211"/>
      <c r="D176" s="211"/>
      <c r="E176" s="211"/>
    </row>
    <row r="177" spans="3:5" ht="15">
      <c r="C177" s="211"/>
      <c r="D177" s="211"/>
      <c r="E177" s="211"/>
    </row>
    <row r="178" spans="3:5" ht="15">
      <c r="C178" s="211"/>
      <c r="D178" s="211"/>
      <c r="E178" s="211"/>
    </row>
    <row r="179" spans="3:5" ht="15">
      <c r="C179" s="211"/>
      <c r="D179" s="211"/>
      <c r="E179" s="211"/>
    </row>
    <row r="180" spans="3:5" ht="15">
      <c r="C180" s="211"/>
      <c r="D180" s="211"/>
      <c r="E180" s="211"/>
    </row>
    <row r="181" spans="3:5" ht="15">
      <c r="C181" s="211"/>
      <c r="D181" s="211"/>
      <c r="E181" s="211"/>
    </row>
    <row r="182" spans="3:5" ht="15">
      <c r="C182" s="211"/>
      <c r="D182" s="211"/>
      <c r="E182" s="211"/>
    </row>
    <row r="183" spans="3:5" ht="15">
      <c r="C183" s="211"/>
      <c r="D183" s="211"/>
      <c r="E183" s="211"/>
    </row>
    <row r="184" spans="3:5" ht="15">
      <c r="C184" s="211"/>
      <c r="D184" s="211"/>
      <c r="E184" s="211"/>
    </row>
    <row r="185" spans="3:5" ht="15">
      <c r="C185" s="211"/>
      <c r="D185" s="211"/>
      <c r="E185" s="211"/>
    </row>
    <row r="186" spans="3:5" ht="15">
      <c r="C186" s="211"/>
      <c r="D186" s="211"/>
      <c r="E186" s="211"/>
    </row>
    <row r="187" spans="3:5" ht="15">
      <c r="C187" s="211"/>
      <c r="D187" s="211"/>
      <c r="E187" s="211"/>
    </row>
    <row r="188" spans="3:5" ht="15">
      <c r="C188" s="211"/>
      <c r="D188" s="211"/>
      <c r="E188" s="211"/>
    </row>
    <row r="189" spans="3:5" ht="15">
      <c r="C189" s="211"/>
      <c r="D189" s="211"/>
      <c r="E189" s="211"/>
    </row>
    <row r="190" spans="3:5" ht="15">
      <c r="C190" s="211"/>
      <c r="D190" s="211"/>
      <c r="E190" s="211"/>
    </row>
    <row r="191" spans="3:5" ht="15">
      <c r="C191" s="211"/>
      <c r="D191" s="211"/>
      <c r="E191" s="211"/>
    </row>
    <row r="192" spans="3:5" ht="15">
      <c r="C192" s="211"/>
      <c r="D192" s="211"/>
      <c r="E192" s="211"/>
    </row>
    <row r="193" spans="3:5" ht="15">
      <c r="C193" s="211"/>
      <c r="D193" s="211"/>
      <c r="E193" s="211"/>
    </row>
    <row r="194" spans="3:5" ht="15">
      <c r="C194" s="211"/>
      <c r="D194" s="211"/>
      <c r="E194" s="211"/>
    </row>
    <row r="195" spans="3:5" ht="15">
      <c r="C195" s="211"/>
      <c r="D195" s="211"/>
      <c r="E195" s="211"/>
    </row>
    <row r="196" spans="3:5" ht="15">
      <c r="C196" s="211"/>
      <c r="D196" s="211"/>
      <c r="E196" s="211"/>
    </row>
    <row r="197" spans="3:5" ht="15">
      <c r="C197" s="211"/>
      <c r="D197" s="211"/>
      <c r="E197" s="211"/>
    </row>
    <row r="198" spans="3:5" ht="15">
      <c r="C198" s="211"/>
      <c r="D198" s="211"/>
      <c r="E198" s="211"/>
    </row>
  </sheetData>
  <pageMargins left="0.95" right="0.47244094488188998" top="0.74803149606299202" bottom="0.511811023622047" header="0.43307086614173201" footer="0.23622047244094499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8609-C143-4660-A65E-5CEECB86C028}">
  <dimension ref="A1:F76"/>
  <sheetViews>
    <sheetView zoomScaleNormal="100" workbookViewId="0">
      <selection activeCell="G6" sqref="G6"/>
    </sheetView>
  </sheetViews>
  <sheetFormatPr defaultColWidth="10.44140625" defaultRowHeight="13.2"/>
  <cols>
    <col min="1" max="1" width="26.6640625" style="212" customWidth="1"/>
    <col min="2" max="2" width="9.5546875" style="212" customWidth="1"/>
    <col min="3" max="3" width="10.44140625" style="212" customWidth="1"/>
    <col min="4" max="4" width="12.88671875" style="212" customWidth="1"/>
    <col min="5" max="5" width="12.44140625" style="212" customWidth="1"/>
    <col min="6" max="6" width="12.5546875" style="212" customWidth="1"/>
    <col min="7" max="16384" width="10.44140625" style="212"/>
  </cols>
  <sheetData>
    <row r="1" spans="1:6" ht="20.100000000000001" customHeight="1">
      <c r="A1" s="179" t="s">
        <v>263</v>
      </c>
      <c r="B1" s="180"/>
      <c r="C1" s="180"/>
      <c r="D1" s="180"/>
      <c r="E1" s="180"/>
      <c r="F1" s="180"/>
    </row>
    <row r="2" spans="1:6" ht="20.100000000000001" customHeight="1">
      <c r="A2" s="184"/>
      <c r="B2" s="184"/>
      <c r="C2" s="184"/>
      <c r="D2" s="184"/>
      <c r="E2" s="184"/>
      <c r="F2" s="184"/>
    </row>
    <row r="3" spans="1:6" ht="20.100000000000001" customHeight="1">
      <c r="A3" s="186"/>
      <c r="B3" s="186"/>
      <c r="C3" s="186"/>
      <c r="D3" s="186"/>
      <c r="E3" s="186"/>
      <c r="F3" s="187"/>
    </row>
    <row r="4" spans="1:6" ht="16.350000000000001" customHeight="1">
      <c r="A4" s="188"/>
      <c r="B4" s="189" t="s">
        <v>72</v>
      </c>
      <c r="C4" s="189" t="s">
        <v>72</v>
      </c>
      <c r="D4" s="189" t="s">
        <v>250</v>
      </c>
      <c r="E4" s="189" t="s">
        <v>250</v>
      </c>
      <c r="F4" s="189" t="s">
        <v>209</v>
      </c>
    </row>
    <row r="5" spans="1:6" ht="16.350000000000001" customHeight="1">
      <c r="A5" s="190"/>
      <c r="B5" s="191" t="s">
        <v>76</v>
      </c>
      <c r="C5" s="191" t="s">
        <v>24</v>
      </c>
      <c r="D5" s="191" t="s">
        <v>210</v>
      </c>
      <c r="E5" s="191" t="s">
        <v>210</v>
      </c>
      <c r="F5" s="191" t="s">
        <v>210</v>
      </c>
    </row>
    <row r="6" spans="1:6" ht="16.350000000000001" customHeight="1">
      <c r="A6" s="190"/>
      <c r="B6" s="192" t="s">
        <v>77</v>
      </c>
      <c r="C6" s="192" t="s">
        <v>77</v>
      </c>
      <c r="D6" s="192" t="s">
        <v>129</v>
      </c>
      <c r="E6" s="192" t="s">
        <v>251</v>
      </c>
      <c r="F6" s="192" t="s">
        <v>251</v>
      </c>
    </row>
    <row r="7" spans="1:6" ht="16.350000000000001" customHeight="1">
      <c r="A7" s="190"/>
      <c r="B7" s="193">
        <v>2024</v>
      </c>
      <c r="C7" s="193">
        <v>2024</v>
      </c>
      <c r="D7" s="193" t="s">
        <v>242</v>
      </c>
      <c r="E7" s="193" t="s">
        <v>243</v>
      </c>
      <c r="F7" s="193" t="s">
        <v>243</v>
      </c>
    </row>
    <row r="8" spans="1:6" ht="9" customHeight="1">
      <c r="A8" s="190"/>
      <c r="B8" s="213"/>
      <c r="C8" s="213"/>
      <c r="D8" s="214"/>
      <c r="E8" s="214"/>
      <c r="F8" s="215"/>
    </row>
    <row r="9" spans="1:6" ht="20.100000000000001" customHeight="1">
      <c r="A9" s="194" t="s">
        <v>264</v>
      </c>
      <c r="B9" s="195">
        <v>217915.44984549537</v>
      </c>
      <c r="C9" s="195">
        <v>1476761.8808857149</v>
      </c>
      <c r="D9" s="196">
        <v>101.19075479960422</v>
      </c>
      <c r="E9" s="197">
        <v>114.45844766542277</v>
      </c>
      <c r="F9" s="196">
        <v>113.34844463733778</v>
      </c>
    </row>
    <row r="10" spans="1:6" ht="20.100000000000001" customHeight="1">
      <c r="A10" s="198" t="s">
        <v>253</v>
      </c>
      <c r="B10" s="195"/>
      <c r="C10" s="195"/>
      <c r="D10" s="196"/>
      <c r="E10" s="197"/>
      <c r="F10" s="196"/>
    </row>
    <row r="11" spans="1:6" ht="20.100000000000001" customHeight="1">
      <c r="A11" s="199" t="s">
        <v>254</v>
      </c>
      <c r="B11" s="200">
        <v>214076.00917388441</v>
      </c>
      <c r="C11" s="200">
        <v>1449766.5568798594</v>
      </c>
      <c r="D11" s="201">
        <v>101.22780911759975</v>
      </c>
      <c r="E11" s="202">
        <v>114.62149404471084</v>
      </c>
      <c r="F11" s="201">
        <v>113.49667085598955</v>
      </c>
    </row>
    <row r="12" spans="1:6" ht="20.100000000000001" customHeight="1">
      <c r="A12" s="199" t="s">
        <v>255</v>
      </c>
      <c r="B12" s="200">
        <v>3839.4406716109602</v>
      </c>
      <c r="C12" s="200">
        <v>26995.324005855378</v>
      </c>
      <c r="D12" s="201">
        <v>99.166779376440445</v>
      </c>
      <c r="E12" s="202">
        <v>106.04748857048143</v>
      </c>
      <c r="F12" s="201">
        <v>105.91949616608471</v>
      </c>
    </row>
    <row r="13" spans="1:6" ht="20.100000000000001" customHeight="1">
      <c r="A13" s="198" t="s">
        <v>256</v>
      </c>
      <c r="B13" s="195"/>
      <c r="C13" s="195"/>
      <c r="D13" s="196"/>
      <c r="E13" s="197"/>
      <c r="F13" s="196"/>
    </row>
    <row r="14" spans="1:6" ht="20.100000000000001" customHeight="1">
      <c r="A14" s="199" t="s">
        <v>257</v>
      </c>
      <c r="B14" s="200">
        <v>424.7</v>
      </c>
      <c r="C14" s="200">
        <v>2942</v>
      </c>
      <c r="D14" s="201">
        <v>96.588583124857863</v>
      </c>
      <c r="E14" s="202">
        <v>109.85514743921365</v>
      </c>
      <c r="F14" s="201">
        <v>113.88093210497796</v>
      </c>
    </row>
    <row r="15" spans="1:6" ht="20.100000000000001" customHeight="1">
      <c r="A15" s="199" t="s">
        <v>258</v>
      </c>
      <c r="B15" s="200">
        <v>12126.077048032892</v>
      </c>
      <c r="C15" s="200">
        <v>77228.152379775769</v>
      </c>
      <c r="D15" s="201">
        <v>101.51634404149246</v>
      </c>
      <c r="E15" s="202">
        <v>122.13874713953503</v>
      </c>
      <c r="F15" s="201">
        <v>115.22018083533025</v>
      </c>
    </row>
    <row r="16" spans="1:6" ht="20.100000000000001" customHeight="1">
      <c r="A16" s="199" t="s">
        <v>259</v>
      </c>
      <c r="B16" s="200">
        <v>47095.230865427555</v>
      </c>
      <c r="C16" s="200">
        <v>315689.00365676492</v>
      </c>
      <c r="D16" s="201">
        <v>102.36008869271554</v>
      </c>
      <c r="E16" s="202">
        <v>112.5</v>
      </c>
      <c r="F16" s="201">
        <v>112.50228775563316</v>
      </c>
    </row>
    <row r="17" spans="1:6" ht="20.100000000000001" customHeight="1">
      <c r="A17" s="199" t="s">
        <v>260</v>
      </c>
      <c r="B17" s="200">
        <v>158230.49067031697</v>
      </c>
      <c r="C17" s="200">
        <v>1080652.0420926269</v>
      </c>
      <c r="D17" s="201">
        <v>100.83557667037586</v>
      </c>
      <c r="E17" s="202">
        <v>114.50623460420604</v>
      </c>
      <c r="F17" s="201">
        <v>113.45882517976982</v>
      </c>
    </row>
    <row r="18" spans="1:6" ht="20.100000000000001" customHeight="1">
      <c r="A18" s="199" t="s">
        <v>261</v>
      </c>
      <c r="B18" s="200">
        <v>38.951261717984991</v>
      </c>
      <c r="C18" s="200">
        <v>250.68275654748498</v>
      </c>
      <c r="D18" s="201">
        <v>103</v>
      </c>
      <c r="E18" s="202">
        <v>149.38359868383694</v>
      </c>
      <c r="F18" s="201">
        <v>145.00211792993855</v>
      </c>
    </row>
    <row r="19" spans="1:6" ht="20.100000000000001" customHeight="1">
      <c r="A19" s="199"/>
      <c r="B19" s="204"/>
      <c r="C19" s="204"/>
      <c r="D19" s="205"/>
      <c r="E19" s="205"/>
      <c r="F19" s="205"/>
    </row>
    <row r="20" spans="1:6" ht="20.100000000000001" customHeight="1">
      <c r="A20" s="194" t="s">
        <v>265</v>
      </c>
      <c r="B20" s="195">
        <v>45439.394061706334</v>
      </c>
      <c r="C20" s="195">
        <v>302231.75375527557</v>
      </c>
      <c r="D20" s="196">
        <v>101.17023142256272</v>
      </c>
      <c r="E20" s="197">
        <v>112.42196794212755</v>
      </c>
      <c r="F20" s="196">
        <v>111.34528507437354</v>
      </c>
    </row>
    <row r="21" spans="1:6" ht="20.100000000000001" customHeight="1">
      <c r="A21" s="198" t="s">
        <v>253</v>
      </c>
      <c r="B21" s="195"/>
      <c r="C21" s="195"/>
      <c r="D21" s="196"/>
      <c r="E21" s="197"/>
      <c r="F21" s="196"/>
    </row>
    <row r="22" spans="1:6" ht="20.100000000000001" customHeight="1">
      <c r="A22" s="199" t="s">
        <v>254</v>
      </c>
      <c r="B22" s="200">
        <v>27401.123948583398</v>
      </c>
      <c r="C22" s="200">
        <v>183493.65009644636</v>
      </c>
      <c r="D22" s="201">
        <v>102.26572430961672</v>
      </c>
      <c r="E22" s="202">
        <v>107.07839856689392</v>
      </c>
      <c r="F22" s="201">
        <v>107.17554136107327</v>
      </c>
    </row>
    <row r="23" spans="1:6" ht="20.100000000000001" customHeight="1">
      <c r="A23" s="199" t="s">
        <v>255</v>
      </c>
      <c r="B23" s="200">
        <v>18038.270113122937</v>
      </c>
      <c r="C23" s="200">
        <v>118738.10365882918</v>
      </c>
      <c r="D23" s="201">
        <v>99.550304044245266</v>
      </c>
      <c r="E23" s="202">
        <v>121.64324505233499</v>
      </c>
      <c r="F23" s="201">
        <v>118.46800177597478</v>
      </c>
    </row>
    <row r="24" spans="1:6" ht="20.100000000000001" customHeight="1">
      <c r="A24" s="198" t="s">
        <v>256</v>
      </c>
      <c r="B24" s="195"/>
      <c r="C24" s="195"/>
      <c r="D24" s="196"/>
      <c r="E24" s="197"/>
      <c r="F24" s="196"/>
    </row>
    <row r="25" spans="1:6" ht="20.100000000000001" customHeight="1">
      <c r="A25" s="199" t="s">
        <v>257</v>
      </c>
      <c r="B25" s="200">
        <v>341.89100000000002</v>
      </c>
      <c r="C25" s="200">
        <v>2171.3139999999999</v>
      </c>
      <c r="D25" s="201">
        <v>106.6433141085426</v>
      </c>
      <c r="E25" s="202">
        <v>117.02664402973835</v>
      </c>
      <c r="F25" s="201">
        <v>104.5502389718097</v>
      </c>
    </row>
    <row r="26" spans="1:6" ht="20.100000000000001" customHeight="1">
      <c r="A26" s="199" t="s">
        <v>258</v>
      </c>
      <c r="B26" s="200">
        <v>22955.790228322967</v>
      </c>
      <c r="C26" s="200">
        <v>156830.81290018704</v>
      </c>
      <c r="D26" s="201">
        <v>101.44042996056015</v>
      </c>
      <c r="E26" s="202">
        <v>112.7</v>
      </c>
      <c r="F26" s="201">
        <v>110.29849325957215</v>
      </c>
    </row>
    <row r="27" spans="1:6" ht="20.100000000000001" customHeight="1">
      <c r="A27" s="199" t="s">
        <v>259</v>
      </c>
      <c r="B27" s="200">
        <v>10992.921644645641</v>
      </c>
      <c r="C27" s="200">
        <v>67843.501180057981</v>
      </c>
      <c r="D27" s="201">
        <v>100.70869262456333</v>
      </c>
      <c r="E27" s="202">
        <v>111.00000000000001</v>
      </c>
      <c r="F27" s="201">
        <v>112.63815043842315</v>
      </c>
    </row>
    <row r="28" spans="1:6" ht="20.100000000000001" customHeight="1">
      <c r="A28" s="199" t="s">
        <v>260</v>
      </c>
      <c r="B28" s="200">
        <v>10383.26726689144</v>
      </c>
      <c r="C28" s="200">
        <v>69664.59154362345</v>
      </c>
      <c r="D28" s="201">
        <v>101.05800518014485</v>
      </c>
      <c r="E28" s="202">
        <v>114.50030121350032</v>
      </c>
      <c r="F28" s="201">
        <v>111.83208524784192</v>
      </c>
    </row>
    <row r="29" spans="1:6" ht="20.100000000000001" customHeight="1">
      <c r="A29" s="199" t="s">
        <v>261</v>
      </c>
      <c r="B29" s="200">
        <v>765.52392184628934</v>
      </c>
      <c r="C29" s="200">
        <v>5721.5341314070411</v>
      </c>
      <c r="D29" s="201">
        <v>99</v>
      </c>
      <c r="E29" s="202">
        <v>97.437135269578235</v>
      </c>
      <c r="F29" s="201">
        <v>123.12919396299628</v>
      </c>
    </row>
    <row r="30" spans="1:6" ht="20.100000000000001" customHeight="1">
      <c r="A30" s="208"/>
      <c r="B30" s="208"/>
      <c r="C30" s="209"/>
      <c r="D30" s="209"/>
      <c r="E30" s="209"/>
      <c r="F30" s="208"/>
    </row>
    <row r="31" spans="1:6" ht="20.100000000000001" customHeight="1">
      <c r="A31" s="208"/>
      <c r="B31" s="208"/>
      <c r="C31" s="209"/>
      <c r="D31" s="209"/>
      <c r="E31" s="209"/>
      <c r="F31" s="208"/>
    </row>
    <row r="32" spans="1:6" ht="20.100000000000001" customHeight="1">
      <c r="A32" s="208"/>
      <c r="B32" s="208"/>
      <c r="C32" s="209"/>
      <c r="D32" s="209"/>
      <c r="E32" s="209"/>
      <c r="F32" s="208"/>
    </row>
    <row r="33" spans="1:6" ht="20.100000000000001" customHeight="1">
      <c r="A33" s="208"/>
      <c r="B33" s="208"/>
      <c r="C33" s="209"/>
      <c r="D33" s="209"/>
      <c r="E33" s="209"/>
      <c r="F33" s="208"/>
    </row>
    <row r="34" spans="1:6" ht="20.100000000000001" customHeight="1">
      <c r="A34" s="208"/>
      <c r="B34" s="208"/>
      <c r="C34" s="209"/>
      <c r="D34" s="209"/>
      <c r="E34" s="209"/>
      <c r="F34" s="208"/>
    </row>
    <row r="35" spans="1:6" ht="15">
      <c r="A35" s="208"/>
      <c r="B35" s="208"/>
      <c r="C35" s="209"/>
      <c r="D35" s="209"/>
      <c r="E35" s="209"/>
      <c r="F35" s="208"/>
    </row>
    <row r="36" spans="1:6" ht="15">
      <c r="A36" s="208"/>
      <c r="B36" s="208"/>
      <c r="C36" s="209"/>
      <c r="D36" s="209"/>
      <c r="E36" s="209"/>
      <c r="F36" s="208"/>
    </row>
    <row r="37" spans="1:6" ht="15">
      <c r="A37" s="208"/>
      <c r="B37" s="208"/>
      <c r="C37" s="209"/>
      <c r="D37" s="209"/>
      <c r="E37" s="209"/>
      <c r="F37" s="208"/>
    </row>
    <row r="38" spans="1:6" ht="15">
      <c r="A38" s="208"/>
      <c r="B38" s="208"/>
      <c r="C38" s="209"/>
      <c r="D38" s="209"/>
      <c r="E38" s="209"/>
      <c r="F38" s="208"/>
    </row>
    <row r="39" spans="1:6" ht="15">
      <c r="A39" s="208"/>
      <c r="B39" s="208"/>
      <c r="C39" s="209"/>
      <c r="D39" s="209"/>
      <c r="E39" s="209"/>
      <c r="F39" s="208"/>
    </row>
    <row r="40" spans="1:6" ht="15">
      <c r="A40" s="208"/>
      <c r="B40" s="208"/>
      <c r="C40" s="209"/>
      <c r="D40" s="209"/>
      <c r="E40" s="209"/>
      <c r="F40" s="208"/>
    </row>
    <row r="41" spans="1:6" ht="15">
      <c r="A41" s="208"/>
      <c r="B41" s="208"/>
      <c r="C41" s="209"/>
      <c r="D41" s="209"/>
      <c r="E41" s="209"/>
      <c r="F41" s="208"/>
    </row>
    <row r="42" spans="1:6" ht="15">
      <c r="A42" s="208"/>
      <c r="B42" s="208"/>
      <c r="C42" s="209"/>
      <c r="D42" s="209"/>
      <c r="E42" s="209"/>
      <c r="F42" s="208"/>
    </row>
    <row r="43" spans="1:6" ht="15">
      <c r="A43" s="208"/>
      <c r="B43" s="208"/>
      <c r="C43" s="209"/>
      <c r="D43" s="209"/>
      <c r="E43" s="209"/>
      <c r="F43" s="208"/>
    </row>
    <row r="44" spans="1:6" ht="15">
      <c r="A44" s="208"/>
      <c r="B44" s="208"/>
      <c r="C44" s="209"/>
      <c r="D44" s="209"/>
      <c r="E44" s="209"/>
      <c r="F44" s="208"/>
    </row>
    <row r="45" spans="1:6" ht="15">
      <c r="A45" s="208"/>
      <c r="B45" s="208"/>
      <c r="C45" s="209"/>
      <c r="D45" s="209"/>
      <c r="E45" s="209"/>
      <c r="F45" s="208"/>
    </row>
    <row r="46" spans="1:6" ht="15">
      <c r="A46" s="208"/>
      <c r="B46" s="208"/>
      <c r="C46" s="209"/>
      <c r="D46" s="209"/>
      <c r="E46" s="209"/>
      <c r="F46" s="208"/>
    </row>
    <row r="47" spans="1:6" ht="15">
      <c r="A47" s="208"/>
      <c r="B47" s="208"/>
      <c r="C47" s="209"/>
      <c r="D47" s="209"/>
      <c r="E47" s="209"/>
      <c r="F47" s="208"/>
    </row>
    <row r="48" spans="1:6" ht="15">
      <c r="A48" s="208"/>
      <c r="B48" s="208"/>
      <c r="C48" s="209"/>
      <c r="D48" s="209"/>
      <c r="E48" s="209"/>
      <c r="F48" s="208"/>
    </row>
    <row r="49" spans="1:6" ht="15">
      <c r="A49" s="208"/>
      <c r="B49" s="208"/>
      <c r="C49" s="209"/>
      <c r="D49" s="209"/>
      <c r="E49" s="209"/>
      <c r="F49" s="208"/>
    </row>
    <row r="50" spans="1:6" ht="15">
      <c r="A50" s="208"/>
      <c r="B50" s="208"/>
      <c r="C50" s="209"/>
      <c r="D50" s="209"/>
      <c r="E50" s="209"/>
      <c r="F50" s="208"/>
    </row>
    <row r="51" spans="1:6" ht="15">
      <c r="A51" s="208"/>
      <c r="B51" s="208"/>
      <c r="C51" s="209"/>
      <c r="D51" s="209"/>
      <c r="E51" s="209"/>
      <c r="F51" s="208"/>
    </row>
    <row r="52" spans="1:6" ht="15">
      <c r="A52" s="208"/>
      <c r="B52" s="208"/>
      <c r="C52" s="209"/>
      <c r="D52" s="209"/>
      <c r="E52" s="209"/>
      <c r="F52" s="208"/>
    </row>
    <row r="53" spans="1:6" ht="15">
      <c r="A53" s="208"/>
      <c r="B53" s="208"/>
      <c r="C53" s="209"/>
      <c r="D53" s="209"/>
      <c r="E53" s="209"/>
      <c r="F53" s="208"/>
    </row>
    <row r="54" spans="1:6" ht="15">
      <c r="A54" s="208"/>
      <c r="B54" s="208"/>
      <c r="C54" s="209"/>
      <c r="D54" s="209"/>
      <c r="E54" s="209"/>
      <c r="F54" s="208"/>
    </row>
    <row r="55" spans="1:6" ht="15">
      <c r="A55" s="208"/>
      <c r="B55" s="208"/>
      <c r="C55" s="209"/>
      <c r="D55" s="209"/>
      <c r="E55" s="209"/>
      <c r="F55" s="208"/>
    </row>
    <row r="56" spans="1:6" ht="15">
      <c r="A56" s="208"/>
      <c r="B56" s="208"/>
      <c r="C56" s="209"/>
      <c r="D56" s="209"/>
      <c r="E56" s="209"/>
      <c r="F56" s="208"/>
    </row>
    <row r="57" spans="1:6" ht="15">
      <c r="A57" s="208"/>
      <c r="B57" s="208"/>
      <c r="C57" s="209"/>
      <c r="D57" s="209"/>
      <c r="E57" s="209"/>
      <c r="F57" s="208"/>
    </row>
    <row r="58" spans="1:6" ht="15">
      <c r="A58" s="208"/>
      <c r="B58" s="208"/>
      <c r="C58" s="209"/>
      <c r="D58" s="209"/>
      <c r="E58" s="209"/>
      <c r="F58" s="208"/>
    </row>
    <row r="59" spans="1:6" ht="15">
      <c r="A59" s="208"/>
      <c r="B59" s="208"/>
      <c r="C59" s="209"/>
      <c r="D59" s="209"/>
      <c r="E59" s="209"/>
      <c r="F59" s="208"/>
    </row>
    <row r="60" spans="1:6" ht="15">
      <c r="A60" s="208"/>
      <c r="B60" s="208"/>
      <c r="C60" s="209"/>
      <c r="D60" s="209"/>
      <c r="E60" s="209"/>
      <c r="F60" s="208"/>
    </row>
    <row r="61" spans="1:6" ht="15">
      <c r="A61" s="208"/>
      <c r="B61" s="208"/>
      <c r="C61" s="209"/>
      <c r="D61" s="209"/>
      <c r="E61" s="209"/>
      <c r="F61" s="208"/>
    </row>
    <row r="62" spans="1:6" ht="15">
      <c r="A62" s="208"/>
      <c r="B62" s="208"/>
      <c r="C62" s="209"/>
      <c r="D62" s="209"/>
      <c r="E62" s="209"/>
      <c r="F62" s="208"/>
    </row>
    <row r="63" spans="1:6" ht="15">
      <c r="A63" s="208"/>
      <c r="B63" s="208"/>
      <c r="C63" s="209"/>
      <c r="D63" s="209"/>
      <c r="E63" s="209"/>
      <c r="F63" s="208"/>
    </row>
    <row r="64" spans="1:6" ht="15">
      <c r="A64" s="208"/>
      <c r="B64" s="208"/>
      <c r="C64" s="209"/>
      <c r="D64" s="209"/>
      <c r="E64" s="209"/>
      <c r="F64" s="208"/>
    </row>
    <row r="65" spans="1:6" ht="15">
      <c r="A65" s="208"/>
      <c r="B65" s="208"/>
      <c r="C65" s="209"/>
      <c r="D65" s="209"/>
      <c r="E65" s="209"/>
      <c r="F65" s="208"/>
    </row>
    <row r="66" spans="1:6" ht="15">
      <c r="A66" s="208"/>
      <c r="B66" s="208"/>
      <c r="C66" s="209"/>
      <c r="D66" s="209"/>
      <c r="E66" s="209"/>
      <c r="F66" s="208"/>
    </row>
    <row r="67" spans="1:6" ht="15">
      <c r="A67" s="208"/>
      <c r="B67" s="208"/>
      <c r="C67" s="209"/>
      <c r="D67" s="209"/>
      <c r="E67" s="209"/>
      <c r="F67" s="208"/>
    </row>
    <row r="68" spans="1:6" ht="15">
      <c r="A68" s="208"/>
      <c r="B68" s="208"/>
      <c r="C68" s="209"/>
      <c r="D68" s="209"/>
      <c r="E68" s="209"/>
      <c r="F68" s="208"/>
    </row>
    <row r="69" spans="1:6" ht="15">
      <c r="A69" s="208"/>
      <c r="B69" s="208"/>
      <c r="C69" s="209"/>
      <c r="D69" s="209"/>
      <c r="E69" s="209"/>
      <c r="F69" s="208"/>
    </row>
    <row r="70" spans="1:6" ht="15">
      <c r="A70" s="208"/>
      <c r="B70" s="208"/>
      <c r="C70" s="209"/>
      <c r="D70" s="209"/>
      <c r="E70" s="209"/>
      <c r="F70" s="208"/>
    </row>
    <row r="71" spans="1:6" ht="15">
      <c r="A71" s="208"/>
      <c r="B71" s="208"/>
      <c r="C71" s="209"/>
      <c r="D71" s="209"/>
      <c r="E71" s="209"/>
      <c r="F71" s="208"/>
    </row>
    <row r="72" spans="1:6" ht="15">
      <c r="A72" s="208"/>
      <c r="B72" s="208"/>
      <c r="C72" s="209"/>
      <c r="D72" s="209"/>
      <c r="E72" s="209"/>
      <c r="F72" s="208"/>
    </row>
    <row r="73" spans="1:6" ht="15.6">
      <c r="A73" s="181"/>
      <c r="B73" s="181"/>
      <c r="C73" s="181"/>
      <c r="D73" s="181"/>
      <c r="E73" s="181"/>
      <c r="F73" s="181"/>
    </row>
    <row r="74" spans="1:6" ht="15.6">
      <c r="A74" s="181"/>
      <c r="B74" s="181"/>
      <c r="C74" s="181"/>
      <c r="D74" s="181"/>
      <c r="E74" s="181"/>
      <c r="F74" s="181"/>
    </row>
    <row r="75" spans="1:6" ht="15.6">
      <c r="A75" s="181"/>
      <c r="B75" s="181"/>
      <c r="C75" s="181"/>
      <c r="D75" s="181"/>
      <c r="E75" s="181"/>
      <c r="F75" s="181"/>
    </row>
    <row r="76" spans="1:6" ht="15.6">
      <c r="A76" s="181"/>
      <c r="B76" s="181"/>
      <c r="C76" s="181"/>
      <c r="D76" s="181"/>
      <c r="E76" s="181"/>
      <c r="F76" s="181"/>
    </row>
  </sheetData>
  <pageMargins left="0.78740157480314998" right="0.47244094488188998" top="0.74803149606299202" bottom="0.511811023622047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9EFDA-4D66-47B5-A96A-5132021D73E2}">
  <dimension ref="A1:I198"/>
  <sheetViews>
    <sheetView zoomScale="93" zoomScaleNormal="115" workbookViewId="0">
      <selection activeCell="G6" sqref="G6"/>
    </sheetView>
  </sheetViews>
  <sheetFormatPr defaultColWidth="9" defaultRowHeight="14.4"/>
  <cols>
    <col min="1" max="1" width="1.5546875" style="182" customWidth="1"/>
    <col min="2" max="2" width="35" style="182" customWidth="1"/>
    <col min="3" max="5" width="9.88671875" style="182" customWidth="1"/>
    <col min="6" max="6" width="13.109375" style="182" customWidth="1"/>
    <col min="7" max="7" width="12.109375" style="182" customWidth="1"/>
    <col min="8" max="16384" width="9" style="182"/>
  </cols>
  <sheetData>
    <row r="1" spans="1:9" ht="20.25" customHeight="1">
      <c r="A1" s="216" t="s">
        <v>266</v>
      </c>
      <c r="B1" s="217"/>
      <c r="C1" s="217"/>
      <c r="D1" s="217"/>
      <c r="E1" s="217"/>
      <c r="F1" s="217"/>
      <c r="G1" s="217"/>
    </row>
    <row r="2" spans="1:9" ht="15" customHeight="1">
      <c r="A2" s="218"/>
      <c r="B2" s="219"/>
      <c r="C2" s="220"/>
      <c r="D2" s="220"/>
      <c r="E2" s="220"/>
      <c r="F2" s="219"/>
      <c r="G2" s="221" t="s">
        <v>267</v>
      </c>
    </row>
    <row r="3" spans="1:9" ht="14.4" customHeight="1">
      <c r="A3" s="222"/>
      <c r="B3" s="222"/>
      <c r="C3" s="191" t="s">
        <v>22</v>
      </c>
      <c r="D3" s="191" t="s">
        <v>23</v>
      </c>
      <c r="E3" s="191" t="s">
        <v>24</v>
      </c>
      <c r="F3" s="189" t="s">
        <v>250</v>
      </c>
      <c r="G3" s="189" t="s">
        <v>209</v>
      </c>
    </row>
    <row r="4" spans="1:9" ht="14.4" customHeight="1">
      <c r="A4" s="223"/>
      <c r="B4" s="223"/>
      <c r="C4" s="224" t="s">
        <v>77</v>
      </c>
      <c r="D4" s="224" t="s">
        <v>77</v>
      </c>
      <c r="E4" s="224" t="s">
        <v>77</v>
      </c>
      <c r="F4" s="191" t="s">
        <v>210</v>
      </c>
      <c r="G4" s="191" t="s">
        <v>210</v>
      </c>
    </row>
    <row r="5" spans="1:9" ht="14.4" customHeight="1">
      <c r="A5" s="223"/>
      <c r="B5" s="223"/>
      <c r="C5" s="224">
        <v>2024</v>
      </c>
      <c r="D5" s="224">
        <v>2024</v>
      </c>
      <c r="E5" s="224">
        <v>2024</v>
      </c>
      <c r="F5" s="224" t="s">
        <v>251</v>
      </c>
      <c r="G5" s="224" t="s">
        <v>251</v>
      </c>
    </row>
    <row r="6" spans="1:9" ht="14.4" customHeight="1">
      <c r="A6" s="223"/>
      <c r="B6" s="223"/>
      <c r="C6" s="225"/>
      <c r="D6" s="225"/>
      <c r="E6" s="225"/>
      <c r="F6" s="225" t="s">
        <v>243</v>
      </c>
      <c r="G6" s="225" t="s">
        <v>243</v>
      </c>
    </row>
    <row r="7" spans="1:9" ht="3.6" customHeight="1">
      <c r="A7" s="223"/>
      <c r="B7" s="223"/>
      <c r="C7" s="226"/>
      <c r="D7" s="226"/>
      <c r="E7" s="226"/>
      <c r="F7" s="227"/>
      <c r="G7" s="228"/>
    </row>
    <row r="8" spans="1:9" ht="15" customHeight="1">
      <c r="A8" s="229" t="s">
        <v>213</v>
      </c>
      <c r="B8" s="218"/>
      <c r="C8" s="230">
        <v>1249237</v>
      </c>
      <c r="D8" s="230">
        <v>1151432</v>
      </c>
      <c r="E8" s="230">
        <v>9983703</v>
      </c>
      <c r="F8" s="231">
        <v>110.86780484188247</v>
      </c>
      <c r="G8" s="231">
        <v>150.95871615953473</v>
      </c>
      <c r="H8" s="232"/>
      <c r="I8" s="203"/>
    </row>
    <row r="9" spans="1:9" ht="15" customHeight="1">
      <c r="A9" s="233" t="s">
        <v>268</v>
      </c>
      <c r="B9" s="233"/>
      <c r="C9" s="234"/>
      <c r="D9" s="234"/>
      <c r="E9" s="234"/>
      <c r="F9" s="235"/>
      <c r="G9" s="235"/>
      <c r="H9" s="232"/>
      <c r="I9" s="203"/>
    </row>
    <row r="10" spans="1:9" ht="15" customHeight="1">
      <c r="A10" s="218"/>
      <c r="B10" s="236" t="s">
        <v>269</v>
      </c>
      <c r="C10" s="234">
        <v>1063266</v>
      </c>
      <c r="D10" s="234">
        <v>1002012</v>
      </c>
      <c r="E10" s="234">
        <v>8408609</v>
      </c>
      <c r="F10" s="235">
        <v>110.51184458823802</v>
      </c>
      <c r="G10" s="235">
        <v>145.14769192527714</v>
      </c>
      <c r="H10" s="237"/>
      <c r="I10" s="203"/>
    </row>
    <row r="11" spans="1:9" ht="15" customHeight="1">
      <c r="A11" s="218"/>
      <c r="B11" s="236" t="s">
        <v>258</v>
      </c>
      <c r="C11" s="234">
        <v>2430</v>
      </c>
      <c r="D11" s="234">
        <v>694</v>
      </c>
      <c r="E11" s="234">
        <v>165543</v>
      </c>
      <c r="F11" s="235">
        <v>4337.5</v>
      </c>
      <c r="G11" s="235">
        <v>300.67566340338192</v>
      </c>
      <c r="H11" s="237"/>
      <c r="I11" s="203"/>
    </row>
    <row r="12" spans="1:9" ht="15" customHeight="1">
      <c r="A12" s="218"/>
      <c r="B12" s="236" t="s">
        <v>260</v>
      </c>
      <c r="C12" s="234">
        <v>183541</v>
      </c>
      <c r="D12" s="234">
        <v>148726</v>
      </c>
      <c r="E12" s="234">
        <v>1409551</v>
      </c>
      <c r="F12" s="235">
        <v>112.80281540585229</v>
      </c>
      <c r="G12" s="235">
        <v>184.17438115335113</v>
      </c>
      <c r="H12" s="237"/>
      <c r="I12" s="203"/>
    </row>
    <row r="13" spans="1:9" ht="15" customHeight="1">
      <c r="A13" s="238" t="s">
        <v>270</v>
      </c>
      <c r="B13" s="238"/>
      <c r="C13" s="234"/>
      <c r="D13" s="234"/>
      <c r="E13" s="234"/>
      <c r="F13" s="235"/>
      <c r="G13" s="235"/>
      <c r="H13" s="237"/>
      <c r="I13" s="203"/>
    </row>
    <row r="14" spans="1:9" ht="15" customHeight="1">
      <c r="A14" s="218"/>
      <c r="B14" s="239" t="s">
        <v>271</v>
      </c>
      <c r="C14" s="230">
        <v>1051710</v>
      </c>
      <c r="D14" s="230">
        <v>928662</v>
      </c>
      <c r="E14" s="230">
        <v>7872623</v>
      </c>
      <c r="F14" s="231">
        <v>113.40566746246421</v>
      </c>
      <c r="G14" s="231">
        <v>157.12209508287873</v>
      </c>
      <c r="H14" s="232"/>
      <c r="I14" s="203"/>
    </row>
    <row r="15" spans="1:9" ht="15" customHeight="1">
      <c r="A15" s="218"/>
      <c r="B15" s="240" t="s">
        <v>272</v>
      </c>
      <c r="C15" s="234">
        <v>286165</v>
      </c>
      <c r="D15" s="234">
        <v>249262</v>
      </c>
      <c r="E15" s="234">
        <v>2140358</v>
      </c>
      <c r="F15" s="235">
        <v>138.15192932282488</v>
      </c>
      <c r="G15" s="235">
        <v>290.18773633125761</v>
      </c>
      <c r="H15" s="237"/>
      <c r="I15" s="203"/>
    </row>
    <row r="16" spans="1:9" ht="15" customHeight="1">
      <c r="A16" s="218"/>
      <c r="B16" s="240" t="s">
        <v>273</v>
      </c>
      <c r="C16" s="234">
        <v>329617</v>
      </c>
      <c r="D16" s="234">
        <v>309151</v>
      </c>
      <c r="E16" s="234">
        <v>2590830</v>
      </c>
      <c r="F16" s="235">
        <v>108.04715405101248</v>
      </c>
      <c r="G16" s="235">
        <v>137.20370977419481</v>
      </c>
      <c r="H16" s="237"/>
      <c r="I16" s="203"/>
    </row>
    <row r="17" spans="1:9" ht="15" customHeight="1">
      <c r="A17" s="218"/>
      <c r="B17" s="240" t="s">
        <v>274</v>
      </c>
      <c r="C17" s="234">
        <v>46439</v>
      </c>
      <c r="D17" s="234">
        <v>44569</v>
      </c>
      <c r="E17" s="234">
        <v>380207</v>
      </c>
      <c r="F17" s="235">
        <v>104.66874897254644</v>
      </c>
      <c r="G17" s="235">
        <v>134.03238997701538</v>
      </c>
      <c r="H17" s="237"/>
      <c r="I17" s="203"/>
    </row>
    <row r="18" spans="1:9" ht="15" customHeight="1">
      <c r="A18" s="218"/>
      <c r="B18" s="240" t="s">
        <v>275</v>
      </c>
      <c r="C18" s="234">
        <v>100952</v>
      </c>
      <c r="D18" s="234">
        <v>101465</v>
      </c>
      <c r="E18" s="234">
        <v>731893</v>
      </c>
      <c r="F18" s="235">
        <v>109.58645195433583</v>
      </c>
      <c r="G18" s="235">
        <v>176.32661812960455</v>
      </c>
      <c r="H18" s="237"/>
      <c r="I18" s="203"/>
    </row>
    <row r="19" spans="1:9" ht="15" customHeight="1">
      <c r="A19" s="218"/>
      <c r="B19" s="240" t="s">
        <v>276</v>
      </c>
      <c r="C19" s="234">
        <v>39385</v>
      </c>
      <c r="D19" s="234">
        <v>27509</v>
      </c>
      <c r="E19" s="234">
        <v>281096</v>
      </c>
      <c r="F19" s="235">
        <v>90.146152837855553</v>
      </c>
      <c r="G19" s="235">
        <v>107.11193756858918</v>
      </c>
      <c r="H19" s="237"/>
      <c r="I19" s="203"/>
    </row>
    <row r="20" spans="1:9" ht="15" customHeight="1">
      <c r="A20" s="218"/>
      <c r="B20" s="240" t="s">
        <v>277</v>
      </c>
      <c r="C20" s="234">
        <v>28921</v>
      </c>
      <c r="D20" s="234">
        <v>20927</v>
      </c>
      <c r="E20" s="234">
        <v>247520</v>
      </c>
      <c r="F20" s="235">
        <v>87.498432077601706</v>
      </c>
      <c r="G20" s="235">
        <v>85.387056713122661</v>
      </c>
      <c r="H20" s="237"/>
      <c r="I20" s="203"/>
    </row>
    <row r="21" spans="1:9" ht="15" customHeight="1">
      <c r="A21" s="218"/>
      <c r="B21" s="240" t="s">
        <v>278</v>
      </c>
      <c r="C21" s="234">
        <v>35041</v>
      </c>
      <c r="D21" s="234">
        <v>20367</v>
      </c>
      <c r="E21" s="234">
        <v>190579</v>
      </c>
      <c r="F21" s="235">
        <v>82.822984018543366</v>
      </c>
      <c r="G21" s="235">
        <v>106.14494335713411</v>
      </c>
      <c r="H21" s="237"/>
      <c r="I21" s="203"/>
    </row>
    <row r="22" spans="1:9" ht="15" customHeight="1">
      <c r="A22" s="218"/>
      <c r="B22" s="240" t="s">
        <v>279</v>
      </c>
      <c r="C22" s="234">
        <v>34600</v>
      </c>
      <c r="D22" s="234">
        <v>28532</v>
      </c>
      <c r="E22" s="234">
        <v>260023</v>
      </c>
      <c r="F22" s="235">
        <v>103.70747310264612</v>
      </c>
      <c r="G22" s="235">
        <v>115.39755378825534</v>
      </c>
      <c r="H22" s="237"/>
      <c r="I22" s="203"/>
    </row>
    <row r="23" spans="1:9" ht="15" customHeight="1">
      <c r="A23" s="218"/>
      <c r="B23" s="240" t="s">
        <v>280</v>
      </c>
      <c r="C23" s="234">
        <v>20151</v>
      </c>
      <c r="D23" s="234">
        <v>21791</v>
      </c>
      <c r="E23" s="234">
        <v>127878</v>
      </c>
      <c r="F23" s="235">
        <v>163.608379007433</v>
      </c>
      <c r="G23" s="235">
        <v>158.33735745328926</v>
      </c>
      <c r="H23" s="237"/>
      <c r="I23" s="203"/>
    </row>
    <row r="24" spans="1:9" ht="15" customHeight="1">
      <c r="A24" s="218"/>
      <c r="B24" s="240" t="s">
        <v>281</v>
      </c>
      <c r="C24" s="234">
        <v>11701</v>
      </c>
      <c r="D24" s="234">
        <v>16151</v>
      </c>
      <c r="E24" s="234">
        <v>81441</v>
      </c>
      <c r="F24" s="235">
        <v>107.10212201591511</v>
      </c>
      <c r="G24" s="235">
        <v>117.13578897406762</v>
      </c>
      <c r="H24" s="237"/>
      <c r="I24" s="203"/>
    </row>
    <row r="25" spans="1:9" ht="15" customHeight="1">
      <c r="A25" s="218"/>
      <c r="B25" s="240" t="s">
        <v>282</v>
      </c>
      <c r="C25" s="234">
        <v>15502</v>
      </c>
      <c r="D25" s="234">
        <v>14069</v>
      </c>
      <c r="E25" s="234">
        <v>110178</v>
      </c>
      <c r="F25" s="235">
        <v>161.34174311926606</v>
      </c>
      <c r="G25" s="235">
        <v>207.09761094716265</v>
      </c>
      <c r="H25" s="237"/>
      <c r="I25" s="203"/>
    </row>
    <row r="26" spans="1:9" ht="15" customHeight="1">
      <c r="A26" s="218"/>
      <c r="B26" s="240" t="s">
        <v>283</v>
      </c>
      <c r="C26" s="234">
        <v>43045</v>
      </c>
      <c r="D26" s="234">
        <v>32346</v>
      </c>
      <c r="E26" s="234">
        <v>271748</v>
      </c>
      <c r="F26" s="235">
        <v>100.36614124363908</v>
      </c>
      <c r="G26" s="235">
        <v>127.34208059981256</v>
      </c>
      <c r="H26" s="237"/>
      <c r="I26" s="203"/>
    </row>
    <row r="27" spans="1:9" ht="15" customHeight="1">
      <c r="A27" s="218"/>
      <c r="B27" s="240" t="s">
        <v>284</v>
      </c>
      <c r="C27" s="234">
        <v>60191</v>
      </c>
      <c r="D27" s="234">
        <v>42523</v>
      </c>
      <c r="E27" s="234">
        <v>458872</v>
      </c>
      <c r="F27" s="235">
        <v>103.01114341085271</v>
      </c>
      <c r="G27" s="235">
        <v>147.1668099190517</v>
      </c>
      <c r="H27" s="237"/>
      <c r="I27" s="203"/>
    </row>
    <row r="28" spans="1:9" ht="15" customHeight="1">
      <c r="A28" s="218"/>
      <c r="B28" s="239" t="s">
        <v>285</v>
      </c>
      <c r="C28" s="230">
        <v>76752</v>
      </c>
      <c r="D28" s="230">
        <v>73408</v>
      </c>
      <c r="E28" s="230">
        <v>610243</v>
      </c>
      <c r="F28" s="231">
        <v>88.797493619131714</v>
      </c>
      <c r="G28" s="231">
        <v>109.74192144528307</v>
      </c>
      <c r="H28" s="241"/>
      <c r="I28" s="203"/>
    </row>
    <row r="29" spans="1:9" ht="15" customHeight="1">
      <c r="A29" s="218"/>
      <c r="B29" s="240" t="s">
        <v>286</v>
      </c>
      <c r="C29" s="234">
        <v>64856</v>
      </c>
      <c r="D29" s="234">
        <v>62900</v>
      </c>
      <c r="E29" s="234">
        <v>478000</v>
      </c>
      <c r="F29" s="235">
        <v>87.774382160449889</v>
      </c>
      <c r="G29" s="235">
        <v>107.30818101408477</v>
      </c>
      <c r="H29" s="237"/>
      <c r="I29" s="203"/>
    </row>
    <row r="30" spans="1:9" ht="15" customHeight="1">
      <c r="A30" s="218"/>
      <c r="B30" s="240" t="s">
        <v>287</v>
      </c>
      <c r="C30" s="234">
        <v>7553</v>
      </c>
      <c r="D30" s="234">
        <v>6762</v>
      </c>
      <c r="E30" s="234">
        <v>91681</v>
      </c>
      <c r="F30" s="235">
        <v>89.872408293460921</v>
      </c>
      <c r="G30" s="235">
        <v>113.33053141649259</v>
      </c>
      <c r="H30" s="237"/>
      <c r="I30" s="203"/>
    </row>
    <row r="31" spans="1:9" ht="15" customHeight="1">
      <c r="A31" s="218"/>
      <c r="B31" s="240" t="s">
        <v>288</v>
      </c>
      <c r="C31" s="234">
        <v>4343</v>
      </c>
      <c r="D31" s="234">
        <v>3746</v>
      </c>
      <c r="E31" s="234">
        <v>40562</v>
      </c>
      <c r="F31" s="235">
        <v>107.52009184845006</v>
      </c>
      <c r="G31" s="235">
        <v>136.44375672766415</v>
      </c>
      <c r="H31" s="237"/>
      <c r="I31" s="203"/>
    </row>
    <row r="32" spans="1:9" ht="15" customHeight="1">
      <c r="A32" s="218"/>
      <c r="B32" s="239" t="s">
        <v>289</v>
      </c>
      <c r="C32" s="230">
        <v>83663</v>
      </c>
      <c r="D32" s="230">
        <v>103084</v>
      </c>
      <c r="E32" s="230">
        <v>1162701</v>
      </c>
      <c r="F32" s="231">
        <v>109.35438015827552</v>
      </c>
      <c r="G32" s="231">
        <v>147.2552565787974</v>
      </c>
      <c r="H32" s="241"/>
      <c r="I32" s="203"/>
    </row>
    <row r="33" spans="1:9" ht="15" customHeight="1">
      <c r="A33" s="218"/>
      <c r="B33" s="240" t="s">
        <v>290</v>
      </c>
      <c r="C33" s="234">
        <v>13560</v>
      </c>
      <c r="D33" s="234">
        <v>14223</v>
      </c>
      <c r="E33" s="234">
        <v>122814</v>
      </c>
      <c r="F33" s="235">
        <v>179.47003154574134</v>
      </c>
      <c r="G33" s="235">
        <v>175.7171676705822</v>
      </c>
      <c r="H33" s="237"/>
      <c r="I33" s="203"/>
    </row>
    <row r="34" spans="1:9" ht="15" customHeight="1">
      <c r="A34" s="218"/>
      <c r="B34" s="240" t="s">
        <v>291</v>
      </c>
      <c r="C34" s="234">
        <v>17479</v>
      </c>
      <c r="D34" s="234">
        <v>17354</v>
      </c>
      <c r="E34" s="234">
        <v>184647</v>
      </c>
      <c r="F34" s="235">
        <v>96.529091111358326</v>
      </c>
      <c r="G34" s="235">
        <v>125.19034801651603</v>
      </c>
      <c r="H34" s="237"/>
      <c r="I34" s="203"/>
    </row>
    <row r="35" spans="1:9" ht="15" customHeight="1">
      <c r="A35" s="218"/>
      <c r="B35" s="240" t="s">
        <v>292</v>
      </c>
      <c r="C35" s="234">
        <v>12146</v>
      </c>
      <c r="D35" s="234">
        <v>15273</v>
      </c>
      <c r="E35" s="234">
        <v>161115</v>
      </c>
      <c r="F35" s="235">
        <v>106.04777114289683</v>
      </c>
      <c r="G35" s="235">
        <v>133.35788898637574</v>
      </c>
      <c r="H35" s="237"/>
      <c r="I35" s="203"/>
    </row>
    <row r="36" spans="1:9" ht="15" customHeight="1">
      <c r="A36" s="218"/>
      <c r="B36" s="240" t="s">
        <v>293</v>
      </c>
      <c r="C36" s="234">
        <v>10751</v>
      </c>
      <c r="D36" s="234">
        <v>11587</v>
      </c>
      <c r="E36" s="234">
        <v>142472</v>
      </c>
      <c r="F36" s="235">
        <v>91.575120524776736</v>
      </c>
      <c r="G36" s="235">
        <v>127.40393643753298</v>
      </c>
      <c r="H36" s="237"/>
      <c r="I36" s="203"/>
    </row>
    <row r="37" spans="1:9" ht="15" customHeight="1">
      <c r="A37" s="218"/>
      <c r="B37" s="240" t="s">
        <v>294</v>
      </c>
      <c r="C37" s="234">
        <v>4317</v>
      </c>
      <c r="D37" s="234">
        <v>6291</v>
      </c>
      <c r="E37" s="234">
        <v>38618</v>
      </c>
      <c r="F37" s="235">
        <v>120.01144601297216</v>
      </c>
      <c r="G37" s="235">
        <v>138.29680561524137</v>
      </c>
      <c r="H37" s="237"/>
      <c r="I37" s="203"/>
    </row>
    <row r="38" spans="1:9" ht="15" customHeight="1">
      <c r="A38" s="218"/>
      <c r="B38" s="240" t="s">
        <v>295</v>
      </c>
      <c r="C38" s="234">
        <v>3821</v>
      </c>
      <c r="D38" s="234">
        <v>5743</v>
      </c>
      <c r="E38" s="234">
        <v>44383</v>
      </c>
      <c r="F38" s="235">
        <v>108.64547862277713</v>
      </c>
      <c r="G38" s="235">
        <v>126.29976380865655</v>
      </c>
      <c r="H38" s="237"/>
      <c r="I38" s="203"/>
    </row>
    <row r="39" spans="1:9" ht="15" customHeight="1">
      <c r="A39" s="218"/>
      <c r="B39" s="240" t="s">
        <v>296</v>
      </c>
      <c r="C39" s="234">
        <v>3331</v>
      </c>
      <c r="D39" s="234">
        <v>3709</v>
      </c>
      <c r="E39" s="234">
        <v>45099</v>
      </c>
      <c r="F39" s="235">
        <v>114.40468846391116</v>
      </c>
      <c r="G39" s="235">
        <v>161.06785714285715</v>
      </c>
      <c r="H39" s="237"/>
      <c r="I39" s="203"/>
    </row>
    <row r="40" spans="1:9" ht="15" customHeight="1">
      <c r="A40" s="218"/>
      <c r="B40" s="240" t="s">
        <v>297</v>
      </c>
      <c r="C40" s="234">
        <v>1467</v>
      </c>
      <c r="D40" s="234">
        <v>2503</v>
      </c>
      <c r="E40" s="234">
        <v>20626</v>
      </c>
      <c r="F40" s="235">
        <v>103.81584404811281</v>
      </c>
      <c r="G40" s="235">
        <v>127.08564386937769</v>
      </c>
      <c r="H40" s="237"/>
      <c r="I40" s="203"/>
    </row>
    <row r="41" spans="1:9" ht="15" customHeight="1">
      <c r="A41" s="218"/>
      <c r="B41" s="240" t="s">
        <v>298</v>
      </c>
      <c r="C41" s="234">
        <v>1314</v>
      </c>
      <c r="D41" s="234">
        <v>3237</v>
      </c>
      <c r="E41" s="234">
        <v>24285</v>
      </c>
      <c r="F41" s="235">
        <v>94.428238039673275</v>
      </c>
      <c r="G41" s="235">
        <v>125.81597761889959</v>
      </c>
      <c r="H41" s="237"/>
      <c r="I41" s="203"/>
    </row>
    <row r="42" spans="1:9" ht="15" customHeight="1">
      <c r="A42" s="218"/>
      <c r="B42" s="240" t="s">
        <v>299</v>
      </c>
      <c r="C42" s="234">
        <v>1378</v>
      </c>
      <c r="D42" s="234">
        <v>2304</v>
      </c>
      <c r="E42" s="234">
        <v>19994</v>
      </c>
      <c r="F42" s="235">
        <v>104.01805869074492</v>
      </c>
      <c r="G42" s="235">
        <v>125.22861079794563</v>
      </c>
      <c r="H42" s="237"/>
      <c r="I42" s="203"/>
    </row>
    <row r="43" spans="1:9" ht="15" customHeight="1">
      <c r="A43" s="218"/>
      <c r="B43" s="240" t="s">
        <v>300</v>
      </c>
      <c r="C43" s="234">
        <v>1194</v>
      </c>
      <c r="D43" s="234">
        <v>3271</v>
      </c>
      <c r="E43" s="234">
        <v>17949</v>
      </c>
      <c r="F43" s="235">
        <v>113.14424074714631</v>
      </c>
      <c r="G43" s="235">
        <v>126.41031058525247</v>
      </c>
      <c r="H43" s="237"/>
      <c r="I43" s="203"/>
    </row>
    <row r="44" spans="1:9" ht="15" customHeight="1">
      <c r="A44" s="218"/>
      <c r="B44" s="240" t="s">
        <v>301</v>
      </c>
      <c r="C44" s="234">
        <v>1249</v>
      </c>
      <c r="D44" s="234">
        <v>4636</v>
      </c>
      <c r="E44" s="234">
        <v>18208</v>
      </c>
      <c r="F44" s="235">
        <v>99.357051007286756</v>
      </c>
      <c r="G44" s="235">
        <v>121.26540126540127</v>
      </c>
      <c r="H44" s="237"/>
      <c r="I44" s="203"/>
    </row>
    <row r="45" spans="1:9" ht="15" customHeight="1">
      <c r="A45" s="218"/>
      <c r="B45" s="240" t="s">
        <v>302</v>
      </c>
      <c r="C45" s="234">
        <v>1010</v>
      </c>
      <c r="D45" s="234">
        <v>1388</v>
      </c>
      <c r="E45" s="234">
        <v>27931</v>
      </c>
      <c r="F45" s="235">
        <v>126.29663330300274</v>
      </c>
      <c r="G45" s="235">
        <v>143.55244899008068</v>
      </c>
      <c r="H45" s="237"/>
      <c r="I45" s="203"/>
    </row>
    <row r="46" spans="1:9" ht="15" customHeight="1">
      <c r="A46" s="218"/>
      <c r="B46" s="240" t="s">
        <v>303</v>
      </c>
      <c r="C46" s="234">
        <v>10646</v>
      </c>
      <c r="D46" s="234">
        <v>11565</v>
      </c>
      <c r="E46" s="234">
        <v>294560</v>
      </c>
      <c r="F46" s="235">
        <v>106.80642777983007</v>
      </c>
      <c r="G46" s="235">
        <v>198.59628778123124</v>
      </c>
      <c r="H46" s="237"/>
      <c r="I46" s="203"/>
    </row>
    <row r="47" spans="1:9" ht="15" customHeight="1">
      <c r="A47" s="218"/>
      <c r="B47" s="239" t="s">
        <v>304</v>
      </c>
      <c r="C47" s="230">
        <v>33445</v>
      </c>
      <c r="D47" s="230">
        <v>42390</v>
      </c>
      <c r="E47" s="230">
        <v>308983</v>
      </c>
      <c r="F47" s="231">
        <v>104.88160922384144</v>
      </c>
      <c r="G47" s="231">
        <v>127.32063902818926</v>
      </c>
      <c r="H47" s="241"/>
      <c r="I47" s="203"/>
    </row>
    <row r="48" spans="1:9" ht="15" customHeight="1">
      <c r="A48" s="218"/>
      <c r="B48" s="240" t="s">
        <v>305</v>
      </c>
      <c r="C48" s="234">
        <v>30169</v>
      </c>
      <c r="D48" s="234">
        <v>37853</v>
      </c>
      <c r="E48" s="234">
        <v>281270</v>
      </c>
      <c r="F48" s="235">
        <v>103.40089597902097</v>
      </c>
      <c r="G48" s="235">
        <v>127.0375372052374</v>
      </c>
      <c r="H48" s="237"/>
      <c r="I48" s="203"/>
    </row>
    <row r="49" spans="1:9" ht="15" customHeight="1">
      <c r="A49" s="218"/>
      <c r="B49" s="240" t="s">
        <v>306</v>
      </c>
      <c r="C49" s="234">
        <v>3204</v>
      </c>
      <c r="D49" s="234">
        <v>4437</v>
      </c>
      <c r="E49" s="234">
        <v>27065</v>
      </c>
      <c r="F49" s="235">
        <v>118.73160289001873</v>
      </c>
      <c r="G49" s="235">
        <v>130.6162829979248</v>
      </c>
      <c r="H49" s="237"/>
      <c r="I49" s="203"/>
    </row>
    <row r="50" spans="1:9" ht="15" customHeight="1">
      <c r="A50" s="218"/>
      <c r="B50" s="240" t="s">
        <v>307</v>
      </c>
      <c r="C50" s="234">
        <v>72</v>
      </c>
      <c r="D50" s="234">
        <v>100</v>
      </c>
      <c r="E50" s="234">
        <v>648</v>
      </c>
      <c r="F50" s="235">
        <v>138.88888888888889</v>
      </c>
      <c r="G50" s="235">
        <v>117.17902350813742</v>
      </c>
      <c r="H50" s="237"/>
      <c r="I50" s="203"/>
    </row>
    <row r="51" spans="1:9" ht="15" customHeight="1">
      <c r="A51" s="218"/>
      <c r="B51" s="239" t="s">
        <v>308</v>
      </c>
      <c r="C51" s="230">
        <v>3667</v>
      </c>
      <c r="D51" s="230">
        <v>3888</v>
      </c>
      <c r="E51" s="230">
        <v>29153</v>
      </c>
      <c r="F51" s="231">
        <v>167.15391229578677</v>
      </c>
      <c r="G51" s="231">
        <v>198.5223016683691</v>
      </c>
      <c r="H51" s="241"/>
      <c r="I51" s="203"/>
    </row>
    <row r="52" spans="1:9" ht="18" customHeight="1">
      <c r="A52" s="242"/>
      <c r="B52" s="243"/>
      <c r="C52" s="243"/>
      <c r="D52" s="243"/>
      <c r="E52" s="243"/>
      <c r="F52" s="243"/>
      <c r="G52" s="243"/>
    </row>
    <row r="53" spans="1:9" ht="18" customHeight="1">
      <c r="A53" s="242"/>
      <c r="B53" s="242"/>
      <c r="C53" s="242"/>
      <c r="D53" s="242"/>
      <c r="E53" s="242"/>
      <c r="F53" s="242"/>
      <c r="G53" s="242"/>
    </row>
    <row r="54" spans="1:9" ht="18" customHeight="1">
      <c r="A54" s="242"/>
      <c r="B54" s="243"/>
      <c r="C54" s="243"/>
      <c r="D54" s="243"/>
      <c r="E54" s="243"/>
      <c r="F54" s="243"/>
      <c r="G54" s="243"/>
    </row>
    <row r="55" spans="1:9" ht="18" customHeight="1">
      <c r="A55" s="242"/>
      <c r="B55" s="242"/>
      <c r="C55" s="244"/>
      <c r="D55" s="244"/>
      <c r="E55" s="244"/>
      <c r="F55" s="242"/>
      <c r="G55" s="242"/>
    </row>
    <row r="56" spans="1:9" ht="18" customHeight="1">
      <c r="A56" s="242"/>
      <c r="B56" s="242"/>
      <c r="C56" s="242"/>
      <c r="D56" s="242"/>
      <c r="E56" s="242"/>
      <c r="F56" s="242"/>
      <c r="G56" s="242"/>
    </row>
    <row r="57" spans="1:9" ht="18" customHeight="1">
      <c r="A57" s="242"/>
      <c r="B57" s="242"/>
      <c r="C57" s="242"/>
      <c r="D57" s="242"/>
      <c r="E57" s="242"/>
      <c r="F57" s="242"/>
      <c r="G57" s="245"/>
    </row>
    <row r="58" spans="1:9" ht="18" customHeight="1">
      <c r="A58" s="242"/>
      <c r="B58" s="242"/>
      <c r="C58" s="242"/>
      <c r="D58" s="242"/>
      <c r="E58" s="242"/>
      <c r="F58" s="242"/>
      <c r="G58" s="245"/>
    </row>
    <row r="59" spans="1:9" ht="18" customHeight="1">
      <c r="A59" s="242"/>
      <c r="B59" s="242"/>
      <c r="C59" s="242"/>
      <c r="D59" s="242"/>
      <c r="E59" s="242"/>
      <c r="F59" s="242"/>
      <c r="G59" s="245"/>
    </row>
    <row r="60" spans="1:9">
      <c r="A60" s="242"/>
      <c r="B60" s="242"/>
      <c r="C60" s="242"/>
      <c r="D60" s="242"/>
      <c r="E60" s="242"/>
      <c r="F60" s="242"/>
      <c r="G60" s="245"/>
    </row>
    <row r="61" spans="1:9">
      <c r="A61" s="242"/>
      <c r="B61" s="242"/>
      <c r="C61" s="242"/>
      <c r="D61" s="242"/>
      <c r="E61" s="242"/>
      <c r="F61" s="242"/>
      <c r="G61" s="245"/>
    </row>
    <row r="62" spans="1:9">
      <c r="A62" s="242"/>
      <c r="B62" s="242"/>
      <c r="C62" s="242"/>
      <c r="D62" s="242"/>
      <c r="E62" s="242"/>
      <c r="F62" s="242"/>
      <c r="G62" s="245"/>
    </row>
    <row r="63" spans="1:9">
      <c r="A63" s="242"/>
      <c r="B63" s="242"/>
      <c r="C63" s="242"/>
      <c r="D63" s="242"/>
      <c r="E63" s="242"/>
      <c r="F63" s="242"/>
      <c r="G63" s="245"/>
    </row>
    <row r="64" spans="1:9">
      <c r="A64" s="242"/>
      <c r="B64" s="242"/>
      <c r="C64" s="242"/>
      <c r="D64" s="242"/>
      <c r="E64" s="242"/>
      <c r="F64" s="242"/>
      <c r="G64" s="245"/>
    </row>
    <row r="65" spans="1:7">
      <c r="A65" s="242"/>
      <c r="B65" s="242"/>
      <c r="C65" s="242"/>
      <c r="D65" s="242"/>
      <c r="E65" s="242"/>
      <c r="F65" s="242"/>
      <c r="G65" s="245"/>
    </row>
    <row r="66" spans="1:7">
      <c r="A66" s="242"/>
      <c r="B66" s="242"/>
      <c r="C66" s="242"/>
      <c r="D66" s="242"/>
      <c r="E66" s="242"/>
      <c r="F66" s="242"/>
      <c r="G66" s="245"/>
    </row>
    <row r="67" spans="1:7">
      <c r="A67" s="242"/>
      <c r="B67" s="242"/>
      <c r="C67" s="242"/>
      <c r="D67" s="242"/>
      <c r="E67" s="242"/>
      <c r="F67" s="242"/>
      <c r="G67" s="245"/>
    </row>
    <row r="68" spans="1:7">
      <c r="A68" s="242"/>
      <c r="B68" s="242"/>
      <c r="C68" s="242"/>
      <c r="D68" s="242"/>
      <c r="E68" s="242"/>
      <c r="F68" s="242"/>
      <c r="G68" s="242"/>
    </row>
    <row r="69" spans="1:7">
      <c r="A69" s="242"/>
      <c r="B69" s="242"/>
      <c r="C69" s="242"/>
      <c r="D69" s="242"/>
      <c r="E69" s="242"/>
      <c r="F69" s="242"/>
      <c r="G69" s="242"/>
    </row>
    <row r="70" spans="1:7">
      <c r="A70" s="242"/>
      <c r="B70" s="242"/>
      <c r="C70" s="242"/>
      <c r="D70" s="242"/>
      <c r="E70" s="242"/>
      <c r="F70" s="242"/>
      <c r="G70" s="242"/>
    </row>
    <row r="71" spans="1:7">
      <c r="A71" s="242"/>
      <c r="B71" s="242"/>
      <c r="C71" s="242"/>
      <c r="D71" s="242"/>
      <c r="E71" s="242"/>
      <c r="F71" s="242"/>
      <c r="G71" s="242"/>
    </row>
    <row r="72" spans="1:7">
      <c r="A72" s="242"/>
      <c r="B72" s="242"/>
      <c r="C72" s="242"/>
      <c r="D72" s="242"/>
      <c r="E72" s="242"/>
      <c r="F72" s="242"/>
      <c r="G72" s="242"/>
    </row>
    <row r="73" spans="1:7">
      <c r="A73" s="242"/>
      <c r="B73" s="242"/>
      <c r="C73" s="242"/>
      <c r="D73" s="242"/>
      <c r="E73" s="242"/>
      <c r="F73" s="242"/>
      <c r="G73" s="242"/>
    </row>
    <row r="74" spans="1:7">
      <c r="A74" s="242"/>
      <c r="B74" s="242"/>
      <c r="C74" s="242"/>
      <c r="D74" s="242"/>
      <c r="E74" s="242"/>
      <c r="F74" s="242"/>
      <c r="G74" s="242"/>
    </row>
    <row r="75" spans="1:7">
      <c r="A75" s="242"/>
      <c r="B75" s="242"/>
      <c r="C75" s="242"/>
      <c r="D75" s="242"/>
      <c r="E75" s="242"/>
      <c r="F75" s="242"/>
      <c r="G75" s="242"/>
    </row>
    <row r="76" spans="1:7">
      <c r="A76" s="242"/>
      <c r="B76" s="242"/>
      <c r="C76" s="242"/>
      <c r="D76" s="242"/>
      <c r="E76" s="242"/>
      <c r="F76" s="242"/>
      <c r="G76" s="242"/>
    </row>
    <row r="77" spans="1:7">
      <c r="A77" s="242"/>
      <c r="B77" s="242"/>
      <c r="C77" s="242"/>
      <c r="D77" s="242"/>
      <c r="E77" s="242"/>
      <c r="F77" s="242"/>
      <c r="G77" s="242"/>
    </row>
    <row r="78" spans="1:7">
      <c r="A78" s="242"/>
      <c r="B78" s="242"/>
      <c r="C78" s="242"/>
      <c r="D78" s="242"/>
      <c r="E78" s="242"/>
      <c r="F78" s="242"/>
      <c r="G78" s="242"/>
    </row>
    <row r="79" spans="1:7">
      <c r="A79" s="242"/>
      <c r="B79" s="242"/>
      <c r="C79" s="242"/>
      <c r="D79" s="242"/>
      <c r="E79" s="242"/>
      <c r="F79" s="242"/>
      <c r="G79" s="242"/>
    </row>
    <row r="80" spans="1:7">
      <c r="A80" s="242"/>
      <c r="B80" s="242"/>
      <c r="C80" s="242"/>
      <c r="D80" s="242"/>
      <c r="E80" s="242"/>
      <c r="F80" s="242"/>
      <c r="G80" s="242"/>
    </row>
    <row r="81" spans="1:7">
      <c r="A81" s="242"/>
      <c r="B81" s="242"/>
      <c r="C81" s="242"/>
      <c r="D81" s="242"/>
      <c r="E81" s="242"/>
      <c r="F81" s="242"/>
      <c r="G81" s="242"/>
    </row>
    <row r="82" spans="1:7">
      <c r="A82" s="242"/>
      <c r="B82" s="242"/>
      <c r="C82" s="242"/>
      <c r="D82" s="242"/>
      <c r="E82" s="242"/>
      <c r="F82" s="242"/>
      <c r="G82" s="242"/>
    </row>
    <row r="83" spans="1:7">
      <c r="A83" s="242"/>
      <c r="B83" s="242"/>
      <c r="C83" s="242"/>
      <c r="D83" s="242"/>
      <c r="E83" s="242"/>
      <c r="F83" s="242"/>
      <c r="G83" s="242"/>
    </row>
    <row r="84" spans="1:7">
      <c r="A84" s="242"/>
      <c r="B84" s="242"/>
      <c r="C84" s="242"/>
      <c r="D84" s="242"/>
      <c r="E84" s="242"/>
      <c r="F84" s="242"/>
      <c r="G84" s="242"/>
    </row>
    <row r="85" spans="1:7">
      <c r="A85" s="242"/>
      <c r="B85" s="242"/>
      <c r="C85" s="242"/>
      <c r="D85" s="242"/>
      <c r="E85" s="242"/>
      <c r="F85" s="242"/>
      <c r="G85" s="242"/>
    </row>
    <row r="86" spans="1:7">
      <c r="A86" s="242"/>
      <c r="B86" s="242"/>
      <c r="C86" s="242"/>
      <c r="D86" s="242"/>
      <c r="E86" s="242"/>
      <c r="F86" s="242"/>
      <c r="G86" s="242"/>
    </row>
    <row r="87" spans="1:7">
      <c r="A87" s="242"/>
      <c r="B87" s="242"/>
      <c r="C87" s="242"/>
      <c r="D87" s="242"/>
      <c r="E87" s="242"/>
      <c r="F87" s="242"/>
      <c r="G87" s="242"/>
    </row>
    <row r="88" spans="1:7">
      <c r="A88" s="242"/>
      <c r="B88" s="242"/>
      <c r="C88" s="242"/>
      <c r="D88" s="242"/>
      <c r="E88" s="242"/>
      <c r="F88" s="242"/>
      <c r="G88" s="242"/>
    </row>
    <row r="89" spans="1:7">
      <c r="A89" s="242"/>
      <c r="B89" s="242"/>
      <c r="C89" s="242"/>
      <c r="D89" s="242"/>
      <c r="E89" s="242"/>
      <c r="F89" s="242"/>
      <c r="G89" s="242"/>
    </row>
    <row r="90" spans="1:7">
      <c r="A90" s="242"/>
      <c r="B90" s="242"/>
      <c r="C90" s="242"/>
      <c r="D90" s="242"/>
      <c r="E90" s="242"/>
      <c r="F90" s="242"/>
      <c r="G90" s="242"/>
    </row>
    <row r="91" spans="1:7">
      <c r="A91" s="242"/>
      <c r="B91" s="242"/>
      <c r="C91" s="242"/>
      <c r="D91" s="242"/>
      <c r="E91" s="242"/>
      <c r="F91" s="242"/>
      <c r="G91" s="242"/>
    </row>
    <row r="92" spans="1:7">
      <c r="A92" s="242"/>
      <c r="B92" s="242"/>
      <c r="C92" s="242"/>
      <c r="D92" s="242"/>
      <c r="E92" s="242"/>
      <c r="F92" s="242"/>
      <c r="G92" s="242"/>
    </row>
    <row r="93" spans="1:7">
      <c r="A93" s="242"/>
      <c r="B93" s="242"/>
      <c r="C93" s="242"/>
      <c r="D93" s="242"/>
      <c r="E93" s="242"/>
      <c r="F93" s="242"/>
      <c r="G93" s="242"/>
    </row>
    <row r="94" spans="1:7">
      <c r="A94" s="242"/>
      <c r="B94" s="242"/>
      <c r="C94" s="242"/>
      <c r="D94" s="242"/>
      <c r="E94" s="242"/>
      <c r="F94" s="242"/>
      <c r="G94" s="242"/>
    </row>
    <row r="95" spans="1:7">
      <c r="A95" s="242"/>
      <c r="B95" s="242"/>
      <c r="C95" s="242"/>
      <c r="D95" s="242"/>
      <c r="E95" s="242"/>
      <c r="F95" s="242"/>
      <c r="G95" s="242"/>
    </row>
    <row r="96" spans="1:7">
      <c r="A96" s="242"/>
      <c r="B96" s="242"/>
      <c r="C96" s="242"/>
      <c r="D96" s="242"/>
      <c r="E96" s="242"/>
      <c r="F96" s="242"/>
      <c r="G96" s="242"/>
    </row>
    <row r="97" spans="1:7">
      <c r="A97" s="242"/>
      <c r="B97" s="242"/>
      <c r="C97" s="242"/>
      <c r="D97" s="242"/>
      <c r="E97" s="242"/>
      <c r="F97" s="242"/>
      <c r="G97" s="242"/>
    </row>
    <row r="98" spans="1:7">
      <c r="A98" s="242"/>
      <c r="B98" s="242"/>
      <c r="C98" s="242"/>
      <c r="D98" s="242"/>
      <c r="E98" s="242"/>
      <c r="F98" s="242"/>
      <c r="G98" s="242"/>
    </row>
    <row r="99" spans="1:7">
      <c r="A99" s="242"/>
      <c r="B99" s="242"/>
      <c r="C99" s="242"/>
      <c r="D99" s="242"/>
      <c r="E99" s="242"/>
      <c r="F99" s="242"/>
      <c r="G99" s="242"/>
    </row>
    <row r="100" spans="1:7">
      <c r="A100" s="242"/>
      <c r="B100" s="242"/>
      <c r="C100" s="242"/>
      <c r="D100" s="242"/>
      <c r="E100" s="242"/>
      <c r="F100" s="242"/>
      <c r="G100" s="242"/>
    </row>
    <row r="101" spans="1:7">
      <c r="A101" s="242"/>
      <c r="B101" s="242"/>
      <c r="C101" s="242"/>
      <c r="D101" s="242"/>
      <c r="E101" s="242"/>
      <c r="F101" s="242"/>
      <c r="G101" s="242"/>
    </row>
    <row r="102" spans="1:7">
      <c r="A102" s="242"/>
      <c r="B102" s="242"/>
      <c r="C102" s="242"/>
      <c r="D102" s="242"/>
      <c r="E102" s="242"/>
      <c r="F102" s="242"/>
      <c r="G102" s="242"/>
    </row>
    <row r="103" spans="1:7">
      <c r="A103" s="242"/>
      <c r="B103" s="242"/>
      <c r="C103" s="242"/>
      <c r="D103" s="242"/>
      <c r="E103" s="242"/>
      <c r="F103" s="242"/>
      <c r="G103" s="242"/>
    </row>
    <row r="104" spans="1:7">
      <c r="A104" s="242"/>
      <c r="B104" s="242"/>
      <c r="C104" s="242"/>
      <c r="D104" s="242"/>
      <c r="E104" s="242"/>
      <c r="F104" s="242"/>
      <c r="G104" s="242"/>
    </row>
    <row r="105" spans="1:7">
      <c r="A105" s="242"/>
      <c r="B105" s="242"/>
      <c r="C105" s="242"/>
      <c r="D105" s="242"/>
      <c r="E105" s="242"/>
      <c r="F105" s="242"/>
      <c r="G105" s="242"/>
    </row>
    <row r="106" spans="1:7">
      <c r="A106" s="242"/>
      <c r="B106" s="242"/>
      <c r="C106" s="242"/>
      <c r="D106" s="242"/>
      <c r="E106" s="242"/>
      <c r="F106" s="242"/>
      <c r="G106" s="242"/>
    </row>
    <row r="107" spans="1:7">
      <c r="A107" s="242"/>
      <c r="B107" s="242"/>
      <c r="C107" s="242"/>
      <c r="D107" s="242"/>
      <c r="E107" s="242"/>
      <c r="F107" s="242"/>
      <c r="G107" s="242"/>
    </row>
    <row r="108" spans="1:7">
      <c r="A108" s="242"/>
      <c r="B108" s="242"/>
      <c r="C108" s="242"/>
      <c r="D108" s="242"/>
      <c r="E108" s="242"/>
      <c r="F108" s="242"/>
      <c r="G108" s="242"/>
    </row>
    <row r="109" spans="1:7">
      <c r="A109" s="242"/>
      <c r="B109" s="242"/>
      <c r="C109" s="242"/>
      <c r="D109" s="242"/>
      <c r="E109" s="242"/>
      <c r="F109" s="242"/>
      <c r="G109" s="242"/>
    </row>
    <row r="110" spans="1:7">
      <c r="A110" s="242"/>
      <c r="B110" s="242"/>
      <c r="C110" s="242"/>
      <c r="D110" s="242"/>
      <c r="E110" s="242"/>
      <c r="F110" s="242"/>
      <c r="G110" s="242"/>
    </row>
    <row r="111" spans="1:7">
      <c r="A111" s="242"/>
      <c r="B111" s="242"/>
      <c r="C111" s="242"/>
      <c r="D111" s="242"/>
      <c r="E111" s="242"/>
      <c r="F111" s="242"/>
      <c r="G111" s="242"/>
    </row>
    <row r="112" spans="1:7">
      <c r="A112" s="242"/>
      <c r="B112" s="242"/>
      <c r="C112" s="242"/>
      <c r="D112" s="242"/>
      <c r="E112" s="242"/>
      <c r="F112" s="242"/>
      <c r="G112" s="242"/>
    </row>
    <row r="113" spans="1:7">
      <c r="A113" s="242"/>
      <c r="B113" s="242"/>
      <c r="C113" s="242"/>
      <c r="D113" s="242"/>
      <c r="E113" s="242"/>
      <c r="F113" s="242"/>
      <c r="G113" s="242"/>
    </row>
    <row r="114" spans="1:7">
      <c r="A114" s="242"/>
      <c r="B114" s="242"/>
      <c r="C114" s="242"/>
      <c r="D114" s="242"/>
      <c r="E114" s="242"/>
      <c r="F114" s="242"/>
      <c r="G114" s="242"/>
    </row>
    <row r="115" spans="1:7">
      <c r="A115" s="242"/>
      <c r="B115" s="242"/>
      <c r="C115" s="242"/>
      <c r="D115" s="242"/>
      <c r="E115" s="242"/>
      <c r="F115" s="242"/>
      <c r="G115" s="242"/>
    </row>
    <row r="116" spans="1:7">
      <c r="A116" s="242"/>
      <c r="B116" s="242"/>
      <c r="C116" s="242"/>
      <c r="D116" s="242"/>
      <c r="E116" s="242"/>
      <c r="F116" s="242"/>
      <c r="G116" s="242"/>
    </row>
    <row r="117" spans="1:7">
      <c r="A117" s="242"/>
      <c r="B117" s="242"/>
      <c r="C117" s="242"/>
      <c r="D117" s="242"/>
      <c r="E117" s="242"/>
      <c r="F117" s="242"/>
      <c r="G117" s="242"/>
    </row>
    <row r="118" spans="1:7">
      <c r="A118" s="242"/>
      <c r="B118" s="242"/>
      <c r="C118" s="242"/>
      <c r="D118" s="242"/>
      <c r="E118" s="242"/>
      <c r="F118" s="242"/>
      <c r="G118" s="242"/>
    </row>
    <row r="119" spans="1:7">
      <c r="A119" s="242"/>
      <c r="B119" s="242"/>
      <c r="C119" s="242"/>
      <c r="D119" s="242"/>
      <c r="E119" s="242"/>
      <c r="F119" s="242"/>
      <c r="G119" s="242"/>
    </row>
    <row r="120" spans="1:7">
      <c r="A120" s="242"/>
      <c r="B120" s="242"/>
      <c r="C120" s="242"/>
      <c r="D120" s="242"/>
      <c r="E120" s="242"/>
      <c r="F120" s="242"/>
      <c r="G120" s="242"/>
    </row>
    <row r="121" spans="1:7">
      <c r="A121" s="242"/>
      <c r="B121" s="242"/>
      <c r="C121" s="242"/>
      <c r="D121" s="242"/>
      <c r="E121" s="242"/>
      <c r="F121" s="242"/>
      <c r="G121" s="242"/>
    </row>
    <row r="122" spans="1:7">
      <c r="A122" s="242"/>
      <c r="B122" s="242"/>
      <c r="C122" s="242"/>
      <c r="D122" s="242"/>
      <c r="E122" s="242"/>
      <c r="F122" s="242"/>
      <c r="G122" s="242"/>
    </row>
    <row r="123" spans="1:7">
      <c r="A123" s="242"/>
      <c r="B123" s="242"/>
      <c r="C123" s="242"/>
      <c r="D123" s="242"/>
      <c r="E123" s="242"/>
      <c r="F123" s="242"/>
      <c r="G123" s="242"/>
    </row>
    <row r="124" spans="1:7">
      <c r="A124" s="242"/>
      <c r="B124" s="242"/>
      <c r="C124" s="242"/>
      <c r="D124" s="242"/>
      <c r="E124" s="242"/>
      <c r="F124" s="242"/>
      <c r="G124" s="242"/>
    </row>
    <row r="125" spans="1:7">
      <c r="A125" s="242"/>
      <c r="B125" s="242"/>
      <c r="C125" s="242"/>
      <c r="D125" s="242"/>
      <c r="E125" s="242"/>
      <c r="F125" s="242"/>
      <c r="G125" s="242"/>
    </row>
    <row r="126" spans="1:7">
      <c r="A126" s="242"/>
      <c r="B126" s="242"/>
      <c r="C126" s="242"/>
      <c r="D126" s="242"/>
      <c r="E126" s="242"/>
      <c r="F126" s="242"/>
      <c r="G126" s="242"/>
    </row>
    <row r="127" spans="1:7">
      <c r="A127" s="242"/>
      <c r="B127" s="242"/>
      <c r="C127" s="242"/>
      <c r="D127" s="242"/>
      <c r="E127" s="242"/>
      <c r="F127" s="242"/>
      <c r="G127" s="242"/>
    </row>
    <row r="128" spans="1:7">
      <c r="A128" s="242"/>
      <c r="B128" s="242"/>
      <c r="C128" s="242"/>
      <c r="D128" s="242"/>
      <c r="E128" s="242"/>
      <c r="F128" s="242"/>
      <c r="G128" s="242"/>
    </row>
    <row r="129" spans="1:7">
      <c r="A129" s="242"/>
      <c r="B129" s="242"/>
      <c r="C129" s="242"/>
      <c r="D129" s="242"/>
      <c r="E129" s="242"/>
      <c r="F129" s="242"/>
      <c r="G129" s="242"/>
    </row>
    <row r="130" spans="1:7">
      <c r="A130" s="242"/>
      <c r="B130" s="242"/>
      <c r="C130" s="242"/>
      <c r="D130" s="242"/>
      <c r="E130" s="242"/>
      <c r="F130" s="242"/>
      <c r="G130" s="242"/>
    </row>
    <row r="131" spans="1:7">
      <c r="A131" s="242"/>
      <c r="B131" s="242"/>
      <c r="C131" s="242"/>
      <c r="D131" s="242"/>
      <c r="E131" s="242"/>
      <c r="F131" s="242"/>
      <c r="G131" s="242"/>
    </row>
    <row r="132" spans="1:7">
      <c r="A132" s="242"/>
      <c r="B132" s="242"/>
      <c r="C132" s="242"/>
      <c r="D132" s="242"/>
      <c r="E132" s="242"/>
      <c r="F132" s="242"/>
      <c r="G132" s="242"/>
    </row>
    <row r="133" spans="1:7">
      <c r="A133" s="242"/>
      <c r="B133" s="242"/>
      <c r="C133" s="242"/>
      <c r="D133" s="242"/>
      <c r="E133" s="242"/>
      <c r="F133" s="242"/>
      <c r="G133" s="242"/>
    </row>
    <row r="134" spans="1:7">
      <c r="A134" s="242"/>
      <c r="B134" s="242"/>
      <c r="C134" s="242"/>
      <c r="D134" s="242"/>
      <c r="E134" s="242"/>
      <c r="F134" s="242"/>
      <c r="G134" s="242"/>
    </row>
    <row r="135" spans="1:7">
      <c r="A135" s="242"/>
      <c r="B135" s="242"/>
      <c r="C135" s="242"/>
      <c r="D135" s="242"/>
      <c r="E135" s="242"/>
      <c r="F135" s="242"/>
      <c r="G135" s="242"/>
    </row>
    <row r="136" spans="1:7">
      <c r="A136" s="242"/>
      <c r="B136" s="242"/>
      <c r="C136" s="242"/>
      <c r="D136" s="242"/>
      <c r="E136" s="242"/>
      <c r="F136" s="242"/>
      <c r="G136" s="242"/>
    </row>
    <row r="137" spans="1:7">
      <c r="A137" s="242"/>
      <c r="B137" s="242"/>
      <c r="C137" s="242"/>
      <c r="D137" s="242"/>
      <c r="E137" s="242"/>
      <c r="F137" s="242"/>
      <c r="G137" s="242"/>
    </row>
    <row r="138" spans="1:7" ht="15">
      <c r="A138" s="246"/>
      <c r="B138" s="246"/>
      <c r="C138" s="246"/>
      <c r="D138" s="246"/>
      <c r="E138" s="247"/>
      <c r="F138" s="247"/>
      <c r="G138" s="246"/>
    </row>
    <row r="139" spans="1:7" ht="15">
      <c r="A139" s="246"/>
      <c r="B139" s="246"/>
      <c r="C139" s="246"/>
      <c r="D139" s="246"/>
      <c r="E139" s="247"/>
      <c r="F139" s="247"/>
      <c r="G139" s="246"/>
    </row>
    <row r="140" spans="1:7" ht="15">
      <c r="A140" s="246"/>
      <c r="B140" s="246"/>
      <c r="C140" s="246"/>
      <c r="D140" s="246"/>
      <c r="E140" s="247"/>
      <c r="F140" s="247"/>
      <c r="G140" s="246"/>
    </row>
    <row r="141" spans="1:7" ht="15">
      <c r="A141" s="246"/>
      <c r="B141" s="246"/>
      <c r="C141" s="246"/>
      <c r="D141" s="246"/>
      <c r="E141" s="247"/>
      <c r="F141" s="247"/>
      <c r="G141" s="246"/>
    </row>
    <row r="142" spans="1:7" ht="15">
      <c r="A142" s="246"/>
      <c r="B142" s="246"/>
      <c r="C142" s="246"/>
      <c r="D142" s="246"/>
      <c r="E142" s="247"/>
      <c r="F142" s="247"/>
      <c r="G142" s="246"/>
    </row>
    <row r="143" spans="1:7" ht="15">
      <c r="A143" s="246"/>
      <c r="B143" s="246"/>
      <c r="C143" s="246"/>
      <c r="D143" s="246"/>
      <c r="E143" s="247"/>
      <c r="F143" s="247"/>
      <c r="G143" s="246"/>
    </row>
    <row r="144" spans="1:7" ht="15">
      <c r="A144" s="246"/>
      <c r="B144" s="246"/>
      <c r="C144" s="246"/>
      <c r="D144" s="246"/>
      <c r="E144" s="247"/>
      <c r="F144" s="247"/>
      <c r="G144" s="246"/>
    </row>
    <row r="145" spans="1:7" ht="15">
      <c r="A145" s="246"/>
      <c r="B145" s="246"/>
      <c r="C145" s="246"/>
      <c r="D145" s="246"/>
      <c r="E145" s="247"/>
      <c r="F145" s="247"/>
      <c r="G145" s="246"/>
    </row>
    <row r="146" spans="1:7" ht="15">
      <c r="A146" s="246"/>
      <c r="B146" s="246"/>
      <c r="C146" s="246"/>
      <c r="D146" s="246"/>
      <c r="E146" s="247"/>
      <c r="F146" s="247"/>
      <c r="G146" s="246"/>
    </row>
    <row r="147" spans="1:7" ht="15">
      <c r="A147" s="246"/>
      <c r="B147" s="246"/>
      <c r="C147" s="246"/>
      <c r="D147" s="246"/>
      <c r="E147" s="247"/>
      <c r="F147" s="247"/>
      <c r="G147" s="246"/>
    </row>
    <row r="148" spans="1:7" ht="15">
      <c r="A148" s="246"/>
      <c r="B148" s="246"/>
      <c r="C148" s="246"/>
      <c r="D148" s="246"/>
      <c r="E148" s="247"/>
      <c r="F148" s="247"/>
      <c r="G148" s="246"/>
    </row>
    <row r="149" spans="1:7" ht="15">
      <c r="A149" s="246"/>
      <c r="B149" s="246"/>
      <c r="C149" s="246"/>
      <c r="D149" s="246"/>
      <c r="E149" s="247"/>
      <c r="F149" s="247"/>
      <c r="G149" s="246"/>
    </row>
    <row r="150" spans="1:7" ht="18">
      <c r="A150" s="246"/>
      <c r="B150" s="246"/>
      <c r="C150" s="246"/>
      <c r="D150" s="246"/>
      <c r="E150" s="247"/>
      <c r="F150" s="247"/>
      <c r="G150" s="210"/>
    </row>
    <row r="151" spans="1:7" ht="18">
      <c r="A151" s="210"/>
      <c r="B151" s="210"/>
      <c r="C151" s="210"/>
      <c r="D151" s="210"/>
      <c r="E151" s="248"/>
      <c r="F151" s="248"/>
      <c r="G151" s="210"/>
    </row>
    <row r="152" spans="1:7" ht="18">
      <c r="A152" s="210"/>
      <c r="B152" s="210"/>
      <c r="C152" s="210"/>
      <c r="D152" s="210"/>
      <c r="E152" s="248"/>
      <c r="F152" s="248"/>
      <c r="G152" s="210"/>
    </row>
    <row r="153" spans="1:7" ht="15">
      <c r="E153" s="248"/>
      <c r="F153" s="248"/>
    </row>
    <row r="154" spans="1:7" ht="15">
      <c r="E154" s="248"/>
      <c r="F154" s="248"/>
    </row>
    <row r="155" spans="1:7" ht="15">
      <c r="E155" s="248"/>
      <c r="F155" s="248"/>
    </row>
    <row r="156" spans="1:7" ht="15">
      <c r="E156" s="248"/>
      <c r="F156" s="248"/>
    </row>
    <row r="157" spans="1:7" ht="15">
      <c r="E157" s="248"/>
      <c r="F157" s="248"/>
    </row>
    <row r="158" spans="1:7" ht="15">
      <c r="E158" s="248"/>
      <c r="F158" s="248"/>
    </row>
    <row r="159" spans="1:7" ht="15">
      <c r="E159" s="248"/>
      <c r="F159" s="248"/>
    </row>
    <row r="160" spans="1:7" ht="15">
      <c r="E160" s="248"/>
      <c r="F160" s="248"/>
    </row>
    <row r="161" spans="5:6" ht="15">
      <c r="E161" s="248"/>
      <c r="F161" s="248"/>
    </row>
    <row r="162" spans="5:6" ht="15">
      <c r="E162" s="248"/>
      <c r="F162" s="248"/>
    </row>
    <row r="163" spans="5:6" ht="15">
      <c r="E163" s="248"/>
      <c r="F163" s="248"/>
    </row>
    <row r="164" spans="5:6" ht="15">
      <c r="E164" s="248"/>
      <c r="F164" s="248"/>
    </row>
    <row r="165" spans="5:6" ht="15">
      <c r="E165" s="248"/>
      <c r="F165" s="248"/>
    </row>
    <row r="166" spans="5:6" ht="15">
      <c r="E166" s="248"/>
      <c r="F166" s="248"/>
    </row>
    <row r="167" spans="5:6" ht="15">
      <c r="E167" s="248"/>
      <c r="F167" s="248"/>
    </row>
    <row r="168" spans="5:6" ht="15">
      <c r="E168" s="248"/>
      <c r="F168" s="248"/>
    </row>
    <row r="169" spans="5:6" ht="15">
      <c r="E169" s="248"/>
      <c r="F169" s="248"/>
    </row>
    <row r="170" spans="5:6" ht="15">
      <c r="E170" s="248"/>
      <c r="F170" s="248"/>
    </row>
    <row r="171" spans="5:6" ht="15">
      <c r="E171" s="248"/>
      <c r="F171" s="248"/>
    </row>
    <row r="172" spans="5:6" ht="15">
      <c r="E172" s="248"/>
      <c r="F172" s="248"/>
    </row>
    <row r="173" spans="5:6" ht="15">
      <c r="E173" s="248"/>
      <c r="F173" s="248"/>
    </row>
    <row r="174" spans="5:6" ht="15">
      <c r="E174" s="248"/>
      <c r="F174" s="248"/>
    </row>
    <row r="175" spans="5:6" ht="15">
      <c r="E175" s="248"/>
      <c r="F175" s="248"/>
    </row>
    <row r="176" spans="5:6" ht="15">
      <c r="E176" s="248"/>
      <c r="F176" s="248"/>
    </row>
    <row r="177" spans="5:6" ht="15">
      <c r="E177" s="248"/>
      <c r="F177" s="248"/>
    </row>
    <row r="178" spans="5:6" ht="15">
      <c r="E178" s="248"/>
      <c r="F178" s="248"/>
    </row>
    <row r="179" spans="5:6" ht="15">
      <c r="E179" s="248"/>
      <c r="F179" s="248"/>
    </row>
    <row r="180" spans="5:6" ht="15">
      <c r="E180" s="248"/>
      <c r="F180" s="248"/>
    </row>
    <row r="181" spans="5:6" ht="15">
      <c r="E181" s="248"/>
      <c r="F181" s="248"/>
    </row>
    <row r="182" spans="5:6" ht="15">
      <c r="E182" s="248"/>
      <c r="F182" s="248"/>
    </row>
    <row r="183" spans="5:6" ht="15">
      <c r="E183" s="248"/>
      <c r="F183" s="248"/>
    </row>
    <row r="184" spans="5:6" ht="15">
      <c r="E184" s="248"/>
      <c r="F184" s="248"/>
    </row>
    <row r="185" spans="5:6" ht="15">
      <c r="E185" s="248"/>
      <c r="F185" s="248"/>
    </row>
    <row r="186" spans="5:6" ht="15">
      <c r="E186" s="248"/>
      <c r="F186" s="248"/>
    </row>
    <row r="187" spans="5:6" ht="15">
      <c r="E187" s="248"/>
      <c r="F187" s="248"/>
    </row>
    <row r="188" spans="5:6" ht="15">
      <c r="E188" s="248"/>
      <c r="F188" s="248"/>
    </row>
    <row r="189" spans="5:6" ht="15">
      <c r="E189" s="248"/>
      <c r="F189" s="248"/>
    </row>
    <row r="190" spans="5:6" ht="15">
      <c r="E190" s="248"/>
      <c r="F190" s="248"/>
    </row>
    <row r="191" spans="5:6" ht="15">
      <c r="E191" s="248"/>
      <c r="F191" s="248"/>
    </row>
    <row r="192" spans="5:6" ht="15">
      <c r="E192" s="248"/>
      <c r="F192" s="248"/>
    </row>
    <row r="193" spans="5:6" ht="15">
      <c r="E193" s="248"/>
      <c r="F193" s="248"/>
    </row>
    <row r="194" spans="5:6" ht="15">
      <c r="E194" s="248"/>
      <c r="F194" s="248"/>
    </row>
    <row r="195" spans="5:6" ht="15">
      <c r="E195" s="248"/>
      <c r="F195" s="248"/>
    </row>
    <row r="196" spans="5:6" ht="15">
      <c r="E196" s="248"/>
      <c r="F196" s="248"/>
    </row>
    <row r="197" spans="5:6" ht="15">
      <c r="E197" s="248"/>
      <c r="F197" s="248"/>
    </row>
    <row r="198" spans="5:6" ht="15">
      <c r="E198" s="248"/>
      <c r="F198" s="248"/>
    </row>
  </sheetData>
  <pageMargins left="0.78740157480314998" right="0.17" top="0.74803149606299202" bottom="0.32" header="0.43307086614173201" footer="0.23622047244094499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4D41-E49E-421D-8FA2-59159B4F630E}">
  <dimension ref="A1:DE46"/>
  <sheetViews>
    <sheetView workbookViewId="0">
      <selection activeCell="G6" sqref="G6"/>
    </sheetView>
  </sheetViews>
  <sheetFormatPr defaultColWidth="16.33203125" defaultRowHeight="16.5" customHeight="1"/>
  <cols>
    <col min="1" max="1" width="46.21875" style="26" customWidth="1"/>
    <col min="2" max="2" width="10.77734375" style="26" customWidth="1"/>
    <col min="3" max="3" width="11.88671875" style="26" customWidth="1"/>
    <col min="4" max="5" width="11.21875" style="26" customWidth="1"/>
    <col min="6" max="16384" width="16.33203125" style="26"/>
  </cols>
  <sheetData>
    <row r="1" spans="1:109" ht="19.5" customHeight="1">
      <c r="A1" s="432" t="s">
        <v>20</v>
      </c>
      <c r="B1" s="432"/>
      <c r="C1" s="432"/>
      <c r="D1" s="432"/>
      <c r="E1" s="432"/>
    </row>
    <row r="2" spans="1:109" ht="8.4" customHeight="1">
      <c r="A2" s="25"/>
      <c r="B2" s="25"/>
      <c r="C2" s="25"/>
      <c r="D2" s="25"/>
      <c r="E2" s="25"/>
    </row>
    <row r="3" spans="1:109" ht="15" customHeight="1">
      <c r="A3" s="27"/>
      <c r="C3" s="28"/>
      <c r="D3" s="29"/>
      <c r="E3" s="30" t="s">
        <v>21</v>
      </c>
    </row>
    <row r="4" spans="1:109" ht="15" customHeight="1">
      <c r="A4" s="31"/>
      <c r="B4" s="32" t="s">
        <v>22</v>
      </c>
      <c r="C4" s="32" t="s">
        <v>23</v>
      </c>
      <c r="D4" s="32" t="s">
        <v>23</v>
      </c>
      <c r="E4" s="32" t="s">
        <v>24</v>
      </c>
    </row>
    <row r="5" spans="1:109" ht="15" customHeight="1">
      <c r="A5" s="33"/>
      <c r="B5" s="34" t="s">
        <v>25</v>
      </c>
      <c r="C5" s="34" t="s">
        <v>25</v>
      </c>
      <c r="D5" s="34" t="s">
        <v>25</v>
      </c>
      <c r="E5" s="34" t="s">
        <v>25</v>
      </c>
    </row>
    <row r="6" spans="1:109" ht="15" customHeight="1">
      <c r="A6" s="33"/>
      <c r="B6" s="34" t="s">
        <v>26</v>
      </c>
      <c r="C6" s="34" t="s">
        <v>26</v>
      </c>
      <c r="D6" s="34" t="s">
        <v>26</v>
      </c>
      <c r="E6" s="34" t="s">
        <v>26</v>
      </c>
    </row>
    <row r="7" spans="1:109" ht="15" customHeight="1">
      <c r="A7" s="33"/>
      <c r="B7" s="34" t="s">
        <v>27</v>
      </c>
      <c r="C7" s="34" t="s">
        <v>28</v>
      </c>
      <c r="D7" s="34" t="s">
        <v>27</v>
      </c>
      <c r="E7" s="34" t="s">
        <v>29</v>
      </c>
    </row>
    <row r="8" spans="1:109" ht="15" customHeight="1">
      <c r="A8" s="33"/>
      <c r="B8" s="35" t="s">
        <v>30</v>
      </c>
      <c r="C8" s="35" t="s">
        <v>31</v>
      </c>
      <c r="D8" s="35" t="s">
        <v>30</v>
      </c>
      <c r="E8" s="35" t="s">
        <v>30</v>
      </c>
    </row>
    <row r="9" spans="1:109" ht="8.4" customHeight="1">
      <c r="A9" s="33"/>
      <c r="B9" s="34"/>
      <c r="C9" s="34"/>
      <c r="D9" s="34"/>
      <c r="E9" s="34"/>
    </row>
    <row r="10" spans="1:109" s="34" customFormat="1" ht="15.6" customHeight="1">
      <c r="A10" s="36" t="s">
        <v>32</v>
      </c>
      <c r="B10" s="37">
        <v>112.36</v>
      </c>
      <c r="C10" s="37">
        <v>100.69</v>
      </c>
      <c r="D10" s="37">
        <v>111.23</v>
      </c>
      <c r="E10" s="37">
        <v>108.47</v>
      </c>
    </row>
    <row r="11" spans="1:109" s="40" customFormat="1" ht="14.7" customHeight="1">
      <c r="A11" s="38" t="s">
        <v>33</v>
      </c>
      <c r="B11" s="37">
        <v>88.94</v>
      </c>
      <c r="C11" s="37">
        <v>98.81</v>
      </c>
      <c r="D11" s="37">
        <v>93</v>
      </c>
      <c r="E11" s="37">
        <v>93.82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ht="14.7" customHeight="1">
      <c r="A12" s="41" t="s">
        <v>34</v>
      </c>
      <c r="B12" s="42">
        <v>96.5</v>
      </c>
      <c r="C12" s="42">
        <v>97.1</v>
      </c>
      <c r="D12" s="42">
        <v>95.67</v>
      </c>
      <c r="E12" s="42">
        <v>98.73</v>
      </c>
    </row>
    <row r="13" spans="1:109" ht="14.7" customHeight="1">
      <c r="A13" s="41" t="s">
        <v>35</v>
      </c>
      <c r="B13" s="42">
        <v>80.81</v>
      </c>
      <c r="C13" s="42">
        <v>99.42</v>
      </c>
      <c r="D13" s="42">
        <v>87.68</v>
      </c>
      <c r="E13" s="42">
        <v>87.63</v>
      </c>
    </row>
    <row r="14" spans="1:109" ht="14.7" customHeight="1">
      <c r="A14" s="41" t="s">
        <v>36</v>
      </c>
      <c r="B14" s="42">
        <v>98.18</v>
      </c>
      <c r="C14" s="42">
        <v>102.54</v>
      </c>
      <c r="D14" s="42">
        <v>108.7</v>
      </c>
      <c r="E14" s="42">
        <v>114.95</v>
      </c>
    </row>
    <row r="15" spans="1:109" s="43" customFormat="1" ht="14.7" customHeight="1">
      <c r="A15" s="41" t="s">
        <v>37</v>
      </c>
      <c r="B15" s="42">
        <v>98.94</v>
      </c>
      <c r="C15" s="42">
        <v>101.01</v>
      </c>
      <c r="D15" s="42">
        <v>101.52</v>
      </c>
      <c r="E15" s="42">
        <v>102.09</v>
      </c>
    </row>
    <row r="16" spans="1:109" s="43" customFormat="1" ht="14.7" customHeight="1">
      <c r="A16" s="41" t="s">
        <v>38</v>
      </c>
      <c r="B16" s="42">
        <v>123.49</v>
      </c>
      <c r="C16" s="42">
        <v>95.57</v>
      </c>
      <c r="D16" s="42">
        <v>113.57</v>
      </c>
      <c r="E16" s="42">
        <v>117.22</v>
      </c>
    </row>
    <row r="17" spans="1:109" ht="14.7" customHeight="1">
      <c r="A17" s="44" t="s">
        <v>39</v>
      </c>
      <c r="B17" s="37">
        <v>114.98</v>
      </c>
      <c r="C17" s="37">
        <v>100.6</v>
      </c>
      <c r="D17" s="37">
        <v>113.31</v>
      </c>
      <c r="E17" s="37">
        <v>109.53</v>
      </c>
    </row>
    <row r="18" spans="1:109" ht="14.7" customHeight="1">
      <c r="A18" s="41" t="s">
        <v>40</v>
      </c>
      <c r="B18" s="42">
        <v>109.24</v>
      </c>
      <c r="C18" s="42">
        <v>102.74</v>
      </c>
      <c r="D18" s="42">
        <v>113.38</v>
      </c>
      <c r="E18" s="42">
        <v>107.4</v>
      </c>
    </row>
    <row r="19" spans="1:109" ht="14.7" customHeight="1">
      <c r="A19" s="41" t="s">
        <v>41</v>
      </c>
      <c r="B19" s="42">
        <v>101.89</v>
      </c>
      <c r="C19" s="42">
        <v>98.11</v>
      </c>
      <c r="D19" s="42">
        <v>102.38</v>
      </c>
      <c r="E19" s="42">
        <v>100.77</v>
      </c>
    </row>
    <row r="20" spans="1:109" ht="14.7" customHeight="1">
      <c r="A20" s="41" t="s">
        <v>42</v>
      </c>
      <c r="B20" s="42">
        <v>102.18</v>
      </c>
      <c r="C20" s="42">
        <v>101.85</v>
      </c>
      <c r="D20" s="42">
        <v>104.94</v>
      </c>
      <c r="E20" s="42">
        <v>107.08</v>
      </c>
    </row>
    <row r="21" spans="1:109" ht="14.7" customHeight="1">
      <c r="A21" s="41" t="s">
        <v>43</v>
      </c>
      <c r="B21" s="42">
        <v>111.7</v>
      </c>
      <c r="C21" s="42">
        <v>102.56</v>
      </c>
      <c r="D21" s="42">
        <v>110.74</v>
      </c>
      <c r="E21" s="42">
        <v>112.36</v>
      </c>
    </row>
    <row r="22" spans="1:109" ht="14.7" customHeight="1">
      <c r="A22" s="41" t="s">
        <v>44</v>
      </c>
      <c r="B22" s="42">
        <v>106.25</v>
      </c>
      <c r="C22" s="42">
        <v>103.49</v>
      </c>
      <c r="D22" s="42">
        <v>109.84</v>
      </c>
      <c r="E22" s="42">
        <v>106.2</v>
      </c>
    </row>
    <row r="23" spans="1:109" ht="14.7" customHeight="1">
      <c r="A23" s="41" t="s">
        <v>45</v>
      </c>
      <c r="B23" s="42">
        <v>112.28</v>
      </c>
      <c r="C23" s="42">
        <v>103.85</v>
      </c>
      <c r="D23" s="42">
        <v>116.98</v>
      </c>
      <c r="E23" s="42">
        <v>109.8</v>
      </c>
    </row>
    <row r="24" spans="1:109" ht="39.75" customHeight="1">
      <c r="A24" s="41" t="s">
        <v>46</v>
      </c>
      <c r="B24" s="42">
        <v>114.41</v>
      </c>
      <c r="C24" s="42">
        <v>101.77</v>
      </c>
      <c r="D24" s="42">
        <v>104.21</v>
      </c>
      <c r="E24" s="42">
        <v>110.89</v>
      </c>
    </row>
    <row r="25" spans="1:109" ht="14.7" customHeight="1">
      <c r="A25" s="41" t="s">
        <v>47</v>
      </c>
      <c r="B25" s="42">
        <v>109.3</v>
      </c>
      <c r="C25" s="42">
        <v>101.9</v>
      </c>
      <c r="D25" s="42">
        <v>102.87</v>
      </c>
      <c r="E25" s="42">
        <v>108.29</v>
      </c>
    </row>
    <row r="26" spans="1:109" ht="14.7" customHeight="1">
      <c r="A26" s="41" t="s">
        <v>48</v>
      </c>
      <c r="B26" s="42">
        <v>108.41</v>
      </c>
      <c r="C26" s="42">
        <v>101.89</v>
      </c>
      <c r="D26" s="42">
        <v>105.57</v>
      </c>
      <c r="E26" s="42">
        <v>110.16</v>
      </c>
    </row>
    <row r="27" spans="1:109" ht="14.7" customHeight="1">
      <c r="A27" s="41" t="s">
        <v>49</v>
      </c>
      <c r="B27" s="42">
        <v>114.02</v>
      </c>
      <c r="C27" s="42">
        <v>101.72</v>
      </c>
      <c r="D27" s="42">
        <v>118.03</v>
      </c>
      <c r="E27" s="42">
        <v>108.57</v>
      </c>
    </row>
    <row r="28" spans="1:109" ht="14.7" customHeight="1">
      <c r="A28" s="41" t="s">
        <v>50</v>
      </c>
      <c r="B28" s="42">
        <v>111.63</v>
      </c>
      <c r="C28" s="42">
        <v>100.5</v>
      </c>
      <c r="D28" s="42">
        <v>109</v>
      </c>
      <c r="E28" s="42">
        <v>117.32</v>
      </c>
    </row>
    <row r="29" spans="1:109" ht="14.7" customHeight="1">
      <c r="A29" s="41" t="s">
        <v>51</v>
      </c>
      <c r="B29" s="42">
        <v>98.44</v>
      </c>
      <c r="C29" s="42">
        <v>100.56</v>
      </c>
      <c r="D29" s="42">
        <v>117.14</v>
      </c>
      <c r="E29" s="42">
        <v>109.57</v>
      </c>
    </row>
    <row r="30" spans="1:109" s="45" customFormat="1" ht="14.7" customHeight="1">
      <c r="A30" s="41" t="s">
        <v>52</v>
      </c>
      <c r="B30" s="42">
        <v>135.21</v>
      </c>
      <c r="C30" s="42">
        <v>102.97</v>
      </c>
      <c r="D30" s="42">
        <v>126.15</v>
      </c>
      <c r="E30" s="42">
        <v>128.69999999999999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</row>
    <row r="31" spans="1:109" ht="14.7" customHeight="1">
      <c r="A31" s="41" t="s">
        <v>53</v>
      </c>
      <c r="B31" s="42">
        <v>99.69</v>
      </c>
      <c r="C31" s="42">
        <v>100.52</v>
      </c>
      <c r="D31" s="42">
        <v>103.58</v>
      </c>
      <c r="E31" s="42">
        <v>98.16</v>
      </c>
    </row>
    <row r="32" spans="1:109" ht="14.7" customHeight="1">
      <c r="A32" s="41" t="s">
        <v>54</v>
      </c>
      <c r="B32" s="42">
        <v>113.69</v>
      </c>
      <c r="C32" s="42">
        <v>104.83</v>
      </c>
      <c r="D32" s="42">
        <v>112.49</v>
      </c>
      <c r="E32" s="42">
        <v>112.82</v>
      </c>
    </row>
    <row r="33" spans="1:5" ht="25.95" customHeight="1">
      <c r="A33" s="41" t="s">
        <v>55</v>
      </c>
      <c r="B33" s="42">
        <v>116.98</v>
      </c>
      <c r="C33" s="42">
        <v>101.29</v>
      </c>
      <c r="D33" s="42">
        <v>113.29</v>
      </c>
      <c r="E33" s="42">
        <v>112.96</v>
      </c>
    </row>
    <row r="34" spans="1:5" ht="25.95" customHeight="1">
      <c r="A34" s="41" t="s">
        <v>56</v>
      </c>
      <c r="B34" s="42">
        <v>131.22999999999999</v>
      </c>
      <c r="C34" s="42">
        <v>95.55</v>
      </c>
      <c r="D34" s="42">
        <v>115.33</v>
      </c>
      <c r="E34" s="42">
        <v>111.06</v>
      </c>
    </row>
    <row r="35" spans="1:5" ht="14.7" customHeight="1">
      <c r="A35" s="41" t="s">
        <v>57</v>
      </c>
      <c r="B35" s="42">
        <v>90.85</v>
      </c>
      <c r="C35" s="42">
        <v>97.74</v>
      </c>
      <c r="D35" s="42">
        <v>89.53</v>
      </c>
      <c r="E35" s="42">
        <v>112.48</v>
      </c>
    </row>
    <row r="36" spans="1:5" ht="14.7" customHeight="1">
      <c r="A36" s="41" t="s">
        <v>58</v>
      </c>
      <c r="B36" s="42">
        <v>102.7</v>
      </c>
      <c r="C36" s="42">
        <v>99.29</v>
      </c>
      <c r="D36" s="42">
        <v>111.36</v>
      </c>
      <c r="E36" s="42">
        <v>104.67</v>
      </c>
    </row>
    <row r="37" spans="1:5" ht="14.7" customHeight="1">
      <c r="A37" s="41" t="s">
        <v>59</v>
      </c>
      <c r="B37" s="42">
        <v>99.96</v>
      </c>
      <c r="C37" s="42">
        <v>101.86</v>
      </c>
      <c r="D37" s="42">
        <v>125.58</v>
      </c>
      <c r="E37" s="42">
        <v>106.43</v>
      </c>
    </row>
    <row r="38" spans="1:5" ht="14.7" customHeight="1">
      <c r="A38" s="41" t="s">
        <v>60</v>
      </c>
      <c r="B38" s="42">
        <v>110.61</v>
      </c>
      <c r="C38" s="42">
        <v>114.51</v>
      </c>
      <c r="D38" s="42">
        <v>132.44</v>
      </c>
      <c r="E38" s="42">
        <v>101.63</v>
      </c>
    </row>
    <row r="39" spans="1:5" ht="14.7" customHeight="1">
      <c r="A39" s="41" t="s">
        <v>61</v>
      </c>
      <c r="B39" s="42">
        <v>119.39</v>
      </c>
      <c r="C39" s="42">
        <v>114.68</v>
      </c>
      <c r="D39" s="42">
        <v>132.35</v>
      </c>
      <c r="E39" s="42">
        <v>121.54</v>
      </c>
    </row>
    <row r="40" spans="1:5" ht="14.7" customHeight="1">
      <c r="A40" s="41" t="s">
        <v>62</v>
      </c>
      <c r="B40" s="42">
        <v>101.59</v>
      </c>
      <c r="C40" s="42">
        <v>101.71</v>
      </c>
      <c r="D40" s="42">
        <v>104.43</v>
      </c>
      <c r="E40" s="42">
        <v>103.16</v>
      </c>
    </row>
    <row r="41" spans="1:5" ht="14.7" customHeight="1">
      <c r="A41" s="41" t="s">
        <v>63</v>
      </c>
      <c r="B41" s="42">
        <v>109.15</v>
      </c>
      <c r="C41" s="42">
        <v>103.51</v>
      </c>
      <c r="D41" s="42">
        <v>125.96</v>
      </c>
      <c r="E41" s="42">
        <v>97.14</v>
      </c>
    </row>
    <row r="42" spans="1:5" s="43" customFormat="1" ht="15" customHeight="1">
      <c r="A42" s="46" t="s">
        <v>64</v>
      </c>
      <c r="B42" s="37">
        <v>112.74</v>
      </c>
      <c r="C42" s="37">
        <v>102.27</v>
      </c>
      <c r="D42" s="37">
        <v>109.9</v>
      </c>
      <c r="E42" s="37">
        <v>112.36</v>
      </c>
    </row>
    <row r="43" spans="1:5" s="43" customFormat="1" ht="27" customHeight="1">
      <c r="A43" s="46" t="s">
        <v>65</v>
      </c>
      <c r="B43" s="37">
        <v>108.78</v>
      </c>
      <c r="C43" s="42">
        <v>100.63</v>
      </c>
      <c r="D43" s="42">
        <v>112.09</v>
      </c>
      <c r="E43" s="42">
        <v>107.23</v>
      </c>
    </row>
    <row r="44" spans="1:5" s="43" customFormat="1" ht="15" customHeight="1">
      <c r="A44" s="41" t="s">
        <v>66</v>
      </c>
      <c r="B44" s="42">
        <v>104.44</v>
      </c>
      <c r="C44" s="42">
        <v>100.73</v>
      </c>
      <c r="D44" s="42">
        <v>108.1</v>
      </c>
      <c r="E44" s="42">
        <v>106.2</v>
      </c>
    </row>
    <row r="45" spans="1:5" s="43" customFormat="1" ht="15" customHeight="1">
      <c r="A45" s="41" t="s">
        <v>67</v>
      </c>
      <c r="B45" s="42">
        <v>108</v>
      </c>
      <c r="C45" s="42">
        <v>95.98</v>
      </c>
      <c r="D45" s="42">
        <v>111.16</v>
      </c>
      <c r="E45" s="42">
        <v>106.7</v>
      </c>
    </row>
    <row r="46" spans="1:5" ht="25.95" customHeight="1">
      <c r="A46" s="41" t="s">
        <v>68</v>
      </c>
      <c r="B46" s="42">
        <v>114.86</v>
      </c>
      <c r="C46" s="26">
        <v>101.3</v>
      </c>
      <c r="D46" s="26">
        <v>117.6</v>
      </c>
      <c r="E46" s="47">
        <v>108.69</v>
      </c>
    </row>
  </sheetData>
  <mergeCells count="1">
    <mergeCell ref="A1:E1"/>
  </mergeCells>
  <pageMargins left="0.65" right="0.17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44A4-9B36-48FA-ABEA-A15BF679AB6B}">
  <dimension ref="A1:I72"/>
  <sheetViews>
    <sheetView workbookViewId="0">
      <pane xSplit="2" ySplit="7" topLeftCell="C15" activePane="bottomRight" state="frozen"/>
      <selection activeCell="B4" sqref="B4"/>
      <selection pane="topRight" activeCell="B4" sqref="B4"/>
      <selection pane="bottomLeft" activeCell="B4" sqref="B4"/>
      <selection pane="bottomRight" activeCell="C20" sqref="C20"/>
    </sheetView>
  </sheetViews>
  <sheetFormatPr defaultRowHeight="18" customHeight="1"/>
  <cols>
    <col min="1" max="1" width="23.88671875" style="51" customWidth="1"/>
    <col min="2" max="2" width="11.33203125" style="51" customWidth="1"/>
    <col min="3" max="3" width="10.6640625" style="51" customWidth="1"/>
    <col min="4" max="4" width="9.33203125" style="51" customWidth="1"/>
    <col min="5" max="5" width="11.77734375" style="51" customWidth="1"/>
    <col min="6" max="6" width="13.6640625" style="51" customWidth="1"/>
    <col min="7" max="7" width="13.21875" style="51" customWidth="1"/>
    <col min="8" max="242" width="8.88671875" style="51"/>
    <col min="243" max="243" width="37.6640625" style="51" customWidth="1"/>
    <col min="244" max="244" width="11.44140625" style="51" bestFit="1" customWidth="1"/>
    <col min="245" max="245" width="8.77734375" style="51" bestFit="1" customWidth="1"/>
    <col min="246" max="246" width="7.77734375" style="51" bestFit="1" customWidth="1"/>
    <col min="247" max="247" width="8.44140625" style="51" bestFit="1" customWidth="1"/>
    <col min="248" max="249" width="11.88671875" style="51" customWidth="1"/>
    <col min="250" max="498" width="8.88671875" style="51"/>
    <col min="499" max="499" width="37.6640625" style="51" customWidth="1"/>
    <col min="500" max="500" width="11.44140625" style="51" bestFit="1" customWidth="1"/>
    <col min="501" max="501" width="8.77734375" style="51" bestFit="1" customWidth="1"/>
    <col min="502" max="502" width="7.77734375" style="51" bestFit="1" customWidth="1"/>
    <col min="503" max="503" width="8.44140625" style="51" bestFit="1" customWidth="1"/>
    <col min="504" max="505" width="11.88671875" style="51" customWidth="1"/>
    <col min="506" max="754" width="8.88671875" style="51"/>
    <col min="755" max="755" width="37.6640625" style="51" customWidth="1"/>
    <col min="756" max="756" width="11.44140625" style="51" bestFit="1" customWidth="1"/>
    <col min="757" max="757" width="8.77734375" style="51" bestFit="1" customWidth="1"/>
    <col min="758" max="758" width="7.77734375" style="51" bestFit="1" customWidth="1"/>
    <col min="759" max="759" width="8.44140625" style="51" bestFit="1" customWidth="1"/>
    <col min="760" max="761" width="11.88671875" style="51" customWidth="1"/>
    <col min="762" max="1010" width="8.88671875" style="51"/>
    <col min="1011" max="1011" width="37.6640625" style="51" customWidth="1"/>
    <col min="1012" max="1012" width="11.44140625" style="51" bestFit="1" customWidth="1"/>
    <col min="1013" max="1013" width="8.77734375" style="51" bestFit="1" customWidth="1"/>
    <col min="1014" max="1014" width="7.77734375" style="51" bestFit="1" customWidth="1"/>
    <col min="1015" max="1015" width="8.44140625" style="51" bestFit="1" customWidth="1"/>
    <col min="1016" max="1017" width="11.88671875" style="51" customWidth="1"/>
    <col min="1018" max="1266" width="8.88671875" style="51"/>
    <col min="1267" max="1267" width="37.6640625" style="51" customWidth="1"/>
    <col min="1268" max="1268" width="11.44140625" style="51" bestFit="1" customWidth="1"/>
    <col min="1269" max="1269" width="8.77734375" style="51" bestFit="1" customWidth="1"/>
    <col min="1270" max="1270" width="7.77734375" style="51" bestFit="1" customWidth="1"/>
    <col min="1271" max="1271" width="8.44140625" style="51" bestFit="1" customWidth="1"/>
    <col min="1272" max="1273" width="11.88671875" style="51" customWidth="1"/>
    <col min="1274" max="1522" width="8.88671875" style="51"/>
    <col min="1523" max="1523" width="37.6640625" style="51" customWidth="1"/>
    <col min="1524" max="1524" width="11.44140625" style="51" bestFit="1" customWidth="1"/>
    <col min="1525" max="1525" width="8.77734375" style="51" bestFit="1" customWidth="1"/>
    <col min="1526" max="1526" width="7.77734375" style="51" bestFit="1" customWidth="1"/>
    <col min="1527" max="1527" width="8.44140625" style="51" bestFit="1" customWidth="1"/>
    <col min="1528" max="1529" width="11.88671875" style="51" customWidth="1"/>
    <col min="1530" max="1778" width="8.88671875" style="51"/>
    <col min="1779" max="1779" width="37.6640625" style="51" customWidth="1"/>
    <col min="1780" max="1780" width="11.44140625" style="51" bestFit="1" customWidth="1"/>
    <col min="1781" max="1781" width="8.77734375" style="51" bestFit="1" customWidth="1"/>
    <col min="1782" max="1782" width="7.77734375" style="51" bestFit="1" customWidth="1"/>
    <col min="1783" max="1783" width="8.44140625" style="51" bestFit="1" customWidth="1"/>
    <col min="1784" max="1785" width="11.88671875" style="51" customWidth="1"/>
    <col min="1786" max="2034" width="8.88671875" style="51"/>
    <col min="2035" max="2035" width="37.6640625" style="51" customWidth="1"/>
    <col min="2036" max="2036" width="11.44140625" style="51" bestFit="1" customWidth="1"/>
    <col min="2037" max="2037" width="8.77734375" style="51" bestFit="1" customWidth="1"/>
    <col min="2038" max="2038" width="7.77734375" style="51" bestFit="1" customWidth="1"/>
    <col min="2039" max="2039" width="8.44140625" style="51" bestFit="1" customWidth="1"/>
    <col min="2040" max="2041" width="11.88671875" style="51" customWidth="1"/>
    <col min="2042" max="2290" width="8.88671875" style="51"/>
    <col min="2291" max="2291" width="37.6640625" style="51" customWidth="1"/>
    <col min="2292" max="2292" width="11.44140625" style="51" bestFit="1" customWidth="1"/>
    <col min="2293" max="2293" width="8.77734375" style="51" bestFit="1" customWidth="1"/>
    <col min="2294" max="2294" width="7.77734375" style="51" bestFit="1" customWidth="1"/>
    <col min="2295" max="2295" width="8.44140625" style="51" bestFit="1" customWidth="1"/>
    <col min="2296" max="2297" width="11.88671875" style="51" customWidth="1"/>
    <col min="2298" max="2546" width="8.88671875" style="51"/>
    <col min="2547" max="2547" width="37.6640625" style="51" customWidth="1"/>
    <col min="2548" max="2548" width="11.44140625" style="51" bestFit="1" customWidth="1"/>
    <col min="2549" max="2549" width="8.77734375" style="51" bestFit="1" customWidth="1"/>
    <col min="2550" max="2550" width="7.77734375" style="51" bestFit="1" customWidth="1"/>
    <col min="2551" max="2551" width="8.44140625" style="51" bestFit="1" customWidth="1"/>
    <col min="2552" max="2553" width="11.88671875" style="51" customWidth="1"/>
    <col min="2554" max="2802" width="8.88671875" style="51"/>
    <col min="2803" max="2803" width="37.6640625" style="51" customWidth="1"/>
    <col min="2804" max="2804" width="11.44140625" style="51" bestFit="1" customWidth="1"/>
    <col min="2805" max="2805" width="8.77734375" style="51" bestFit="1" customWidth="1"/>
    <col min="2806" max="2806" width="7.77734375" style="51" bestFit="1" customWidth="1"/>
    <col min="2807" max="2807" width="8.44140625" style="51" bestFit="1" customWidth="1"/>
    <col min="2808" max="2809" width="11.88671875" style="51" customWidth="1"/>
    <col min="2810" max="3058" width="8.88671875" style="51"/>
    <col min="3059" max="3059" width="37.6640625" style="51" customWidth="1"/>
    <col min="3060" max="3060" width="11.44140625" style="51" bestFit="1" customWidth="1"/>
    <col min="3061" max="3061" width="8.77734375" style="51" bestFit="1" customWidth="1"/>
    <col min="3062" max="3062" width="7.77734375" style="51" bestFit="1" customWidth="1"/>
    <col min="3063" max="3063" width="8.44140625" style="51" bestFit="1" customWidth="1"/>
    <col min="3064" max="3065" width="11.88671875" style="51" customWidth="1"/>
    <col min="3066" max="3314" width="8.88671875" style="51"/>
    <col min="3315" max="3315" width="37.6640625" style="51" customWidth="1"/>
    <col min="3316" max="3316" width="11.44140625" style="51" bestFit="1" customWidth="1"/>
    <col min="3317" max="3317" width="8.77734375" style="51" bestFit="1" customWidth="1"/>
    <col min="3318" max="3318" width="7.77734375" style="51" bestFit="1" customWidth="1"/>
    <col min="3319" max="3319" width="8.44140625" style="51" bestFit="1" customWidth="1"/>
    <col min="3320" max="3321" width="11.88671875" style="51" customWidth="1"/>
    <col min="3322" max="3570" width="8.88671875" style="51"/>
    <col min="3571" max="3571" width="37.6640625" style="51" customWidth="1"/>
    <col min="3572" max="3572" width="11.44140625" style="51" bestFit="1" customWidth="1"/>
    <col min="3573" max="3573" width="8.77734375" style="51" bestFit="1" customWidth="1"/>
    <col min="3574" max="3574" width="7.77734375" style="51" bestFit="1" customWidth="1"/>
    <col min="3575" max="3575" width="8.44140625" style="51" bestFit="1" customWidth="1"/>
    <col min="3576" max="3577" width="11.88671875" style="51" customWidth="1"/>
    <col min="3578" max="3826" width="8.88671875" style="51"/>
    <col min="3827" max="3827" width="37.6640625" style="51" customWidth="1"/>
    <col min="3828" max="3828" width="11.44140625" style="51" bestFit="1" customWidth="1"/>
    <col min="3829" max="3829" width="8.77734375" style="51" bestFit="1" customWidth="1"/>
    <col min="3830" max="3830" width="7.77734375" style="51" bestFit="1" customWidth="1"/>
    <col min="3831" max="3831" width="8.44140625" style="51" bestFit="1" customWidth="1"/>
    <col min="3832" max="3833" width="11.88671875" style="51" customWidth="1"/>
    <col min="3834" max="4082" width="8.88671875" style="51"/>
    <col min="4083" max="4083" width="37.6640625" style="51" customWidth="1"/>
    <col min="4084" max="4084" width="11.44140625" style="51" bestFit="1" customWidth="1"/>
    <col min="4085" max="4085" width="8.77734375" style="51" bestFit="1" customWidth="1"/>
    <col min="4086" max="4086" width="7.77734375" style="51" bestFit="1" customWidth="1"/>
    <col min="4087" max="4087" width="8.44140625" style="51" bestFit="1" customWidth="1"/>
    <col min="4088" max="4089" width="11.88671875" style="51" customWidth="1"/>
    <col min="4090" max="4338" width="8.88671875" style="51"/>
    <col min="4339" max="4339" width="37.6640625" style="51" customWidth="1"/>
    <col min="4340" max="4340" width="11.44140625" style="51" bestFit="1" customWidth="1"/>
    <col min="4341" max="4341" width="8.77734375" style="51" bestFit="1" customWidth="1"/>
    <col min="4342" max="4342" width="7.77734375" style="51" bestFit="1" customWidth="1"/>
    <col min="4343" max="4343" width="8.44140625" style="51" bestFit="1" customWidth="1"/>
    <col min="4344" max="4345" width="11.88671875" style="51" customWidth="1"/>
    <col min="4346" max="4594" width="8.88671875" style="51"/>
    <col min="4595" max="4595" width="37.6640625" style="51" customWidth="1"/>
    <col min="4596" max="4596" width="11.44140625" style="51" bestFit="1" customWidth="1"/>
    <col min="4597" max="4597" width="8.77734375" style="51" bestFit="1" customWidth="1"/>
    <col min="4598" max="4598" width="7.77734375" style="51" bestFit="1" customWidth="1"/>
    <col min="4599" max="4599" width="8.44140625" style="51" bestFit="1" customWidth="1"/>
    <col min="4600" max="4601" width="11.88671875" style="51" customWidth="1"/>
    <col min="4602" max="4850" width="8.88671875" style="51"/>
    <col min="4851" max="4851" width="37.6640625" style="51" customWidth="1"/>
    <col min="4852" max="4852" width="11.44140625" style="51" bestFit="1" customWidth="1"/>
    <col min="4853" max="4853" width="8.77734375" style="51" bestFit="1" customWidth="1"/>
    <col min="4854" max="4854" width="7.77734375" style="51" bestFit="1" customWidth="1"/>
    <col min="4855" max="4855" width="8.44140625" style="51" bestFit="1" customWidth="1"/>
    <col min="4856" max="4857" width="11.88671875" style="51" customWidth="1"/>
    <col min="4858" max="5106" width="8.88671875" style="51"/>
    <col min="5107" max="5107" width="37.6640625" style="51" customWidth="1"/>
    <col min="5108" max="5108" width="11.44140625" style="51" bestFit="1" customWidth="1"/>
    <col min="5109" max="5109" width="8.77734375" style="51" bestFit="1" customWidth="1"/>
    <col min="5110" max="5110" width="7.77734375" style="51" bestFit="1" customWidth="1"/>
    <col min="5111" max="5111" width="8.44140625" style="51" bestFit="1" customWidth="1"/>
    <col min="5112" max="5113" width="11.88671875" style="51" customWidth="1"/>
    <col min="5114" max="5362" width="8.88671875" style="51"/>
    <col min="5363" max="5363" width="37.6640625" style="51" customWidth="1"/>
    <col min="5364" max="5364" width="11.44140625" style="51" bestFit="1" customWidth="1"/>
    <col min="5365" max="5365" width="8.77734375" style="51" bestFit="1" customWidth="1"/>
    <col min="5366" max="5366" width="7.77734375" style="51" bestFit="1" customWidth="1"/>
    <col min="5367" max="5367" width="8.44140625" style="51" bestFit="1" customWidth="1"/>
    <col min="5368" max="5369" width="11.88671875" style="51" customWidth="1"/>
    <col min="5370" max="5618" width="8.88671875" style="51"/>
    <col min="5619" max="5619" width="37.6640625" style="51" customWidth="1"/>
    <col min="5620" max="5620" width="11.44140625" style="51" bestFit="1" customWidth="1"/>
    <col min="5621" max="5621" width="8.77734375" style="51" bestFit="1" customWidth="1"/>
    <col min="5622" max="5622" width="7.77734375" style="51" bestFit="1" customWidth="1"/>
    <col min="5623" max="5623" width="8.44140625" style="51" bestFit="1" customWidth="1"/>
    <col min="5624" max="5625" width="11.88671875" style="51" customWidth="1"/>
    <col min="5626" max="5874" width="8.88671875" style="51"/>
    <col min="5875" max="5875" width="37.6640625" style="51" customWidth="1"/>
    <col min="5876" max="5876" width="11.44140625" style="51" bestFit="1" customWidth="1"/>
    <col min="5877" max="5877" width="8.77734375" style="51" bestFit="1" customWidth="1"/>
    <col min="5878" max="5878" width="7.77734375" style="51" bestFit="1" customWidth="1"/>
    <col min="5879" max="5879" width="8.44140625" style="51" bestFit="1" customWidth="1"/>
    <col min="5880" max="5881" width="11.88671875" style="51" customWidth="1"/>
    <col min="5882" max="6130" width="8.88671875" style="51"/>
    <col min="6131" max="6131" width="37.6640625" style="51" customWidth="1"/>
    <col min="6132" max="6132" width="11.44140625" style="51" bestFit="1" customWidth="1"/>
    <col min="6133" max="6133" width="8.77734375" style="51" bestFit="1" customWidth="1"/>
    <col min="6134" max="6134" width="7.77734375" style="51" bestFit="1" customWidth="1"/>
    <col min="6135" max="6135" width="8.44140625" style="51" bestFit="1" customWidth="1"/>
    <col min="6136" max="6137" width="11.88671875" style="51" customWidth="1"/>
    <col min="6138" max="6386" width="8.88671875" style="51"/>
    <col min="6387" max="6387" width="37.6640625" style="51" customWidth="1"/>
    <col min="6388" max="6388" width="11.44140625" style="51" bestFit="1" customWidth="1"/>
    <col min="6389" max="6389" width="8.77734375" style="51" bestFit="1" customWidth="1"/>
    <col min="6390" max="6390" width="7.77734375" style="51" bestFit="1" customWidth="1"/>
    <col min="6391" max="6391" width="8.44140625" style="51" bestFit="1" customWidth="1"/>
    <col min="6392" max="6393" width="11.88671875" style="51" customWidth="1"/>
    <col min="6394" max="6642" width="8.88671875" style="51"/>
    <col min="6643" max="6643" width="37.6640625" style="51" customWidth="1"/>
    <col min="6644" max="6644" width="11.44140625" style="51" bestFit="1" customWidth="1"/>
    <col min="6645" max="6645" width="8.77734375" style="51" bestFit="1" customWidth="1"/>
    <col min="6646" max="6646" width="7.77734375" style="51" bestFit="1" customWidth="1"/>
    <col min="6647" max="6647" width="8.44140625" style="51" bestFit="1" customWidth="1"/>
    <col min="6648" max="6649" width="11.88671875" style="51" customWidth="1"/>
    <col min="6650" max="6898" width="8.88671875" style="51"/>
    <col min="6899" max="6899" width="37.6640625" style="51" customWidth="1"/>
    <col min="6900" max="6900" width="11.44140625" style="51" bestFit="1" customWidth="1"/>
    <col min="6901" max="6901" width="8.77734375" style="51" bestFit="1" customWidth="1"/>
    <col min="6902" max="6902" width="7.77734375" style="51" bestFit="1" customWidth="1"/>
    <col min="6903" max="6903" width="8.44140625" style="51" bestFit="1" customWidth="1"/>
    <col min="6904" max="6905" width="11.88671875" style="51" customWidth="1"/>
    <col min="6906" max="7154" width="8.88671875" style="51"/>
    <col min="7155" max="7155" width="37.6640625" style="51" customWidth="1"/>
    <col min="7156" max="7156" width="11.44140625" style="51" bestFit="1" customWidth="1"/>
    <col min="7157" max="7157" width="8.77734375" style="51" bestFit="1" customWidth="1"/>
    <col min="7158" max="7158" width="7.77734375" style="51" bestFit="1" customWidth="1"/>
    <col min="7159" max="7159" width="8.44140625" style="51" bestFit="1" customWidth="1"/>
    <col min="7160" max="7161" width="11.88671875" style="51" customWidth="1"/>
    <col min="7162" max="7410" width="8.88671875" style="51"/>
    <col min="7411" max="7411" width="37.6640625" style="51" customWidth="1"/>
    <col min="7412" max="7412" width="11.44140625" style="51" bestFit="1" customWidth="1"/>
    <col min="7413" max="7413" width="8.77734375" style="51" bestFit="1" customWidth="1"/>
    <col min="7414" max="7414" width="7.77734375" style="51" bestFit="1" customWidth="1"/>
    <col min="7415" max="7415" width="8.44140625" style="51" bestFit="1" customWidth="1"/>
    <col min="7416" max="7417" width="11.88671875" style="51" customWidth="1"/>
    <col min="7418" max="7666" width="8.88671875" style="51"/>
    <col min="7667" max="7667" width="37.6640625" style="51" customWidth="1"/>
    <col min="7668" max="7668" width="11.44140625" style="51" bestFit="1" customWidth="1"/>
    <col min="7669" max="7669" width="8.77734375" style="51" bestFit="1" customWidth="1"/>
    <col min="7670" max="7670" width="7.77734375" style="51" bestFit="1" customWidth="1"/>
    <col min="7671" max="7671" width="8.44140625" style="51" bestFit="1" customWidth="1"/>
    <col min="7672" max="7673" width="11.88671875" style="51" customWidth="1"/>
    <col min="7674" max="7922" width="8.88671875" style="51"/>
    <col min="7923" max="7923" width="37.6640625" style="51" customWidth="1"/>
    <col min="7924" max="7924" width="11.44140625" style="51" bestFit="1" customWidth="1"/>
    <col min="7925" max="7925" width="8.77734375" style="51" bestFit="1" customWidth="1"/>
    <col min="7926" max="7926" width="7.77734375" style="51" bestFit="1" customWidth="1"/>
    <col min="7927" max="7927" width="8.44140625" style="51" bestFit="1" customWidth="1"/>
    <col min="7928" max="7929" width="11.88671875" style="51" customWidth="1"/>
    <col min="7930" max="8178" width="8.88671875" style="51"/>
    <col min="8179" max="8179" width="37.6640625" style="51" customWidth="1"/>
    <col min="8180" max="8180" width="11.44140625" style="51" bestFit="1" customWidth="1"/>
    <col min="8181" max="8181" width="8.77734375" style="51" bestFit="1" customWidth="1"/>
    <col min="8182" max="8182" width="7.77734375" style="51" bestFit="1" customWidth="1"/>
    <col min="8183" max="8183" width="8.44140625" style="51" bestFit="1" customWidth="1"/>
    <col min="8184" max="8185" width="11.88671875" style="51" customWidth="1"/>
    <col min="8186" max="8434" width="8.88671875" style="51"/>
    <col min="8435" max="8435" width="37.6640625" style="51" customWidth="1"/>
    <col min="8436" max="8436" width="11.44140625" style="51" bestFit="1" customWidth="1"/>
    <col min="8437" max="8437" width="8.77734375" style="51" bestFit="1" customWidth="1"/>
    <col min="8438" max="8438" width="7.77734375" style="51" bestFit="1" customWidth="1"/>
    <col min="8439" max="8439" width="8.44140625" style="51" bestFit="1" customWidth="1"/>
    <col min="8440" max="8441" width="11.88671875" style="51" customWidth="1"/>
    <col min="8442" max="8690" width="8.88671875" style="51"/>
    <col min="8691" max="8691" width="37.6640625" style="51" customWidth="1"/>
    <col min="8692" max="8692" width="11.44140625" style="51" bestFit="1" customWidth="1"/>
    <col min="8693" max="8693" width="8.77734375" style="51" bestFit="1" customWidth="1"/>
    <col min="8694" max="8694" width="7.77734375" style="51" bestFit="1" customWidth="1"/>
    <col min="8695" max="8695" width="8.44140625" style="51" bestFit="1" customWidth="1"/>
    <col min="8696" max="8697" width="11.88671875" style="51" customWidth="1"/>
    <col min="8698" max="8946" width="8.88671875" style="51"/>
    <col min="8947" max="8947" width="37.6640625" style="51" customWidth="1"/>
    <col min="8948" max="8948" width="11.44140625" style="51" bestFit="1" customWidth="1"/>
    <col min="8949" max="8949" width="8.77734375" style="51" bestFit="1" customWidth="1"/>
    <col min="8950" max="8950" width="7.77734375" style="51" bestFit="1" customWidth="1"/>
    <col min="8951" max="8951" width="8.44140625" style="51" bestFit="1" customWidth="1"/>
    <col min="8952" max="8953" width="11.88671875" style="51" customWidth="1"/>
    <col min="8954" max="9202" width="8.88671875" style="51"/>
    <col min="9203" max="9203" width="37.6640625" style="51" customWidth="1"/>
    <col min="9204" max="9204" width="11.44140625" style="51" bestFit="1" customWidth="1"/>
    <col min="9205" max="9205" width="8.77734375" style="51" bestFit="1" customWidth="1"/>
    <col min="9206" max="9206" width="7.77734375" style="51" bestFit="1" customWidth="1"/>
    <col min="9207" max="9207" width="8.44140625" style="51" bestFit="1" customWidth="1"/>
    <col min="9208" max="9209" width="11.88671875" style="51" customWidth="1"/>
    <col min="9210" max="9458" width="8.88671875" style="51"/>
    <col min="9459" max="9459" width="37.6640625" style="51" customWidth="1"/>
    <col min="9460" max="9460" width="11.44140625" style="51" bestFit="1" customWidth="1"/>
    <col min="9461" max="9461" width="8.77734375" style="51" bestFit="1" customWidth="1"/>
    <col min="9462" max="9462" width="7.77734375" style="51" bestFit="1" customWidth="1"/>
    <col min="9463" max="9463" width="8.44140625" style="51" bestFit="1" customWidth="1"/>
    <col min="9464" max="9465" width="11.88671875" style="51" customWidth="1"/>
    <col min="9466" max="9714" width="8.88671875" style="51"/>
    <col min="9715" max="9715" width="37.6640625" style="51" customWidth="1"/>
    <col min="9716" max="9716" width="11.44140625" style="51" bestFit="1" customWidth="1"/>
    <col min="9717" max="9717" width="8.77734375" style="51" bestFit="1" customWidth="1"/>
    <col min="9718" max="9718" width="7.77734375" style="51" bestFit="1" customWidth="1"/>
    <col min="9719" max="9719" width="8.44140625" style="51" bestFit="1" customWidth="1"/>
    <col min="9720" max="9721" width="11.88671875" style="51" customWidth="1"/>
    <col min="9722" max="9970" width="8.88671875" style="51"/>
    <col min="9971" max="9971" width="37.6640625" style="51" customWidth="1"/>
    <col min="9972" max="9972" width="11.44140625" style="51" bestFit="1" customWidth="1"/>
    <col min="9973" max="9973" width="8.77734375" style="51" bestFit="1" customWidth="1"/>
    <col min="9974" max="9974" width="7.77734375" style="51" bestFit="1" customWidth="1"/>
    <col min="9975" max="9975" width="8.44140625" style="51" bestFit="1" customWidth="1"/>
    <col min="9976" max="9977" width="11.88671875" style="51" customWidth="1"/>
    <col min="9978" max="10226" width="8.88671875" style="51"/>
    <col min="10227" max="10227" width="37.6640625" style="51" customWidth="1"/>
    <col min="10228" max="10228" width="11.44140625" style="51" bestFit="1" customWidth="1"/>
    <col min="10229" max="10229" width="8.77734375" style="51" bestFit="1" customWidth="1"/>
    <col min="10230" max="10230" width="7.77734375" style="51" bestFit="1" customWidth="1"/>
    <col min="10231" max="10231" width="8.44140625" style="51" bestFit="1" customWidth="1"/>
    <col min="10232" max="10233" width="11.88671875" style="51" customWidth="1"/>
    <col min="10234" max="10482" width="8.88671875" style="51"/>
    <col min="10483" max="10483" width="37.6640625" style="51" customWidth="1"/>
    <col min="10484" max="10484" width="11.44140625" style="51" bestFit="1" customWidth="1"/>
    <col min="10485" max="10485" width="8.77734375" style="51" bestFit="1" customWidth="1"/>
    <col min="10486" max="10486" width="7.77734375" style="51" bestFit="1" customWidth="1"/>
    <col min="10487" max="10487" width="8.44140625" style="51" bestFit="1" customWidth="1"/>
    <col min="10488" max="10489" width="11.88671875" style="51" customWidth="1"/>
    <col min="10490" max="10738" width="8.88671875" style="51"/>
    <col min="10739" max="10739" width="37.6640625" style="51" customWidth="1"/>
    <col min="10740" max="10740" width="11.44140625" style="51" bestFit="1" customWidth="1"/>
    <col min="10741" max="10741" width="8.77734375" style="51" bestFit="1" customWidth="1"/>
    <col min="10742" max="10742" width="7.77734375" style="51" bestFit="1" customWidth="1"/>
    <col min="10743" max="10743" width="8.44140625" style="51" bestFit="1" customWidth="1"/>
    <col min="10744" max="10745" width="11.88671875" style="51" customWidth="1"/>
    <col min="10746" max="10994" width="8.88671875" style="51"/>
    <col min="10995" max="10995" width="37.6640625" style="51" customWidth="1"/>
    <col min="10996" max="10996" width="11.44140625" style="51" bestFit="1" customWidth="1"/>
    <col min="10997" max="10997" width="8.77734375" style="51" bestFit="1" customWidth="1"/>
    <col min="10998" max="10998" width="7.77734375" style="51" bestFit="1" customWidth="1"/>
    <col min="10999" max="10999" width="8.44140625" style="51" bestFit="1" customWidth="1"/>
    <col min="11000" max="11001" width="11.88671875" style="51" customWidth="1"/>
    <col min="11002" max="11250" width="8.88671875" style="51"/>
    <col min="11251" max="11251" width="37.6640625" style="51" customWidth="1"/>
    <col min="11252" max="11252" width="11.44140625" style="51" bestFit="1" customWidth="1"/>
    <col min="11253" max="11253" width="8.77734375" style="51" bestFit="1" customWidth="1"/>
    <col min="11254" max="11254" width="7.77734375" style="51" bestFit="1" customWidth="1"/>
    <col min="11255" max="11255" width="8.44140625" style="51" bestFit="1" customWidth="1"/>
    <col min="11256" max="11257" width="11.88671875" style="51" customWidth="1"/>
    <col min="11258" max="11506" width="8.88671875" style="51"/>
    <col min="11507" max="11507" width="37.6640625" style="51" customWidth="1"/>
    <col min="11508" max="11508" width="11.44140625" style="51" bestFit="1" customWidth="1"/>
    <col min="11509" max="11509" width="8.77734375" style="51" bestFit="1" customWidth="1"/>
    <col min="11510" max="11510" width="7.77734375" style="51" bestFit="1" customWidth="1"/>
    <col min="11511" max="11511" width="8.44140625" style="51" bestFit="1" customWidth="1"/>
    <col min="11512" max="11513" width="11.88671875" style="51" customWidth="1"/>
    <col min="11514" max="11762" width="8.88671875" style="51"/>
    <col min="11763" max="11763" width="37.6640625" style="51" customWidth="1"/>
    <col min="11764" max="11764" width="11.44140625" style="51" bestFit="1" customWidth="1"/>
    <col min="11765" max="11765" width="8.77734375" style="51" bestFit="1" customWidth="1"/>
    <col min="11766" max="11766" width="7.77734375" style="51" bestFit="1" customWidth="1"/>
    <col min="11767" max="11767" width="8.44140625" style="51" bestFit="1" customWidth="1"/>
    <col min="11768" max="11769" width="11.88671875" style="51" customWidth="1"/>
    <col min="11770" max="12018" width="8.88671875" style="51"/>
    <col min="12019" max="12019" width="37.6640625" style="51" customWidth="1"/>
    <col min="12020" max="12020" width="11.44140625" style="51" bestFit="1" customWidth="1"/>
    <col min="12021" max="12021" width="8.77734375" style="51" bestFit="1" customWidth="1"/>
    <col min="12022" max="12022" width="7.77734375" style="51" bestFit="1" customWidth="1"/>
    <col min="12023" max="12023" width="8.44140625" style="51" bestFit="1" customWidth="1"/>
    <col min="12024" max="12025" width="11.88671875" style="51" customWidth="1"/>
    <col min="12026" max="12274" width="8.88671875" style="51"/>
    <col min="12275" max="12275" width="37.6640625" style="51" customWidth="1"/>
    <col min="12276" max="12276" width="11.44140625" style="51" bestFit="1" customWidth="1"/>
    <col min="12277" max="12277" width="8.77734375" style="51" bestFit="1" customWidth="1"/>
    <col min="12278" max="12278" width="7.77734375" style="51" bestFit="1" customWidth="1"/>
    <col min="12279" max="12279" width="8.44140625" style="51" bestFit="1" customWidth="1"/>
    <col min="12280" max="12281" width="11.88671875" style="51" customWidth="1"/>
    <col min="12282" max="12530" width="8.88671875" style="51"/>
    <col min="12531" max="12531" width="37.6640625" style="51" customWidth="1"/>
    <col min="12532" max="12532" width="11.44140625" style="51" bestFit="1" customWidth="1"/>
    <col min="12533" max="12533" width="8.77734375" style="51" bestFit="1" customWidth="1"/>
    <col min="12534" max="12534" width="7.77734375" style="51" bestFit="1" customWidth="1"/>
    <col min="12535" max="12535" width="8.44140625" style="51" bestFit="1" customWidth="1"/>
    <col min="12536" max="12537" width="11.88671875" style="51" customWidth="1"/>
    <col min="12538" max="12786" width="8.88671875" style="51"/>
    <col min="12787" max="12787" width="37.6640625" style="51" customWidth="1"/>
    <col min="12788" max="12788" width="11.44140625" style="51" bestFit="1" customWidth="1"/>
    <col min="12789" max="12789" width="8.77734375" style="51" bestFit="1" customWidth="1"/>
    <col min="12790" max="12790" width="7.77734375" style="51" bestFit="1" customWidth="1"/>
    <col min="12791" max="12791" width="8.44140625" style="51" bestFit="1" customWidth="1"/>
    <col min="12792" max="12793" width="11.88671875" style="51" customWidth="1"/>
    <col min="12794" max="13042" width="8.88671875" style="51"/>
    <col min="13043" max="13043" width="37.6640625" style="51" customWidth="1"/>
    <col min="13044" max="13044" width="11.44140625" style="51" bestFit="1" customWidth="1"/>
    <col min="13045" max="13045" width="8.77734375" style="51" bestFit="1" customWidth="1"/>
    <col min="13046" max="13046" width="7.77734375" style="51" bestFit="1" customWidth="1"/>
    <col min="13047" max="13047" width="8.44140625" style="51" bestFit="1" customWidth="1"/>
    <col min="13048" max="13049" width="11.88671875" style="51" customWidth="1"/>
    <col min="13050" max="13298" width="8.88671875" style="51"/>
    <col min="13299" max="13299" width="37.6640625" style="51" customWidth="1"/>
    <col min="13300" max="13300" width="11.44140625" style="51" bestFit="1" customWidth="1"/>
    <col min="13301" max="13301" width="8.77734375" style="51" bestFit="1" customWidth="1"/>
    <col min="13302" max="13302" width="7.77734375" style="51" bestFit="1" customWidth="1"/>
    <col min="13303" max="13303" width="8.44140625" style="51" bestFit="1" customWidth="1"/>
    <col min="13304" max="13305" width="11.88671875" style="51" customWidth="1"/>
    <col min="13306" max="13554" width="8.88671875" style="51"/>
    <col min="13555" max="13555" width="37.6640625" style="51" customWidth="1"/>
    <col min="13556" max="13556" width="11.44140625" style="51" bestFit="1" customWidth="1"/>
    <col min="13557" max="13557" width="8.77734375" style="51" bestFit="1" customWidth="1"/>
    <col min="13558" max="13558" width="7.77734375" style="51" bestFit="1" customWidth="1"/>
    <col min="13559" max="13559" width="8.44140625" style="51" bestFit="1" customWidth="1"/>
    <col min="13560" max="13561" width="11.88671875" style="51" customWidth="1"/>
    <col min="13562" max="13810" width="8.88671875" style="51"/>
    <col min="13811" max="13811" width="37.6640625" style="51" customWidth="1"/>
    <col min="13812" max="13812" width="11.44140625" style="51" bestFit="1" customWidth="1"/>
    <col min="13813" max="13813" width="8.77734375" style="51" bestFit="1" customWidth="1"/>
    <col min="13814" max="13814" width="7.77734375" style="51" bestFit="1" customWidth="1"/>
    <col min="13815" max="13815" width="8.44140625" style="51" bestFit="1" customWidth="1"/>
    <col min="13816" max="13817" width="11.88671875" style="51" customWidth="1"/>
    <col min="13818" max="14066" width="8.88671875" style="51"/>
    <col min="14067" max="14067" width="37.6640625" style="51" customWidth="1"/>
    <col min="14068" max="14068" width="11.44140625" style="51" bestFit="1" customWidth="1"/>
    <col min="14069" max="14069" width="8.77734375" style="51" bestFit="1" customWidth="1"/>
    <col min="14070" max="14070" width="7.77734375" style="51" bestFit="1" customWidth="1"/>
    <col min="14071" max="14071" width="8.44140625" style="51" bestFit="1" customWidth="1"/>
    <col min="14072" max="14073" width="11.88671875" style="51" customWidth="1"/>
    <col min="14074" max="14322" width="8.88671875" style="51"/>
    <col min="14323" max="14323" width="37.6640625" style="51" customWidth="1"/>
    <col min="14324" max="14324" width="11.44140625" style="51" bestFit="1" customWidth="1"/>
    <col min="14325" max="14325" width="8.77734375" style="51" bestFit="1" customWidth="1"/>
    <col min="14326" max="14326" width="7.77734375" style="51" bestFit="1" customWidth="1"/>
    <col min="14327" max="14327" width="8.44140625" style="51" bestFit="1" customWidth="1"/>
    <col min="14328" max="14329" width="11.88671875" style="51" customWidth="1"/>
    <col min="14330" max="14578" width="8.88671875" style="51"/>
    <col min="14579" max="14579" width="37.6640625" style="51" customWidth="1"/>
    <col min="14580" max="14580" width="11.44140625" style="51" bestFit="1" customWidth="1"/>
    <col min="14581" max="14581" width="8.77734375" style="51" bestFit="1" customWidth="1"/>
    <col min="14582" max="14582" width="7.77734375" style="51" bestFit="1" customWidth="1"/>
    <col min="14583" max="14583" width="8.44140625" style="51" bestFit="1" customWidth="1"/>
    <col min="14584" max="14585" width="11.88671875" style="51" customWidth="1"/>
    <col min="14586" max="14834" width="8.88671875" style="51"/>
    <col min="14835" max="14835" width="37.6640625" style="51" customWidth="1"/>
    <col min="14836" max="14836" width="11.44140625" style="51" bestFit="1" customWidth="1"/>
    <col min="14837" max="14837" width="8.77734375" style="51" bestFit="1" customWidth="1"/>
    <col min="14838" max="14838" width="7.77734375" style="51" bestFit="1" customWidth="1"/>
    <col min="14839" max="14839" width="8.44140625" style="51" bestFit="1" customWidth="1"/>
    <col min="14840" max="14841" width="11.88671875" style="51" customWidth="1"/>
    <col min="14842" max="15090" width="8.88671875" style="51"/>
    <col min="15091" max="15091" width="37.6640625" style="51" customWidth="1"/>
    <col min="15092" max="15092" width="11.44140625" style="51" bestFit="1" customWidth="1"/>
    <col min="15093" max="15093" width="8.77734375" style="51" bestFit="1" customWidth="1"/>
    <col min="15094" max="15094" width="7.77734375" style="51" bestFit="1" customWidth="1"/>
    <col min="15095" max="15095" width="8.44140625" style="51" bestFit="1" customWidth="1"/>
    <col min="15096" max="15097" width="11.88671875" style="51" customWidth="1"/>
    <col min="15098" max="15346" width="8.88671875" style="51"/>
    <col min="15347" max="15347" width="37.6640625" style="51" customWidth="1"/>
    <col min="15348" max="15348" width="11.44140625" style="51" bestFit="1" customWidth="1"/>
    <col min="15349" max="15349" width="8.77734375" style="51" bestFit="1" customWidth="1"/>
    <col min="15350" max="15350" width="7.77734375" style="51" bestFit="1" customWidth="1"/>
    <col min="15351" max="15351" width="8.44140625" style="51" bestFit="1" customWidth="1"/>
    <col min="15352" max="15353" width="11.88671875" style="51" customWidth="1"/>
    <col min="15354" max="15602" width="8.88671875" style="51"/>
    <col min="15603" max="15603" width="37.6640625" style="51" customWidth="1"/>
    <col min="15604" max="15604" width="11.44140625" style="51" bestFit="1" customWidth="1"/>
    <col min="15605" max="15605" width="8.77734375" style="51" bestFit="1" customWidth="1"/>
    <col min="15606" max="15606" width="7.77734375" style="51" bestFit="1" customWidth="1"/>
    <col min="15607" max="15607" width="8.44140625" style="51" bestFit="1" customWidth="1"/>
    <col min="15608" max="15609" width="11.88671875" style="51" customWidth="1"/>
    <col min="15610" max="15858" width="8.88671875" style="51"/>
    <col min="15859" max="15859" width="37.6640625" style="51" customWidth="1"/>
    <col min="15860" max="15860" width="11.44140625" style="51" bestFit="1" customWidth="1"/>
    <col min="15861" max="15861" width="8.77734375" style="51" bestFit="1" customWidth="1"/>
    <col min="15862" max="15862" width="7.77734375" style="51" bestFit="1" customWidth="1"/>
    <col min="15863" max="15863" width="8.44140625" style="51" bestFit="1" customWidth="1"/>
    <col min="15864" max="15865" width="11.88671875" style="51" customWidth="1"/>
    <col min="15866" max="16114" width="8.88671875" style="51"/>
    <col min="16115" max="16115" width="37.6640625" style="51" customWidth="1"/>
    <col min="16116" max="16116" width="11.44140625" style="51" bestFit="1" customWidth="1"/>
    <col min="16117" max="16117" width="8.77734375" style="51" bestFit="1" customWidth="1"/>
    <col min="16118" max="16118" width="7.77734375" style="51" bestFit="1" customWidth="1"/>
    <col min="16119" max="16119" width="8.44140625" style="51" bestFit="1" customWidth="1"/>
    <col min="16120" max="16121" width="11.88671875" style="51" customWidth="1"/>
    <col min="16122" max="16384" width="8.88671875" style="51"/>
  </cols>
  <sheetData>
    <row r="1" spans="1:9" ht="24" customHeight="1">
      <c r="A1" s="48" t="s">
        <v>69</v>
      </c>
      <c r="B1" s="49"/>
      <c r="C1" s="49"/>
      <c r="D1" s="49"/>
      <c r="E1" s="49"/>
      <c r="F1" s="50"/>
    </row>
    <row r="2" spans="1:9" ht="15.9" customHeight="1">
      <c r="A2" s="52"/>
      <c r="B2" s="53"/>
      <c r="C2" s="54"/>
      <c r="D2" s="54"/>
      <c r="E2" s="54"/>
      <c r="F2" s="50"/>
    </row>
    <row r="3" spans="1:9" ht="15.9" customHeight="1">
      <c r="A3" s="55"/>
      <c r="B3" s="55"/>
      <c r="C3" s="54"/>
      <c r="D3" s="54"/>
      <c r="E3" s="54"/>
      <c r="F3" s="50"/>
    </row>
    <row r="4" spans="1:9" ht="15.9" customHeight="1">
      <c r="A4" s="56"/>
      <c r="B4" s="57" t="s">
        <v>70</v>
      </c>
      <c r="C4" s="57" t="s">
        <v>71</v>
      </c>
      <c r="D4" s="57" t="s">
        <v>72</v>
      </c>
      <c r="E4" s="57" t="s">
        <v>73</v>
      </c>
      <c r="F4" s="300" t="s">
        <v>23</v>
      </c>
      <c r="G4" s="57" t="s">
        <v>24</v>
      </c>
    </row>
    <row r="5" spans="1:9" ht="15.9" customHeight="1">
      <c r="A5" s="55"/>
      <c r="B5" s="58" t="s">
        <v>74</v>
      </c>
      <c r="C5" s="58" t="s">
        <v>75</v>
      </c>
      <c r="D5" s="301" t="s">
        <v>76</v>
      </c>
      <c r="E5" s="58" t="s">
        <v>24</v>
      </c>
      <c r="F5" s="59" t="s">
        <v>25</v>
      </c>
      <c r="G5" s="59" t="s">
        <v>25</v>
      </c>
    </row>
    <row r="6" spans="1:9" ht="15.9" customHeight="1">
      <c r="A6" s="55"/>
      <c r="B6" s="58"/>
      <c r="C6" s="58" t="s">
        <v>77</v>
      </c>
      <c r="D6" s="58" t="s">
        <v>77</v>
      </c>
      <c r="E6" s="58" t="s">
        <v>77</v>
      </c>
      <c r="F6" s="58" t="s">
        <v>78</v>
      </c>
      <c r="G6" s="58" t="s">
        <v>78</v>
      </c>
    </row>
    <row r="7" spans="1:9" ht="15.9" customHeight="1">
      <c r="A7" s="55"/>
      <c r="B7" s="60"/>
      <c r="C7" s="302">
        <v>2024</v>
      </c>
      <c r="D7" s="302">
        <v>2024</v>
      </c>
      <c r="E7" s="302">
        <v>2024</v>
      </c>
      <c r="F7" s="302" t="s">
        <v>7</v>
      </c>
      <c r="G7" s="302" t="s">
        <v>7</v>
      </c>
    </row>
    <row r="8" spans="1:9" ht="9" customHeight="1">
      <c r="A8" s="55"/>
      <c r="B8" s="61"/>
    </row>
    <row r="9" spans="1:9" ht="18" customHeight="1">
      <c r="A9" s="62" t="s">
        <v>79</v>
      </c>
      <c r="B9" s="63" t="s">
        <v>80</v>
      </c>
      <c r="C9" s="64">
        <v>3859.1101131238202</v>
      </c>
      <c r="D9" s="64">
        <v>3747.2249480195901</v>
      </c>
      <c r="E9" s="64">
        <v>27385.064207652656</v>
      </c>
      <c r="F9" s="65">
        <v>95.729282526060473</v>
      </c>
      <c r="G9" s="65">
        <v>98.70082842677779</v>
      </c>
    </row>
    <row r="10" spans="1:9" ht="18" customHeight="1">
      <c r="A10" s="62" t="s">
        <v>81</v>
      </c>
      <c r="B10" s="63" t="s">
        <v>82</v>
      </c>
      <c r="C10" s="64">
        <v>664.54199999999992</v>
      </c>
      <c r="D10" s="64">
        <v>668.82500000000005</v>
      </c>
      <c r="E10" s="64">
        <v>4777.0739999999996</v>
      </c>
      <c r="F10" s="65">
        <v>91.094509745168267</v>
      </c>
      <c r="G10" s="65">
        <v>92.868158612547475</v>
      </c>
      <c r="H10" s="66"/>
      <c r="I10" s="67"/>
    </row>
    <row r="11" spans="1:9" ht="18" customHeight="1">
      <c r="A11" s="62" t="s">
        <v>83</v>
      </c>
      <c r="B11" s="63" t="s">
        <v>84</v>
      </c>
      <c r="C11" s="64">
        <v>537.19499999999994</v>
      </c>
      <c r="D11" s="64">
        <v>527.58555555555597</v>
      </c>
      <c r="E11" s="64">
        <v>3973.0755555555565</v>
      </c>
      <c r="F11" s="65">
        <v>84.479921147068254</v>
      </c>
      <c r="G11" s="65">
        <v>83.127256885236292</v>
      </c>
      <c r="H11" s="66"/>
      <c r="I11" s="67"/>
    </row>
    <row r="12" spans="1:9" ht="18" customHeight="1">
      <c r="A12" s="62" t="s">
        <v>85</v>
      </c>
      <c r="B12" s="63" t="s">
        <v>80</v>
      </c>
      <c r="C12" s="64">
        <v>72.294461999999953</v>
      </c>
      <c r="D12" s="64">
        <v>70.992404800000003</v>
      </c>
      <c r="E12" s="64">
        <v>435.73458579999999</v>
      </c>
      <c r="F12" s="65">
        <v>93.063227786419745</v>
      </c>
      <c r="G12" s="65">
        <v>83.143786931672963</v>
      </c>
      <c r="H12" s="66"/>
      <c r="I12" s="67"/>
    </row>
    <row r="13" spans="1:9" ht="18" customHeight="1">
      <c r="A13" s="62" t="s">
        <v>86</v>
      </c>
      <c r="B13" s="63" t="s">
        <v>82</v>
      </c>
      <c r="C13" s="64">
        <v>1562.2142947455211</v>
      </c>
      <c r="D13" s="64">
        <v>1578.407426332004</v>
      </c>
      <c r="E13" s="64">
        <v>10329.877591332006</v>
      </c>
      <c r="F13" s="65">
        <v>117.12452829119609</v>
      </c>
      <c r="G13" s="65">
        <v>110.26607387393493</v>
      </c>
      <c r="H13" s="68"/>
      <c r="I13" s="69"/>
    </row>
    <row r="14" spans="1:9" ht="18" customHeight="1">
      <c r="A14" s="62" t="s">
        <v>87</v>
      </c>
      <c r="B14" s="63" t="s">
        <v>82</v>
      </c>
      <c r="C14" s="64">
        <v>130.51372000000001</v>
      </c>
      <c r="D14" s="64">
        <v>129.30000000000001</v>
      </c>
      <c r="E14" s="64">
        <v>886.53659999999991</v>
      </c>
      <c r="F14" s="65">
        <v>102.79737659186867</v>
      </c>
      <c r="G14" s="65">
        <v>96.94673478560361</v>
      </c>
      <c r="H14" s="66"/>
      <c r="I14" s="67"/>
    </row>
    <row r="15" spans="1:9" ht="18" customHeight="1">
      <c r="A15" s="62" t="s">
        <v>88</v>
      </c>
      <c r="B15" s="63" t="s">
        <v>82</v>
      </c>
      <c r="C15" s="64">
        <v>561.66414641745439</v>
      </c>
      <c r="D15" s="64">
        <v>574.39024470247114</v>
      </c>
      <c r="E15" s="64">
        <v>3468.9044151938365</v>
      </c>
      <c r="F15" s="65">
        <v>125.24863600141106</v>
      </c>
      <c r="G15" s="65">
        <v>110.11088507684666</v>
      </c>
      <c r="H15" s="68"/>
      <c r="I15" s="69"/>
    </row>
    <row r="16" spans="1:9" ht="18" customHeight="1">
      <c r="A16" s="62" t="s">
        <v>89</v>
      </c>
      <c r="B16" s="63" t="s">
        <v>90</v>
      </c>
      <c r="C16" s="64">
        <v>176.52918075603577</v>
      </c>
      <c r="D16" s="64">
        <v>176.77518057402105</v>
      </c>
      <c r="E16" s="64">
        <v>1180.9586977305364</v>
      </c>
      <c r="F16" s="65">
        <v>103.86320832786195</v>
      </c>
      <c r="G16" s="65">
        <v>103.81780056695354</v>
      </c>
      <c r="H16" s="68"/>
      <c r="I16" s="69"/>
    </row>
    <row r="17" spans="1:9" ht="18" customHeight="1">
      <c r="A17" s="62" t="s">
        <v>91</v>
      </c>
      <c r="B17" s="63" t="s">
        <v>80</v>
      </c>
      <c r="C17" s="64">
        <v>12.244933101903936</v>
      </c>
      <c r="D17" s="64">
        <v>12.812666194495371</v>
      </c>
      <c r="E17" s="64">
        <v>81.764046048028092</v>
      </c>
      <c r="F17" s="65">
        <v>125.61437445583698</v>
      </c>
      <c r="G17" s="65">
        <v>112.28105192908839</v>
      </c>
      <c r="H17" s="68"/>
      <c r="I17" s="69"/>
    </row>
    <row r="18" spans="1:9" ht="18" customHeight="1">
      <c r="A18" s="62" t="s">
        <v>92</v>
      </c>
      <c r="B18" s="63" t="s">
        <v>82</v>
      </c>
      <c r="C18" s="64">
        <v>8.4120000000000008</v>
      </c>
      <c r="D18" s="64">
        <v>19.378</v>
      </c>
      <c r="E18" s="64">
        <v>1028.0564430745021</v>
      </c>
      <c r="F18" s="65">
        <v>16998.245614035088</v>
      </c>
      <c r="G18" s="65">
        <v>112.00278223520937</v>
      </c>
    </row>
    <row r="19" spans="1:9" ht="18" customHeight="1">
      <c r="A19" s="62" t="s">
        <v>93</v>
      </c>
      <c r="B19" s="63" t="s">
        <v>82</v>
      </c>
      <c r="C19" s="64">
        <v>27.324495211439697</v>
      </c>
      <c r="D19" s="64">
        <v>28.2962505277908</v>
      </c>
      <c r="E19" s="64">
        <v>188.49869382064458</v>
      </c>
      <c r="F19" s="65">
        <v>110.33070269539525</v>
      </c>
      <c r="G19" s="65">
        <v>104.99201905311024</v>
      </c>
    </row>
    <row r="20" spans="1:9" ht="18" customHeight="1">
      <c r="A20" s="62" t="s">
        <v>94</v>
      </c>
      <c r="B20" s="63" t="s">
        <v>82</v>
      </c>
      <c r="C20" s="64">
        <v>1232.757510352817</v>
      </c>
      <c r="D20" s="64">
        <v>1269.8652259792343</v>
      </c>
      <c r="E20" s="64">
        <v>8648.5465468276016</v>
      </c>
      <c r="F20" s="65">
        <v>108.30407044599013</v>
      </c>
      <c r="G20" s="65">
        <v>105.9316137535225</v>
      </c>
    </row>
    <row r="21" spans="1:9" ht="18" customHeight="1">
      <c r="A21" s="62" t="s">
        <v>95</v>
      </c>
      <c r="B21" s="63" t="s">
        <v>82</v>
      </c>
      <c r="C21" s="64">
        <v>748.15340801403011</v>
      </c>
      <c r="D21" s="64">
        <v>768.8023374242548</v>
      </c>
      <c r="E21" s="64">
        <v>4770.3462096332314</v>
      </c>
      <c r="F21" s="65">
        <v>116.0106137655432</v>
      </c>
      <c r="G21" s="65">
        <v>102.80705786800792</v>
      </c>
    </row>
    <row r="22" spans="1:9" ht="18" customHeight="1">
      <c r="A22" s="62" t="s">
        <v>96</v>
      </c>
      <c r="B22" s="63" t="s">
        <v>90</v>
      </c>
      <c r="C22" s="64">
        <v>397.26543415675803</v>
      </c>
      <c r="D22" s="64">
        <v>395.66987329731745</v>
      </c>
      <c r="E22" s="64">
        <v>2543.2549785831543</v>
      </c>
      <c r="F22" s="65">
        <v>95.168358554329416</v>
      </c>
      <c r="G22" s="65">
        <v>96.197281802052757</v>
      </c>
    </row>
    <row r="23" spans="1:9" ht="21" customHeight="1">
      <c r="A23" s="26" t="s">
        <v>97</v>
      </c>
      <c r="B23" s="63" t="s">
        <v>98</v>
      </c>
      <c r="C23" s="64">
        <v>613.94924000327376</v>
      </c>
      <c r="D23" s="64">
        <v>625.29970213878096</v>
      </c>
      <c r="E23" s="64">
        <v>4224.7787735400398</v>
      </c>
      <c r="F23" s="65">
        <v>104.96008428682853</v>
      </c>
      <c r="G23" s="65">
        <v>107.06443401501946</v>
      </c>
    </row>
    <row r="24" spans="1:9" ht="18" customHeight="1">
      <c r="A24" s="26" t="s">
        <v>99</v>
      </c>
      <c r="B24" s="63" t="s">
        <v>100</v>
      </c>
      <c r="C24" s="64">
        <v>85.375055972842375</v>
      </c>
      <c r="D24" s="64">
        <v>91.914906448314326</v>
      </c>
      <c r="E24" s="64">
        <v>579.82210346483964</v>
      </c>
      <c r="F24" s="65">
        <v>113.47519314606707</v>
      </c>
      <c r="G24" s="65">
        <v>117.04682223259555</v>
      </c>
    </row>
    <row r="25" spans="1:9" ht="27" customHeight="1">
      <c r="A25" s="70" t="s">
        <v>101</v>
      </c>
      <c r="B25" s="59" t="s">
        <v>82</v>
      </c>
      <c r="C25" s="64">
        <v>117.17153220271145</v>
      </c>
      <c r="D25" s="64">
        <v>125.40266834082544</v>
      </c>
      <c r="E25" s="64">
        <v>792.52481657923306</v>
      </c>
      <c r="F25" s="65">
        <v>119.54496505321777</v>
      </c>
      <c r="G25" s="65">
        <v>105.66293573363146</v>
      </c>
    </row>
    <row r="26" spans="1:9" ht="18" customHeight="1">
      <c r="A26" s="62" t="s">
        <v>102</v>
      </c>
      <c r="B26" s="63" t="s">
        <v>103</v>
      </c>
      <c r="C26" s="64">
        <v>615.59757511092073</v>
      </c>
      <c r="D26" s="64">
        <v>636.39054208038101</v>
      </c>
      <c r="E26" s="64">
        <v>4074.4861833178784</v>
      </c>
      <c r="F26" s="65">
        <v>103.5286386986141</v>
      </c>
      <c r="G26" s="65">
        <v>102.31233962591347</v>
      </c>
    </row>
    <row r="27" spans="1:9" ht="18" customHeight="1">
      <c r="A27" s="71" t="s">
        <v>104</v>
      </c>
      <c r="B27" s="63" t="s">
        <v>105</v>
      </c>
      <c r="C27" s="64">
        <v>30.814684546541514</v>
      </c>
      <c r="D27" s="64">
        <v>30.752669663125225</v>
      </c>
      <c r="E27" s="64">
        <v>204.42388399511231</v>
      </c>
      <c r="F27" s="65">
        <v>106.63200299280591</v>
      </c>
      <c r="G27" s="65">
        <v>102.18879873852633</v>
      </c>
    </row>
    <row r="28" spans="1:9" ht="18" customHeight="1">
      <c r="A28" s="62" t="s">
        <v>106</v>
      </c>
      <c r="B28" s="63" t="s">
        <v>80</v>
      </c>
      <c r="C28" s="64">
        <v>229.8484840704225</v>
      </c>
      <c r="D28" s="64">
        <v>207.56302816901407</v>
      </c>
      <c r="E28" s="64">
        <v>1585.9480829154929</v>
      </c>
      <c r="F28" s="65">
        <v>84.855982899248829</v>
      </c>
      <c r="G28" s="65">
        <v>106.79192274471094</v>
      </c>
    </row>
    <row r="29" spans="1:9" ht="18" customHeight="1">
      <c r="A29" s="62" t="s">
        <v>107</v>
      </c>
      <c r="B29" s="63" t="s">
        <v>82</v>
      </c>
      <c r="C29" s="64">
        <v>290.57817232696812</v>
      </c>
      <c r="D29" s="64">
        <v>287.2117409695673</v>
      </c>
      <c r="E29" s="64">
        <v>1821.3142042110712</v>
      </c>
      <c r="F29" s="65">
        <v>112.19208631623722</v>
      </c>
      <c r="G29" s="65">
        <v>114.18310451595299</v>
      </c>
    </row>
    <row r="30" spans="1:9" ht="18" customHeight="1">
      <c r="A30" s="62" t="s">
        <v>108</v>
      </c>
      <c r="B30" s="63" t="s">
        <v>82</v>
      </c>
      <c r="C30" s="64">
        <v>118.37358161095233</v>
      </c>
      <c r="D30" s="64">
        <v>118.87719561527494</v>
      </c>
      <c r="E30" s="64">
        <v>779.08711713484342</v>
      </c>
      <c r="F30" s="65">
        <v>106.4540123715187</v>
      </c>
      <c r="G30" s="65">
        <v>109.89113115278101</v>
      </c>
    </row>
    <row r="31" spans="1:9" ht="18" customHeight="1">
      <c r="A31" s="62" t="s">
        <v>109</v>
      </c>
      <c r="B31" s="63" t="s">
        <v>110</v>
      </c>
      <c r="C31" s="64">
        <v>15.15467280599205</v>
      </c>
      <c r="D31" s="64">
        <v>15.179392261475092</v>
      </c>
      <c r="E31" s="64">
        <v>104.05311983240311</v>
      </c>
      <c r="F31" s="65">
        <v>106.63429758675863</v>
      </c>
      <c r="G31" s="65">
        <v>100.8956524984991</v>
      </c>
    </row>
    <row r="32" spans="1:9" ht="18" customHeight="1">
      <c r="A32" s="62" t="s">
        <v>111</v>
      </c>
      <c r="B32" s="63" t="s">
        <v>80</v>
      </c>
      <c r="C32" s="64">
        <v>1929.6567420713659</v>
      </c>
      <c r="D32" s="64">
        <v>2127.6439553389546</v>
      </c>
      <c r="E32" s="64">
        <v>12637.568979016312</v>
      </c>
      <c r="F32" s="65">
        <v>118.72350624066486</v>
      </c>
      <c r="G32" s="65">
        <v>98.436784248578192</v>
      </c>
    </row>
    <row r="33" spans="1:7" ht="18" customHeight="1">
      <c r="A33" s="26" t="s">
        <v>112</v>
      </c>
      <c r="B33" s="63" t="s">
        <v>82</v>
      </c>
      <c r="C33" s="64">
        <v>1614.6670084892228</v>
      </c>
      <c r="D33" s="64">
        <v>1784.8146822729229</v>
      </c>
      <c r="E33" s="64">
        <v>10619.962897153071</v>
      </c>
      <c r="F33" s="65">
        <v>117.6154650591712</v>
      </c>
      <c r="G33" s="65">
        <v>117.77594868369141</v>
      </c>
    </row>
    <row r="34" spans="1:7" ht="18" customHeight="1">
      <c r="A34" s="62" t="s">
        <v>113</v>
      </c>
      <c r="B34" s="63" t="s">
        <v>82</v>
      </c>
      <c r="C34" s="64">
        <v>1264.0958520635347</v>
      </c>
      <c r="D34" s="64">
        <v>1285.5329461358147</v>
      </c>
      <c r="E34" s="64">
        <v>7958.8019323549452</v>
      </c>
      <c r="F34" s="65">
        <v>116.39048855915026</v>
      </c>
      <c r="G34" s="65">
        <v>131.35212041537892</v>
      </c>
    </row>
    <row r="35" spans="1:7" ht="18" customHeight="1">
      <c r="A35" s="62" t="s">
        <v>114</v>
      </c>
      <c r="B35" s="63" t="s">
        <v>103</v>
      </c>
      <c r="C35" s="64">
        <v>14.916829</v>
      </c>
      <c r="D35" s="64">
        <v>15.667799</v>
      </c>
      <c r="E35" s="64">
        <v>107.59575500000003</v>
      </c>
      <c r="F35" s="65">
        <v>91.307441074970669</v>
      </c>
      <c r="G35" s="65">
        <v>96.843761591782567</v>
      </c>
    </row>
    <row r="36" spans="1:7" ht="27.75" customHeight="1">
      <c r="A36" s="72" t="s">
        <v>115</v>
      </c>
      <c r="B36" s="73" t="s">
        <v>116</v>
      </c>
      <c r="C36" s="74">
        <v>62.523152905401702</v>
      </c>
      <c r="D36" s="74">
        <v>51.890067530590194</v>
      </c>
      <c r="E36" s="74">
        <v>309.0665821805494</v>
      </c>
      <c r="F36" s="75">
        <v>118.78048591001107</v>
      </c>
      <c r="G36" s="75">
        <v>111.73626628132757</v>
      </c>
    </row>
    <row r="37" spans="1:7" ht="18" customHeight="1">
      <c r="A37" s="62" t="s">
        <v>117</v>
      </c>
      <c r="B37" s="63" t="s">
        <v>118</v>
      </c>
      <c r="C37" s="64">
        <v>1099.57939135879</v>
      </c>
      <c r="D37" s="64">
        <v>1312.8758809309002</v>
      </c>
      <c r="E37" s="64">
        <v>6820.5680237779197</v>
      </c>
      <c r="F37" s="65">
        <v>151.79966239243231</v>
      </c>
      <c r="G37" s="65">
        <v>100.95009360722118</v>
      </c>
    </row>
    <row r="38" spans="1:7" ht="18" customHeight="1">
      <c r="A38" s="62" t="s">
        <v>119</v>
      </c>
      <c r="B38" s="63" t="s">
        <v>120</v>
      </c>
      <c r="C38" s="64">
        <v>28.021070222823731</v>
      </c>
      <c r="D38" s="64">
        <v>27.364847906562634</v>
      </c>
      <c r="E38" s="64">
        <v>172.21247181991748</v>
      </c>
      <c r="F38" s="65">
        <v>141.47158096759881</v>
      </c>
      <c r="G38" s="65">
        <v>102.47542331689488</v>
      </c>
    </row>
    <row r="39" spans="1:7" ht="18" customHeight="1">
      <c r="A39" s="62" t="s">
        <v>121</v>
      </c>
      <c r="B39" s="63" t="s">
        <v>82</v>
      </c>
      <c r="C39" s="64">
        <v>254.72030554277848</v>
      </c>
      <c r="D39" s="64">
        <v>298.97190729257062</v>
      </c>
      <c r="E39" s="64">
        <v>1743.1578529779558</v>
      </c>
      <c r="F39" s="65">
        <v>140.32945660294325</v>
      </c>
      <c r="G39" s="65">
        <v>103.89827497388384</v>
      </c>
    </row>
    <row r="40" spans="1:7" ht="18" customHeight="1">
      <c r="A40" s="62" t="s">
        <v>122</v>
      </c>
      <c r="B40" s="63" t="s">
        <v>123</v>
      </c>
      <c r="C40" s="64">
        <v>26.1949056071693</v>
      </c>
      <c r="D40" s="64">
        <v>26.9715790803772</v>
      </c>
      <c r="E40" s="76">
        <v>170.72999242890648</v>
      </c>
      <c r="F40" s="65">
        <v>109.16621583368158</v>
      </c>
      <c r="G40" s="65">
        <v>111.50896961006494</v>
      </c>
    </row>
    <row r="41" spans="1:7" ht="18" customHeight="1">
      <c r="A41" s="62" t="s">
        <v>124</v>
      </c>
      <c r="B41" s="63" t="s">
        <v>84</v>
      </c>
      <c r="C41" s="64">
        <v>336.80348178528311</v>
      </c>
      <c r="D41" s="64">
        <v>339.38483621585539</v>
      </c>
      <c r="E41" s="64">
        <v>2285.4826390423482</v>
      </c>
      <c r="F41" s="65">
        <v>108.15323015164289</v>
      </c>
      <c r="G41" s="65">
        <v>106.37561154058568</v>
      </c>
    </row>
    <row r="42" spans="1:7" ht="15">
      <c r="A42" s="54"/>
      <c r="F42" s="77"/>
    </row>
    <row r="43" spans="1:7" ht="15">
      <c r="F43" s="77"/>
    </row>
    <row r="44" spans="1:7" ht="15">
      <c r="F44" s="77"/>
    </row>
    <row r="45" spans="1:7" ht="15">
      <c r="F45" s="77"/>
    </row>
    <row r="46" spans="1:7" ht="15">
      <c r="F46" s="77"/>
    </row>
    <row r="47" spans="1:7" ht="15">
      <c r="F47" s="77"/>
    </row>
    <row r="48" spans="1:7" ht="15">
      <c r="F48" s="77"/>
    </row>
    <row r="49" spans="1:6" ht="15">
      <c r="F49" s="77"/>
    </row>
    <row r="50" spans="1:6" ht="15">
      <c r="A50" s="50"/>
      <c r="B50" s="50"/>
      <c r="C50" s="50"/>
      <c r="D50" s="50"/>
      <c r="E50" s="50"/>
      <c r="F50" s="77"/>
    </row>
    <row r="51" spans="1:6" ht="15">
      <c r="A51" s="50"/>
      <c r="B51" s="50"/>
      <c r="C51" s="50"/>
      <c r="D51" s="50"/>
      <c r="E51" s="50"/>
      <c r="F51" s="77"/>
    </row>
    <row r="52" spans="1:6" ht="15">
      <c r="A52" s="50"/>
      <c r="B52" s="50"/>
      <c r="C52" s="50"/>
      <c r="D52" s="50"/>
      <c r="E52" s="50"/>
      <c r="F52" s="77"/>
    </row>
    <row r="53" spans="1:6" ht="15">
      <c r="A53" s="50"/>
      <c r="B53" s="50"/>
      <c r="C53" s="50"/>
      <c r="D53" s="50"/>
      <c r="E53" s="50"/>
      <c r="F53" s="50"/>
    </row>
    <row r="54" spans="1:6" ht="15">
      <c r="A54" s="50"/>
      <c r="B54" s="50"/>
      <c r="C54" s="50"/>
      <c r="D54" s="50"/>
      <c r="E54" s="50"/>
      <c r="F54" s="50"/>
    </row>
    <row r="55" spans="1:6" ht="15">
      <c r="A55" s="50"/>
      <c r="B55" s="50"/>
      <c r="C55" s="50"/>
      <c r="D55" s="50"/>
      <c r="E55" s="50"/>
      <c r="F55" s="50"/>
    </row>
    <row r="56" spans="1:6" ht="15">
      <c r="A56" s="50"/>
      <c r="B56" s="50"/>
      <c r="C56" s="50"/>
      <c r="D56" s="50"/>
      <c r="E56" s="50"/>
      <c r="F56" s="50"/>
    </row>
    <row r="57" spans="1:6" ht="15">
      <c r="A57" s="50"/>
      <c r="B57" s="50"/>
      <c r="C57" s="50"/>
      <c r="D57" s="50"/>
      <c r="E57" s="50"/>
      <c r="F57" s="50"/>
    </row>
    <row r="58" spans="1:6" ht="15">
      <c r="A58" s="50"/>
      <c r="B58" s="50"/>
      <c r="C58" s="50"/>
      <c r="D58" s="50"/>
      <c r="E58" s="50"/>
      <c r="F58" s="50"/>
    </row>
    <row r="59" spans="1:6" ht="15">
      <c r="A59" s="50"/>
      <c r="B59" s="50"/>
      <c r="C59" s="50"/>
      <c r="D59" s="50"/>
      <c r="E59" s="50"/>
      <c r="F59" s="50"/>
    </row>
    <row r="60" spans="1:6" ht="15">
      <c r="A60" s="50"/>
      <c r="B60" s="50"/>
      <c r="C60" s="50"/>
      <c r="D60" s="50"/>
      <c r="E60" s="50"/>
      <c r="F60" s="50"/>
    </row>
    <row r="61" spans="1:6" ht="15">
      <c r="A61" s="50"/>
      <c r="B61" s="50"/>
      <c r="C61" s="50"/>
      <c r="D61" s="50"/>
      <c r="E61" s="50"/>
      <c r="F61" s="50"/>
    </row>
    <row r="62" spans="1:6" ht="15">
      <c r="A62" s="50"/>
      <c r="B62" s="50"/>
      <c r="C62" s="50"/>
      <c r="D62" s="50"/>
      <c r="E62" s="50"/>
      <c r="F62" s="50"/>
    </row>
    <row r="63" spans="1:6" ht="15">
      <c r="A63" s="50"/>
      <c r="B63" s="50"/>
      <c r="C63" s="50"/>
      <c r="D63" s="50"/>
      <c r="E63" s="50"/>
      <c r="F63" s="50"/>
    </row>
    <row r="64" spans="1:6" ht="15">
      <c r="A64" s="50"/>
      <c r="B64" s="50"/>
      <c r="C64" s="50"/>
      <c r="D64" s="50"/>
      <c r="E64" s="50"/>
      <c r="F64" s="50"/>
    </row>
    <row r="65" spans="1:6" ht="15">
      <c r="A65" s="50"/>
      <c r="B65" s="50"/>
      <c r="C65" s="50"/>
      <c r="D65" s="50"/>
      <c r="E65" s="50"/>
      <c r="F65" s="50"/>
    </row>
    <row r="66" spans="1:6" ht="18" customHeight="1">
      <c r="A66" s="50"/>
      <c r="B66" s="50"/>
      <c r="C66" s="50"/>
      <c r="D66" s="50"/>
      <c r="E66" s="50"/>
      <c r="F66" s="50"/>
    </row>
    <row r="67" spans="1:6" ht="18" customHeight="1">
      <c r="A67" s="50"/>
      <c r="B67" s="50"/>
      <c r="C67" s="50"/>
      <c r="D67" s="50"/>
      <c r="E67" s="50"/>
      <c r="F67" s="50"/>
    </row>
    <row r="68" spans="1:6" ht="18" customHeight="1">
      <c r="A68" s="50"/>
      <c r="B68" s="50"/>
      <c r="C68" s="50"/>
      <c r="D68" s="50"/>
      <c r="E68" s="50"/>
      <c r="F68" s="50"/>
    </row>
    <row r="69" spans="1:6" ht="18" customHeight="1">
      <c r="A69" s="50"/>
      <c r="B69" s="50"/>
      <c r="C69" s="50"/>
      <c r="D69" s="50"/>
      <c r="E69" s="50"/>
      <c r="F69" s="50"/>
    </row>
    <row r="70" spans="1:6" ht="18" customHeight="1">
      <c r="A70" s="50"/>
      <c r="B70" s="50"/>
      <c r="C70" s="50"/>
      <c r="D70" s="50"/>
      <c r="E70" s="50"/>
      <c r="F70" s="50"/>
    </row>
    <row r="71" spans="1:6" ht="18" customHeight="1">
      <c r="A71" s="50"/>
      <c r="B71" s="50"/>
      <c r="C71" s="50"/>
      <c r="D71" s="50"/>
      <c r="E71" s="50"/>
      <c r="F71" s="50"/>
    </row>
    <row r="72" spans="1:6" ht="18" customHeight="1">
      <c r="A72" s="50"/>
      <c r="B72" s="50"/>
      <c r="C72" s="50"/>
      <c r="D72" s="50"/>
      <c r="E72" s="50"/>
      <c r="F72" s="50"/>
    </row>
  </sheetData>
  <pageMargins left="0.53" right="0.17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7C40-C551-42D2-BFC2-90853C7F632D}">
  <dimension ref="A1:DF54"/>
  <sheetViews>
    <sheetView workbookViewId="0">
      <selection activeCell="G6" sqref="G6"/>
    </sheetView>
  </sheetViews>
  <sheetFormatPr defaultColWidth="12.6640625" defaultRowHeight="16.5" customHeight="1"/>
  <cols>
    <col min="1" max="1" width="50.109375" style="79" customWidth="1"/>
    <col min="2" max="2" width="17.88671875" style="79" customWidth="1"/>
    <col min="3" max="3" width="19" style="79" customWidth="1"/>
    <col min="4" max="16384" width="12.6640625" style="79"/>
  </cols>
  <sheetData>
    <row r="1" spans="1:110" ht="20.100000000000001" customHeight="1">
      <c r="A1" s="433" t="s">
        <v>125</v>
      </c>
      <c r="B1" s="433"/>
      <c r="C1" s="433"/>
    </row>
    <row r="2" spans="1:110" ht="15" customHeight="1">
      <c r="A2" s="78"/>
      <c r="B2" s="78"/>
      <c r="C2" s="78"/>
    </row>
    <row r="3" spans="1:110" ht="15" customHeight="1">
      <c r="A3" s="80"/>
      <c r="C3" s="81" t="s">
        <v>21</v>
      </c>
    </row>
    <row r="4" spans="1:110" s="84" customFormat="1" ht="15" customHeight="1">
      <c r="A4" s="82"/>
      <c r="B4" s="83" t="s">
        <v>126</v>
      </c>
      <c r="C4" s="83" t="s">
        <v>126</v>
      </c>
    </row>
    <row r="5" spans="1:110" s="84" customFormat="1" ht="15" customHeight="1">
      <c r="A5" s="85"/>
      <c r="B5" s="86" t="s">
        <v>127</v>
      </c>
      <c r="C5" s="86" t="s">
        <v>127</v>
      </c>
    </row>
    <row r="6" spans="1:110" s="84" customFormat="1" ht="15" customHeight="1">
      <c r="A6" s="85"/>
      <c r="B6" s="87" t="s">
        <v>369</v>
      </c>
      <c r="C6" s="87" t="s">
        <v>369</v>
      </c>
    </row>
    <row r="7" spans="1:110" s="84" customFormat="1" ht="15" customHeight="1">
      <c r="A7" s="85"/>
      <c r="B7" s="86" t="s">
        <v>128</v>
      </c>
      <c r="C7" s="86" t="s">
        <v>128</v>
      </c>
    </row>
    <row r="8" spans="1:110" s="84" customFormat="1" ht="15" customHeight="1">
      <c r="A8" s="85"/>
      <c r="B8" s="88" t="s">
        <v>129</v>
      </c>
      <c r="C8" s="88" t="s">
        <v>30</v>
      </c>
    </row>
    <row r="9" spans="1:110" s="84" customFormat="1" ht="10.5" customHeight="1">
      <c r="A9" s="85"/>
      <c r="B9" s="86"/>
      <c r="C9" s="86"/>
    </row>
    <row r="10" spans="1:110" ht="22.5" customHeight="1">
      <c r="A10" s="36" t="s">
        <v>32</v>
      </c>
      <c r="B10" s="89">
        <v>100.93</v>
      </c>
      <c r="C10" s="90">
        <v>103.34</v>
      </c>
    </row>
    <row r="11" spans="1:110" s="92" customFormat="1" ht="15" customHeight="1">
      <c r="A11" s="91" t="s">
        <v>33</v>
      </c>
      <c r="B11" s="89">
        <v>100.11</v>
      </c>
      <c r="C11" s="89">
        <v>100.38</v>
      </c>
    </row>
    <row r="12" spans="1:110" s="95" customFormat="1" ht="15" customHeight="1">
      <c r="A12" s="41" t="s">
        <v>34</v>
      </c>
      <c r="B12" s="93">
        <v>100.2</v>
      </c>
      <c r="C12" s="93">
        <v>100.31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</row>
    <row r="13" spans="1:110" ht="15" customHeight="1">
      <c r="A13" s="41" t="s">
        <v>35</v>
      </c>
      <c r="B13" s="93">
        <v>100.02</v>
      </c>
      <c r="C13" s="93">
        <v>99.22</v>
      </c>
    </row>
    <row r="14" spans="1:110" ht="15" customHeight="1">
      <c r="A14" s="41" t="s">
        <v>36</v>
      </c>
      <c r="B14" s="93">
        <v>100.06</v>
      </c>
      <c r="C14" s="93">
        <v>112.94</v>
      </c>
    </row>
    <row r="15" spans="1:110" ht="15" customHeight="1">
      <c r="A15" s="41" t="s">
        <v>37</v>
      </c>
      <c r="B15" s="93">
        <v>99.74</v>
      </c>
      <c r="C15" s="93">
        <v>94.5</v>
      </c>
    </row>
    <row r="16" spans="1:110" ht="15" customHeight="1">
      <c r="A16" s="41" t="s">
        <v>38</v>
      </c>
      <c r="B16" s="93">
        <v>100.08</v>
      </c>
      <c r="C16" s="93">
        <v>115.97</v>
      </c>
    </row>
    <row r="17" spans="1:110" ht="15" customHeight="1">
      <c r="A17" s="96" t="s">
        <v>39</v>
      </c>
      <c r="B17" s="89">
        <v>101</v>
      </c>
      <c r="C17" s="90">
        <v>103.54</v>
      </c>
    </row>
    <row r="18" spans="1:110" s="97" customFormat="1" ht="15" customHeight="1">
      <c r="A18" s="41" t="s">
        <v>40</v>
      </c>
      <c r="B18" s="93">
        <v>100.78</v>
      </c>
      <c r="C18" s="93">
        <v>98.95</v>
      </c>
    </row>
    <row r="19" spans="1:110" ht="15" customHeight="1">
      <c r="A19" s="41" t="s">
        <v>41</v>
      </c>
      <c r="B19" s="93">
        <v>99.95</v>
      </c>
      <c r="C19" s="93">
        <v>98.5</v>
      </c>
    </row>
    <row r="20" spans="1:110" ht="15" customHeight="1">
      <c r="A20" s="41" t="s">
        <v>42</v>
      </c>
      <c r="B20" s="93">
        <v>99.94</v>
      </c>
      <c r="C20" s="93">
        <v>100.7</v>
      </c>
    </row>
    <row r="21" spans="1:110" ht="15" customHeight="1">
      <c r="A21" s="41" t="s">
        <v>43</v>
      </c>
      <c r="B21" s="93">
        <v>100.73</v>
      </c>
      <c r="C21" s="98">
        <v>103.28</v>
      </c>
    </row>
    <row r="22" spans="1:110" ht="15" customHeight="1">
      <c r="A22" s="41" t="s">
        <v>44</v>
      </c>
      <c r="B22" s="93">
        <v>101.31</v>
      </c>
      <c r="C22" s="93">
        <v>103.25</v>
      </c>
    </row>
    <row r="23" spans="1:110" ht="15" customHeight="1">
      <c r="A23" s="41" t="s">
        <v>45</v>
      </c>
      <c r="B23" s="93">
        <v>100.72</v>
      </c>
      <c r="C23" s="93">
        <v>103.56</v>
      </c>
    </row>
    <row r="24" spans="1:110" ht="27" customHeight="1">
      <c r="A24" s="41" t="s">
        <v>130</v>
      </c>
      <c r="B24" s="93">
        <v>100.99</v>
      </c>
      <c r="C24" s="93">
        <v>102.25</v>
      </c>
    </row>
    <row r="25" spans="1:110" ht="15" customHeight="1">
      <c r="A25" s="41" t="s">
        <v>47</v>
      </c>
      <c r="B25" s="93">
        <v>100.6</v>
      </c>
      <c r="C25" s="93">
        <v>101.34</v>
      </c>
    </row>
    <row r="26" spans="1:110" ht="15" customHeight="1">
      <c r="A26" s="41" t="s">
        <v>48</v>
      </c>
      <c r="B26" s="93">
        <v>100.77</v>
      </c>
      <c r="C26" s="93">
        <v>97.01</v>
      </c>
    </row>
    <row r="27" spans="1:110" ht="15" customHeight="1">
      <c r="A27" s="41" t="s">
        <v>49</v>
      </c>
      <c r="B27" s="93">
        <v>100.12</v>
      </c>
      <c r="C27" s="98">
        <v>99.79</v>
      </c>
    </row>
    <row r="28" spans="1:110" ht="15" customHeight="1">
      <c r="A28" s="41" t="s">
        <v>50</v>
      </c>
      <c r="B28" s="93">
        <v>100.27</v>
      </c>
      <c r="C28" s="93">
        <v>103.24</v>
      </c>
    </row>
    <row r="29" spans="1:110" s="99" customFormat="1" ht="15" customHeight="1">
      <c r="A29" s="41" t="s">
        <v>51</v>
      </c>
      <c r="B29" s="93">
        <v>100.31</v>
      </c>
      <c r="C29" s="93">
        <v>100.15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</row>
    <row r="30" spans="1:110" ht="15" customHeight="1">
      <c r="A30" s="41" t="s">
        <v>52</v>
      </c>
      <c r="B30" s="93">
        <v>101.54</v>
      </c>
      <c r="C30" s="93">
        <v>102.98</v>
      </c>
    </row>
    <row r="31" spans="1:110" ht="15" customHeight="1">
      <c r="A31" s="41" t="s">
        <v>53</v>
      </c>
      <c r="B31" s="93">
        <v>100.12</v>
      </c>
      <c r="C31" s="93">
        <v>93.34</v>
      </c>
    </row>
    <row r="32" spans="1:110" ht="15" customHeight="1">
      <c r="A32" s="41" t="s">
        <v>54</v>
      </c>
      <c r="B32" s="93">
        <v>100.6</v>
      </c>
      <c r="C32" s="93">
        <v>110.37</v>
      </c>
    </row>
    <row r="33" spans="1:3" ht="15" customHeight="1">
      <c r="A33" s="41" t="s">
        <v>131</v>
      </c>
      <c r="B33" s="93">
        <v>100.69</v>
      </c>
      <c r="C33" s="93">
        <v>106.61</v>
      </c>
    </row>
    <row r="34" spans="1:3" ht="15" customHeight="1">
      <c r="A34" s="41" t="s">
        <v>132</v>
      </c>
      <c r="B34" s="93">
        <v>101.72</v>
      </c>
      <c r="C34" s="93">
        <v>104.69</v>
      </c>
    </row>
    <row r="35" spans="1:3" ht="15" customHeight="1">
      <c r="A35" s="41" t="s">
        <v>57</v>
      </c>
      <c r="B35" s="93">
        <v>101.09</v>
      </c>
      <c r="C35" s="93">
        <v>110.78</v>
      </c>
    </row>
    <row r="36" spans="1:3" ht="15" customHeight="1">
      <c r="A36" s="41" t="s">
        <v>58</v>
      </c>
      <c r="B36" s="93">
        <v>101.69</v>
      </c>
      <c r="C36" s="93">
        <v>111.91</v>
      </c>
    </row>
    <row r="37" spans="1:3" s="97" customFormat="1" ht="15" customHeight="1">
      <c r="A37" s="41" t="s">
        <v>59</v>
      </c>
      <c r="B37" s="93">
        <v>100.85</v>
      </c>
      <c r="C37" s="93">
        <v>103.47</v>
      </c>
    </row>
    <row r="38" spans="1:3" s="97" customFormat="1" ht="15" customHeight="1">
      <c r="A38" s="41" t="s">
        <v>60</v>
      </c>
      <c r="B38" s="93">
        <v>100.94</v>
      </c>
      <c r="C38" s="93">
        <v>100.61</v>
      </c>
    </row>
    <row r="39" spans="1:3" ht="15" customHeight="1">
      <c r="A39" s="41" t="s">
        <v>61</v>
      </c>
      <c r="B39" s="93">
        <v>100.25</v>
      </c>
      <c r="C39" s="93">
        <v>105.12</v>
      </c>
    </row>
    <row r="40" spans="1:3" ht="15" customHeight="1">
      <c r="A40" s="41" t="s">
        <v>62</v>
      </c>
      <c r="B40" s="93">
        <v>101.6</v>
      </c>
      <c r="C40" s="93">
        <v>111.28</v>
      </c>
    </row>
    <row r="41" spans="1:3" ht="15" customHeight="1">
      <c r="A41" s="41" t="s">
        <v>63</v>
      </c>
      <c r="B41" s="93">
        <v>99.79</v>
      </c>
      <c r="C41" s="93">
        <v>89.73</v>
      </c>
    </row>
    <row r="42" spans="1:3" ht="15" customHeight="1">
      <c r="A42" s="100" t="s">
        <v>64</v>
      </c>
      <c r="B42" s="89">
        <v>99.99</v>
      </c>
      <c r="C42" s="89">
        <v>101.1</v>
      </c>
    </row>
    <row r="43" spans="1:3" ht="27" customHeight="1">
      <c r="A43" s="100" t="s">
        <v>65</v>
      </c>
      <c r="B43" s="89">
        <v>99.92</v>
      </c>
      <c r="C43" s="89">
        <v>101.22</v>
      </c>
    </row>
    <row r="44" spans="1:3" ht="15.9" customHeight="1">
      <c r="A44" s="41" t="s">
        <v>66</v>
      </c>
      <c r="B44" s="93">
        <v>99.87</v>
      </c>
      <c r="C44" s="93">
        <v>101.01</v>
      </c>
    </row>
    <row r="45" spans="1:3" ht="15.9" customHeight="1">
      <c r="A45" s="41" t="s">
        <v>67</v>
      </c>
      <c r="B45" s="93">
        <v>99.87</v>
      </c>
      <c r="C45" s="93">
        <v>111.74</v>
      </c>
    </row>
    <row r="46" spans="1:3" ht="15.9" customHeight="1">
      <c r="A46" s="41" t="s">
        <v>133</v>
      </c>
      <c r="B46" s="93">
        <v>99.97</v>
      </c>
      <c r="C46" s="93">
        <v>99.75</v>
      </c>
    </row>
    <row r="47" spans="1:3" ht="15.9" customHeight="1">
      <c r="A47" s="41" t="s">
        <v>134</v>
      </c>
      <c r="B47" s="93">
        <v>100</v>
      </c>
      <c r="C47" s="93">
        <v>101.47</v>
      </c>
    </row>
    <row r="48" spans="1:3" ht="15.9" customHeight="1">
      <c r="A48" s="101"/>
    </row>
    <row r="49" spans="1:1" ht="15.9" customHeight="1">
      <c r="A49" s="101"/>
    </row>
    <row r="50" spans="1:1" ht="15.9" customHeight="1">
      <c r="A50" s="101"/>
    </row>
    <row r="51" spans="1:1" ht="16.5" customHeight="1">
      <c r="A51" s="101"/>
    </row>
    <row r="52" spans="1:1" ht="16.5" customHeight="1">
      <c r="A52" s="101"/>
    </row>
    <row r="53" spans="1:1" ht="16.5" customHeight="1">
      <c r="A53" s="101"/>
    </row>
    <row r="54" spans="1:1" ht="16.5" customHeight="1">
      <c r="A54" s="101"/>
    </row>
  </sheetData>
  <mergeCells count="1">
    <mergeCell ref="A1:C1"/>
  </mergeCells>
  <pageMargins left="0.78740157480314998" right="0.47244094488188998" top="0.74803149606299202" bottom="0.51181102362204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63FD-CC2B-4832-AC74-AE9F66BC3338}">
  <dimension ref="A1:C79"/>
  <sheetViews>
    <sheetView zoomScaleNormal="100" workbookViewId="0">
      <selection activeCell="G6" sqref="G6"/>
    </sheetView>
  </sheetViews>
  <sheetFormatPr defaultColWidth="10.109375" defaultRowHeight="14.4"/>
  <cols>
    <col min="1" max="1" width="28.21875" style="109" customWidth="1"/>
    <col min="2" max="3" width="28.88671875" style="109" customWidth="1"/>
    <col min="4" max="16384" width="10.109375" style="109"/>
  </cols>
  <sheetData>
    <row r="1" spans="1:3" s="79" customFormat="1" ht="20.100000000000001" customHeight="1">
      <c r="A1" s="102" t="s">
        <v>135</v>
      </c>
      <c r="B1" s="103"/>
      <c r="C1" s="103"/>
    </row>
    <row r="2" spans="1:3" s="79" customFormat="1" ht="20.100000000000001" customHeight="1">
      <c r="A2" s="78" t="s">
        <v>136</v>
      </c>
      <c r="B2" s="78"/>
      <c r="C2" s="78"/>
    </row>
    <row r="3" spans="1:3" s="79" customFormat="1" ht="16.2" customHeight="1">
      <c r="A3" s="80"/>
      <c r="C3" s="81" t="s">
        <v>21</v>
      </c>
    </row>
    <row r="4" spans="1:3" s="84" customFormat="1" ht="16.2" customHeight="1">
      <c r="A4" s="82"/>
      <c r="B4" s="83" t="s">
        <v>137</v>
      </c>
      <c r="C4" s="83" t="s">
        <v>137</v>
      </c>
    </row>
    <row r="5" spans="1:3" s="84" customFormat="1" ht="16.2" customHeight="1">
      <c r="A5" s="85"/>
      <c r="B5" s="104" t="s">
        <v>370</v>
      </c>
      <c r="C5" s="104" t="s">
        <v>370</v>
      </c>
    </row>
    <row r="6" spans="1:3" s="84" customFormat="1" ht="16.2" customHeight="1">
      <c r="A6" s="85"/>
      <c r="B6" s="88" t="s">
        <v>138</v>
      </c>
      <c r="C6" s="88" t="s">
        <v>139</v>
      </c>
    </row>
    <row r="7" spans="1:3" s="84" customFormat="1" ht="20.100000000000001" customHeight="1">
      <c r="A7" s="85"/>
      <c r="B7" s="86"/>
      <c r="C7" s="86"/>
    </row>
    <row r="8" spans="1:3" s="79" customFormat="1" ht="20.100000000000001" customHeight="1">
      <c r="A8" s="105" t="s">
        <v>140</v>
      </c>
      <c r="B8" s="106">
        <v>100.93</v>
      </c>
      <c r="C8" s="106">
        <v>103.34</v>
      </c>
    </row>
    <row r="9" spans="1:3" ht="18" customHeight="1">
      <c r="A9" s="107" t="s">
        <v>141</v>
      </c>
      <c r="B9" s="108">
        <v>100.45</v>
      </c>
      <c r="C9" s="108">
        <v>99.78</v>
      </c>
    </row>
    <row r="10" spans="1:3" ht="18" customHeight="1">
      <c r="A10" s="107" t="s">
        <v>142</v>
      </c>
      <c r="B10" s="108">
        <v>103.42</v>
      </c>
      <c r="C10" s="108">
        <v>104.57</v>
      </c>
    </row>
    <row r="11" spans="1:3" ht="18" customHeight="1">
      <c r="A11" s="107" t="s">
        <v>143</v>
      </c>
      <c r="B11" s="108">
        <v>99.57</v>
      </c>
      <c r="C11" s="108">
        <v>93.5</v>
      </c>
    </row>
    <row r="12" spans="1:3" ht="18" customHeight="1">
      <c r="A12" s="107" t="s">
        <v>144</v>
      </c>
      <c r="B12" s="108">
        <v>101.1</v>
      </c>
      <c r="C12" s="108">
        <v>102.65</v>
      </c>
    </row>
    <row r="13" spans="1:3" ht="18" customHeight="1">
      <c r="A13" s="107" t="s">
        <v>145</v>
      </c>
      <c r="B13" s="108">
        <v>100.82</v>
      </c>
      <c r="C13" s="108">
        <v>106.43</v>
      </c>
    </row>
    <row r="14" spans="1:3" ht="18" customHeight="1">
      <c r="A14" s="107" t="s">
        <v>146</v>
      </c>
      <c r="B14" s="108">
        <v>102.04</v>
      </c>
      <c r="C14" s="108">
        <v>105.39</v>
      </c>
    </row>
    <row r="15" spans="1:3" ht="18" customHeight="1">
      <c r="A15" s="107" t="s">
        <v>147</v>
      </c>
      <c r="B15" s="108">
        <v>101.21</v>
      </c>
      <c r="C15" s="108">
        <v>114.1</v>
      </c>
    </row>
    <row r="16" spans="1:3" ht="18" customHeight="1">
      <c r="A16" s="107" t="s">
        <v>148</v>
      </c>
      <c r="B16" s="108">
        <v>101.26</v>
      </c>
      <c r="C16" s="108">
        <v>102.47</v>
      </c>
    </row>
    <row r="17" spans="1:3" ht="18" customHeight="1">
      <c r="A17" s="107" t="s">
        <v>149</v>
      </c>
      <c r="B17" s="108">
        <v>101.54</v>
      </c>
      <c r="C17" s="108">
        <v>112.76</v>
      </c>
    </row>
    <row r="18" spans="1:3" ht="18" customHeight="1">
      <c r="A18" s="107" t="s">
        <v>150</v>
      </c>
      <c r="B18" s="108">
        <v>100.11</v>
      </c>
      <c r="C18" s="108">
        <v>98.37</v>
      </c>
    </row>
    <row r="19" spans="1:3" ht="18" customHeight="1">
      <c r="A19" s="107" t="s">
        <v>151</v>
      </c>
      <c r="B19" s="108">
        <v>100.01</v>
      </c>
      <c r="C19" s="108">
        <v>107.17</v>
      </c>
    </row>
    <row r="20" spans="1:3" ht="18" customHeight="1">
      <c r="A20" s="107" t="s">
        <v>152</v>
      </c>
      <c r="B20" s="108">
        <v>99.55</v>
      </c>
      <c r="C20" s="108">
        <v>98.26</v>
      </c>
    </row>
    <row r="21" spans="1:3" ht="18" customHeight="1">
      <c r="A21" s="107" t="s">
        <v>153</v>
      </c>
      <c r="B21" s="108">
        <v>99.66</v>
      </c>
      <c r="C21" s="108">
        <v>99.57</v>
      </c>
    </row>
    <row r="22" spans="1:3" ht="18" customHeight="1">
      <c r="A22" s="107" t="s">
        <v>154</v>
      </c>
      <c r="B22" s="108">
        <v>100.54</v>
      </c>
      <c r="C22" s="108">
        <v>111.72</v>
      </c>
    </row>
    <row r="23" spans="1:3" ht="18" customHeight="1">
      <c r="A23" s="107" t="s">
        <v>155</v>
      </c>
      <c r="B23" s="108">
        <v>100.17</v>
      </c>
      <c r="C23" s="108">
        <v>96.46</v>
      </c>
    </row>
    <row r="24" spans="1:3" ht="18" customHeight="1">
      <c r="A24" s="107" t="s">
        <v>156</v>
      </c>
      <c r="B24" s="108">
        <v>100.15</v>
      </c>
      <c r="C24" s="108">
        <v>103.15</v>
      </c>
    </row>
    <row r="25" spans="1:3" ht="18" customHeight="1">
      <c r="A25" s="107" t="s">
        <v>157</v>
      </c>
      <c r="B25" s="108">
        <v>101.9</v>
      </c>
      <c r="C25" s="108">
        <v>113.48</v>
      </c>
    </row>
    <row r="26" spans="1:3" ht="21" customHeight="1">
      <c r="A26" s="107" t="s">
        <v>158</v>
      </c>
      <c r="B26" s="108">
        <v>100.24</v>
      </c>
      <c r="C26" s="108">
        <v>102.83</v>
      </c>
    </row>
    <row r="27" spans="1:3" ht="21" customHeight="1">
      <c r="A27" s="107" t="s">
        <v>159</v>
      </c>
      <c r="B27" s="108">
        <v>100.5</v>
      </c>
      <c r="C27" s="108">
        <v>99.35</v>
      </c>
    </row>
    <row r="28" spans="1:3" ht="21" customHeight="1">
      <c r="A28" s="107" t="s">
        <v>160</v>
      </c>
      <c r="B28" s="108">
        <v>101.77</v>
      </c>
      <c r="C28" s="108">
        <v>99.58</v>
      </c>
    </row>
    <row r="29" spans="1:3" ht="21" customHeight="1">
      <c r="A29" s="107" t="s">
        <v>161</v>
      </c>
      <c r="B29" s="108">
        <v>100.74</v>
      </c>
      <c r="C29" s="108">
        <v>107.99</v>
      </c>
    </row>
    <row r="30" spans="1:3" ht="21" customHeight="1">
      <c r="A30" s="107" t="s">
        <v>162</v>
      </c>
      <c r="B30" s="108">
        <v>97.7</v>
      </c>
      <c r="C30" s="108">
        <v>99.51</v>
      </c>
    </row>
    <row r="31" spans="1:3" ht="21" customHeight="1">
      <c r="A31" s="107" t="s">
        <v>163</v>
      </c>
      <c r="B31" s="108">
        <v>100.25</v>
      </c>
      <c r="C31" s="108">
        <v>102.35</v>
      </c>
    </row>
    <row r="32" spans="1:3" ht="21" customHeight="1">
      <c r="A32" s="107" t="s">
        <v>164</v>
      </c>
      <c r="B32" s="108">
        <v>99.8</v>
      </c>
      <c r="C32" s="108">
        <v>95.45</v>
      </c>
    </row>
    <row r="33" spans="1:3" ht="21" customHeight="1">
      <c r="A33" s="107" t="s">
        <v>165</v>
      </c>
      <c r="B33" s="108">
        <v>102.54</v>
      </c>
      <c r="C33" s="108">
        <v>101.87</v>
      </c>
    </row>
    <row r="34" spans="1:3" ht="21.75" customHeight="1">
      <c r="A34" s="107" t="s">
        <v>166</v>
      </c>
      <c r="B34" s="108">
        <v>100.55</v>
      </c>
      <c r="C34" s="108">
        <v>111.96</v>
      </c>
    </row>
    <row r="35" spans="1:3" ht="21.75" customHeight="1">
      <c r="A35" s="107" t="s">
        <v>167</v>
      </c>
      <c r="B35" s="108">
        <v>101.16</v>
      </c>
      <c r="C35" s="108">
        <v>108.77</v>
      </c>
    </row>
    <row r="36" spans="1:3" ht="21.75" customHeight="1">
      <c r="A36" s="107" t="s">
        <v>168</v>
      </c>
      <c r="B36" s="108">
        <v>100.7</v>
      </c>
      <c r="C36" s="108">
        <v>96.9</v>
      </c>
    </row>
    <row r="37" spans="1:3" ht="21.75" customHeight="1">
      <c r="A37" s="107" t="s">
        <v>169</v>
      </c>
      <c r="B37" s="108">
        <v>100.58</v>
      </c>
      <c r="C37" s="108">
        <v>99.19</v>
      </c>
    </row>
    <row r="38" spans="1:3" ht="21.75" customHeight="1">
      <c r="A38" s="107" t="s">
        <v>170</v>
      </c>
      <c r="B38" s="108">
        <v>100.18</v>
      </c>
      <c r="C38" s="108">
        <v>102.61</v>
      </c>
    </row>
    <row r="39" spans="1:3" ht="21.75" customHeight="1">
      <c r="A39" s="107" t="s">
        <v>171</v>
      </c>
      <c r="B39" s="108">
        <v>101.17</v>
      </c>
      <c r="C39" s="108">
        <v>108.16</v>
      </c>
    </row>
    <row r="40" spans="1:3" s="79" customFormat="1" ht="20.100000000000001" customHeight="1">
      <c r="A40" s="102" t="s">
        <v>172</v>
      </c>
      <c r="B40" s="103"/>
      <c r="C40" s="103"/>
    </row>
    <row r="41" spans="1:3" s="79" customFormat="1" ht="20.100000000000001" customHeight="1">
      <c r="A41" s="110" t="s">
        <v>173</v>
      </c>
      <c r="B41" s="78"/>
      <c r="C41" s="78"/>
    </row>
    <row r="42" spans="1:3" s="79" customFormat="1" ht="20.100000000000001" customHeight="1">
      <c r="A42" s="78"/>
      <c r="B42" s="78"/>
      <c r="C42" s="78"/>
    </row>
    <row r="43" spans="1:3" s="79" customFormat="1" ht="20.100000000000001" customHeight="1">
      <c r="A43" s="80"/>
      <c r="C43" s="111" t="s">
        <v>21</v>
      </c>
    </row>
    <row r="44" spans="1:3" s="84" customFormat="1" ht="20.100000000000001" customHeight="1">
      <c r="A44" s="82"/>
      <c r="B44" s="83" t="s">
        <v>137</v>
      </c>
      <c r="C44" s="83" t="s">
        <v>137</v>
      </c>
    </row>
    <row r="45" spans="1:3" s="84" customFormat="1" ht="20.100000000000001" customHeight="1">
      <c r="A45" s="85"/>
      <c r="B45" s="104" t="s">
        <v>370</v>
      </c>
      <c r="C45" s="104" t="s">
        <v>370</v>
      </c>
    </row>
    <row r="46" spans="1:3" s="84" customFormat="1" ht="20.100000000000001" customHeight="1">
      <c r="A46" s="85"/>
      <c r="B46" s="88" t="s">
        <v>138</v>
      </c>
      <c r="C46" s="88" t="s">
        <v>139</v>
      </c>
    </row>
    <row r="47" spans="1:3" ht="20.100000000000001" customHeight="1">
      <c r="A47" s="112"/>
      <c r="B47" s="113"/>
      <c r="C47" s="113"/>
    </row>
    <row r="48" spans="1:3" ht="18" customHeight="1">
      <c r="A48" s="107" t="s">
        <v>174</v>
      </c>
      <c r="B48" s="108">
        <v>100.32</v>
      </c>
      <c r="C48" s="108">
        <v>106.84</v>
      </c>
    </row>
    <row r="49" spans="1:3" ht="18" customHeight="1">
      <c r="A49" s="107" t="s">
        <v>175</v>
      </c>
      <c r="B49" s="108">
        <v>102.57</v>
      </c>
      <c r="C49" s="108">
        <v>137.13999999999999</v>
      </c>
    </row>
    <row r="50" spans="1:3" ht="18" customHeight="1">
      <c r="A50" s="107" t="s">
        <v>176</v>
      </c>
      <c r="B50" s="108">
        <v>100.64</v>
      </c>
      <c r="C50" s="108">
        <v>117.3</v>
      </c>
    </row>
    <row r="51" spans="1:3" ht="18" customHeight="1">
      <c r="A51" s="107" t="s">
        <v>177</v>
      </c>
      <c r="B51" s="108">
        <v>99.22</v>
      </c>
      <c r="C51" s="108">
        <v>106.59</v>
      </c>
    </row>
    <row r="52" spans="1:3" ht="18" customHeight="1">
      <c r="A52" s="107" t="s">
        <v>178</v>
      </c>
      <c r="B52" s="108">
        <v>99.62</v>
      </c>
      <c r="C52" s="108">
        <v>105.96</v>
      </c>
    </row>
    <row r="53" spans="1:3" ht="18" customHeight="1">
      <c r="A53" s="107" t="s">
        <v>179</v>
      </c>
      <c r="B53" s="108">
        <v>100.57</v>
      </c>
      <c r="C53" s="108">
        <v>101.42</v>
      </c>
    </row>
    <row r="54" spans="1:3" ht="18" customHeight="1">
      <c r="A54" s="107" t="s">
        <v>180</v>
      </c>
      <c r="B54" s="108">
        <v>102.98</v>
      </c>
      <c r="C54" s="108">
        <v>114.45</v>
      </c>
    </row>
    <row r="55" spans="1:3" ht="18" customHeight="1">
      <c r="A55" s="107" t="s">
        <v>181</v>
      </c>
      <c r="B55" s="108">
        <v>100.67</v>
      </c>
      <c r="C55" s="108">
        <v>108.18</v>
      </c>
    </row>
    <row r="56" spans="1:3" ht="18" customHeight="1">
      <c r="A56" s="107" t="s">
        <v>182</v>
      </c>
      <c r="B56" s="108">
        <v>100.92</v>
      </c>
      <c r="C56" s="108">
        <v>103.73</v>
      </c>
    </row>
    <row r="57" spans="1:3" ht="18" customHeight="1">
      <c r="A57" s="107" t="s">
        <v>183</v>
      </c>
      <c r="B57" s="108">
        <v>99.22</v>
      </c>
      <c r="C57" s="108">
        <v>96.14</v>
      </c>
    </row>
    <row r="58" spans="1:3" ht="18" customHeight="1">
      <c r="A58" s="107" t="s">
        <v>184</v>
      </c>
      <c r="B58" s="108">
        <v>100.89</v>
      </c>
      <c r="C58" s="108">
        <v>141.94999999999999</v>
      </c>
    </row>
    <row r="59" spans="1:3" ht="18" customHeight="1">
      <c r="A59" s="107" t="s">
        <v>185</v>
      </c>
      <c r="B59" s="108">
        <v>101.41</v>
      </c>
      <c r="C59" s="108">
        <v>99.47</v>
      </c>
    </row>
    <row r="60" spans="1:3" ht="18" customHeight="1">
      <c r="A60" s="107" t="s">
        <v>186</v>
      </c>
      <c r="B60" s="108">
        <v>99.98</v>
      </c>
      <c r="C60" s="108">
        <v>102.14</v>
      </c>
    </row>
    <row r="61" spans="1:3" ht="18" customHeight="1">
      <c r="A61" s="107" t="s">
        <v>187</v>
      </c>
      <c r="B61" s="108">
        <v>101.22</v>
      </c>
      <c r="C61" s="108">
        <v>111.78</v>
      </c>
    </row>
    <row r="62" spans="1:3" ht="18" customHeight="1">
      <c r="A62" s="107" t="s">
        <v>188</v>
      </c>
      <c r="B62" s="108">
        <v>102.15</v>
      </c>
      <c r="C62" s="108">
        <v>103.02</v>
      </c>
    </row>
    <row r="63" spans="1:3" ht="18" customHeight="1">
      <c r="A63" s="107" t="s">
        <v>189</v>
      </c>
      <c r="B63" s="108">
        <v>101.44</v>
      </c>
      <c r="C63" s="108">
        <v>100.85</v>
      </c>
    </row>
    <row r="64" spans="1:3" ht="18" customHeight="1">
      <c r="A64" s="107" t="s">
        <v>190</v>
      </c>
      <c r="B64" s="108">
        <v>99.96</v>
      </c>
      <c r="C64" s="108">
        <v>97.89</v>
      </c>
    </row>
    <row r="65" spans="1:3" ht="18" customHeight="1">
      <c r="A65" s="107" t="s">
        <v>191</v>
      </c>
      <c r="B65" s="108">
        <v>101.22</v>
      </c>
      <c r="C65" s="108">
        <v>103.3</v>
      </c>
    </row>
    <row r="66" spans="1:3" ht="18" customHeight="1">
      <c r="A66" s="107" t="s">
        <v>192</v>
      </c>
      <c r="B66" s="108">
        <v>100.62</v>
      </c>
      <c r="C66" s="108">
        <v>99.02</v>
      </c>
    </row>
    <row r="67" spans="1:3" ht="18" customHeight="1">
      <c r="A67" s="107" t="s">
        <v>193</v>
      </c>
      <c r="B67" s="108">
        <v>100.76</v>
      </c>
      <c r="C67" s="108">
        <v>107.98</v>
      </c>
    </row>
    <row r="68" spans="1:3" ht="18" customHeight="1">
      <c r="A68" s="107" t="s">
        <v>194</v>
      </c>
      <c r="B68" s="108">
        <v>101.47</v>
      </c>
      <c r="C68" s="108">
        <v>103.16</v>
      </c>
    </row>
    <row r="69" spans="1:3" ht="18" customHeight="1">
      <c r="A69" s="107" t="s">
        <v>195</v>
      </c>
      <c r="B69" s="108">
        <v>100.48</v>
      </c>
      <c r="C69" s="108">
        <v>104.22</v>
      </c>
    </row>
    <row r="70" spans="1:3" ht="18" customHeight="1">
      <c r="A70" s="107" t="s">
        <v>196</v>
      </c>
      <c r="B70" s="108">
        <v>100.37</v>
      </c>
      <c r="C70" s="108">
        <v>106.32</v>
      </c>
    </row>
    <row r="71" spans="1:3" ht="18" customHeight="1">
      <c r="A71" s="107" t="s">
        <v>197</v>
      </c>
      <c r="B71" s="108">
        <v>100.32</v>
      </c>
      <c r="C71" s="108">
        <v>108.19</v>
      </c>
    </row>
    <row r="72" spans="1:3" ht="18" customHeight="1">
      <c r="A72" s="107" t="s">
        <v>198</v>
      </c>
      <c r="B72" s="108">
        <v>102.41</v>
      </c>
      <c r="C72" s="108">
        <v>100.37</v>
      </c>
    </row>
    <row r="73" spans="1:3" ht="18" customHeight="1">
      <c r="A73" s="107" t="s">
        <v>199</v>
      </c>
      <c r="B73" s="108">
        <v>101.31</v>
      </c>
      <c r="C73" s="108">
        <v>101.37</v>
      </c>
    </row>
    <row r="74" spans="1:3" ht="18" customHeight="1">
      <c r="A74" s="107" t="s">
        <v>200</v>
      </c>
      <c r="B74" s="108">
        <v>102.06</v>
      </c>
      <c r="C74" s="108">
        <v>97.98</v>
      </c>
    </row>
    <row r="75" spans="1:3" ht="18" customHeight="1">
      <c r="A75" s="107" t="s">
        <v>201</v>
      </c>
      <c r="B75" s="108">
        <v>101.46</v>
      </c>
      <c r="C75" s="108">
        <v>107.47</v>
      </c>
    </row>
    <row r="76" spans="1:3" ht="18" customHeight="1">
      <c r="A76" s="107" t="s">
        <v>202</v>
      </c>
      <c r="B76" s="108">
        <v>100.59</v>
      </c>
      <c r="C76" s="108">
        <v>98.43</v>
      </c>
    </row>
    <row r="77" spans="1:3" ht="18" customHeight="1">
      <c r="A77" s="107" t="s">
        <v>203</v>
      </c>
      <c r="B77" s="108">
        <v>101.92</v>
      </c>
      <c r="C77" s="108">
        <v>102.9</v>
      </c>
    </row>
    <row r="78" spans="1:3" ht="18" customHeight="1">
      <c r="A78" s="107" t="s">
        <v>204</v>
      </c>
      <c r="B78" s="108">
        <v>100.93</v>
      </c>
      <c r="C78" s="108">
        <v>114.85</v>
      </c>
    </row>
    <row r="79" spans="1:3" ht="18" customHeight="1">
      <c r="A79" s="107" t="s">
        <v>205</v>
      </c>
      <c r="B79" s="108">
        <v>101.44</v>
      </c>
      <c r="C79" s="108">
        <v>97.18</v>
      </c>
    </row>
  </sheetData>
  <pageMargins left="0.78740157480314998" right="0.47244094488188998" top="0.74803149606299202" bottom="0.37" header="0.43307086614173201" footer="0.23622047244094499"/>
  <pageSetup paperSize="9" firstPageNumber="2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040F-187F-4668-BDB0-62A8A18B711E}">
  <dimension ref="A1:L51"/>
  <sheetViews>
    <sheetView zoomScale="90" zoomScaleNormal="90" workbookViewId="0">
      <selection activeCell="G6" sqref="G6"/>
    </sheetView>
  </sheetViews>
  <sheetFormatPr defaultColWidth="7.5546875" defaultRowHeight="13.8"/>
  <cols>
    <col min="1" max="1" width="37.109375" style="330" customWidth="1"/>
    <col min="2" max="3" width="9.44140625" style="330" customWidth="1"/>
    <col min="4" max="4" width="9.33203125" style="330" customWidth="1"/>
    <col min="5" max="5" width="8.6640625" style="330" customWidth="1"/>
    <col min="6" max="6" width="9.5546875" style="330" customWidth="1"/>
    <col min="7" max="7" width="11.33203125" style="330" customWidth="1"/>
    <col min="8" max="10" width="7.5546875" style="330"/>
    <col min="11" max="11" width="9.44140625" style="330" hidden="1" customWidth="1"/>
    <col min="12" max="12" width="9.33203125" style="330" hidden="1" customWidth="1"/>
    <col min="13" max="16384" width="7.5546875" style="330"/>
  </cols>
  <sheetData>
    <row r="1" spans="1:12" s="304" customFormat="1" ht="20.100000000000001" customHeight="1">
      <c r="A1" s="303" t="s">
        <v>371</v>
      </c>
    </row>
    <row r="2" spans="1:12" s="306" customFormat="1" ht="20.100000000000001" customHeight="1">
      <c r="A2" s="305"/>
    </row>
    <row r="3" spans="1:12" s="308" customFormat="1" ht="20.100000000000001" customHeight="1">
      <c r="A3" s="307"/>
      <c r="E3" s="309"/>
      <c r="F3" s="310"/>
    </row>
    <row r="4" spans="1:12" s="314" customFormat="1" ht="16.95" customHeight="1">
      <c r="A4" s="311"/>
      <c r="B4" s="312" t="s">
        <v>22</v>
      </c>
      <c r="C4" s="312" t="s">
        <v>23</v>
      </c>
      <c r="D4" s="312" t="s">
        <v>24</v>
      </c>
      <c r="E4" s="434" t="s">
        <v>372</v>
      </c>
      <c r="F4" s="434"/>
      <c r="G4" s="313" t="s">
        <v>24</v>
      </c>
      <c r="K4" s="312" t="s">
        <v>23</v>
      </c>
      <c r="L4" s="312" t="s">
        <v>24</v>
      </c>
    </row>
    <row r="5" spans="1:12" s="314" customFormat="1" ht="16.95" customHeight="1">
      <c r="B5" s="315" t="s">
        <v>77</v>
      </c>
      <c r="C5" s="315" t="s">
        <v>77</v>
      </c>
      <c r="D5" s="315" t="s">
        <v>77</v>
      </c>
      <c r="E5" s="435" t="s">
        <v>373</v>
      </c>
      <c r="F5" s="435"/>
      <c r="G5" s="316" t="s">
        <v>25</v>
      </c>
      <c r="K5" s="315" t="s">
        <v>77</v>
      </c>
      <c r="L5" s="315" t="s">
        <v>77</v>
      </c>
    </row>
    <row r="6" spans="1:12" s="314" customFormat="1" ht="16.95" customHeight="1">
      <c r="B6" s="315">
        <v>2024</v>
      </c>
      <c r="C6" s="315">
        <v>2024</v>
      </c>
      <c r="D6" s="315">
        <v>2024</v>
      </c>
      <c r="E6" s="317" t="s">
        <v>22</v>
      </c>
      <c r="F6" s="317" t="s">
        <v>23</v>
      </c>
      <c r="G6" s="316" t="s">
        <v>26</v>
      </c>
      <c r="K6" s="315">
        <v>2023</v>
      </c>
      <c r="L6" s="315">
        <v>2023</v>
      </c>
    </row>
    <row r="7" spans="1:12" s="314" customFormat="1" ht="16.95" customHeight="1">
      <c r="B7" s="315"/>
      <c r="C7" s="315"/>
      <c r="D7" s="315"/>
      <c r="E7" s="317" t="s">
        <v>77</v>
      </c>
      <c r="F7" s="317" t="s">
        <v>77</v>
      </c>
      <c r="G7" s="316" t="s">
        <v>251</v>
      </c>
      <c r="K7" s="315"/>
      <c r="L7" s="315"/>
    </row>
    <row r="8" spans="1:12" s="314" customFormat="1" ht="16.95" customHeight="1">
      <c r="B8" s="318"/>
      <c r="C8" s="318"/>
      <c r="D8" s="318"/>
      <c r="E8" s="319">
        <v>2024</v>
      </c>
      <c r="F8" s="319">
        <v>2023</v>
      </c>
      <c r="G8" s="320" t="s">
        <v>374</v>
      </c>
      <c r="K8" s="318"/>
      <c r="L8" s="318"/>
    </row>
    <row r="9" spans="1:12" s="314" customFormat="1" ht="15.9" customHeight="1">
      <c r="B9" s="321"/>
      <c r="C9" s="321"/>
      <c r="D9" s="321"/>
      <c r="K9" s="321"/>
      <c r="L9" s="321"/>
    </row>
    <row r="10" spans="1:12" s="314" customFormat="1" ht="30" customHeight="1">
      <c r="A10" s="322" t="s">
        <v>375</v>
      </c>
      <c r="B10" s="323">
        <v>15724</v>
      </c>
      <c r="C10" s="323">
        <v>14735</v>
      </c>
      <c r="D10" s="323">
        <v>95217</v>
      </c>
      <c r="E10" s="324">
        <f t="shared" ref="E10:E17" si="0">C10/B10*100</f>
        <v>93.710251844314413</v>
      </c>
      <c r="F10" s="324">
        <f>C10/K10*100</f>
        <v>107.26505059328819</v>
      </c>
      <c r="G10" s="324">
        <f>D10/L10*100</f>
        <v>106.25592840164713</v>
      </c>
      <c r="H10" s="325"/>
      <c r="I10" s="325"/>
      <c r="J10" s="325"/>
      <c r="K10" s="326">
        <v>13737</v>
      </c>
      <c r="L10" s="326">
        <v>89611</v>
      </c>
    </row>
    <row r="11" spans="1:12" s="314" customFormat="1" ht="30" customHeight="1">
      <c r="A11" s="322" t="s">
        <v>376</v>
      </c>
      <c r="B11" s="323">
        <v>143017.49701765011</v>
      </c>
      <c r="C11" s="323">
        <v>110407.64108669999</v>
      </c>
      <c r="D11" s="323">
        <v>854645.52663311304</v>
      </c>
      <c r="E11" s="324">
        <f t="shared" si="0"/>
        <v>77.198694837369686</v>
      </c>
      <c r="F11" s="324">
        <f t="shared" ref="F11:G17" si="1">C11/K11*100</f>
        <v>87.029087690725348</v>
      </c>
      <c r="G11" s="324">
        <f t="shared" si="1"/>
        <v>102.43621884827812</v>
      </c>
      <c r="H11" s="325"/>
      <c r="I11" s="325"/>
      <c r="J11" s="325"/>
      <c r="K11" s="326">
        <v>126862.91907259196</v>
      </c>
      <c r="L11" s="326">
        <v>834319.67349259404</v>
      </c>
    </row>
    <row r="12" spans="1:12" s="314" customFormat="1" ht="30" customHeight="1">
      <c r="A12" s="322" t="s">
        <v>377</v>
      </c>
      <c r="B12" s="323">
        <v>85601</v>
      </c>
      <c r="C12" s="323">
        <v>88413</v>
      </c>
      <c r="D12" s="323">
        <v>600395</v>
      </c>
      <c r="E12" s="324">
        <f t="shared" si="0"/>
        <v>103.28500835270616</v>
      </c>
      <c r="F12" s="324">
        <f t="shared" si="1"/>
        <v>111.9265242049828</v>
      </c>
      <c r="G12" s="324">
        <f t="shared" si="1"/>
        <v>101.95852338918117</v>
      </c>
      <c r="H12" s="325"/>
      <c r="I12" s="325"/>
      <c r="J12" s="325"/>
      <c r="K12" s="326">
        <v>78992</v>
      </c>
      <c r="L12" s="326">
        <v>588862</v>
      </c>
    </row>
    <row r="13" spans="1:12" s="314" customFormat="1" ht="30" customHeight="1">
      <c r="A13" s="327" t="s">
        <v>378</v>
      </c>
      <c r="B13" s="328">
        <v>9.0954907795503761</v>
      </c>
      <c r="C13" s="328">
        <f>C11/C10</f>
        <v>7.4928836842008817</v>
      </c>
      <c r="D13" s="328">
        <f>D11/D10</f>
        <v>8.9757661618525368</v>
      </c>
      <c r="E13" s="324">
        <f t="shared" si="0"/>
        <v>82.380202078235556</v>
      </c>
      <c r="F13" s="324">
        <f t="shared" si="1"/>
        <v>81.134616736171978</v>
      </c>
      <c r="G13" s="324">
        <f t="shared" si="1"/>
        <v>96.405179823067826</v>
      </c>
      <c r="H13" s="325"/>
      <c r="I13" s="325"/>
      <c r="J13" s="325"/>
      <c r="K13" s="68">
        <v>9.235125505757587</v>
      </c>
      <c r="L13" s="68">
        <v>9.3104604735199263</v>
      </c>
    </row>
    <row r="14" spans="1:12" s="314" customFormat="1" ht="30" customHeight="1">
      <c r="A14" s="322" t="s">
        <v>379</v>
      </c>
      <c r="B14" s="323">
        <v>7532</v>
      </c>
      <c r="C14" s="323">
        <v>8201</v>
      </c>
      <c r="D14" s="323">
        <v>44273</v>
      </c>
      <c r="E14" s="324">
        <f t="shared" si="0"/>
        <v>108.88210302708443</v>
      </c>
      <c r="F14" s="324">
        <f t="shared" si="1"/>
        <v>116.75683371298406</v>
      </c>
      <c r="G14" s="324">
        <f t="shared" si="1"/>
        <v>104.72619751626257</v>
      </c>
      <c r="H14" s="325"/>
      <c r="I14" s="325"/>
      <c r="J14" s="325"/>
      <c r="K14" s="326">
        <v>7024</v>
      </c>
      <c r="L14" s="326">
        <v>42275</v>
      </c>
    </row>
    <row r="15" spans="1:12" s="329" customFormat="1" ht="30" customHeight="1">
      <c r="A15" s="327" t="s">
        <v>380</v>
      </c>
      <c r="B15" s="323">
        <v>5418</v>
      </c>
      <c r="C15" s="323">
        <v>6837</v>
      </c>
      <c r="D15" s="323">
        <v>78002</v>
      </c>
      <c r="E15" s="324">
        <f t="shared" si="0"/>
        <v>126.19047619047619</v>
      </c>
      <c r="F15" s="324">
        <f t="shared" si="1"/>
        <v>99.317257408483442</v>
      </c>
      <c r="G15" s="324">
        <f t="shared" si="1"/>
        <v>116.73975185955669</v>
      </c>
      <c r="H15" s="325"/>
      <c r="I15" s="325"/>
      <c r="J15" s="325"/>
      <c r="K15" s="326">
        <v>6884</v>
      </c>
      <c r="L15" s="326">
        <v>66817</v>
      </c>
    </row>
    <row r="16" spans="1:12" s="329" customFormat="1" ht="30" customHeight="1">
      <c r="A16" s="327" t="s">
        <v>381</v>
      </c>
      <c r="B16" s="323">
        <v>5404</v>
      </c>
      <c r="C16" s="323">
        <v>7035</v>
      </c>
      <c r="D16" s="323">
        <v>35531</v>
      </c>
      <c r="E16" s="324">
        <f t="shared" si="0"/>
        <v>130.18134715025906</v>
      </c>
      <c r="F16" s="324">
        <f t="shared" si="1"/>
        <v>133.82157123834887</v>
      </c>
      <c r="G16" s="324">
        <f t="shared" si="1"/>
        <v>98.505683393401725</v>
      </c>
      <c r="H16" s="325"/>
      <c r="I16" s="325"/>
      <c r="J16" s="325"/>
      <c r="K16" s="326">
        <v>5257</v>
      </c>
      <c r="L16" s="326">
        <v>36070</v>
      </c>
    </row>
    <row r="17" spans="1:12" s="329" customFormat="1" ht="30" customHeight="1">
      <c r="A17" s="322" t="s">
        <v>382</v>
      </c>
      <c r="B17" s="323">
        <v>2228</v>
      </c>
      <c r="C17" s="323">
        <v>1730</v>
      </c>
      <c r="D17" s="323">
        <v>11923</v>
      </c>
      <c r="E17" s="324">
        <f t="shared" si="0"/>
        <v>77.648114901256733</v>
      </c>
      <c r="F17" s="324">
        <f t="shared" si="1"/>
        <v>109.42441492726122</v>
      </c>
      <c r="G17" s="324">
        <f t="shared" si="1"/>
        <v>114.5121014214368</v>
      </c>
      <c r="H17" s="325"/>
      <c r="I17" s="325"/>
      <c r="J17" s="325"/>
      <c r="K17" s="326">
        <v>1581</v>
      </c>
      <c r="L17" s="326">
        <v>10412</v>
      </c>
    </row>
    <row r="18" spans="1:12" s="329" customFormat="1" ht="20.100000000000001" customHeight="1">
      <c r="A18" s="330"/>
      <c r="B18" s="331"/>
      <c r="C18" s="331"/>
      <c r="D18" s="331"/>
      <c r="E18" s="330"/>
      <c r="F18" s="330"/>
      <c r="G18" s="330"/>
      <c r="H18" s="325"/>
      <c r="K18" s="331"/>
      <c r="L18" s="331"/>
    </row>
    <row r="19" spans="1:12">
      <c r="C19" s="331"/>
      <c r="D19" s="332"/>
      <c r="E19" s="333"/>
    </row>
    <row r="20" spans="1:12">
      <c r="C20" s="331"/>
      <c r="D20" s="334"/>
    </row>
    <row r="21" spans="1:12">
      <c r="D21" s="331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4.4">
      <c r="A40" s="335"/>
      <c r="B40" s="335"/>
      <c r="C40" s="335"/>
      <c r="D40" s="335"/>
      <c r="E40" s="335"/>
      <c r="F40" s="335"/>
      <c r="G40" s="335"/>
      <c r="K40" s="335"/>
      <c r="L40" s="335"/>
    </row>
    <row r="41" spans="1:12" ht="14.4">
      <c r="A41" s="335"/>
      <c r="B41" s="335"/>
      <c r="C41" s="335"/>
      <c r="D41" s="335"/>
      <c r="E41" s="335"/>
      <c r="F41" s="335"/>
      <c r="G41" s="335"/>
      <c r="K41" s="335"/>
      <c r="L41" s="335"/>
    </row>
    <row r="42" spans="1:12" ht="14.4">
      <c r="A42" s="335"/>
      <c r="B42" s="335"/>
      <c r="C42" s="335"/>
      <c r="D42" s="335"/>
      <c r="E42" s="335"/>
      <c r="F42" s="335"/>
      <c r="G42" s="335"/>
      <c r="K42" s="335"/>
      <c r="L42" s="335"/>
    </row>
    <row r="43" spans="1:12" ht="14.4">
      <c r="A43" s="335"/>
      <c r="B43" s="335"/>
      <c r="C43" s="335"/>
      <c r="D43" s="335"/>
      <c r="E43" s="335"/>
      <c r="F43" s="335"/>
      <c r="G43" s="335"/>
      <c r="K43" s="335"/>
      <c r="L43" s="335"/>
    </row>
    <row r="44" spans="1:12" ht="14.4">
      <c r="A44" s="335"/>
      <c r="B44" s="335"/>
      <c r="C44" s="335"/>
      <c r="D44" s="335"/>
      <c r="E44" s="335"/>
      <c r="F44" s="335"/>
      <c r="G44" s="335"/>
      <c r="K44" s="335"/>
      <c r="L44" s="335"/>
    </row>
    <row r="45" spans="1:12" ht="14.4">
      <c r="A45" s="335"/>
      <c r="B45" s="335"/>
      <c r="C45" s="335"/>
      <c r="D45" s="335"/>
      <c r="E45" s="335"/>
      <c r="F45" s="335"/>
      <c r="G45" s="335"/>
      <c r="K45" s="335"/>
      <c r="L45" s="335"/>
    </row>
    <row r="46" spans="1:12" ht="14.4">
      <c r="A46" s="335"/>
      <c r="B46" s="335"/>
      <c r="C46" s="335"/>
      <c r="D46" s="335"/>
      <c r="E46" s="335"/>
      <c r="F46" s="335"/>
      <c r="G46" s="335"/>
      <c r="K46" s="335"/>
      <c r="L46" s="335"/>
    </row>
    <row r="47" spans="1:12" ht="14.4">
      <c r="A47" s="335"/>
      <c r="B47" s="335"/>
      <c r="C47" s="335"/>
      <c r="D47" s="335"/>
      <c r="E47" s="335"/>
      <c r="F47" s="335"/>
      <c r="G47" s="335"/>
      <c r="K47" s="335"/>
      <c r="L47" s="335"/>
    </row>
    <row r="48" spans="1:12" ht="14.4">
      <c r="A48" s="335"/>
      <c r="B48" s="335"/>
      <c r="C48" s="335"/>
      <c r="D48" s="335"/>
      <c r="E48" s="335"/>
      <c r="F48" s="335"/>
      <c r="G48" s="335"/>
      <c r="K48" s="335"/>
      <c r="L48" s="335"/>
    </row>
    <row r="49" spans="1:12" ht="14.4">
      <c r="A49" s="335"/>
      <c r="B49" s="335"/>
      <c r="C49" s="335"/>
      <c r="D49" s="335"/>
      <c r="E49" s="335"/>
      <c r="F49" s="335"/>
      <c r="G49" s="335"/>
      <c r="K49" s="335"/>
      <c r="L49" s="335"/>
    </row>
    <row r="50" spans="1:12" ht="14.4">
      <c r="A50" s="335"/>
      <c r="B50" s="335"/>
      <c r="C50" s="335"/>
      <c r="D50" s="335"/>
      <c r="E50" s="335"/>
      <c r="F50" s="335"/>
      <c r="G50" s="335"/>
      <c r="K50" s="335"/>
      <c r="L50" s="335"/>
    </row>
    <row r="51" spans="1:12" ht="14.4">
      <c r="A51" s="335"/>
      <c r="B51" s="335"/>
      <c r="C51" s="335"/>
      <c r="D51" s="335"/>
      <c r="E51" s="335"/>
      <c r="F51" s="335"/>
      <c r="G51" s="335"/>
      <c r="K51" s="335"/>
      <c r="L51" s="335"/>
    </row>
  </sheetData>
  <mergeCells count="2">
    <mergeCell ref="E4:F4"/>
    <mergeCell ref="E5:F5"/>
  </mergeCells>
  <pageMargins left="0.46" right="0.17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3336-57E1-474D-A367-CFFAA87CADFE}">
  <dimension ref="A1:N67"/>
  <sheetViews>
    <sheetView topLeftCell="A13" workbookViewId="0">
      <selection activeCell="G6" sqref="G6"/>
    </sheetView>
  </sheetViews>
  <sheetFormatPr defaultColWidth="8.6640625" defaultRowHeight="13.2"/>
  <cols>
    <col min="1" max="1" width="1.33203125" style="306" customWidth="1"/>
    <col min="2" max="2" width="40.33203125" style="306" customWidth="1"/>
    <col min="3" max="5" width="8.109375" style="306" customWidth="1"/>
    <col min="6" max="6" width="0.44140625" style="306" customWidth="1"/>
    <col min="7" max="9" width="7.109375" style="306" customWidth="1"/>
    <col min="10" max="11" width="8.6640625" style="306"/>
    <col min="12" max="14" width="8.109375" style="306" hidden="1" customWidth="1"/>
    <col min="15" max="16384" width="8.6640625" style="306"/>
  </cols>
  <sheetData>
    <row r="1" spans="1:14" s="304" customFormat="1" ht="20.100000000000001" customHeight="1">
      <c r="A1" s="303" t="s">
        <v>383</v>
      </c>
      <c r="B1" s="303"/>
      <c r="C1" s="336"/>
      <c r="D1" s="336"/>
      <c r="E1" s="336"/>
      <c r="F1" s="336"/>
      <c r="G1" s="336"/>
      <c r="L1" s="336"/>
      <c r="M1" s="336"/>
      <c r="N1" s="336"/>
    </row>
    <row r="2" spans="1:14" ht="20.100000000000001" customHeight="1">
      <c r="A2" s="305"/>
      <c r="B2" s="305"/>
      <c r="C2" s="314"/>
      <c r="D2" s="314"/>
      <c r="E2" s="314"/>
      <c r="F2" s="314"/>
      <c r="G2" s="314"/>
      <c r="L2" s="314"/>
      <c r="M2" s="314"/>
      <c r="N2" s="314"/>
    </row>
    <row r="3" spans="1:14" s="308" customFormat="1" ht="20.100000000000001" customHeight="1">
      <c r="A3" s="307"/>
      <c r="B3" s="307"/>
      <c r="C3" s="307"/>
      <c r="D3" s="307"/>
      <c r="E3" s="307"/>
      <c r="F3" s="307"/>
      <c r="G3" s="337"/>
      <c r="L3" s="307"/>
      <c r="M3" s="307"/>
      <c r="N3" s="307"/>
    </row>
    <row r="4" spans="1:14" s="308" customFormat="1" ht="15" customHeight="1">
      <c r="A4" s="338"/>
      <c r="B4" s="338"/>
      <c r="C4" s="436" t="s">
        <v>384</v>
      </c>
      <c r="D4" s="437"/>
      <c r="E4" s="437"/>
      <c r="F4" s="57"/>
      <c r="G4" s="439" t="s">
        <v>385</v>
      </c>
      <c r="H4" s="439"/>
      <c r="I4" s="439"/>
      <c r="L4" s="440" t="s">
        <v>386</v>
      </c>
      <c r="M4" s="437"/>
      <c r="N4" s="437"/>
    </row>
    <row r="5" spans="1:14" s="308" customFormat="1" ht="15" customHeight="1">
      <c r="A5" s="340"/>
      <c r="B5" s="340"/>
      <c r="C5" s="438"/>
      <c r="D5" s="438"/>
      <c r="E5" s="438"/>
      <c r="F5" s="58"/>
      <c r="G5" s="441" t="s">
        <v>387</v>
      </c>
      <c r="H5" s="441"/>
      <c r="I5" s="441"/>
      <c r="L5" s="438"/>
      <c r="M5" s="438"/>
      <c r="N5" s="438"/>
    </row>
    <row r="6" spans="1:14" s="308" customFormat="1" ht="15" customHeight="1">
      <c r="A6" s="340"/>
      <c r="B6" s="340"/>
      <c r="C6" s="339" t="s">
        <v>388</v>
      </c>
      <c r="D6" s="339" t="s">
        <v>389</v>
      </c>
      <c r="E6" s="339" t="s">
        <v>390</v>
      </c>
      <c r="F6" s="58"/>
      <c r="G6" s="339" t="s">
        <v>388</v>
      </c>
      <c r="H6" s="339" t="s">
        <v>389</v>
      </c>
      <c r="I6" s="339" t="s">
        <v>390</v>
      </c>
      <c r="L6" s="339" t="s">
        <v>388</v>
      </c>
      <c r="M6" s="339" t="s">
        <v>389</v>
      </c>
      <c r="N6" s="339" t="s">
        <v>390</v>
      </c>
    </row>
    <row r="7" spans="1:14" s="308" customFormat="1" ht="15" customHeight="1">
      <c r="A7" s="340"/>
      <c r="B7" s="340"/>
      <c r="C7" s="342" t="s">
        <v>391</v>
      </c>
      <c r="D7" s="342" t="s">
        <v>392</v>
      </c>
      <c r="E7" s="342" t="s">
        <v>393</v>
      </c>
      <c r="F7" s="58"/>
      <c r="G7" s="342" t="s">
        <v>394</v>
      </c>
      <c r="H7" s="342" t="s">
        <v>392</v>
      </c>
      <c r="I7" s="342" t="s">
        <v>393</v>
      </c>
      <c r="L7" s="342" t="s">
        <v>391</v>
      </c>
      <c r="M7" s="342" t="s">
        <v>392</v>
      </c>
      <c r="N7" s="342" t="s">
        <v>393</v>
      </c>
    </row>
    <row r="8" spans="1:14" s="308" customFormat="1" ht="15" customHeight="1">
      <c r="A8" s="340"/>
      <c r="B8" s="340"/>
      <c r="C8" s="341" t="s">
        <v>395</v>
      </c>
      <c r="D8" s="341" t="s">
        <v>241</v>
      </c>
      <c r="E8" s="341" t="s">
        <v>396</v>
      </c>
      <c r="F8" s="302"/>
      <c r="G8" s="341" t="s">
        <v>397</v>
      </c>
      <c r="H8" s="341"/>
      <c r="I8" s="341"/>
      <c r="L8" s="341" t="s">
        <v>395</v>
      </c>
      <c r="M8" s="341" t="s">
        <v>241</v>
      </c>
      <c r="N8" s="341" t="s">
        <v>396</v>
      </c>
    </row>
    <row r="9" spans="1:14" s="308" customFormat="1" ht="20.100000000000001" customHeight="1">
      <c r="A9" s="307"/>
      <c r="B9" s="307"/>
      <c r="C9" s="58"/>
      <c r="D9" s="58"/>
      <c r="E9" s="58"/>
      <c r="F9" s="58"/>
      <c r="G9" s="58"/>
      <c r="L9" s="58"/>
      <c r="M9" s="58"/>
      <c r="N9" s="58"/>
    </row>
    <row r="10" spans="1:14" s="346" customFormat="1" ht="20.100000000000001" customHeight="1">
      <c r="A10" s="343" t="s">
        <v>213</v>
      </c>
      <c r="B10" s="343"/>
      <c r="C10" s="344">
        <f>C12+C13+C18</f>
        <v>95217</v>
      </c>
      <c r="D10" s="344">
        <f t="shared" ref="D10:E10" si="0">D12+D13+D18</f>
        <v>854646.38334300497</v>
      </c>
      <c r="E10" s="344">
        <f t="shared" si="0"/>
        <v>600395</v>
      </c>
      <c r="F10" s="344"/>
      <c r="G10" s="345">
        <f>C10/L10*100</f>
        <v>106.25592840164713</v>
      </c>
      <c r="H10" s="345">
        <f t="shared" ref="H10:I10" si="1">D10/M10*100</f>
        <v>102.43632153192796</v>
      </c>
      <c r="I10" s="345">
        <f t="shared" si="1"/>
        <v>101.95852338918117</v>
      </c>
      <c r="L10" s="344">
        <v>89611</v>
      </c>
      <c r="M10" s="344">
        <v>834319.67349259381</v>
      </c>
      <c r="N10" s="344">
        <v>588862</v>
      </c>
    </row>
    <row r="11" spans="1:14" s="346" customFormat="1" ht="18" customHeight="1">
      <c r="A11" s="343" t="s">
        <v>398</v>
      </c>
      <c r="B11" s="343"/>
      <c r="C11" s="344"/>
      <c r="D11" s="344"/>
      <c r="E11" s="344"/>
      <c r="F11" s="344"/>
      <c r="G11" s="345"/>
      <c r="H11" s="345"/>
      <c r="I11" s="345"/>
      <c r="L11" s="329"/>
      <c r="M11" s="344"/>
      <c r="N11" s="344"/>
    </row>
    <row r="12" spans="1:14" s="351" customFormat="1" ht="18" customHeight="1">
      <c r="A12" s="347"/>
      <c r="B12" s="348" t="s">
        <v>399</v>
      </c>
      <c r="C12" s="349">
        <v>919</v>
      </c>
      <c r="D12" s="349">
        <v>17102.036536850999</v>
      </c>
      <c r="E12" s="349">
        <v>6038</v>
      </c>
      <c r="F12" s="349"/>
      <c r="G12" s="350">
        <f t="shared" ref="G12:I30" si="2">C12/L12*100</f>
        <v>97.248677248677254</v>
      </c>
      <c r="H12" s="350">
        <f t="shared" si="2"/>
        <v>114.20678011110954</v>
      </c>
      <c r="I12" s="350">
        <f t="shared" si="2"/>
        <v>101.5814266487214</v>
      </c>
      <c r="L12" s="352">
        <v>945</v>
      </c>
      <c r="M12" s="349">
        <v>14974.624554</v>
      </c>
      <c r="N12" s="349">
        <v>5944</v>
      </c>
    </row>
    <row r="13" spans="1:14" s="351" customFormat="1" ht="18" customHeight="1">
      <c r="A13" s="347"/>
      <c r="B13" s="348" t="s">
        <v>400</v>
      </c>
      <c r="C13" s="349">
        <f>SUM(C14:C17)</f>
        <v>22364</v>
      </c>
      <c r="D13" s="349">
        <f t="shared" ref="D13:E13" si="3">SUM(D14:D17)</f>
        <v>260708.75249929502</v>
      </c>
      <c r="E13" s="349">
        <f t="shared" si="3"/>
        <v>292036</v>
      </c>
      <c r="F13" s="349">
        <v>0</v>
      </c>
      <c r="G13" s="350">
        <f t="shared" si="2"/>
        <v>104.82797412580858</v>
      </c>
      <c r="H13" s="350">
        <f t="shared" si="2"/>
        <v>95.030669101018091</v>
      </c>
      <c r="I13" s="350">
        <f t="shared" si="2"/>
        <v>99.294484055339652</v>
      </c>
      <c r="L13" s="349">
        <v>21334</v>
      </c>
      <c r="M13" s="349">
        <v>274341.699333044</v>
      </c>
      <c r="N13" s="349">
        <v>294111</v>
      </c>
    </row>
    <row r="14" spans="1:14" s="308" customFormat="1" ht="18" customHeight="1">
      <c r="A14" s="353"/>
      <c r="B14" s="354" t="s">
        <v>33</v>
      </c>
      <c r="C14" s="355">
        <v>383</v>
      </c>
      <c r="D14" s="355">
        <v>10909.01259</v>
      </c>
      <c r="E14" s="355">
        <v>6117</v>
      </c>
      <c r="F14" s="355"/>
      <c r="G14" s="356">
        <f t="shared" si="2"/>
        <v>85.491071428571431</v>
      </c>
      <c r="H14" s="356">
        <f t="shared" si="2"/>
        <v>86.799847056124804</v>
      </c>
      <c r="I14" s="356">
        <f t="shared" si="2"/>
        <v>218.46428571428572</v>
      </c>
      <c r="L14" s="314">
        <v>448</v>
      </c>
      <c r="M14" s="355">
        <v>12568.009</v>
      </c>
      <c r="N14" s="355">
        <v>2800</v>
      </c>
    </row>
    <row r="15" spans="1:14" s="308" customFormat="1" ht="18" customHeight="1">
      <c r="A15" s="353"/>
      <c r="B15" s="354" t="s">
        <v>39</v>
      </c>
      <c r="C15" s="355">
        <v>11595</v>
      </c>
      <c r="D15" s="355">
        <v>123500.08315427801</v>
      </c>
      <c r="E15" s="355">
        <v>237913</v>
      </c>
      <c r="F15" s="355"/>
      <c r="G15" s="356">
        <f t="shared" si="2"/>
        <v>108.52676900037439</v>
      </c>
      <c r="H15" s="356">
        <f t="shared" si="2"/>
        <v>97.850261971038051</v>
      </c>
      <c r="I15" s="356">
        <f t="shared" si="2"/>
        <v>98.402647089235856</v>
      </c>
      <c r="L15" s="314">
        <v>10684</v>
      </c>
      <c r="M15" s="355">
        <v>126213.33930698299</v>
      </c>
      <c r="N15" s="355">
        <v>241775</v>
      </c>
    </row>
    <row r="16" spans="1:14" s="308" customFormat="1" ht="18" customHeight="1">
      <c r="A16" s="353"/>
      <c r="B16" s="354" t="s">
        <v>401</v>
      </c>
      <c r="C16" s="355">
        <v>692</v>
      </c>
      <c r="D16" s="355">
        <v>15402.367964999999</v>
      </c>
      <c r="E16" s="355">
        <v>4940</v>
      </c>
      <c r="F16" s="355"/>
      <c r="G16" s="356">
        <f t="shared" si="2"/>
        <v>112.52032520325204</v>
      </c>
      <c r="H16" s="356">
        <f t="shared" si="2"/>
        <v>141.10374115661324</v>
      </c>
      <c r="I16" s="356">
        <f t="shared" si="2"/>
        <v>139.03743315508021</v>
      </c>
      <c r="L16" s="314">
        <v>615</v>
      </c>
      <c r="M16" s="355">
        <v>10915.634014200001</v>
      </c>
      <c r="N16" s="355">
        <v>3553</v>
      </c>
    </row>
    <row r="17" spans="1:14" s="308" customFormat="1" ht="18" customHeight="1">
      <c r="A17" s="353"/>
      <c r="B17" s="354" t="s">
        <v>402</v>
      </c>
      <c r="C17" s="355">
        <v>9694</v>
      </c>
      <c r="D17" s="355">
        <v>110897.28879001699</v>
      </c>
      <c r="E17" s="355">
        <v>43066</v>
      </c>
      <c r="F17" s="355"/>
      <c r="G17" s="356">
        <f t="shared" si="2"/>
        <v>101.1160947115886</v>
      </c>
      <c r="H17" s="356">
        <f t="shared" si="2"/>
        <v>88.970709267577035</v>
      </c>
      <c r="I17" s="356">
        <f t="shared" si="2"/>
        <v>93.656351260248343</v>
      </c>
      <c r="L17" s="355">
        <v>9587</v>
      </c>
      <c r="M17" s="355">
        <v>124644.71701186099</v>
      </c>
      <c r="N17" s="355">
        <v>45983</v>
      </c>
    </row>
    <row r="18" spans="1:14" s="309" customFormat="1" ht="18" customHeight="1">
      <c r="A18" s="357"/>
      <c r="B18" s="348" t="s">
        <v>403</v>
      </c>
      <c r="C18" s="349">
        <f>SUM(C19:C30)</f>
        <v>71934</v>
      </c>
      <c r="D18" s="349">
        <f t="shared" ref="D18:E18" si="4">SUM(D19:D30)</f>
        <v>576835.59430685895</v>
      </c>
      <c r="E18" s="349">
        <f t="shared" si="4"/>
        <v>302321</v>
      </c>
      <c r="F18" s="349"/>
      <c r="G18" s="350">
        <f t="shared" si="2"/>
        <v>106.83478880769917</v>
      </c>
      <c r="H18" s="350">
        <f t="shared" si="2"/>
        <v>105.84074294668977</v>
      </c>
      <c r="I18" s="350">
        <f t="shared" si="2"/>
        <v>104.67924946417504</v>
      </c>
      <c r="L18" s="349">
        <v>67332</v>
      </c>
      <c r="M18" s="349">
        <v>545003.34960554983</v>
      </c>
      <c r="N18" s="349">
        <v>288807</v>
      </c>
    </row>
    <row r="19" spans="1:14" s="308" customFormat="1" ht="18" customHeight="1">
      <c r="A19" s="353"/>
      <c r="B19" s="354" t="s">
        <v>404</v>
      </c>
      <c r="C19" s="355">
        <v>38829</v>
      </c>
      <c r="D19" s="355">
        <v>232980</v>
      </c>
      <c r="E19" s="355">
        <v>147933</v>
      </c>
      <c r="F19" s="355"/>
      <c r="G19" s="356">
        <f t="shared" si="2"/>
        <v>113.97164577768646</v>
      </c>
      <c r="H19" s="356">
        <f t="shared" si="2"/>
        <v>107.36611162994708</v>
      </c>
      <c r="I19" s="356">
        <f t="shared" si="2"/>
        <v>110.2381626600295</v>
      </c>
      <c r="L19" s="314">
        <v>34069</v>
      </c>
      <c r="M19" s="355">
        <v>216995.84390556999</v>
      </c>
      <c r="N19" s="355">
        <v>134194</v>
      </c>
    </row>
    <row r="20" spans="1:14" s="308" customFormat="1" ht="18" customHeight="1">
      <c r="A20" s="353"/>
      <c r="B20" s="354" t="s">
        <v>405</v>
      </c>
      <c r="C20" s="355">
        <v>5076</v>
      </c>
      <c r="D20" s="355">
        <v>29288.235575347</v>
      </c>
      <c r="E20" s="355">
        <v>23108</v>
      </c>
      <c r="F20" s="355"/>
      <c r="G20" s="356">
        <f t="shared" si="2"/>
        <v>120.39848197343454</v>
      </c>
      <c r="H20" s="356">
        <f t="shared" si="2"/>
        <v>107.79725347149503</v>
      </c>
      <c r="I20" s="356">
        <f t="shared" si="2"/>
        <v>128.41344818005001</v>
      </c>
      <c r="L20" s="314">
        <v>4216</v>
      </c>
      <c r="M20" s="355">
        <v>27169.741929549</v>
      </c>
      <c r="N20" s="355">
        <v>17995</v>
      </c>
    </row>
    <row r="21" spans="1:14" s="308" customFormat="1" ht="18" customHeight="1">
      <c r="A21" s="353"/>
      <c r="B21" s="354" t="s">
        <v>406</v>
      </c>
      <c r="C21" s="355">
        <v>3537</v>
      </c>
      <c r="D21" s="355">
        <v>20744.707652465</v>
      </c>
      <c r="E21" s="355">
        <v>15126</v>
      </c>
      <c r="F21" s="355"/>
      <c r="G21" s="356">
        <f t="shared" si="2"/>
        <v>89.340742611770651</v>
      </c>
      <c r="H21" s="356">
        <f t="shared" si="2"/>
        <v>91.834646160285587</v>
      </c>
      <c r="I21" s="356">
        <f t="shared" si="2"/>
        <v>85.904134484325311</v>
      </c>
      <c r="L21" s="314">
        <v>3959</v>
      </c>
      <c r="M21" s="355">
        <v>22589.195385211999</v>
      </c>
      <c r="N21" s="355">
        <v>17608</v>
      </c>
    </row>
    <row r="22" spans="1:14" s="308" customFormat="1" ht="18" customHeight="1">
      <c r="A22" s="353"/>
      <c r="B22" s="354" t="s">
        <v>407</v>
      </c>
      <c r="C22" s="355">
        <v>2943</v>
      </c>
      <c r="D22" s="355">
        <v>10346.327623245999</v>
      </c>
      <c r="E22" s="355">
        <v>13491</v>
      </c>
      <c r="F22" s="355"/>
      <c r="G22" s="356">
        <f t="shared" si="2"/>
        <v>108.63787375415282</v>
      </c>
      <c r="H22" s="356">
        <f t="shared" si="2"/>
        <v>102.18909541968793</v>
      </c>
      <c r="I22" s="356">
        <f t="shared" si="2"/>
        <v>93.95501079462359</v>
      </c>
      <c r="L22" s="314">
        <v>2709</v>
      </c>
      <c r="M22" s="355">
        <v>10124.68853037</v>
      </c>
      <c r="N22" s="355">
        <v>14359</v>
      </c>
    </row>
    <row r="23" spans="1:14" s="308" customFormat="1" ht="18" customHeight="1">
      <c r="A23" s="353"/>
      <c r="B23" s="354" t="s">
        <v>408</v>
      </c>
      <c r="C23" s="355">
        <v>763</v>
      </c>
      <c r="D23" s="355">
        <v>13736.858067998999</v>
      </c>
      <c r="E23" s="355">
        <v>3104</v>
      </c>
      <c r="F23" s="355"/>
      <c r="G23" s="356">
        <f t="shared" si="2"/>
        <v>95.614035087719301</v>
      </c>
      <c r="H23" s="356">
        <f t="shared" si="2"/>
        <v>89.232442017194799</v>
      </c>
      <c r="I23" s="356">
        <f t="shared" si="2"/>
        <v>71.553711387736286</v>
      </c>
      <c r="L23" s="314">
        <v>798</v>
      </c>
      <c r="M23" s="355">
        <v>15394.466135256</v>
      </c>
      <c r="N23" s="355">
        <v>4338</v>
      </c>
    </row>
    <row r="24" spans="1:14" s="308" customFormat="1" ht="18" customHeight="1">
      <c r="A24" s="353"/>
      <c r="B24" s="354" t="s">
        <v>409</v>
      </c>
      <c r="C24" s="355">
        <v>2687</v>
      </c>
      <c r="D24" s="355">
        <v>180874.88565132601</v>
      </c>
      <c r="E24" s="355">
        <v>16387</v>
      </c>
      <c r="F24" s="355"/>
      <c r="G24" s="356">
        <f t="shared" si="2"/>
        <v>102.47902364607171</v>
      </c>
      <c r="H24" s="356">
        <f t="shared" si="2"/>
        <v>125.14689854376746</v>
      </c>
      <c r="I24" s="356">
        <f t="shared" si="2"/>
        <v>113.03718010622887</v>
      </c>
      <c r="L24" s="314">
        <v>2622</v>
      </c>
      <c r="M24" s="355">
        <v>144530.05848009</v>
      </c>
      <c r="N24" s="355">
        <v>14497</v>
      </c>
    </row>
    <row r="25" spans="1:14" s="308" customFormat="1" ht="30" customHeight="1">
      <c r="A25" s="353"/>
      <c r="B25" s="354" t="s">
        <v>410</v>
      </c>
      <c r="C25" s="355">
        <v>7377</v>
      </c>
      <c r="D25" s="355">
        <v>37970.158248462001</v>
      </c>
      <c r="E25" s="355">
        <v>35128</v>
      </c>
      <c r="F25" s="355"/>
      <c r="G25" s="356">
        <f t="shared" si="2"/>
        <v>95.693345440394339</v>
      </c>
      <c r="H25" s="356">
        <f t="shared" si="2"/>
        <v>68.19841367091108</v>
      </c>
      <c r="I25" s="356">
        <f t="shared" si="2"/>
        <v>104.03364330983831</v>
      </c>
      <c r="J25" s="358"/>
      <c r="L25" s="314">
        <v>7709</v>
      </c>
      <c r="M25" s="355">
        <v>55676.013861093001</v>
      </c>
      <c r="N25" s="355">
        <v>33766</v>
      </c>
    </row>
    <row r="26" spans="1:14" s="308" customFormat="1" ht="18" customHeight="1">
      <c r="A26" s="353"/>
      <c r="B26" s="354" t="s">
        <v>411</v>
      </c>
      <c r="C26" s="355">
        <v>2990</v>
      </c>
      <c r="D26" s="355">
        <v>10085.948547243999</v>
      </c>
      <c r="E26" s="355">
        <v>13252</v>
      </c>
      <c r="F26" s="355"/>
      <c r="G26" s="356">
        <f t="shared" si="2"/>
        <v>96.607431340872381</v>
      </c>
      <c r="H26" s="356">
        <f t="shared" si="2"/>
        <v>90.712513176691772</v>
      </c>
      <c r="I26" s="356">
        <f t="shared" si="2"/>
        <v>89.371459401132995</v>
      </c>
      <c r="L26" s="314">
        <v>3095</v>
      </c>
      <c r="M26" s="355">
        <v>11118.585732046</v>
      </c>
      <c r="N26" s="355">
        <v>14828</v>
      </c>
    </row>
    <row r="27" spans="1:14" s="308" customFormat="1" ht="18" customHeight="1">
      <c r="A27" s="353"/>
      <c r="B27" s="354" t="s">
        <v>412</v>
      </c>
      <c r="C27" s="355">
        <v>868</v>
      </c>
      <c r="D27" s="355">
        <v>6068.3593992570004</v>
      </c>
      <c r="E27" s="355">
        <v>5052</v>
      </c>
      <c r="F27" s="355"/>
      <c r="G27" s="356">
        <f t="shared" si="2"/>
        <v>90.134994807891999</v>
      </c>
      <c r="H27" s="356">
        <f t="shared" si="2"/>
        <v>98.061173683664322</v>
      </c>
      <c r="I27" s="356">
        <f t="shared" si="2"/>
        <v>100.63745019920319</v>
      </c>
      <c r="L27" s="314">
        <v>963</v>
      </c>
      <c r="M27" s="355">
        <v>6188.3405748670002</v>
      </c>
      <c r="N27" s="355">
        <v>5020</v>
      </c>
    </row>
    <row r="28" spans="1:14" s="308" customFormat="1" ht="18" customHeight="1">
      <c r="A28" s="353"/>
      <c r="B28" s="354" t="s">
        <v>413</v>
      </c>
      <c r="C28" s="355">
        <v>773</v>
      </c>
      <c r="D28" s="355">
        <v>5377.4820999989997</v>
      </c>
      <c r="E28" s="355">
        <v>3385</v>
      </c>
      <c r="F28" s="355"/>
      <c r="G28" s="356">
        <f t="shared" si="2"/>
        <v>110.27104136947219</v>
      </c>
      <c r="H28" s="356">
        <f t="shared" si="2"/>
        <v>132.76196000063251</v>
      </c>
      <c r="I28" s="356">
        <f t="shared" si="2"/>
        <v>112.08609271523177</v>
      </c>
      <c r="L28" s="314">
        <v>701</v>
      </c>
      <c r="M28" s="355">
        <v>4050.4690500000002</v>
      </c>
      <c r="N28" s="355">
        <v>3020</v>
      </c>
    </row>
    <row r="29" spans="1:14" ht="30" customHeight="1">
      <c r="A29" s="353"/>
      <c r="B29" s="354" t="s">
        <v>414</v>
      </c>
      <c r="C29" s="355">
        <v>5110</v>
      </c>
      <c r="D29" s="355">
        <v>26788.340107825999</v>
      </c>
      <c r="E29" s="355">
        <v>22947</v>
      </c>
      <c r="F29" s="355"/>
      <c r="G29" s="356">
        <f t="shared" si="2"/>
        <v>92.005761613251707</v>
      </c>
      <c r="H29" s="356">
        <f t="shared" si="2"/>
        <v>92.557347175963216</v>
      </c>
      <c r="I29" s="356">
        <f t="shared" si="2"/>
        <v>89.239324881387574</v>
      </c>
      <c r="L29" s="314">
        <v>5554</v>
      </c>
      <c r="M29" s="355">
        <v>28942.424264707999</v>
      </c>
      <c r="N29" s="355">
        <v>25714</v>
      </c>
    </row>
    <row r="30" spans="1:14" ht="18" customHeight="1">
      <c r="A30" s="353"/>
      <c r="B30" s="354" t="s">
        <v>415</v>
      </c>
      <c r="C30" s="355">
        <v>981</v>
      </c>
      <c r="D30" s="355">
        <v>2574.2913336880001</v>
      </c>
      <c r="E30" s="355">
        <v>3408</v>
      </c>
      <c r="F30" s="355"/>
      <c r="G30" s="356">
        <f t="shared" si="2"/>
        <v>104.69583778014942</v>
      </c>
      <c r="H30" s="356">
        <f t="shared" si="2"/>
        <v>115.77540565222751</v>
      </c>
      <c r="I30" s="356">
        <f t="shared" si="2"/>
        <v>98.269896193771615</v>
      </c>
      <c r="L30" s="314">
        <v>937</v>
      </c>
      <c r="M30" s="355">
        <v>2223.5217567889999</v>
      </c>
      <c r="N30" s="355">
        <v>3468</v>
      </c>
    </row>
    <row r="31" spans="1:14" ht="18" customHeight="1">
      <c r="C31" s="344"/>
      <c r="D31" s="344"/>
      <c r="E31" s="344"/>
      <c r="F31" s="355"/>
      <c r="G31" s="356"/>
      <c r="H31" s="359"/>
      <c r="I31" s="359"/>
      <c r="L31" s="314"/>
      <c r="M31" s="355"/>
      <c r="N31" s="355"/>
    </row>
    <row r="32" spans="1:14" ht="20.100000000000001" customHeight="1">
      <c r="A32" s="314"/>
      <c r="B32" s="314"/>
      <c r="C32" s="314"/>
      <c r="D32" s="314"/>
      <c r="E32" s="314"/>
      <c r="F32" s="314"/>
      <c r="G32" s="314"/>
      <c r="L32" s="314"/>
      <c r="M32" s="314"/>
      <c r="N32" s="314"/>
    </row>
    <row r="33" spans="1:14" ht="20.100000000000001" customHeight="1">
      <c r="A33" s="314"/>
      <c r="B33" s="314"/>
      <c r="C33" s="314"/>
      <c r="D33" s="314"/>
      <c r="E33" s="314"/>
      <c r="F33" s="314"/>
      <c r="G33" s="314"/>
      <c r="L33" s="314"/>
      <c r="M33" s="314"/>
      <c r="N33" s="314"/>
    </row>
    <row r="34" spans="1:14" ht="20.100000000000001" customHeight="1">
      <c r="A34" s="314"/>
      <c r="B34" s="314"/>
      <c r="C34" s="314"/>
      <c r="D34" s="314"/>
      <c r="E34" s="314"/>
      <c r="F34" s="314"/>
      <c r="G34" s="314"/>
      <c r="L34" s="314"/>
      <c r="M34" s="314"/>
      <c r="N34" s="314"/>
    </row>
    <row r="35" spans="1:14" ht="20.100000000000001" customHeight="1">
      <c r="A35" s="314"/>
      <c r="B35" s="314"/>
      <c r="C35" s="314"/>
      <c r="D35" s="314"/>
      <c r="E35" s="314"/>
      <c r="F35" s="314"/>
      <c r="G35" s="314"/>
      <c r="L35" s="314"/>
      <c r="M35" s="314"/>
      <c r="N35" s="314"/>
    </row>
    <row r="36" spans="1:14" ht="20.100000000000001" customHeight="1">
      <c r="A36" s="314"/>
      <c r="B36" s="314"/>
      <c r="C36" s="314"/>
      <c r="D36" s="314"/>
      <c r="E36" s="314"/>
      <c r="F36" s="314"/>
      <c r="G36" s="314"/>
      <c r="L36" s="314"/>
      <c r="M36" s="314"/>
      <c r="N36" s="314"/>
    </row>
    <row r="37" spans="1:14" ht="20.100000000000001" customHeight="1">
      <c r="A37" s="314"/>
      <c r="B37" s="314"/>
      <c r="C37" s="314"/>
      <c r="D37" s="314"/>
      <c r="E37" s="314"/>
      <c r="F37" s="314"/>
      <c r="G37" s="314"/>
      <c r="L37" s="314"/>
      <c r="M37" s="314"/>
      <c r="N37" s="314"/>
    </row>
    <row r="38" spans="1:14" ht="20.100000000000001" customHeight="1">
      <c r="A38" s="314"/>
      <c r="B38" s="314"/>
      <c r="C38" s="314"/>
      <c r="D38" s="314"/>
      <c r="E38" s="314"/>
      <c r="F38" s="314"/>
      <c r="G38" s="314"/>
      <c r="L38" s="314"/>
      <c r="M38" s="314"/>
      <c r="N38" s="314"/>
    </row>
    <row r="39" spans="1:14" ht="20.100000000000001" customHeight="1">
      <c r="A39" s="314"/>
      <c r="B39" s="314"/>
      <c r="C39" s="314"/>
      <c r="D39" s="314"/>
      <c r="E39" s="314"/>
      <c r="F39" s="314"/>
      <c r="G39" s="314"/>
      <c r="L39" s="314"/>
      <c r="M39" s="314"/>
      <c r="N39" s="314"/>
    </row>
    <row r="40" spans="1:14" ht="20.100000000000001" customHeight="1">
      <c r="A40" s="314"/>
      <c r="B40" s="314"/>
      <c r="C40" s="314"/>
      <c r="D40" s="314"/>
      <c r="E40" s="314"/>
      <c r="F40" s="314"/>
      <c r="G40" s="314"/>
      <c r="L40" s="314"/>
      <c r="M40" s="314"/>
      <c r="N40" s="314"/>
    </row>
    <row r="41" spans="1:14" ht="20.100000000000001" customHeight="1">
      <c r="A41" s="314"/>
      <c r="B41" s="314"/>
      <c r="C41" s="314"/>
      <c r="D41" s="314"/>
      <c r="E41" s="314"/>
      <c r="F41" s="314"/>
      <c r="G41" s="314"/>
      <c r="L41" s="314"/>
      <c r="M41" s="314"/>
      <c r="N41" s="314"/>
    </row>
    <row r="42" spans="1:14" ht="20.100000000000001" customHeight="1">
      <c r="A42" s="314"/>
      <c r="B42" s="314"/>
      <c r="C42" s="314"/>
      <c r="D42" s="314"/>
      <c r="E42" s="314"/>
      <c r="F42" s="314"/>
      <c r="G42" s="314"/>
      <c r="L42" s="314"/>
      <c r="M42" s="314"/>
      <c r="N42" s="314"/>
    </row>
    <row r="43" spans="1:14" ht="20.100000000000001" customHeight="1">
      <c r="A43" s="314"/>
      <c r="B43" s="314"/>
      <c r="C43" s="314"/>
      <c r="D43" s="314"/>
      <c r="E43" s="314"/>
      <c r="F43" s="314"/>
      <c r="G43" s="314"/>
      <c r="L43" s="314"/>
      <c r="M43" s="314"/>
      <c r="N43" s="314"/>
    </row>
    <row r="44" spans="1:14" ht="20.100000000000001" customHeight="1">
      <c r="A44" s="314"/>
      <c r="B44" s="314"/>
      <c r="C44" s="314"/>
      <c r="D44" s="314"/>
      <c r="E44" s="314"/>
      <c r="F44" s="314"/>
      <c r="G44" s="314"/>
      <c r="L44" s="314"/>
      <c r="M44" s="314"/>
      <c r="N44" s="314"/>
    </row>
    <row r="45" spans="1:14" ht="20.100000000000001" customHeight="1">
      <c r="A45" s="314"/>
      <c r="B45" s="314"/>
      <c r="C45" s="314"/>
      <c r="D45" s="314"/>
      <c r="E45" s="314"/>
      <c r="F45" s="314"/>
      <c r="G45" s="314"/>
      <c r="L45" s="314"/>
      <c r="M45" s="314"/>
      <c r="N45" s="314"/>
    </row>
    <row r="46" spans="1:14" ht="20.100000000000001" customHeight="1">
      <c r="A46" s="314"/>
      <c r="B46" s="314"/>
      <c r="C46" s="314"/>
      <c r="D46" s="314"/>
      <c r="E46" s="314"/>
      <c r="F46" s="314"/>
      <c r="G46" s="314"/>
      <c r="L46" s="314"/>
      <c r="M46" s="314"/>
      <c r="N46" s="314"/>
    </row>
    <row r="47" spans="1:14" ht="20.100000000000001" customHeight="1">
      <c r="A47" s="314"/>
      <c r="B47" s="314"/>
      <c r="C47" s="314"/>
      <c r="D47" s="314"/>
      <c r="E47" s="314"/>
      <c r="F47" s="314"/>
      <c r="G47" s="314"/>
      <c r="L47" s="314"/>
      <c r="M47" s="314"/>
      <c r="N47" s="314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A359-9C0C-41E7-880A-9D54B4D2A610}">
  <dimension ref="A1:D73"/>
  <sheetViews>
    <sheetView topLeftCell="A3" workbookViewId="0">
      <selection activeCell="G6" sqref="G6"/>
    </sheetView>
  </sheetViews>
  <sheetFormatPr defaultColWidth="8.6640625" defaultRowHeight="13.2"/>
  <cols>
    <col min="1" max="1" width="49.33203125" style="306" customWidth="1"/>
    <col min="2" max="2" width="9.88671875" style="306" customWidth="1"/>
    <col min="3" max="3" width="9.33203125" style="306" customWidth="1"/>
    <col min="4" max="4" width="20.5546875" style="306" customWidth="1"/>
    <col min="5" max="16384" width="8.6640625" style="306"/>
  </cols>
  <sheetData>
    <row r="1" spans="1:4" s="304" customFormat="1" ht="20.100000000000001" customHeight="1">
      <c r="A1" s="303" t="s">
        <v>416</v>
      </c>
      <c r="B1" s="360"/>
      <c r="C1" s="336"/>
    </row>
    <row r="2" spans="1:4" ht="20.100000000000001" customHeight="1">
      <c r="A2" s="314"/>
      <c r="B2" s="360"/>
      <c r="C2" s="314"/>
    </row>
    <row r="3" spans="1:4" s="308" customFormat="1" ht="20.100000000000001" customHeight="1">
      <c r="A3" s="307"/>
      <c r="B3" s="337"/>
      <c r="C3" s="337"/>
      <c r="D3" s="361" t="s">
        <v>417</v>
      </c>
    </row>
    <row r="4" spans="1:4" s="308" customFormat="1" ht="15.9" customHeight="1">
      <c r="A4" s="338"/>
      <c r="B4" s="339" t="s">
        <v>24</v>
      </c>
      <c r="C4" s="339" t="s">
        <v>24</v>
      </c>
      <c r="D4" s="339" t="s">
        <v>385</v>
      </c>
    </row>
    <row r="5" spans="1:4" s="308" customFormat="1" ht="15.9" customHeight="1">
      <c r="A5" s="340"/>
      <c r="B5" s="341" t="s">
        <v>418</v>
      </c>
      <c r="C5" s="341" t="s">
        <v>25</v>
      </c>
      <c r="D5" s="341" t="s">
        <v>419</v>
      </c>
    </row>
    <row r="6" spans="1:4" s="308" customFormat="1" ht="20.100000000000001" customHeight="1">
      <c r="A6" s="307"/>
      <c r="B6" s="58"/>
      <c r="C6" s="58"/>
      <c r="D6" s="58"/>
    </row>
    <row r="7" spans="1:4" s="346" customFormat="1" ht="20.100000000000001" customHeight="1">
      <c r="A7" s="362" t="s">
        <v>213</v>
      </c>
      <c r="B7" s="363">
        <v>42275</v>
      </c>
      <c r="C7" s="363">
        <f>C8+C9+C14</f>
        <v>44273</v>
      </c>
      <c r="D7" s="364">
        <f>C7/B7*100</f>
        <v>104.72619751626257</v>
      </c>
    </row>
    <row r="8" spans="1:4" s="346" customFormat="1" ht="20.100000000000001" customHeight="1">
      <c r="A8" s="348" t="s">
        <v>399</v>
      </c>
      <c r="B8" s="365">
        <v>599</v>
      </c>
      <c r="C8" s="365">
        <v>636</v>
      </c>
      <c r="D8" s="366">
        <f t="shared" ref="D8:D26" si="0">C8/B8*100</f>
        <v>106.17696160267111</v>
      </c>
    </row>
    <row r="9" spans="1:4" s="346" customFormat="1" ht="20.100000000000001" customHeight="1">
      <c r="A9" s="348" t="s">
        <v>400</v>
      </c>
      <c r="B9" s="365">
        <v>11481</v>
      </c>
      <c r="C9" s="365">
        <f>SUM(C10:C13)</f>
        <v>11695</v>
      </c>
      <c r="D9" s="366">
        <f t="shared" si="0"/>
        <v>101.86394913335076</v>
      </c>
    </row>
    <row r="10" spans="1:4" s="308" customFormat="1" ht="20.100000000000001" customHeight="1">
      <c r="A10" s="367" t="s">
        <v>33</v>
      </c>
      <c r="B10" s="368">
        <v>318</v>
      </c>
      <c r="C10" s="368">
        <v>303</v>
      </c>
      <c r="D10" s="369">
        <f t="shared" si="0"/>
        <v>95.283018867924525</v>
      </c>
    </row>
    <row r="11" spans="1:4" s="308" customFormat="1" ht="20.100000000000001" customHeight="1">
      <c r="A11" s="367" t="s">
        <v>39</v>
      </c>
      <c r="B11" s="368">
        <v>4968</v>
      </c>
      <c r="C11" s="368">
        <v>5139</v>
      </c>
      <c r="D11" s="369">
        <f t="shared" si="0"/>
        <v>103.44202898550725</v>
      </c>
    </row>
    <row r="12" spans="1:4" s="308" customFormat="1" ht="20.100000000000001" customHeight="1">
      <c r="A12" s="367" t="s">
        <v>401</v>
      </c>
      <c r="B12" s="368">
        <v>698</v>
      </c>
      <c r="C12" s="368">
        <v>696</v>
      </c>
      <c r="D12" s="369">
        <f t="shared" si="0"/>
        <v>99.713467048710598</v>
      </c>
    </row>
    <row r="13" spans="1:4" s="308" customFormat="1" ht="20.100000000000001" customHeight="1">
      <c r="A13" s="367" t="s">
        <v>402</v>
      </c>
      <c r="B13" s="368">
        <v>5497</v>
      </c>
      <c r="C13" s="368">
        <v>5557</v>
      </c>
      <c r="D13" s="369">
        <f t="shared" si="0"/>
        <v>101.09150445697652</v>
      </c>
    </row>
    <row r="14" spans="1:4" s="346" customFormat="1" ht="20.100000000000001" customHeight="1">
      <c r="A14" s="370" t="s">
        <v>403</v>
      </c>
      <c r="B14" s="365">
        <v>30195</v>
      </c>
      <c r="C14" s="365">
        <f>SUM(C15:C26)</f>
        <v>31942</v>
      </c>
      <c r="D14" s="366">
        <f t="shared" si="0"/>
        <v>105.78572611359496</v>
      </c>
    </row>
    <row r="15" spans="1:4" s="308" customFormat="1" ht="20.100000000000001" customHeight="1">
      <c r="A15" s="367" t="s">
        <v>404</v>
      </c>
      <c r="B15" s="368">
        <v>15207</v>
      </c>
      <c r="C15" s="368">
        <v>15843</v>
      </c>
      <c r="D15" s="369">
        <f t="shared" si="0"/>
        <v>104.18228447425528</v>
      </c>
    </row>
    <row r="16" spans="1:4" s="308" customFormat="1" ht="20.100000000000001" customHeight="1">
      <c r="A16" s="367" t="s">
        <v>405</v>
      </c>
      <c r="B16" s="368">
        <v>1971</v>
      </c>
      <c r="C16" s="368">
        <v>2096</v>
      </c>
      <c r="D16" s="369">
        <f t="shared" si="0"/>
        <v>106.34195839675291</v>
      </c>
    </row>
    <row r="17" spans="1:4" s="308" customFormat="1" ht="20.100000000000001" customHeight="1">
      <c r="A17" s="367" t="s">
        <v>406</v>
      </c>
      <c r="B17" s="368">
        <v>2186</v>
      </c>
      <c r="C17" s="368">
        <v>2222</v>
      </c>
      <c r="D17" s="369">
        <f t="shared" si="0"/>
        <v>101.64684354986275</v>
      </c>
    </row>
    <row r="18" spans="1:4" s="308" customFormat="1" ht="20.100000000000001" customHeight="1">
      <c r="A18" s="367" t="s">
        <v>407</v>
      </c>
      <c r="B18" s="368">
        <v>852</v>
      </c>
      <c r="C18" s="368">
        <v>1023</v>
      </c>
      <c r="D18" s="369">
        <f t="shared" si="0"/>
        <v>120.07042253521128</v>
      </c>
    </row>
    <row r="19" spans="1:4" s="308" customFormat="1" ht="20.100000000000001" customHeight="1">
      <c r="A19" s="367" t="s">
        <v>408</v>
      </c>
      <c r="B19" s="368">
        <v>396</v>
      </c>
      <c r="C19" s="368">
        <v>378</v>
      </c>
      <c r="D19" s="369">
        <f t="shared" si="0"/>
        <v>95.454545454545453</v>
      </c>
    </row>
    <row r="20" spans="1:4" s="308" customFormat="1" ht="20.100000000000001" customHeight="1">
      <c r="A20" s="367" t="s">
        <v>409</v>
      </c>
      <c r="B20" s="368">
        <v>1548</v>
      </c>
      <c r="C20" s="368">
        <v>1948</v>
      </c>
      <c r="D20" s="369">
        <f t="shared" si="0"/>
        <v>125.83979328165375</v>
      </c>
    </row>
    <row r="21" spans="1:4" s="308" customFormat="1" ht="27.9" customHeight="1">
      <c r="A21" s="367" t="s">
        <v>420</v>
      </c>
      <c r="B21" s="368">
        <v>3019</v>
      </c>
      <c r="C21" s="368">
        <v>3388</v>
      </c>
      <c r="D21" s="369">
        <f t="shared" si="0"/>
        <v>112.22259026167605</v>
      </c>
    </row>
    <row r="22" spans="1:4" s="308" customFormat="1" ht="20.100000000000001" customHeight="1">
      <c r="A22" s="367" t="s">
        <v>411</v>
      </c>
      <c r="B22" s="368">
        <v>1068</v>
      </c>
      <c r="C22" s="368">
        <v>1080</v>
      </c>
      <c r="D22" s="369">
        <f t="shared" si="0"/>
        <v>101.12359550561798</v>
      </c>
    </row>
    <row r="23" spans="1:4" s="308" customFormat="1" ht="20.100000000000001" customHeight="1">
      <c r="A23" s="367" t="s">
        <v>412</v>
      </c>
      <c r="B23" s="368">
        <v>205</v>
      </c>
      <c r="C23" s="368">
        <v>219</v>
      </c>
      <c r="D23" s="369">
        <f t="shared" si="0"/>
        <v>106.82926829268294</v>
      </c>
    </row>
    <row r="24" spans="1:4" s="308" customFormat="1" ht="20.100000000000001" customHeight="1">
      <c r="A24" s="367" t="s">
        <v>413</v>
      </c>
      <c r="B24" s="368">
        <v>339</v>
      </c>
      <c r="C24" s="368">
        <v>326</v>
      </c>
      <c r="D24" s="369">
        <f t="shared" si="0"/>
        <v>96.165191740412979</v>
      </c>
    </row>
    <row r="25" spans="1:4" ht="27.9" customHeight="1">
      <c r="A25" s="367" t="s">
        <v>421</v>
      </c>
      <c r="B25" s="368">
        <v>2280</v>
      </c>
      <c r="C25" s="368">
        <v>2183</v>
      </c>
      <c r="D25" s="369">
        <f t="shared" si="0"/>
        <v>95.745614035087726</v>
      </c>
    </row>
    <row r="26" spans="1:4" ht="20.100000000000001" customHeight="1">
      <c r="A26" s="367" t="s">
        <v>415</v>
      </c>
      <c r="B26" s="368">
        <v>1124</v>
      </c>
      <c r="C26" s="368">
        <v>1236</v>
      </c>
      <c r="D26" s="369">
        <f t="shared" si="0"/>
        <v>109.96441281138789</v>
      </c>
    </row>
    <row r="27" spans="1:4" ht="20.100000000000001" customHeight="1">
      <c r="A27" s="314"/>
      <c r="B27" s="314"/>
      <c r="C27" s="314"/>
    </row>
    <row r="28" spans="1:4" ht="20.100000000000001" customHeight="1">
      <c r="A28" s="314"/>
      <c r="B28" s="314"/>
      <c r="C28" s="314"/>
    </row>
    <row r="29" spans="1:4" ht="20.100000000000001" customHeight="1">
      <c r="A29" s="314"/>
      <c r="B29" s="314"/>
      <c r="C29" s="314"/>
    </row>
    <row r="30" spans="1:4" ht="20.100000000000001" customHeight="1">
      <c r="A30" s="314"/>
      <c r="B30" s="314"/>
      <c r="C30" s="314"/>
    </row>
    <row r="31" spans="1:4" ht="20.100000000000001" customHeight="1">
      <c r="A31" s="314"/>
      <c r="B31" s="314"/>
      <c r="C31" s="314"/>
    </row>
    <row r="32" spans="1:4" ht="20.100000000000001" customHeight="1">
      <c r="A32" s="314"/>
      <c r="B32" s="314"/>
      <c r="C32" s="314"/>
    </row>
    <row r="33" spans="1:4" ht="20.100000000000001" customHeight="1">
      <c r="A33" s="314"/>
      <c r="B33" s="314"/>
      <c r="C33" s="314"/>
    </row>
    <row r="34" spans="1:4" ht="20.100000000000001" customHeight="1">
      <c r="A34" s="314"/>
      <c r="B34" s="314"/>
      <c r="C34" s="314"/>
    </row>
    <row r="35" spans="1:4" ht="20.100000000000001" customHeight="1">
      <c r="A35" s="314"/>
      <c r="B35" s="314"/>
      <c r="C35" s="314"/>
    </row>
    <row r="36" spans="1:4" ht="20.100000000000001" customHeight="1">
      <c r="A36" s="314"/>
      <c r="B36" s="314"/>
      <c r="C36" s="314"/>
    </row>
    <row r="37" spans="1:4" ht="20.100000000000001" customHeight="1">
      <c r="A37" s="314"/>
      <c r="B37" s="314"/>
      <c r="C37" s="314"/>
    </row>
    <row r="38" spans="1:4" ht="20.100000000000001" customHeight="1">
      <c r="A38" s="314"/>
      <c r="B38" s="314"/>
      <c r="C38" s="314"/>
    </row>
    <row r="39" spans="1:4" ht="20.100000000000001" customHeight="1">
      <c r="A39" s="314"/>
      <c r="B39" s="314"/>
      <c r="C39" s="314"/>
    </row>
    <row r="40" spans="1:4" ht="20.100000000000001" customHeight="1">
      <c r="A40" s="314"/>
      <c r="B40" s="314"/>
      <c r="C40" s="314"/>
    </row>
    <row r="41" spans="1:4" ht="20.100000000000001" customHeight="1">
      <c r="A41" s="314"/>
      <c r="B41" s="314"/>
      <c r="C41" s="314"/>
    </row>
    <row r="42" spans="1:4" ht="20.100000000000001" customHeight="1">
      <c r="A42" s="314"/>
      <c r="B42" s="314"/>
      <c r="C42" s="314"/>
    </row>
    <row r="43" spans="1:4" ht="20.100000000000001" customHeight="1">
      <c r="A43" s="314"/>
      <c r="B43" s="314"/>
      <c r="C43" s="314"/>
    </row>
    <row r="44" spans="1:4" ht="20.100000000000001" customHeight="1">
      <c r="A44" s="314"/>
      <c r="B44" s="314"/>
      <c r="C44" s="314"/>
      <c r="D44" s="314"/>
    </row>
    <row r="45" spans="1:4" ht="20.100000000000001" customHeight="1">
      <c r="A45" s="314"/>
      <c r="B45" s="314"/>
      <c r="C45" s="314"/>
      <c r="D45" s="314"/>
    </row>
    <row r="46" spans="1:4" ht="20.100000000000001" customHeight="1">
      <c r="A46" s="314"/>
      <c r="B46" s="314"/>
      <c r="C46" s="314"/>
      <c r="D46" s="314"/>
    </row>
    <row r="47" spans="1:4" ht="20.100000000000001" customHeight="1">
      <c r="A47" s="314"/>
      <c r="B47" s="314"/>
      <c r="C47" s="314"/>
      <c r="D47" s="314"/>
    </row>
    <row r="48" spans="1:4" ht="20.100000000000001" customHeight="1">
      <c r="A48" s="314"/>
      <c r="B48" s="314"/>
      <c r="C48" s="314"/>
      <c r="D48" s="314"/>
    </row>
    <row r="49" spans="1:4" ht="20.100000000000001" customHeight="1">
      <c r="A49" s="314"/>
      <c r="B49" s="314"/>
      <c r="C49" s="314"/>
      <c r="D49" s="314"/>
    </row>
    <row r="50" spans="1:4" ht="20.100000000000001" customHeight="1">
      <c r="A50" s="314"/>
      <c r="B50" s="314"/>
      <c r="C50" s="314"/>
      <c r="D50" s="314"/>
    </row>
    <row r="51" spans="1:4" ht="20.100000000000001" customHeight="1">
      <c r="A51" s="314"/>
      <c r="B51" s="314"/>
      <c r="C51" s="314"/>
      <c r="D51" s="314"/>
    </row>
    <row r="52" spans="1:4" ht="20.100000000000001" customHeight="1">
      <c r="A52" s="314"/>
      <c r="B52" s="314"/>
      <c r="C52" s="314"/>
      <c r="D52" s="314"/>
    </row>
    <row r="53" spans="1:4" ht="20.100000000000001" customHeight="1">
      <c r="A53" s="314"/>
      <c r="B53" s="314"/>
      <c r="C53" s="314"/>
      <c r="D53" s="314"/>
    </row>
    <row r="54" spans="1:4" ht="20.100000000000001" customHeight="1">
      <c r="A54" s="314"/>
      <c r="B54" s="314"/>
      <c r="C54" s="314"/>
      <c r="D54" s="314"/>
    </row>
    <row r="55" spans="1:4" ht="20.100000000000001" customHeight="1">
      <c r="A55" s="314"/>
      <c r="B55" s="314"/>
      <c r="C55" s="314"/>
      <c r="D55" s="314"/>
    </row>
    <row r="56" spans="1:4" ht="20.100000000000001" customHeight="1">
      <c r="A56" s="314"/>
      <c r="B56" s="314"/>
      <c r="C56" s="314"/>
      <c r="D56" s="314"/>
    </row>
    <row r="57" spans="1:4" ht="20.100000000000001" customHeight="1">
      <c r="A57" s="314"/>
      <c r="B57" s="314"/>
      <c r="C57" s="314"/>
      <c r="D57" s="314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4C08-AA00-48E4-9320-1143752CAF35}">
  <dimension ref="A1:D75"/>
  <sheetViews>
    <sheetView topLeftCell="A4" workbookViewId="0">
      <selection activeCell="G6" sqref="G6"/>
    </sheetView>
  </sheetViews>
  <sheetFormatPr defaultColWidth="8.6640625" defaultRowHeight="13.2"/>
  <cols>
    <col min="1" max="1" width="46.5546875" style="306" customWidth="1"/>
    <col min="2" max="2" width="9.88671875" style="306" customWidth="1"/>
    <col min="3" max="3" width="9.33203125" style="306" customWidth="1"/>
    <col min="4" max="4" width="20.88671875" style="306" customWidth="1"/>
    <col min="5" max="16384" width="8.6640625" style="306"/>
  </cols>
  <sheetData>
    <row r="1" spans="1:4" s="304" customFormat="1" ht="20.100000000000001" customHeight="1">
      <c r="A1" s="303" t="s">
        <v>422</v>
      </c>
      <c r="B1" s="360"/>
      <c r="C1" s="336"/>
      <c r="D1" s="336"/>
    </row>
    <row r="2" spans="1:4" ht="20.100000000000001" customHeight="1">
      <c r="A2" s="314"/>
      <c r="B2" s="360"/>
      <c r="C2" s="314"/>
    </row>
    <row r="3" spans="1:4" s="308" customFormat="1" ht="15.9" customHeight="1">
      <c r="A3" s="307"/>
      <c r="B3" s="337"/>
      <c r="C3" s="337"/>
      <c r="D3" s="361" t="s">
        <v>417</v>
      </c>
    </row>
    <row r="4" spans="1:4" s="308" customFormat="1" ht="15.75" customHeight="1">
      <c r="A4" s="338"/>
      <c r="B4" s="339" t="s">
        <v>24</v>
      </c>
      <c r="C4" s="339" t="s">
        <v>24</v>
      </c>
      <c r="D4" s="339" t="s">
        <v>385</v>
      </c>
    </row>
    <row r="5" spans="1:4" s="308" customFormat="1" ht="15.9" customHeight="1">
      <c r="A5" s="340"/>
      <c r="B5" s="341" t="s">
        <v>418</v>
      </c>
      <c r="C5" s="341" t="s">
        <v>25</v>
      </c>
      <c r="D5" s="341" t="s">
        <v>419</v>
      </c>
    </row>
    <row r="6" spans="1:4" s="308" customFormat="1" ht="20.100000000000001" customHeight="1">
      <c r="A6" s="307"/>
      <c r="B6" s="58"/>
      <c r="C6" s="58"/>
      <c r="D6" s="58"/>
    </row>
    <row r="7" spans="1:4" s="346" customFormat="1" ht="20.100000000000001" customHeight="1">
      <c r="A7" s="362" t="s">
        <v>213</v>
      </c>
      <c r="B7" s="363">
        <f>SUM(B8,B9,B14)</f>
        <v>60172</v>
      </c>
      <c r="C7" s="363">
        <f>SUM(C8,C9,C14)</f>
        <v>78002</v>
      </c>
      <c r="D7" s="371">
        <f t="shared" ref="D7:D26" si="0">+C7/B7*100</f>
        <v>129.63172239579873</v>
      </c>
    </row>
    <row r="8" spans="1:4" s="346" customFormat="1" ht="20.100000000000001" customHeight="1">
      <c r="A8" s="348" t="s">
        <v>399</v>
      </c>
      <c r="B8" s="365">
        <v>794</v>
      </c>
      <c r="C8" s="365">
        <v>920</v>
      </c>
      <c r="D8" s="372">
        <f t="shared" si="0"/>
        <v>115.86901763224182</v>
      </c>
    </row>
    <row r="9" spans="1:4" s="346" customFormat="1" ht="20.100000000000001" customHeight="1">
      <c r="A9" s="348" t="s">
        <v>400</v>
      </c>
      <c r="B9" s="365">
        <f>SUM(B10:B13)</f>
        <v>16552</v>
      </c>
      <c r="C9" s="365">
        <f>SUM(C10:C13)</f>
        <v>20041</v>
      </c>
      <c r="D9" s="372">
        <f t="shared" si="0"/>
        <v>121.07902368293861</v>
      </c>
    </row>
    <row r="10" spans="1:4" s="308" customFormat="1" ht="20.100000000000001" customHeight="1">
      <c r="A10" s="367" t="s">
        <v>33</v>
      </c>
      <c r="B10" s="368">
        <v>343</v>
      </c>
      <c r="C10" s="368">
        <v>419</v>
      </c>
      <c r="D10" s="373">
        <f t="shared" si="0"/>
        <v>122.15743440233236</v>
      </c>
    </row>
    <row r="11" spans="1:4" s="308" customFormat="1" ht="19.5" customHeight="1">
      <c r="A11" s="367" t="s">
        <v>39</v>
      </c>
      <c r="B11" s="368">
        <v>7174</v>
      </c>
      <c r="C11" s="368">
        <v>8952</v>
      </c>
      <c r="D11" s="373">
        <f t="shared" si="0"/>
        <v>124.78394201282408</v>
      </c>
    </row>
    <row r="12" spans="1:4" s="308" customFormat="1" ht="19.5" customHeight="1">
      <c r="A12" s="367" t="s">
        <v>401</v>
      </c>
      <c r="B12" s="368">
        <v>491</v>
      </c>
      <c r="C12" s="368">
        <v>550</v>
      </c>
      <c r="D12" s="373">
        <f t="shared" si="0"/>
        <v>112.01629327902241</v>
      </c>
    </row>
    <row r="13" spans="1:4" s="308" customFormat="1" ht="20.100000000000001" customHeight="1">
      <c r="A13" s="367" t="s">
        <v>402</v>
      </c>
      <c r="B13" s="368">
        <v>8544</v>
      </c>
      <c r="C13" s="368">
        <v>10120</v>
      </c>
      <c r="D13" s="373">
        <f t="shared" si="0"/>
        <v>118.44569288389512</v>
      </c>
    </row>
    <row r="14" spans="1:4" s="346" customFormat="1" ht="20.100000000000001" customHeight="1">
      <c r="A14" s="370" t="s">
        <v>403</v>
      </c>
      <c r="B14" s="365">
        <f>SUM(B15:B26)</f>
        <v>42826</v>
      </c>
      <c r="C14" s="365">
        <f>SUM(C15:C26)</f>
        <v>57041</v>
      </c>
      <c r="D14" s="372">
        <f t="shared" si="0"/>
        <v>133.19245318264606</v>
      </c>
    </row>
    <row r="15" spans="1:4" s="308" customFormat="1" ht="20.100000000000001" customHeight="1">
      <c r="A15" s="367" t="s">
        <v>404</v>
      </c>
      <c r="B15" s="368">
        <v>22096</v>
      </c>
      <c r="C15" s="368">
        <v>30727</v>
      </c>
      <c r="D15" s="373">
        <f t="shared" si="0"/>
        <v>139.06136857349748</v>
      </c>
    </row>
    <row r="16" spans="1:4" s="308" customFormat="1" ht="20.100000000000001" customHeight="1">
      <c r="A16" s="367" t="s">
        <v>405</v>
      </c>
      <c r="B16" s="368">
        <v>3344</v>
      </c>
      <c r="C16" s="368">
        <v>4052</v>
      </c>
      <c r="D16" s="373">
        <f t="shared" si="0"/>
        <v>121.17224880382776</v>
      </c>
    </row>
    <row r="17" spans="1:4" s="308" customFormat="1" ht="20.100000000000001" customHeight="1">
      <c r="A17" s="367" t="s">
        <v>406</v>
      </c>
      <c r="B17" s="368">
        <v>2997</v>
      </c>
      <c r="C17" s="368">
        <v>3484</v>
      </c>
      <c r="D17" s="373">
        <f t="shared" si="0"/>
        <v>116.24958291624958</v>
      </c>
    </row>
    <row r="18" spans="1:4" s="308" customFormat="1" ht="20.100000000000001" customHeight="1">
      <c r="A18" s="367" t="s">
        <v>407</v>
      </c>
      <c r="B18" s="368">
        <v>1481</v>
      </c>
      <c r="C18" s="368">
        <v>2043</v>
      </c>
      <c r="D18" s="373">
        <f t="shared" si="0"/>
        <v>137.94733288318704</v>
      </c>
    </row>
    <row r="19" spans="1:4" s="308" customFormat="1" ht="21.75" customHeight="1">
      <c r="A19" s="367" t="s">
        <v>408</v>
      </c>
      <c r="B19" s="368">
        <v>473</v>
      </c>
      <c r="C19" s="368">
        <v>646</v>
      </c>
      <c r="D19" s="373">
        <f t="shared" si="0"/>
        <v>136.57505285412262</v>
      </c>
    </row>
    <row r="20" spans="1:4" s="308" customFormat="1" ht="20.100000000000001" customHeight="1">
      <c r="A20" s="367" t="s">
        <v>409</v>
      </c>
      <c r="B20" s="368">
        <v>2548</v>
      </c>
      <c r="C20" s="368">
        <v>3482</v>
      </c>
      <c r="D20" s="373">
        <f t="shared" si="0"/>
        <v>136.65620094191522</v>
      </c>
    </row>
    <row r="21" spans="1:4" s="308" customFormat="1" ht="30" customHeight="1">
      <c r="A21" s="367" t="s">
        <v>420</v>
      </c>
      <c r="B21" s="368">
        <v>4512</v>
      </c>
      <c r="C21" s="368">
        <v>5993</v>
      </c>
      <c r="D21" s="373">
        <f t="shared" si="0"/>
        <v>132.82358156028369</v>
      </c>
    </row>
    <row r="22" spans="1:4" s="308" customFormat="1" ht="20.100000000000001" customHeight="1">
      <c r="A22" s="367" t="s">
        <v>411</v>
      </c>
      <c r="B22" s="368">
        <v>1179</v>
      </c>
      <c r="C22" s="368">
        <v>1583</v>
      </c>
      <c r="D22" s="373">
        <f t="shared" si="0"/>
        <v>134.26632739609838</v>
      </c>
    </row>
    <row r="23" spans="1:4" s="308" customFormat="1" ht="21" customHeight="1">
      <c r="A23" s="367" t="s">
        <v>412</v>
      </c>
      <c r="B23" s="368">
        <v>201</v>
      </c>
      <c r="C23" s="368">
        <v>309</v>
      </c>
      <c r="D23" s="373">
        <f t="shared" si="0"/>
        <v>153.73134328358208</v>
      </c>
    </row>
    <row r="24" spans="1:4" s="308" customFormat="1" ht="20.100000000000001" customHeight="1">
      <c r="A24" s="367" t="s">
        <v>413</v>
      </c>
      <c r="B24" s="368">
        <v>342</v>
      </c>
      <c r="C24" s="368">
        <v>415</v>
      </c>
      <c r="D24" s="373">
        <f t="shared" si="0"/>
        <v>121.34502923976609</v>
      </c>
    </row>
    <row r="25" spans="1:4" ht="29.25" customHeight="1">
      <c r="A25" s="367" t="s">
        <v>421</v>
      </c>
      <c r="B25" s="368">
        <v>3123</v>
      </c>
      <c r="C25" s="368">
        <v>3812</v>
      </c>
      <c r="D25" s="373">
        <f t="shared" si="0"/>
        <v>122.06211975664425</v>
      </c>
    </row>
    <row r="26" spans="1:4" ht="20.100000000000001" customHeight="1">
      <c r="A26" s="367" t="s">
        <v>415</v>
      </c>
      <c r="B26" s="368">
        <v>530</v>
      </c>
      <c r="C26" s="368">
        <v>495</v>
      </c>
      <c r="D26" s="373">
        <f t="shared" si="0"/>
        <v>93.396226415094347</v>
      </c>
    </row>
    <row r="27" spans="1:4" ht="29.25" customHeight="1">
      <c r="A27" s="374"/>
      <c r="B27" s="314"/>
      <c r="C27" s="314"/>
      <c r="D27" s="314"/>
    </row>
    <row r="28" spans="1:4" ht="20.100000000000001" customHeight="1">
      <c r="A28" s="374"/>
      <c r="B28" s="314"/>
      <c r="C28" s="314"/>
      <c r="D28" s="314"/>
    </row>
    <row r="29" spans="1:4" ht="20.100000000000001" customHeight="1">
      <c r="A29" s="314"/>
      <c r="B29" s="314"/>
      <c r="C29" s="314"/>
    </row>
    <row r="30" spans="1:4" ht="20.100000000000001" customHeight="1">
      <c r="A30" s="314"/>
      <c r="B30" s="314"/>
      <c r="C30" s="314"/>
    </row>
    <row r="31" spans="1:4" ht="20.100000000000001" customHeight="1">
      <c r="A31" s="314"/>
      <c r="B31" s="314"/>
      <c r="C31" s="314"/>
    </row>
    <row r="32" spans="1:4" ht="20.100000000000001" customHeight="1">
      <c r="A32" s="314"/>
      <c r="B32" s="314"/>
      <c r="C32" s="314"/>
    </row>
    <row r="33" spans="1:3" ht="20.100000000000001" customHeight="1">
      <c r="A33" s="314"/>
      <c r="B33" s="314"/>
      <c r="C33" s="314"/>
    </row>
    <row r="34" spans="1:3" ht="20.100000000000001" customHeight="1">
      <c r="A34" s="314"/>
      <c r="B34" s="314"/>
      <c r="C34" s="314"/>
    </row>
    <row r="35" spans="1:3" ht="20.100000000000001" customHeight="1">
      <c r="A35" s="314"/>
      <c r="B35" s="314"/>
      <c r="C35" s="314"/>
    </row>
    <row r="36" spans="1:3" ht="20.100000000000001" customHeight="1">
      <c r="A36" s="314"/>
      <c r="B36" s="314"/>
      <c r="C36" s="314"/>
    </row>
    <row r="37" spans="1:3" ht="20.100000000000001" customHeight="1">
      <c r="A37" s="314"/>
      <c r="B37" s="314"/>
      <c r="C37" s="314"/>
    </row>
    <row r="38" spans="1:3" ht="20.100000000000001" customHeight="1">
      <c r="A38" s="314"/>
      <c r="B38" s="314"/>
      <c r="C38" s="314"/>
    </row>
    <row r="39" spans="1:3" ht="20.100000000000001" customHeight="1">
      <c r="A39" s="314"/>
      <c r="B39" s="314"/>
      <c r="C39" s="314"/>
    </row>
    <row r="40" spans="1:3" ht="20.100000000000001" customHeight="1">
      <c r="A40" s="314"/>
      <c r="B40" s="314"/>
      <c r="C40" s="314"/>
    </row>
    <row r="41" spans="1:3" ht="20.100000000000001" customHeight="1">
      <c r="A41" s="314"/>
      <c r="B41" s="314"/>
      <c r="C41" s="314"/>
    </row>
    <row r="42" spans="1:3" ht="20.100000000000001" customHeight="1">
      <c r="A42" s="314"/>
      <c r="B42" s="314"/>
      <c r="C42" s="314"/>
    </row>
    <row r="43" spans="1:3" ht="20.100000000000001" customHeight="1">
      <c r="A43" s="314"/>
      <c r="B43" s="314"/>
      <c r="C43" s="314"/>
    </row>
    <row r="44" spans="1:3" ht="20.100000000000001" customHeight="1">
      <c r="A44" s="314"/>
      <c r="B44" s="314"/>
      <c r="C44" s="314"/>
    </row>
    <row r="45" spans="1:3" ht="20.100000000000001" customHeight="1">
      <c r="A45" s="314"/>
      <c r="B45" s="314"/>
      <c r="C45" s="314"/>
    </row>
    <row r="46" spans="1:3" ht="20.100000000000001" customHeight="1">
      <c r="A46" s="314"/>
      <c r="B46" s="314"/>
      <c r="C46" s="314"/>
    </row>
    <row r="47" spans="1:3" ht="20.100000000000001" customHeight="1">
      <c r="A47" s="314"/>
      <c r="B47" s="314"/>
      <c r="C47" s="314"/>
    </row>
    <row r="48" spans="1:3" ht="20.100000000000001" customHeight="1">
      <c r="A48" s="314"/>
      <c r="B48" s="314"/>
      <c r="C48" s="314"/>
    </row>
    <row r="49" spans="1:3" ht="20.100000000000001" customHeight="1">
      <c r="A49" s="314"/>
      <c r="B49" s="314"/>
      <c r="C49" s="314"/>
    </row>
    <row r="50" spans="1:3" ht="20.100000000000001" customHeight="1">
      <c r="A50" s="314"/>
      <c r="B50" s="314"/>
      <c r="C50" s="314"/>
    </row>
    <row r="51" spans="1:3" ht="20.100000000000001" customHeight="1">
      <c r="A51" s="314"/>
      <c r="B51" s="314"/>
      <c r="C51" s="314"/>
    </row>
    <row r="52" spans="1:3" ht="20.100000000000001" customHeight="1">
      <c r="A52" s="314"/>
      <c r="B52" s="314"/>
      <c r="C52" s="314"/>
    </row>
    <row r="53" spans="1:3" ht="20.100000000000001" customHeight="1">
      <c r="A53" s="314"/>
      <c r="B53" s="314"/>
      <c r="C53" s="314"/>
    </row>
    <row r="54" spans="1:3" ht="20.100000000000001" customHeight="1">
      <c r="A54" s="314"/>
      <c r="B54" s="314"/>
      <c r="C54" s="314"/>
    </row>
    <row r="55" spans="1:3" ht="20.100000000000001" customHeight="1">
      <c r="A55" s="314"/>
      <c r="B55" s="314"/>
      <c r="C55" s="314"/>
    </row>
    <row r="56" spans="1:3" ht="20.100000000000001" customHeight="1">
      <c r="A56" s="314"/>
      <c r="B56" s="314"/>
      <c r="C56" s="314"/>
    </row>
    <row r="57" spans="1:3" ht="20.100000000000001" customHeight="1">
      <c r="A57" s="314"/>
      <c r="B57" s="314"/>
      <c r="C57" s="314"/>
    </row>
    <row r="58" spans="1:3" ht="20.100000000000001" customHeight="1">
      <c r="A58" s="314"/>
      <c r="B58" s="314"/>
      <c r="C58" s="314"/>
    </row>
    <row r="59" spans="1:3" ht="20.100000000000001" customHeight="1">
      <c r="A59" s="314"/>
      <c r="B59" s="314"/>
      <c r="C59" s="314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LD CN</vt:lpstr>
      <vt:lpstr>5. LD CN 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2024-07-27T09:01:35Z</cp:lastPrinted>
  <dcterms:created xsi:type="dcterms:W3CDTF">2024-07-24T01:55:16Z</dcterms:created>
  <dcterms:modified xsi:type="dcterms:W3CDTF">2024-07-29T00:30:16Z</dcterms:modified>
</cp:coreProperties>
</file>