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xiaobing\doc\数据表\开发\excel\"/>
    </mc:Choice>
  </mc:AlternateContent>
  <xr:revisionPtr revIDLastSave="0" documentId="13_ncr:1_{79FB5ECF-8181-4A07-A747-FF4580F72D34}" xr6:coauthVersionLast="47" xr6:coauthVersionMax="47" xr10:uidLastSave="{00000000-0000-0000-0000-000000000000}"/>
  <bookViews>
    <workbookView xWindow="28680" yWindow="1245" windowWidth="29040" windowHeight="15840" xr2:uid="{00000000-000D-0000-FFFF-FFFF00000000}"/>
  </bookViews>
  <sheets>
    <sheet name="Sheet1" sheetId="1" r:id="rId1"/>
    <sheet name="数值计算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5" i="1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8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9" i="2"/>
  <c r="M26" i="2"/>
  <c r="M9" i="2"/>
  <c r="I10" i="2" l="1"/>
  <c r="M10" i="2" s="1"/>
  <c r="I11" i="2" l="1"/>
  <c r="M11" i="2" s="1"/>
  <c r="I12" i="2" l="1"/>
  <c r="M12" i="2" s="1"/>
  <c r="I13" i="2" l="1"/>
  <c r="M13" i="2" s="1"/>
  <c r="I14" i="2" l="1"/>
  <c r="M14" i="2" s="1"/>
  <c r="I15" i="2" l="1"/>
  <c r="M15" i="2" s="1"/>
  <c r="I16" i="2" l="1"/>
  <c r="M16" i="2" s="1"/>
  <c r="I17" i="2" l="1"/>
  <c r="I18" i="2" l="1"/>
  <c r="M17" i="2"/>
  <c r="I19" i="2" l="1"/>
  <c r="M18" i="2"/>
  <c r="I20" i="2" l="1"/>
  <c r="M19" i="2"/>
  <c r="I21" i="2" l="1"/>
  <c r="M20" i="2"/>
  <c r="I22" i="2" l="1"/>
  <c r="M21" i="2"/>
  <c r="I23" i="2" l="1"/>
  <c r="M22" i="2"/>
  <c r="I24" i="2" l="1"/>
  <c r="M23" i="2"/>
  <c r="I25" i="2" l="1"/>
  <c r="M25" i="2" s="1"/>
  <c r="M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2" authorId="0" shapeId="0" xr:uid="{80BA4413-51F5-42BE-86CB-FF966402B3D3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下区间 ，大于等于</t>
        </r>
      </text>
    </comment>
  </commentList>
</comments>
</file>

<file path=xl/sharedStrings.xml><?xml version="1.0" encoding="utf-8"?>
<sst xmlns="http://schemas.openxmlformats.org/spreadsheetml/2006/main" count="109" uniqueCount="79">
  <si>
    <t>id</t>
    <phoneticPr fontId="1" type="noConversion"/>
  </si>
  <si>
    <t>序号</t>
    <phoneticPr fontId="1" type="noConversion"/>
  </si>
  <si>
    <t>name</t>
    <phoneticPr fontId="1" type="noConversion"/>
  </si>
  <si>
    <t>升级经验</t>
    <phoneticPr fontId="1" type="noConversion"/>
  </si>
  <si>
    <t>爵位名称</t>
    <phoneticPr fontId="1" type="noConversion"/>
  </si>
  <si>
    <t>名称</t>
    <phoneticPr fontId="1" type="noConversion"/>
  </si>
  <si>
    <t>sv_name</t>
    <phoneticPr fontId="1" type="noConversion"/>
  </si>
  <si>
    <t>百姓</t>
  </si>
  <si>
    <t>男爵</t>
  </si>
  <si>
    <t>子爵</t>
  </si>
  <si>
    <t>伯爵</t>
  </si>
  <si>
    <t>侯爵</t>
  </si>
  <si>
    <t>县公</t>
  </si>
  <si>
    <t>郡公</t>
  </si>
  <si>
    <t>国公</t>
  </si>
  <si>
    <t>郡王</t>
  </si>
  <si>
    <t>exp</t>
    <phoneticPr fontId="1" type="noConversion"/>
  </si>
  <si>
    <t>int32</t>
    <phoneticPr fontId="1" type="noConversion"/>
  </si>
  <si>
    <t>string</t>
    <phoneticPr fontId="1" type="noConversion"/>
  </si>
  <si>
    <t>title_name1</t>
    <phoneticPr fontId="1" type="noConversion"/>
  </si>
  <si>
    <t>title_name2</t>
  </si>
  <si>
    <t>title_name3</t>
  </si>
  <si>
    <t>title_name4</t>
  </si>
  <si>
    <t>title_name5</t>
  </si>
  <si>
    <t>title_name6</t>
  </si>
  <si>
    <t>title_name7</t>
  </si>
  <si>
    <t>title_name8</t>
  </si>
  <si>
    <t>title_name9</t>
  </si>
  <si>
    <t>title_name10</t>
  </si>
  <si>
    <t>爵位奖励</t>
    <phoneticPr fontId="1" type="noConversion"/>
  </si>
  <si>
    <t>reward</t>
    <phoneticPr fontId="1" type="noConversion"/>
  </si>
  <si>
    <t>爵位武将掉落奖励</t>
    <phoneticPr fontId="1" type="noConversion"/>
  </si>
  <si>
    <t>hero_drop</t>
    <phoneticPr fontId="1" type="noConversion"/>
  </si>
  <si>
    <t>官阶</t>
    <phoneticPr fontId="1" type="noConversion"/>
  </si>
  <si>
    <t>需求功勋</t>
    <phoneticPr fontId="1" type="noConversion"/>
  </si>
  <si>
    <t>金币</t>
    <phoneticPr fontId="1" type="noConversion"/>
  </si>
  <si>
    <t>掉落库</t>
    <phoneticPr fontId="1" type="noConversion"/>
  </si>
  <si>
    <t>次数</t>
    <phoneticPr fontId="1" type="noConversion"/>
  </si>
  <si>
    <t>摄政王</t>
  </si>
  <si>
    <t>摄政王</t>
    <phoneticPr fontId="1" type="noConversion"/>
  </si>
  <si>
    <t>title_name11</t>
  </si>
  <si>
    <t>title_name12</t>
  </si>
  <si>
    <t>title_name13</t>
  </si>
  <si>
    <t>title_name14</t>
  </si>
  <si>
    <t>title_name15</t>
  </si>
  <si>
    <t>title_name16</t>
  </si>
  <si>
    <t>title_name17</t>
  </si>
  <si>
    <t>title_name18</t>
  </si>
  <si>
    <t>title_name19</t>
  </si>
  <si>
    <t>】&lt;/color&gt;</t>
    <phoneticPr fontId="1" type="noConversion"/>
  </si>
  <si>
    <t>&lt;color=#</t>
    <phoneticPr fontId="1" type="noConversion"/>
  </si>
  <si>
    <t>01ff0d</t>
    <phoneticPr fontId="1" type="noConversion"/>
  </si>
  <si>
    <t>&gt;【</t>
  </si>
  <si>
    <t>字色</t>
    <phoneticPr fontId="1" type="noConversion"/>
  </si>
  <si>
    <t>01FF0D</t>
  </si>
  <si>
    <t>F076FF</t>
  </si>
  <si>
    <t>FFC34A</t>
  </si>
  <si>
    <t>FF3C3C</t>
  </si>
  <si>
    <t>一星亲王</t>
  </si>
  <si>
    <t>一星亲王</t>
    <phoneticPr fontId="1" type="noConversion"/>
  </si>
  <si>
    <t>二星亲王</t>
  </si>
  <si>
    <t>二星亲王</t>
    <phoneticPr fontId="1" type="noConversion"/>
  </si>
  <si>
    <t>三星亲王</t>
  </si>
  <si>
    <t>三星亲王</t>
    <phoneticPr fontId="1" type="noConversion"/>
  </si>
  <si>
    <t>四星亲王</t>
  </si>
  <si>
    <t>四星亲王</t>
    <phoneticPr fontId="1" type="noConversion"/>
  </si>
  <si>
    <t>五星亲王</t>
  </si>
  <si>
    <t>五星亲王</t>
    <phoneticPr fontId="1" type="noConversion"/>
  </si>
  <si>
    <t>六星亲王</t>
  </si>
  <si>
    <t>六星亲王</t>
    <phoneticPr fontId="1" type="noConversion"/>
  </si>
  <si>
    <t>七星亲王</t>
  </si>
  <si>
    <t>七星亲王</t>
    <phoneticPr fontId="1" type="noConversion"/>
  </si>
  <si>
    <t>八星亲王</t>
  </si>
  <si>
    <t>八星亲王</t>
    <phoneticPr fontId="1" type="noConversion"/>
  </si>
  <si>
    <t>九星亲王</t>
  </si>
  <si>
    <t>九星亲王</t>
    <phoneticPr fontId="1" type="noConversion"/>
  </si>
  <si>
    <t>武将特殊奖励</t>
    <phoneticPr fontId="1" type="noConversion"/>
  </si>
  <si>
    <t>reward_one</t>
    <phoneticPr fontId="1" type="noConversion"/>
  </si>
  <si>
    <t>3301003,1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</si>
</sst>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G11" sqref="G11"/>
    </sheetView>
  </sheetViews>
  <sheetFormatPr defaultRowHeight="14.25" x14ac:dyDescent="0.2"/>
  <cols>
    <col min="2" max="2" width="11" bestFit="1" customWidth="1"/>
    <col min="5" max="5" width="14.25" bestFit="1" customWidth="1"/>
    <col min="6" max="6" width="17.25" bestFit="1" customWidth="1"/>
    <col min="7" max="7" width="13" bestFit="1" customWidth="1"/>
  </cols>
  <sheetData>
    <row r="1" spans="1:7" x14ac:dyDescent="0.2">
      <c r="A1" s="1" t="s">
        <v>0</v>
      </c>
      <c r="B1" s="1" t="s">
        <v>2</v>
      </c>
      <c r="C1" s="1" t="s">
        <v>16</v>
      </c>
      <c r="D1" s="1" t="s">
        <v>6</v>
      </c>
      <c r="E1" s="1" t="s">
        <v>30</v>
      </c>
      <c r="F1" s="1" t="s">
        <v>32</v>
      </c>
      <c r="G1" s="1" t="s">
        <v>77</v>
      </c>
    </row>
    <row r="2" spans="1:7" x14ac:dyDescent="0.2">
      <c r="A2" s="1" t="s">
        <v>1</v>
      </c>
      <c r="B2" s="1" t="s">
        <v>5</v>
      </c>
      <c r="C2" s="1" t="s">
        <v>3</v>
      </c>
      <c r="D2" s="1" t="s">
        <v>4</v>
      </c>
      <c r="E2" s="1" t="s">
        <v>29</v>
      </c>
      <c r="F2" s="1" t="s">
        <v>31</v>
      </c>
      <c r="G2" s="1" t="s">
        <v>76</v>
      </c>
    </row>
    <row r="3" spans="1:7" x14ac:dyDescent="0.2">
      <c r="A3" s="1">
        <v>1</v>
      </c>
      <c r="B3" s="1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</row>
    <row r="4" spans="1:7" x14ac:dyDescent="0.2">
      <c r="A4" s="1" t="s">
        <v>17</v>
      </c>
      <c r="B4" s="1" t="s">
        <v>18</v>
      </c>
      <c r="C4" s="1" t="s">
        <v>17</v>
      </c>
      <c r="D4" s="1" t="s">
        <v>18</v>
      </c>
      <c r="E4" s="1" t="s">
        <v>18</v>
      </c>
      <c r="F4" s="1" t="s">
        <v>18</v>
      </c>
      <c r="G4" s="1" t="s">
        <v>18</v>
      </c>
    </row>
    <row r="5" spans="1:7" x14ac:dyDescent="0.2">
      <c r="A5" s="1">
        <v>1</v>
      </c>
      <c r="B5" s="1" t="s">
        <v>19</v>
      </c>
      <c r="C5" s="1">
        <v>0</v>
      </c>
      <c r="D5" s="1" t="s">
        <v>7</v>
      </c>
      <c r="E5" s="1" t="str">
        <f>IF(VLOOKUP($A5,数值计算!$F$8:$N$26,8,0)=0,"",VLOOKUP($A5,数值计算!$F$8:$N$26,8,0))</f>
        <v/>
      </c>
      <c r="F5" s="1" t="str">
        <f>IF(VLOOKUP($A5,数值计算!$F$8:$N$26,9,0)=0,"",VLOOKUP($A5,数值计算!$F$8:$N$26,9,0))</f>
        <v/>
      </c>
    </row>
    <row r="6" spans="1:7" x14ac:dyDescent="0.2">
      <c r="A6" s="1">
        <v>2</v>
      </c>
      <c r="B6" s="1" t="s">
        <v>20</v>
      </c>
      <c r="C6" s="1">
        <v>100</v>
      </c>
      <c r="D6" s="1" t="s">
        <v>8</v>
      </c>
      <c r="E6" s="1" t="str">
        <f>IF(VLOOKUP($A6,数值计算!$F$8:$N$26,8,0)=0,"",VLOOKUP($A6,数值计算!$F$8:$N$26,8,0))</f>
        <v>3000002,2000</v>
      </c>
      <c r="F6" s="1" t="str">
        <f>IF(VLOOKUP($A6,数值计算!$F$8:$N$26,9,0)=0,"",VLOOKUP($A6,数值计算!$F$8:$N$26,9,0))</f>
        <v>31010,1</v>
      </c>
      <c r="G6" s="9" t="s">
        <v>78</v>
      </c>
    </row>
    <row r="7" spans="1:7" x14ac:dyDescent="0.2">
      <c r="A7" s="1">
        <v>3</v>
      </c>
      <c r="B7" s="1" t="s">
        <v>21</v>
      </c>
      <c r="C7" s="1">
        <v>300</v>
      </c>
      <c r="D7" s="1" t="s">
        <v>9</v>
      </c>
      <c r="E7" s="1" t="str">
        <f>IF(VLOOKUP($A7,数值计算!$F$8:$N$26,8,0)=0,"",VLOOKUP($A7,数值计算!$F$8:$N$26,8,0))</f>
        <v>3000002,3000</v>
      </c>
      <c r="F7" s="1" t="str">
        <f>IF(VLOOKUP($A7,数值计算!$F$8:$N$26,9,0)=0,"",VLOOKUP($A7,数值计算!$F$8:$N$26,9,0))</f>
        <v>31010,1</v>
      </c>
      <c r="G7" s="9"/>
    </row>
    <row r="8" spans="1:7" x14ac:dyDescent="0.2">
      <c r="A8" s="1">
        <v>4</v>
      </c>
      <c r="B8" s="1" t="s">
        <v>22</v>
      </c>
      <c r="C8" s="1">
        <v>1000</v>
      </c>
      <c r="D8" s="1" t="s">
        <v>10</v>
      </c>
      <c r="E8" s="1" t="str">
        <f>IF(VLOOKUP($A8,数值计算!$F$8:$N$26,8,0)=0,"",VLOOKUP($A8,数值计算!$F$8:$N$26,8,0))</f>
        <v>3000002,4000</v>
      </c>
      <c r="F8" s="1" t="str">
        <f>IF(VLOOKUP($A8,数值计算!$F$8:$N$26,9,0)=0,"",VLOOKUP($A8,数值计算!$F$8:$N$26,9,0))</f>
        <v>31010,1</v>
      </c>
      <c r="G8" s="9"/>
    </row>
    <row r="9" spans="1:7" x14ac:dyDescent="0.2">
      <c r="A9" s="1">
        <v>5</v>
      </c>
      <c r="B9" s="1" t="s">
        <v>23</v>
      </c>
      <c r="C9" s="1">
        <v>2500</v>
      </c>
      <c r="D9" s="1" t="s">
        <v>11</v>
      </c>
      <c r="E9" s="1" t="str">
        <f>IF(VLOOKUP($A9,数值计算!$F$8:$N$26,8,0)=0,"",VLOOKUP($A9,数值计算!$F$8:$N$26,8,0))</f>
        <v>3000002,5000</v>
      </c>
      <c r="F9" s="1" t="str">
        <f>IF(VLOOKUP($A9,数值计算!$F$8:$N$26,9,0)=0,"",VLOOKUP($A9,数值计算!$F$8:$N$26,9,0))</f>
        <v>31010,1</v>
      </c>
      <c r="G9" s="9"/>
    </row>
    <row r="10" spans="1:7" x14ac:dyDescent="0.2">
      <c r="A10" s="1">
        <v>6</v>
      </c>
      <c r="B10" s="1" t="s">
        <v>24</v>
      </c>
      <c r="C10" s="1">
        <v>5000</v>
      </c>
      <c r="D10" s="1" t="s">
        <v>12</v>
      </c>
      <c r="E10" s="1" t="str">
        <f>IF(VLOOKUP($A10,数值计算!$F$8:$N$26,8,0)=0,"",VLOOKUP($A10,数值计算!$F$8:$N$26,8,0))</f>
        <v>3000002,6000</v>
      </c>
      <c r="F10" s="1" t="str">
        <f>IF(VLOOKUP($A10,数值计算!$F$8:$N$26,9,0)=0,"",VLOOKUP($A10,数值计算!$F$8:$N$26,9,0))</f>
        <v>31010,2</v>
      </c>
      <c r="G10" s="9"/>
    </row>
    <row r="11" spans="1:7" x14ac:dyDescent="0.2">
      <c r="A11" s="1">
        <v>7</v>
      </c>
      <c r="B11" s="1" t="s">
        <v>25</v>
      </c>
      <c r="C11" s="1">
        <v>10000</v>
      </c>
      <c r="D11" s="1" t="s">
        <v>13</v>
      </c>
      <c r="E11" s="1" t="str">
        <f>IF(VLOOKUP($A11,数值计算!$F$8:$N$26,8,0)=0,"",VLOOKUP($A11,数值计算!$F$8:$N$26,8,0))</f>
        <v>3000002,7000</v>
      </c>
      <c r="F11" s="1" t="str">
        <f>IF(VLOOKUP($A11,数值计算!$F$8:$N$26,9,0)=0,"",VLOOKUP($A11,数值计算!$F$8:$N$26,9,0))</f>
        <v>31010,2</v>
      </c>
      <c r="G11" s="9"/>
    </row>
    <row r="12" spans="1:7" x14ac:dyDescent="0.2">
      <c r="A12" s="1">
        <v>8</v>
      </c>
      <c r="B12" s="1" t="s">
        <v>26</v>
      </c>
      <c r="C12" s="1">
        <v>17000</v>
      </c>
      <c r="D12" s="1" t="s">
        <v>14</v>
      </c>
      <c r="E12" s="1" t="str">
        <f>IF(VLOOKUP($A12,数值计算!$F$8:$N$26,8,0)=0,"",VLOOKUP($A12,数值计算!$F$8:$N$26,8,0))</f>
        <v>3000002,8000</v>
      </c>
      <c r="F12" s="1" t="str">
        <f>IF(VLOOKUP($A12,数值计算!$F$8:$N$26,9,0)=0,"",VLOOKUP($A12,数值计算!$F$8:$N$26,9,0))</f>
        <v>31010,2</v>
      </c>
      <c r="G12" s="9"/>
    </row>
    <row r="13" spans="1:7" x14ac:dyDescent="0.2">
      <c r="A13" s="1">
        <v>9</v>
      </c>
      <c r="B13" s="1" t="s">
        <v>27</v>
      </c>
      <c r="C13" s="1">
        <v>26000</v>
      </c>
      <c r="D13" s="1" t="s">
        <v>15</v>
      </c>
      <c r="E13" s="1" t="str">
        <f>IF(VLOOKUP($A13,数值计算!$F$8:$N$26,8,0)=0,"",VLOOKUP($A13,数值计算!$F$8:$N$26,8,0))</f>
        <v>3000002,9000</v>
      </c>
      <c r="F13" s="1" t="str">
        <f>IF(VLOOKUP($A13,数值计算!$F$8:$N$26,9,0)=0,"",VLOOKUP($A13,数值计算!$F$8:$N$26,9,0))</f>
        <v>31010,2</v>
      </c>
      <c r="G13" s="9"/>
    </row>
    <row r="14" spans="1:7" x14ac:dyDescent="0.2">
      <c r="A14" s="1">
        <v>10</v>
      </c>
      <c r="B14" s="1" t="s">
        <v>28</v>
      </c>
      <c r="C14" s="1">
        <v>38000</v>
      </c>
      <c r="D14" s="1" t="s">
        <v>58</v>
      </c>
      <c r="E14" s="1" t="str">
        <f>IF(VLOOKUP($A14,数值计算!$F$8:$N$26,8,0)=0,"",VLOOKUP($A14,数值计算!$F$8:$N$26,8,0))</f>
        <v>3000002,10000</v>
      </c>
      <c r="F14" s="1" t="str">
        <f>IF(VLOOKUP($A14,数值计算!$F$8:$N$26,9,0)=0,"",VLOOKUP($A14,数值计算!$F$8:$N$26,9,0))</f>
        <v>31011,2</v>
      </c>
      <c r="G14" s="9"/>
    </row>
    <row r="15" spans="1:7" x14ac:dyDescent="0.2">
      <c r="A15" s="1">
        <v>11</v>
      </c>
      <c r="B15" s="1" t="s">
        <v>40</v>
      </c>
      <c r="C15" s="1">
        <v>53000</v>
      </c>
      <c r="D15" s="1" t="s">
        <v>60</v>
      </c>
      <c r="E15" s="1" t="str">
        <f>IF(VLOOKUP($A15,数值计算!$F$8:$N$26,8,0)=0,"",VLOOKUP($A15,数值计算!$F$8:$N$26,8,0))</f>
        <v>3000002,11000</v>
      </c>
      <c r="F15" s="1" t="str">
        <f>IF(VLOOKUP($A15,数值计算!$F$8:$N$26,9,0)=0,"",VLOOKUP($A15,数值计算!$F$8:$N$26,9,0))</f>
        <v>31011,3</v>
      </c>
      <c r="G15" s="9"/>
    </row>
    <row r="16" spans="1:7" x14ac:dyDescent="0.2">
      <c r="A16" s="1">
        <v>12</v>
      </c>
      <c r="B16" s="1" t="s">
        <v>41</v>
      </c>
      <c r="C16" s="1">
        <v>72000</v>
      </c>
      <c r="D16" s="1" t="s">
        <v>62</v>
      </c>
      <c r="E16" s="1" t="str">
        <f>IF(VLOOKUP($A16,数值计算!$F$8:$N$26,8,0)=0,"",VLOOKUP($A16,数值计算!$F$8:$N$26,8,0))</f>
        <v>3000002,12000</v>
      </c>
      <c r="F16" s="1" t="str">
        <f>IF(VLOOKUP($A16,数值计算!$F$8:$N$26,9,0)=0,"",VLOOKUP($A16,数值计算!$F$8:$N$26,9,0))</f>
        <v>31011,3</v>
      </c>
      <c r="G16" s="9"/>
    </row>
    <row r="17" spans="1:7" x14ac:dyDescent="0.2">
      <c r="A17" s="1">
        <v>13</v>
      </c>
      <c r="B17" s="1" t="s">
        <v>42</v>
      </c>
      <c r="C17" s="1">
        <v>95000</v>
      </c>
      <c r="D17" s="1" t="s">
        <v>64</v>
      </c>
      <c r="E17" s="1" t="str">
        <f>IF(VLOOKUP($A17,数值计算!$F$8:$N$26,8,0)=0,"",VLOOKUP($A17,数值计算!$F$8:$N$26,8,0))</f>
        <v>3000002,13000</v>
      </c>
      <c r="F17" s="1" t="str">
        <f>IF(VLOOKUP($A17,数值计算!$F$8:$N$26,9,0)=0,"",VLOOKUP($A17,数值计算!$F$8:$N$26,9,0))</f>
        <v>31011,3</v>
      </c>
      <c r="G17" s="9"/>
    </row>
    <row r="18" spans="1:7" x14ac:dyDescent="0.2">
      <c r="A18" s="1">
        <v>14</v>
      </c>
      <c r="B18" s="1" t="s">
        <v>43</v>
      </c>
      <c r="C18" s="1">
        <v>123000</v>
      </c>
      <c r="D18" s="1" t="s">
        <v>66</v>
      </c>
      <c r="E18" s="1" t="str">
        <f>IF(VLOOKUP($A18,数值计算!$F$8:$N$26,8,0)=0,"",VLOOKUP($A18,数值计算!$F$8:$N$26,8,0))</f>
        <v>3000002,14000</v>
      </c>
      <c r="F18" s="1" t="str">
        <f>IF(VLOOKUP($A18,数值计算!$F$8:$N$26,9,0)=0,"",VLOOKUP($A18,数值计算!$F$8:$N$26,9,0))</f>
        <v>31011,3</v>
      </c>
      <c r="G18" s="9"/>
    </row>
    <row r="19" spans="1:7" x14ac:dyDescent="0.2">
      <c r="A19" s="1">
        <v>15</v>
      </c>
      <c r="B19" s="1" t="s">
        <v>44</v>
      </c>
      <c r="C19" s="1">
        <v>156000</v>
      </c>
      <c r="D19" s="1" t="s">
        <v>68</v>
      </c>
      <c r="E19" s="1" t="str">
        <f>IF(VLOOKUP($A19,数值计算!$F$8:$N$26,8,0)=0,"",VLOOKUP($A19,数值计算!$F$8:$N$26,8,0))</f>
        <v>3000002,15000</v>
      </c>
      <c r="F19" s="1" t="str">
        <f>IF(VLOOKUP($A19,数值计算!$F$8:$N$26,9,0)=0,"",VLOOKUP($A19,数值计算!$F$8:$N$26,9,0))</f>
        <v>31011,3</v>
      </c>
      <c r="G19" s="9"/>
    </row>
    <row r="20" spans="1:7" x14ac:dyDescent="0.2">
      <c r="A20" s="1">
        <v>16</v>
      </c>
      <c r="B20" s="1" t="s">
        <v>45</v>
      </c>
      <c r="C20" s="1">
        <v>195000</v>
      </c>
      <c r="D20" s="1" t="s">
        <v>70</v>
      </c>
      <c r="E20" s="1" t="str">
        <f>IF(VLOOKUP($A20,数值计算!$F$8:$N$26,8,0)=0,"",VLOOKUP($A20,数值计算!$F$8:$N$26,8,0))</f>
        <v>3000002,16000</v>
      </c>
      <c r="F20" s="1" t="str">
        <f>IF(VLOOKUP($A20,数值计算!$F$8:$N$26,9,0)=0,"",VLOOKUP($A20,数值计算!$F$8:$N$26,9,0))</f>
        <v>31011,3</v>
      </c>
      <c r="G20" s="9"/>
    </row>
    <row r="21" spans="1:7" x14ac:dyDescent="0.2">
      <c r="A21" s="1">
        <v>17</v>
      </c>
      <c r="B21" s="1" t="s">
        <v>46</v>
      </c>
      <c r="C21" s="1">
        <v>240000</v>
      </c>
      <c r="D21" s="1" t="s">
        <v>72</v>
      </c>
      <c r="E21" s="1" t="str">
        <f>IF(VLOOKUP($A21,数值计算!$F$8:$N$26,8,0)=0,"",VLOOKUP($A21,数值计算!$F$8:$N$26,8,0))</f>
        <v>3000002,17000</v>
      </c>
      <c r="F21" s="1" t="str">
        <f>IF(VLOOKUP($A21,数值计算!$F$8:$N$26,9,0)=0,"",VLOOKUP($A21,数值计算!$F$8:$N$26,9,0))</f>
        <v>31011,4</v>
      </c>
      <c r="G21" s="9"/>
    </row>
    <row r="22" spans="1:7" x14ac:dyDescent="0.2">
      <c r="A22" s="1">
        <v>18</v>
      </c>
      <c r="B22" s="1" t="s">
        <v>47</v>
      </c>
      <c r="C22" s="1">
        <v>292000</v>
      </c>
      <c r="D22" s="1" t="s">
        <v>74</v>
      </c>
      <c r="E22" s="1" t="str">
        <f>IF(VLOOKUP($A22,数值计算!$F$8:$N$26,8,0)=0,"",VLOOKUP($A22,数值计算!$F$8:$N$26,8,0))</f>
        <v>3000002,18000</v>
      </c>
      <c r="F22" s="1" t="str">
        <f>IF(VLOOKUP($A22,数值计算!$F$8:$N$26,9,0)=0,"",VLOOKUP($A22,数值计算!$F$8:$N$26,9,0))</f>
        <v>31011,4</v>
      </c>
      <c r="G22" s="9"/>
    </row>
    <row r="23" spans="1:7" x14ac:dyDescent="0.2">
      <c r="A23" s="1">
        <v>19</v>
      </c>
      <c r="B23" s="1" t="s">
        <v>48</v>
      </c>
      <c r="C23" s="1">
        <v>351000</v>
      </c>
      <c r="D23" s="1" t="s">
        <v>38</v>
      </c>
      <c r="E23" s="1" t="str">
        <f>IF(VLOOKUP($A23,数值计算!$F$8:$N$26,8,0)=0,"",VLOOKUP($A23,数值计算!$F$8:$N$26,8,0))</f>
        <v>3000002,20000</v>
      </c>
      <c r="F23" s="1" t="str">
        <f>IF(VLOOKUP($A23,数值计算!$F$8:$N$26,9,0)=0,"",VLOOKUP($A23,数值计算!$F$8:$N$26,9,0))</f>
        <v>31011,4</v>
      </c>
      <c r="G23" s="9"/>
    </row>
    <row r="24" spans="1:7" x14ac:dyDescent="0.2">
      <c r="G24" s="9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5A783-7154-4600-A4F2-7A86B21FBA11}">
  <dimension ref="F3:R26"/>
  <sheetViews>
    <sheetView workbookViewId="0">
      <selection activeCell="H8" sqref="H8:H26"/>
    </sheetView>
  </sheetViews>
  <sheetFormatPr defaultRowHeight="14.25" x14ac:dyDescent="0.2"/>
  <cols>
    <col min="1" max="6" width="9" style="2"/>
    <col min="7" max="7" width="14.125" style="2" bestFit="1" customWidth="1"/>
    <col min="8" max="12" width="9" style="2"/>
    <col min="13" max="13" width="14.25" style="2" bestFit="1" customWidth="1"/>
    <col min="14" max="14" width="7.875" style="2" bestFit="1" customWidth="1"/>
    <col min="15" max="16384" width="9" style="2"/>
  </cols>
  <sheetData>
    <row r="3" spans="6:18" x14ac:dyDescent="0.2">
      <c r="O3" s="2" t="s">
        <v>50</v>
      </c>
      <c r="P3" s="2" t="s">
        <v>51</v>
      </c>
      <c r="Q3" s="2" t="s">
        <v>52</v>
      </c>
      <c r="R3" s="2" t="s">
        <v>49</v>
      </c>
    </row>
    <row r="6" spans="6:18" ht="15" thickBot="1" x14ac:dyDescent="0.25">
      <c r="I6" s="2">
        <v>3000002</v>
      </c>
    </row>
    <row r="7" spans="6:18" x14ac:dyDescent="0.2">
      <c r="F7" s="3" t="s">
        <v>1</v>
      </c>
      <c r="G7" s="4" t="s">
        <v>33</v>
      </c>
      <c r="H7" s="5" t="s">
        <v>34</v>
      </c>
      <c r="I7" s="5" t="s">
        <v>35</v>
      </c>
      <c r="J7" s="5" t="s">
        <v>36</v>
      </c>
      <c r="K7" s="5" t="s">
        <v>37</v>
      </c>
      <c r="L7" s="5" t="s">
        <v>53</v>
      </c>
    </row>
    <row r="8" spans="6:18" x14ac:dyDescent="0.2">
      <c r="F8" s="6">
        <v>1</v>
      </c>
      <c r="G8" s="7" t="s">
        <v>7</v>
      </c>
      <c r="H8" s="8">
        <v>0</v>
      </c>
      <c r="I8" s="8">
        <v>0</v>
      </c>
      <c r="J8" s="8"/>
      <c r="K8" s="8"/>
      <c r="L8" s="8" t="s">
        <v>54</v>
      </c>
      <c r="O8" s="2" t="str">
        <f>$O$3&amp;$L8&amp;$Q$3&amp;$G8&amp;$R$3</f>
        <v>&lt;color=#01FF0D&gt;【百姓】&lt;/color&gt;</v>
      </c>
    </row>
    <row r="9" spans="6:18" x14ac:dyDescent="0.2">
      <c r="F9" s="6">
        <v>2</v>
      </c>
      <c r="G9" s="7" t="s">
        <v>8</v>
      </c>
      <c r="H9" s="8">
        <v>100</v>
      </c>
      <c r="I9" s="8">
        <v>2000</v>
      </c>
      <c r="J9" s="8">
        <v>31010</v>
      </c>
      <c r="K9" s="8">
        <v>1</v>
      </c>
      <c r="L9" s="8" t="s">
        <v>54</v>
      </c>
      <c r="M9" s="2" t="str">
        <f>$I$6&amp;","&amp;I9</f>
        <v>3000002,2000</v>
      </c>
      <c r="N9" s="2" t="str">
        <f>J9&amp;","&amp;K9</f>
        <v>31010,1</v>
      </c>
      <c r="O9" s="2" t="str">
        <f t="shared" ref="O9:O26" si="0">$O$3&amp;$L9&amp;$Q$3&amp;$G9&amp;$R$3</f>
        <v>&lt;color=#01FF0D&gt;【男爵】&lt;/color&gt;</v>
      </c>
    </row>
    <row r="10" spans="6:18" x14ac:dyDescent="0.2">
      <c r="F10" s="6">
        <v>3</v>
      </c>
      <c r="G10" s="7" t="s">
        <v>9</v>
      </c>
      <c r="H10" s="8">
        <v>300</v>
      </c>
      <c r="I10" s="8">
        <f>I9+1000</f>
        <v>3000</v>
      </c>
      <c r="J10" s="8">
        <v>31010</v>
      </c>
      <c r="K10" s="8">
        <v>1</v>
      </c>
      <c r="L10" s="8" t="s">
        <v>54</v>
      </c>
      <c r="M10" s="2" t="str">
        <f t="shared" ref="M10:M26" si="1">$I$6&amp;","&amp;I10</f>
        <v>3000002,3000</v>
      </c>
      <c r="N10" s="2" t="str">
        <f t="shared" ref="N10:N26" si="2">J10&amp;","&amp;K10</f>
        <v>31010,1</v>
      </c>
      <c r="O10" s="2" t="str">
        <f t="shared" si="0"/>
        <v>&lt;color=#01FF0D&gt;【子爵】&lt;/color&gt;</v>
      </c>
    </row>
    <row r="11" spans="6:18" x14ac:dyDescent="0.2">
      <c r="F11" s="6">
        <v>4</v>
      </c>
      <c r="G11" s="7" t="s">
        <v>10</v>
      </c>
      <c r="H11" s="8">
        <v>1000</v>
      </c>
      <c r="I11" s="8">
        <f t="shared" ref="I11:I25" si="3">I10+1000</f>
        <v>4000</v>
      </c>
      <c r="J11" s="8">
        <v>31010</v>
      </c>
      <c r="K11" s="8">
        <v>1</v>
      </c>
      <c r="L11" s="8" t="s">
        <v>54</v>
      </c>
      <c r="M11" s="2" t="str">
        <f t="shared" si="1"/>
        <v>3000002,4000</v>
      </c>
      <c r="N11" s="2" t="str">
        <f t="shared" si="2"/>
        <v>31010,1</v>
      </c>
      <c r="O11" s="2" t="str">
        <f t="shared" si="0"/>
        <v>&lt;color=#01FF0D&gt;【伯爵】&lt;/color&gt;</v>
      </c>
    </row>
    <row r="12" spans="6:18" x14ac:dyDescent="0.2">
      <c r="F12" s="6">
        <v>5</v>
      </c>
      <c r="G12" s="7" t="s">
        <v>11</v>
      </c>
      <c r="H12" s="8">
        <v>2500</v>
      </c>
      <c r="I12" s="8">
        <f t="shared" si="3"/>
        <v>5000</v>
      </c>
      <c r="J12" s="8">
        <v>31010</v>
      </c>
      <c r="K12" s="8">
        <v>1</v>
      </c>
      <c r="L12" s="8" t="s">
        <v>55</v>
      </c>
      <c r="M12" s="2" t="str">
        <f t="shared" si="1"/>
        <v>3000002,5000</v>
      </c>
      <c r="N12" s="2" t="str">
        <f t="shared" si="2"/>
        <v>31010,1</v>
      </c>
      <c r="O12" s="2" t="str">
        <f t="shared" si="0"/>
        <v>&lt;color=#F076FF&gt;【侯爵】&lt;/color&gt;</v>
      </c>
    </row>
    <row r="13" spans="6:18" x14ac:dyDescent="0.2">
      <c r="F13" s="6">
        <v>6</v>
      </c>
      <c r="G13" s="7" t="s">
        <v>12</v>
      </c>
      <c r="H13" s="8">
        <v>5000</v>
      </c>
      <c r="I13" s="8">
        <f t="shared" si="3"/>
        <v>6000</v>
      </c>
      <c r="J13" s="8">
        <v>31010</v>
      </c>
      <c r="K13" s="8">
        <v>2</v>
      </c>
      <c r="L13" s="8" t="s">
        <v>55</v>
      </c>
      <c r="M13" s="2" t="str">
        <f t="shared" si="1"/>
        <v>3000002,6000</v>
      </c>
      <c r="N13" s="2" t="str">
        <f t="shared" si="2"/>
        <v>31010,2</v>
      </c>
      <c r="O13" s="2" t="str">
        <f t="shared" si="0"/>
        <v>&lt;color=#F076FF&gt;【县公】&lt;/color&gt;</v>
      </c>
    </row>
    <row r="14" spans="6:18" x14ac:dyDescent="0.2">
      <c r="F14" s="6">
        <v>7</v>
      </c>
      <c r="G14" s="7" t="s">
        <v>13</v>
      </c>
      <c r="H14" s="8">
        <v>10000</v>
      </c>
      <c r="I14" s="8">
        <f t="shared" si="3"/>
        <v>7000</v>
      </c>
      <c r="J14" s="8">
        <v>31010</v>
      </c>
      <c r="K14" s="8">
        <v>2</v>
      </c>
      <c r="L14" s="8" t="s">
        <v>55</v>
      </c>
      <c r="M14" s="2" t="str">
        <f t="shared" si="1"/>
        <v>3000002,7000</v>
      </c>
      <c r="N14" s="2" t="str">
        <f t="shared" si="2"/>
        <v>31010,2</v>
      </c>
      <c r="O14" s="2" t="str">
        <f t="shared" si="0"/>
        <v>&lt;color=#F076FF&gt;【郡公】&lt;/color&gt;</v>
      </c>
    </row>
    <row r="15" spans="6:18" x14ac:dyDescent="0.2">
      <c r="F15" s="6">
        <v>8</v>
      </c>
      <c r="G15" s="7" t="s">
        <v>14</v>
      </c>
      <c r="H15" s="8">
        <v>17000</v>
      </c>
      <c r="I15" s="8">
        <f t="shared" si="3"/>
        <v>8000</v>
      </c>
      <c r="J15" s="8">
        <v>31010</v>
      </c>
      <c r="K15" s="8">
        <v>2</v>
      </c>
      <c r="L15" s="8" t="s">
        <v>55</v>
      </c>
      <c r="M15" s="2" t="str">
        <f t="shared" si="1"/>
        <v>3000002,8000</v>
      </c>
      <c r="N15" s="2" t="str">
        <f t="shared" si="2"/>
        <v>31010,2</v>
      </c>
      <c r="O15" s="2" t="str">
        <f t="shared" si="0"/>
        <v>&lt;color=#F076FF&gt;【国公】&lt;/color&gt;</v>
      </c>
    </row>
    <row r="16" spans="6:18" x14ac:dyDescent="0.2">
      <c r="F16" s="6">
        <v>9</v>
      </c>
      <c r="G16" s="7" t="s">
        <v>15</v>
      </c>
      <c r="H16" s="8">
        <v>26000</v>
      </c>
      <c r="I16" s="8">
        <f t="shared" si="3"/>
        <v>9000</v>
      </c>
      <c r="J16" s="8">
        <v>31010</v>
      </c>
      <c r="K16" s="8">
        <v>2</v>
      </c>
      <c r="L16" s="8" t="s">
        <v>55</v>
      </c>
      <c r="M16" s="2" t="str">
        <f t="shared" si="1"/>
        <v>3000002,9000</v>
      </c>
      <c r="N16" s="2" t="str">
        <f t="shared" si="2"/>
        <v>31010,2</v>
      </c>
      <c r="O16" s="2" t="str">
        <f t="shared" si="0"/>
        <v>&lt;color=#F076FF&gt;【郡王】&lt;/color&gt;</v>
      </c>
    </row>
    <row r="17" spans="6:15" x14ac:dyDescent="0.2">
      <c r="F17" s="6">
        <v>10</v>
      </c>
      <c r="G17" s="7" t="s">
        <v>59</v>
      </c>
      <c r="H17" s="8">
        <v>38000</v>
      </c>
      <c r="I17" s="8">
        <f t="shared" si="3"/>
        <v>10000</v>
      </c>
      <c r="J17" s="8">
        <v>31011</v>
      </c>
      <c r="K17" s="8">
        <v>2</v>
      </c>
      <c r="L17" s="8" t="s">
        <v>56</v>
      </c>
      <c r="M17" s="2" t="str">
        <f t="shared" si="1"/>
        <v>3000002,10000</v>
      </c>
      <c r="N17" s="2" t="str">
        <f t="shared" si="2"/>
        <v>31011,2</v>
      </c>
      <c r="O17" s="2" t="str">
        <f t="shared" si="0"/>
        <v>&lt;color=#FFC34A&gt;【一星亲王】&lt;/color&gt;</v>
      </c>
    </row>
    <row r="18" spans="6:15" x14ac:dyDescent="0.2">
      <c r="F18" s="6">
        <v>11</v>
      </c>
      <c r="G18" s="7" t="s">
        <v>61</v>
      </c>
      <c r="H18" s="8">
        <v>53000</v>
      </c>
      <c r="I18" s="8">
        <f t="shared" si="3"/>
        <v>11000</v>
      </c>
      <c r="J18" s="8">
        <v>31011</v>
      </c>
      <c r="K18" s="8">
        <v>3</v>
      </c>
      <c r="L18" s="8" t="s">
        <v>56</v>
      </c>
      <c r="M18" s="2" t="str">
        <f t="shared" si="1"/>
        <v>3000002,11000</v>
      </c>
      <c r="N18" s="2" t="str">
        <f t="shared" si="2"/>
        <v>31011,3</v>
      </c>
      <c r="O18" s="2" t="str">
        <f t="shared" si="0"/>
        <v>&lt;color=#FFC34A&gt;【二星亲王】&lt;/color&gt;</v>
      </c>
    </row>
    <row r="19" spans="6:15" x14ac:dyDescent="0.2">
      <c r="F19" s="6">
        <v>12</v>
      </c>
      <c r="G19" s="7" t="s">
        <v>63</v>
      </c>
      <c r="H19" s="8">
        <v>72000</v>
      </c>
      <c r="I19" s="8">
        <f t="shared" si="3"/>
        <v>12000</v>
      </c>
      <c r="J19" s="8">
        <v>31011</v>
      </c>
      <c r="K19" s="8">
        <v>3</v>
      </c>
      <c r="L19" s="8" t="s">
        <v>56</v>
      </c>
      <c r="M19" s="2" t="str">
        <f t="shared" si="1"/>
        <v>3000002,12000</v>
      </c>
      <c r="N19" s="2" t="str">
        <f t="shared" si="2"/>
        <v>31011,3</v>
      </c>
      <c r="O19" s="2" t="str">
        <f t="shared" si="0"/>
        <v>&lt;color=#FFC34A&gt;【三星亲王】&lt;/color&gt;</v>
      </c>
    </row>
    <row r="20" spans="6:15" x14ac:dyDescent="0.2">
      <c r="F20" s="6">
        <v>13</v>
      </c>
      <c r="G20" s="7" t="s">
        <v>65</v>
      </c>
      <c r="H20" s="8">
        <v>95000</v>
      </c>
      <c r="I20" s="8">
        <f t="shared" si="3"/>
        <v>13000</v>
      </c>
      <c r="J20" s="8">
        <v>31011</v>
      </c>
      <c r="K20" s="8">
        <v>3</v>
      </c>
      <c r="L20" s="8" t="s">
        <v>56</v>
      </c>
      <c r="M20" s="2" t="str">
        <f t="shared" si="1"/>
        <v>3000002,13000</v>
      </c>
      <c r="N20" s="2" t="str">
        <f t="shared" si="2"/>
        <v>31011,3</v>
      </c>
      <c r="O20" s="2" t="str">
        <f t="shared" si="0"/>
        <v>&lt;color=#FFC34A&gt;【四星亲王】&lt;/color&gt;</v>
      </c>
    </row>
    <row r="21" spans="6:15" x14ac:dyDescent="0.2">
      <c r="F21" s="6">
        <v>14</v>
      </c>
      <c r="G21" s="7" t="s">
        <v>67</v>
      </c>
      <c r="H21" s="8">
        <v>123000</v>
      </c>
      <c r="I21" s="8">
        <f t="shared" si="3"/>
        <v>14000</v>
      </c>
      <c r="J21" s="8">
        <v>31011</v>
      </c>
      <c r="K21" s="8">
        <v>3</v>
      </c>
      <c r="L21" s="8" t="s">
        <v>56</v>
      </c>
      <c r="M21" s="2" t="str">
        <f t="shared" si="1"/>
        <v>3000002,14000</v>
      </c>
      <c r="N21" s="2" t="str">
        <f t="shared" si="2"/>
        <v>31011,3</v>
      </c>
      <c r="O21" s="2" t="str">
        <f t="shared" si="0"/>
        <v>&lt;color=#FFC34A&gt;【五星亲王】&lt;/color&gt;</v>
      </c>
    </row>
    <row r="22" spans="6:15" x14ac:dyDescent="0.2">
      <c r="F22" s="6">
        <v>15</v>
      </c>
      <c r="G22" s="7" t="s">
        <v>69</v>
      </c>
      <c r="H22" s="8">
        <v>156000</v>
      </c>
      <c r="I22" s="8">
        <f t="shared" si="3"/>
        <v>15000</v>
      </c>
      <c r="J22" s="8">
        <v>31011</v>
      </c>
      <c r="K22" s="8">
        <v>3</v>
      </c>
      <c r="L22" s="8" t="s">
        <v>57</v>
      </c>
      <c r="M22" s="2" t="str">
        <f t="shared" si="1"/>
        <v>3000002,15000</v>
      </c>
      <c r="N22" s="2" t="str">
        <f t="shared" si="2"/>
        <v>31011,3</v>
      </c>
      <c r="O22" s="2" t="str">
        <f t="shared" si="0"/>
        <v>&lt;color=#FF3C3C&gt;【六星亲王】&lt;/color&gt;</v>
      </c>
    </row>
    <row r="23" spans="6:15" x14ac:dyDescent="0.2">
      <c r="F23" s="6">
        <v>16</v>
      </c>
      <c r="G23" s="7" t="s">
        <v>71</v>
      </c>
      <c r="H23" s="8">
        <v>195000</v>
      </c>
      <c r="I23" s="8">
        <f t="shared" si="3"/>
        <v>16000</v>
      </c>
      <c r="J23" s="8">
        <v>31011</v>
      </c>
      <c r="K23" s="8">
        <v>3</v>
      </c>
      <c r="L23" s="8" t="s">
        <v>57</v>
      </c>
      <c r="M23" s="2" t="str">
        <f t="shared" si="1"/>
        <v>3000002,16000</v>
      </c>
      <c r="N23" s="2" t="str">
        <f t="shared" si="2"/>
        <v>31011,3</v>
      </c>
      <c r="O23" s="2" t="str">
        <f t="shared" si="0"/>
        <v>&lt;color=#FF3C3C&gt;【七星亲王】&lt;/color&gt;</v>
      </c>
    </row>
    <row r="24" spans="6:15" x14ac:dyDescent="0.2">
      <c r="F24" s="6">
        <v>17</v>
      </c>
      <c r="G24" s="7" t="s">
        <v>73</v>
      </c>
      <c r="H24" s="8">
        <v>240000</v>
      </c>
      <c r="I24" s="8">
        <f t="shared" si="3"/>
        <v>17000</v>
      </c>
      <c r="J24" s="8">
        <v>31011</v>
      </c>
      <c r="K24" s="8">
        <v>4</v>
      </c>
      <c r="L24" s="8" t="s">
        <v>57</v>
      </c>
      <c r="M24" s="2" t="str">
        <f t="shared" si="1"/>
        <v>3000002,17000</v>
      </c>
      <c r="N24" s="2" t="str">
        <f t="shared" si="2"/>
        <v>31011,4</v>
      </c>
      <c r="O24" s="2" t="str">
        <f t="shared" si="0"/>
        <v>&lt;color=#FF3C3C&gt;【八星亲王】&lt;/color&gt;</v>
      </c>
    </row>
    <row r="25" spans="6:15" x14ac:dyDescent="0.2">
      <c r="F25" s="6">
        <v>18</v>
      </c>
      <c r="G25" s="7" t="s">
        <v>75</v>
      </c>
      <c r="H25" s="8">
        <v>292000</v>
      </c>
      <c r="I25" s="8">
        <f t="shared" si="3"/>
        <v>18000</v>
      </c>
      <c r="J25" s="8">
        <v>31011</v>
      </c>
      <c r="K25" s="8">
        <v>4</v>
      </c>
      <c r="L25" s="8" t="s">
        <v>57</v>
      </c>
      <c r="M25" s="2" t="str">
        <f t="shared" si="1"/>
        <v>3000002,18000</v>
      </c>
      <c r="N25" s="2" t="str">
        <f t="shared" si="2"/>
        <v>31011,4</v>
      </c>
      <c r="O25" s="2" t="str">
        <f t="shared" si="0"/>
        <v>&lt;color=#FF3C3C&gt;【九星亲王】&lt;/color&gt;</v>
      </c>
    </row>
    <row r="26" spans="6:15" x14ac:dyDescent="0.2">
      <c r="F26" s="6">
        <v>19</v>
      </c>
      <c r="G26" s="7" t="s">
        <v>39</v>
      </c>
      <c r="H26" s="8">
        <v>351000</v>
      </c>
      <c r="I26" s="8">
        <v>20000</v>
      </c>
      <c r="J26" s="8">
        <v>31011</v>
      </c>
      <c r="K26" s="8">
        <v>4</v>
      </c>
      <c r="L26" s="8" t="s">
        <v>57</v>
      </c>
      <c r="M26" s="2" t="str">
        <f t="shared" si="1"/>
        <v>3000002,20000</v>
      </c>
      <c r="N26" s="2" t="str">
        <f t="shared" si="2"/>
        <v>31011,4</v>
      </c>
      <c r="O26" s="2" t="str">
        <f t="shared" si="0"/>
        <v>&lt;color=#FF3C3C&gt;【摄政王】&lt;/color&gt;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数值计算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2023-01-11T07:19:43Z</dcterms:modified>
</cp:coreProperties>
</file>