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pjhb-my.sharepoint.com/personal/sebastiaan_ppjhb_co_za/Documents/Attachments/Documents/MPS Catalogue and Flange Specs/"/>
    </mc:Choice>
  </mc:AlternateContent>
  <xr:revisionPtr revIDLastSave="54" documentId="13_ncr:1_{0F60E504-63C7-4D12-87CF-2DF463583EBC}" xr6:coauthVersionLast="47" xr6:coauthVersionMax="47" xr10:uidLastSave="{D64F1AC4-1A3A-4EA1-A208-59DE11915EBD}"/>
  <bookViews>
    <workbookView xWindow="-108" yWindow="-108" windowWidth="23256" windowHeight="12456" tabRatio="925" firstSheet="4" activeTab="8" xr2:uid="{00000000-000D-0000-FFFF-FFFF00000000}"/>
  </bookViews>
  <sheets>
    <sheet name="SANS 1123_15mm NB OD 21.3" sheetId="72" r:id="rId1"/>
    <sheet name="SANS 1123_20mm NB OD 26.9" sheetId="71" r:id="rId2"/>
    <sheet name="SANS 1123_25mm NB OD 42.4" sheetId="70" r:id="rId3"/>
    <sheet name="SANS 1123_32mm NB OD 42.4" sheetId="68" r:id="rId4"/>
    <sheet name="SANS 1123_40mm NB OD 48.3" sheetId="67" r:id="rId5"/>
    <sheet name="SANS 1123_50mm NB OD 60.3" sheetId="1" r:id="rId6"/>
    <sheet name="SANS 1123_65mm NB OD 76.1" sheetId="2" r:id="rId7"/>
    <sheet name="SANS 1123_80mm NB OD 88.9" sheetId="3" r:id="rId8"/>
    <sheet name="SANS 1123_100mm NB OD 114.3" sheetId="4" r:id="rId9"/>
    <sheet name="SANS 1123_125mm NB OD 139.7" sheetId="5" r:id="rId10"/>
    <sheet name="SANS 1123_150mm NB OD 165.1" sheetId="6" r:id="rId11"/>
    <sheet name="SANS 1123_200mm NB OD 219.1" sheetId="7" r:id="rId12"/>
    <sheet name="SANS 1123_250mm NB OD 273" sheetId="8" r:id="rId13"/>
    <sheet name="SANS 1123_300mm NB OD 323.9" sheetId="9" r:id="rId14"/>
    <sheet name="SANS 1123_350mm NB OD 355.6" sheetId="10" r:id="rId15"/>
    <sheet name="SANS 1123_400mm NB OD 406.4" sheetId="11" r:id="rId16"/>
    <sheet name="_450mm NB OD 457.2" sheetId="12" r:id="rId17"/>
    <sheet name="_500mm NB OD 508" sheetId="13" r:id="rId18"/>
    <sheet name="_550mm NB" sheetId="53" r:id="rId19"/>
    <sheet name="_600mm NB OD 609.6" sheetId="14" r:id="rId20"/>
    <sheet name="_650mm NB" sheetId="54" r:id="rId21"/>
    <sheet name="700mm NB OD 711.2" sheetId="15" r:id="rId22"/>
    <sheet name="_750mm NB" sheetId="16" r:id="rId23"/>
    <sheet name="_800mm NB OD 812.8" sheetId="17" r:id="rId24"/>
    <sheet name="_900mm NB OD 914.4" sheetId="18" r:id="rId25"/>
    <sheet name="_1000mm NB OD 1016" sheetId="19" r:id="rId26"/>
    <sheet name="_1100mm NB" sheetId="47" r:id="rId27"/>
    <sheet name="_1200mm NB OD 1220" sheetId="20" r:id="rId28"/>
    <sheet name="1300mm NB 1320 OD" sheetId="82" r:id="rId29"/>
    <sheet name="SANS 1123 1420 OD" sheetId="75" r:id="rId30"/>
    <sheet name="SANS 1123 1422.4 OD" sheetId="45" r:id="rId31"/>
    <sheet name="SANS 1123 1524 OD" sheetId="76" r:id="rId32"/>
    <sheet name="SANS 1123_1520mm OD" sheetId="48" r:id="rId33"/>
    <sheet name="SANS 1123 1625.6 OD" sheetId="74" r:id="rId34"/>
    <sheet name="SANS 1123_1620mm OD" sheetId="46" r:id="rId35"/>
    <sheet name="SANS 1123 1820 NB" sheetId="73" r:id="rId36"/>
    <sheet name="SANS 1123_1828.8mm NB" sheetId="49" r:id="rId37"/>
    <sheet name="SANS 1123 2020 OD" sheetId="77" r:id="rId38"/>
    <sheet name="SANS 1123_2032mm OD" sheetId="50" r:id="rId39"/>
    <sheet name="SANS 1123 2235.2 mm OD" sheetId="78" r:id="rId40"/>
    <sheet name="SANS 1123_2230mm OD" sheetId="51" r:id="rId41"/>
    <sheet name="SANS 1123_2400mm NB" sheetId="52" r:id="rId42"/>
    <sheet name="1000-3 Backing Rings" sheetId="55" r:id="rId43"/>
    <sheet name="1600-3 Backing Rings" sheetId="56" r:id="rId44"/>
    <sheet name="2500-3 Backing Rings" sheetId="62" r:id="rId45"/>
    <sheet name="ASME 150 Backing Rings" sheetId="65" r:id="rId46"/>
    <sheet name="Table D Backing Rings" sheetId="57" r:id="rId47"/>
    <sheet name="EN 1093 PN 10 backing Ring" sheetId="79" r:id="rId48"/>
    <sheet name="Table E Backing Rings" sheetId="66" r:id="rId49"/>
    <sheet name="RWB 1500 kPa" sheetId="61" r:id="rId50"/>
    <sheet name="RWB 3500 kPa" sheetId="58" r:id="rId51"/>
    <sheet name="RWB 5000 kPa" sheetId="59" r:id="rId52"/>
    <sheet name="RWB 7000 kPa" sheetId="60" r:id="rId53"/>
    <sheet name="ASME 150 LB" sheetId="63" r:id="rId54"/>
    <sheet name="ASME 300LB" sheetId="64" r:id="rId55"/>
    <sheet name="150 # no hub" sheetId="80" r:id="rId56"/>
  </sheets>
  <definedNames>
    <definedName name="_xlnm.Print_Area" localSheetId="18">'_550mm NB'!$A$1:$U$55</definedName>
    <definedName name="_xlnm.Print_Area" localSheetId="53">'ASME 150 LB'!$A$1:$V$48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62" l="1"/>
  <c r="H36" i="80"/>
  <c r="E36" i="80"/>
  <c r="D36" i="80"/>
  <c r="H35" i="80"/>
  <c r="E35" i="80"/>
  <c r="D35" i="80"/>
  <c r="J38" i="79"/>
  <c r="J37" i="79"/>
  <c r="J36" i="79"/>
  <c r="J35" i="79"/>
  <c r="J34" i="79"/>
  <c r="J33" i="79"/>
  <c r="J32" i="79"/>
  <c r="J31" i="79"/>
  <c r="J30" i="79"/>
  <c r="J29" i="79"/>
  <c r="J28" i="79"/>
  <c r="J27" i="79"/>
  <c r="J26" i="79"/>
  <c r="J25" i="79"/>
  <c r="J24" i="79"/>
  <c r="J23" i="79"/>
  <c r="J22" i="79"/>
  <c r="J21" i="79"/>
  <c r="J20" i="79"/>
  <c r="J19" i="79"/>
  <c r="J18" i="79"/>
  <c r="J17" i="79"/>
  <c r="J16" i="79"/>
  <c r="J15" i="79"/>
  <c r="J14" i="79"/>
  <c r="J13" i="79"/>
  <c r="J35" i="66"/>
  <c r="J34" i="66"/>
  <c r="H23" i="75"/>
  <c r="D23" i="75"/>
  <c r="H22" i="74"/>
  <c r="D22" i="74"/>
  <c r="J36" i="56"/>
  <c r="K38" i="57"/>
  <c r="K37" i="57"/>
  <c r="K36" i="57"/>
  <c r="J15" i="66"/>
  <c r="J14" i="66"/>
  <c r="J13" i="66"/>
  <c r="J12" i="66"/>
  <c r="K16" i="57"/>
  <c r="K15" i="57"/>
  <c r="K14" i="57"/>
  <c r="K13" i="57"/>
  <c r="J15" i="56"/>
  <c r="J14" i="56"/>
  <c r="J13" i="56"/>
  <c r="J12" i="56"/>
  <c r="J16" i="55"/>
  <c r="J15" i="55"/>
  <c r="J14" i="55"/>
  <c r="J13" i="55"/>
  <c r="J13" i="62" l="1"/>
  <c r="J16" i="62"/>
  <c r="J15" i="62"/>
  <c r="J14" i="62"/>
  <c r="J12" i="62"/>
  <c r="H23" i="45"/>
  <c r="D23" i="45"/>
  <c r="J31" i="62"/>
  <c r="K33" i="57"/>
  <c r="J16" i="66"/>
  <c r="J17" i="66"/>
  <c r="J18" i="66"/>
  <c r="J19" i="66"/>
  <c r="J20" i="66"/>
  <c r="J21" i="66"/>
  <c r="J22" i="66"/>
  <c r="J23" i="66"/>
  <c r="J24" i="66"/>
  <c r="J25" i="66"/>
  <c r="J26" i="66"/>
  <c r="J27" i="66"/>
  <c r="J28" i="66"/>
  <c r="J29" i="66"/>
  <c r="J30" i="66"/>
  <c r="J31" i="66"/>
  <c r="J32" i="66"/>
  <c r="J33" i="66"/>
  <c r="K34" i="65"/>
  <c r="I34" i="65"/>
  <c r="E34" i="65"/>
  <c r="D34" i="65"/>
  <c r="K33" i="65"/>
  <c r="I33" i="65"/>
  <c r="E33" i="65"/>
  <c r="D33" i="65"/>
  <c r="K32" i="65"/>
  <c r="K31" i="65"/>
  <c r="K30" i="65"/>
  <c r="K29" i="65"/>
  <c r="K28" i="65"/>
  <c r="K27" i="65"/>
  <c r="K26" i="65"/>
  <c r="K25" i="65"/>
  <c r="K24" i="65"/>
  <c r="K23" i="65"/>
  <c r="K22" i="65"/>
  <c r="K21" i="65"/>
  <c r="K20" i="65"/>
  <c r="K19" i="65"/>
  <c r="K18" i="65"/>
  <c r="K17" i="65"/>
  <c r="K16" i="65"/>
  <c r="K15" i="65"/>
  <c r="K14" i="65"/>
  <c r="H22" i="49"/>
  <c r="D22" i="49"/>
  <c r="H22" i="46"/>
  <c r="D22" i="46"/>
  <c r="J35" i="62"/>
  <c r="J34" i="62"/>
  <c r="J33" i="62"/>
  <c r="J32" i="62"/>
  <c r="J30" i="62"/>
  <c r="J29" i="62"/>
  <c r="J28" i="62"/>
  <c r="J27" i="62"/>
  <c r="J26" i="62"/>
  <c r="J25" i="62"/>
  <c r="J24" i="62"/>
  <c r="J23" i="62"/>
  <c r="J22" i="62"/>
  <c r="J21" i="62"/>
  <c r="J20" i="62"/>
  <c r="J19" i="62"/>
  <c r="J18" i="62"/>
  <c r="J17" i="62"/>
  <c r="J35" i="56"/>
  <c r="K35" i="57"/>
  <c r="K34" i="57"/>
  <c r="K32" i="57"/>
  <c r="K31" i="57"/>
  <c r="K30" i="57"/>
  <c r="K29" i="57"/>
  <c r="K28" i="57"/>
  <c r="K27" i="57"/>
  <c r="K26" i="57"/>
  <c r="K25" i="57"/>
  <c r="K24" i="57"/>
  <c r="K23" i="57"/>
  <c r="K22" i="57"/>
  <c r="K21" i="57"/>
  <c r="K20" i="57"/>
  <c r="K19" i="57"/>
  <c r="K18" i="57"/>
  <c r="K17" i="57"/>
  <c r="J34" i="56"/>
  <c r="J33" i="56"/>
  <c r="J32" i="56"/>
  <c r="J31" i="56"/>
  <c r="J30" i="56"/>
  <c r="J29" i="56"/>
  <c r="J28" i="56"/>
  <c r="J27" i="56"/>
  <c r="J26" i="56"/>
  <c r="J25" i="56"/>
  <c r="J24" i="56"/>
  <c r="J23" i="56"/>
  <c r="J22" i="56"/>
  <c r="J21" i="56"/>
  <c r="J20" i="56"/>
  <c r="J19" i="56"/>
  <c r="J18" i="56"/>
  <c r="J17" i="56"/>
  <c r="J16" i="56"/>
  <c r="J38" i="55"/>
  <c r="J37" i="55"/>
  <c r="J36" i="55"/>
  <c r="J35" i="55"/>
  <c r="J34" i="55"/>
  <c r="J33" i="55"/>
  <c r="J32" i="55"/>
  <c r="J31" i="55"/>
  <c r="J30" i="55"/>
  <c r="J29" i="55"/>
  <c r="J28" i="55"/>
  <c r="J27" i="55"/>
  <c r="J26" i="55"/>
  <c r="J25" i="55"/>
  <c r="J24" i="55"/>
  <c r="J23" i="55"/>
  <c r="J22" i="55"/>
  <c r="J21" i="55"/>
  <c r="J20" i="55"/>
  <c r="J19" i="55"/>
  <c r="J18" i="55"/>
  <c r="J17" i="55"/>
</calcChain>
</file>

<file path=xl/sharedStrings.xml><?xml version="1.0" encoding="utf-8"?>
<sst xmlns="http://schemas.openxmlformats.org/spreadsheetml/2006/main" count="2677" uniqueCount="161">
  <si>
    <t>TABLE</t>
  </si>
  <si>
    <t>ID</t>
  </si>
  <si>
    <t>OD</t>
  </si>
  <si>
    <t>THKNS Incl RF</t>
  </si>
  <si>
    <t>NO. BOLT HOLES</t>
  </si>
  <si>
    <t>BOLT HOLE DIAM.</t>
  </si>
  <si>
    <t>BOLT CIRCLE</t>
  </si>
  <si>
    <t>RF HEIGHT</t>
  </si>
  <si>
    <t>RF DIAM.</t>
  </si>
  <si>
    <t>WEIGHT FF</t>
  </si>
  <si>
    <t>WEIGHT RF</t>
  </si>
  <si>
    <t>BS4504</t>
  </si>
  <si>
    <t>6/3</t>
  </si>
  <si>
    <t>10/3</t>
  </si>
  <si>
    <t>16/3</t>
  </si>
  <si>
    <t>25/3</t>
  </si>
  <si>
    <t>40/3</t>
  </si>
  <si>
    <t>600/3</t>
  </si>
  <si>
    <t>1000/3</t>
  </si>
  <si>
    <t>1600/3</t>
  </si>
  <si>
    <t>2500/3</t>
  </si>
  <si>
    <t>4000/3</t>
  </si>
  <si>
    <t>SABS1123</t>
  </si>
  <si>
    <t>BS 10</t>
  </si>
  <si>
    <t>T/D</t>
  </si>
  <si>
    <t>T/E</t>
  </si>
  <si>
    <t>T/F</t>
  </si>
  <si>
    <t>SANS 1123</t>
  </si>
  <si>
    <t>1000/8</t>
  </si>
  <si>
    <t>1600/8</t>
  </si>
  <si>
    <t>2500/8</t>
  </si>
  <si>
    <t>SANS 1123 - 50mm Nominal bore. Bore OD 60.3</t>
  </si>
  <si>
    <t>-</t>
  </si>
  <si>
    <t>SANS 1123 - 65mm Nominal bore. Bore OD 76.1</t>
  </si>
  <si>
    <t>SANS 1123 - 80mm Nominal bore. Bore OD 88.9</t>
  </si>
  <si>
    <t>SANS 1123 - 100mm Nominal bore. Bore OD 114.3</t>
  </si>
  <si>
    <t>SANS 1123 - 125mm Nominal bore. Bore OD 139.7</t>
  </si>
  <si>
    <t>SANS 1123 - 150mm Nominal bore. Bore OD 165.1</t>
  </si>
  <si>
    <t>SANS 1123 - 200mm Nominal bore. Bore OD 219.1</t>
  </si>
  <si>
    <t>SANS 1123 - 250mm Nominal bore. Bore OD 273</t>
  </si>
  <si>
    <t>SANS 1123 - 300mm Nominal bore. Bore OD 323.9</t>
  </si>
  <si>
    <t>SANS 1123 - 350mm Nominal bore. Bore OD 355.6</t>
  </si>
  <si>
    <t>SANS 1123 - 400mm Nominal bore. Bore OD 406.4</t>
  </si>
  <si>
    <t>SANS 1123 - 450mm Nominal bore. Bore OD 457.2</t>
  </si>
  <si>
    <t>SANS 1123 - 500mm Nominal bore. Bore OD 508</t>
  </si>
  <si>
    <t>SANS 1123 - 600mm Nominal bore. Bore OD 609.6</t>
  </si>
  <si>
    <t>SANS 1123 - 700mm Nominal bore. Bore OD 711.2</t>
  </si>
  <si>
    <t>SANS 1123 - 750mm Nominal bore. Bore</t>
  </si>
  <si>
    <t>SANS 1123 - 800mm Nominal bore. Bore OD 812.8</t>
  </si>
  <si>
    <t>SANS 1123 - 900mm Nominal bore. Bore OD 914.4</t>
  </si>
  <si>
    <t>SANS 1123 - 1000mm Nominal bore. Bore OD 1016</t>
  </si>
  <si>
    <t>SANS 1123 - 1200mm Nominal bore. Bore OD 1220</t>
  </si>
  <si>
    <t>64/3</t>
  </si>
  <si>
    <t>CAB Worlwide South Africa (PTY) Ltd</t>
  </si>
  <si>
    <t>Unit 7 Freight City</t>
  </si>
  <si>
    <t>Innes Road - Jet Park</t>
  </si>
  <si>
    <t>P.O. Box 25991 - Eastrand - 1462</t>
  </si>
  <si>
    <t>South Africa</t>
  </si>
  <si>
    <t>Tel:  (27-11)397-7400</t>
  </si>
  <si>
    <t>Fax  (27-11)397-7421</t>
  </si>
  <si>
    <t>NOTE</t>
  </si>
  <si>
    <t>MANUFACTURING TOLERANCES ; per section 5.2.2 sans 1123-2003</t>
  </si>
  <si>
    <t>MATERIAL ; CARBON STEEL IN ACCORDANCE WITH SECTION 5.1.1.2 SANS 1123-2003</t>
  </si>
  <si>
    <t>TEST CERTIFICATES ; IN ACCORDANCE WITH SECTION 5.1.4 SANS 1123-2003</t>
  </si>
  <si>
    <r>
      <rPr>
        <sz val="8"/>
        <rFont val="Arial"/>
        <family val="2"/>
      </rPr>
      <t>A</t>
    </r>
    <r>
      <rPr>
        <b/>
        <sz val="8"/>
        <rFont val="Arial"/>
        <family val="2"/>
      </rPr>
      <t>LL FLANGES ARE FURNISHED FLAT-FACED UNLESS OTHERWISE SPECIFIED</t>
    </r>
  </si>
  <si>
    <t>WHILE EVERY EFFORT HAS BEEN MADE TO ENSURE ACCURACY, CAB SA DOES NOT ACCEPT ANY RESPONSIBILITIES FOR ANY INACCURANCIES.</t>
  </si>
  <si>
    <t>SANS 1123 - 650mm Nominal bore. Bore</t>
  </si>
  <si>
    <t>SANS 1123 - 550mm Nominal bore. Bore</t>
  </si>
  <si>
    <t>CAB Worldwide South Africa (PTY) Ltd</t>
  </si>
  <si>
    <t>SANS 1123 - 2003 1000/3 GALV STUB FLANGES FOR HDPE</t>
  </si>
  <si>
    <t>MILLIMETERS / KG</t>
  </si>
  <si>
    <t xml:space="preserve"> SIZE NB</t>
  </si>
  <si>
    <t>THKNS</t>
  </si>
  <si>
    <t>NO  HOLES</t>
  </si>
  <si>
    <t>WEIGHT</t>
  </si>
  <si>
    <t>GALV. WEIGHT</t>
  </si>
  <si>
    <t>160/180</t>
  </si>
  <si>
    <t>200/225</t>
  </si>
  <si>
    <t>MANUFACTURING TOLERANCES : PER SECTION 5.2.2 SANS 1123-2003</t>
  </si>
  <si>
    <t>MATERIAL: CARBON STEEL IN ACCORDANCE WITH SECTION 5.1.1.2 SANS 1123-2003</t>
  </si>
  <si>
    <t>TEST CERTIFICATES: IN ACCORDANCE WITH SECTION 5.1.4 SANS 1123-2003</t>
  </si>
  <si>
    <t>ALL FLANGES ARE FURNISHED FLAT-FACED UNLESS OTHERWISE SPECIFIED</t>
  </si>
  <si>
    <t>While every effort has been made to ensure accuracy, CAB SA does not accept any responsibilities for any inaccuracies</t>
  </si>
  <si>
    <t xml:space="preserve">SANS 1123 - 2003   TABLE 1600 / 3 GALVANISED STUB FLANGES for HDPE </t>
  </si>
  <si>
    <t>TKNS</t>
  </si>
  <si>
    <t>110/125</t>
  </si>
  <si>
    <t>BS 10 TABLE D GALV STUB FLANGES FOR HDPE</t>
  </si>
  <si>
    <t>CAB South Africa</t>
  </si>
  <si>
    <t>Tel:  (27-11) 397 740</t>
  </si>
  <si>
    <t>Fax: (27-11) 397 7421</t>
  </si>
  <si>
    <t>Innes Road</t>
  </si>
  <si>
    <t>Email: rjankes@cabinc.com</t>
  </si>
  <si>
    <t xml:space="preserve">Jet Park </t>
  </si>
  <si>
    <t>P O Box 413, Isando, 1600</t>
  </si>
  <si>
    <t>RAND WATER BOARD 3500 kPa</t>
  </si>
  <si>
    <t>NO. BOLT  HOLES</t>
  </si>
  <si>
    <t>SPOT. DIA</t>
  </si>
  <si>
    <t>RAND WATER BOARD 5000 kPa</t>
  </si>
  <si>
    <t>SPOT DIA</t>
  </si>
  <si>
    <t xml:space="preserve">O Ring Groove Dia </t>
  </si>
  <si>
    <t>Groove RAD</t>
  </si>
  <si>
    <t>Groove Depth</t>
  </si>
  <si>
    <t>O Ring Dia</t>
  </si>
  <si>
    <t>RAND WATER BOARD 7000 and 8500 kPa</t>
  </si>
  <si>
    <t>630mm Flange based on 600mm Steel Pipe Flange</t>
  </si>
  <si>
    <t>64/8</t>
  </si>
  <si>
    <t>RAND WATER BOARD 1500 kPa</t>
  </si>
  <si>
    <t>BS EN 1092</t>
  </si>
  <si>
    <t>PN 6</t>
  </si>
  <si>
    <t>PN 10</t>
  </si>
  <si>
    <t>PN 16</t>
  </si>
  <si>
    <t>PN 25</t>
  </si>
  <si>
    <t>PN 40</t>
  </si>
  <si>
    <t>PN 63</t>
  </si>
  <si>
    <t>4000/8</t>
  </si>
  <si>
    <t>40/8</t>
  </si>
  <si>
    <t>BLANK</t>
  </si>
  <si>
    <t>NWS 1676</t>
  </si>
  <si>
    <t xml:space="preserve"> NWS 1676</t>
  </si>
  <si>
    <t>10/8</t>
  </si>
  <si>
    <t>16/8</t>
  </si>
  <si>
    <t>25/8</t>
  </si>
  <si>
    <t>THICKNESS TO BE SPECIFIED BY PURCHASER</t>
  </si>
  <si>
    <t xml:space="preserve">BS4504 </t>
  </si>
  <si>
    <t>BS 4504</t>
  </si>
  <si>
    <t xml:space="preserve">SANS 1123 - 2003   TABLE 2500 / 3 GALVANISED STUB FLANGES for HDPE </t>
  </si>
  <si>
    <t>ASME B 16.5 150LB FF GALV STUB FLANGES FOR HDPE</t>
  </si>
  <si>
    <t>DEG. BEVEL</t>
  </si>
  <si>
    <t xml:space="preserve">MATERIAL: A 105 </t>
  </si>
  <si>
    <t>BS 10  TABLE E GALV STUB FLANGES FOR HDPE</t>
  </si>
  <si>
    <t>FLANGE SIZE</t>
  </si>
  <si>
    <t>SANS 1123 - 40mm Nominal bore. Bore OD 48.3</t>
  </si>
  <si>
    <t>SANS 1123 - 32mm Nominal bore. Bore OD 42.4</t>
  </si>
  <si>
    <t>SANS 1123 - 25mm Nominal bore. Bore OD 33.7</t>
  </si>
  <si>
    <t>SANS 1123 - 15mm Nominal bore. Bore OD 21.3</t>
  </si>
  <si>
    <t>SANS 1123 - 20mm Nominal bore. Bore OD 26.9</t>
  </si>
  <si>
    <t>SANS 1123 - 2400mm Nominal bore. Bore 2438.4 OD</t>
  </si>
  <si>
    <t>SANS 1123 - 1400mm Nominal bore. Bore 1422.4 OD</t>
  </si>
  <si>
    <t>SANS 1123 - 1100mm Nominal bore. Bore 1117.6 OD</t>
  </si>
  <si>
    <r>
      <t xml:space="preserve">SANS 1123 - 1800mm Nominal bore. Bore </t>
    </r>
    <r>
      <rPr>
        <b/>
        <sz val="10"/>
        <color rgb="FFFF0000"/>
        <rFont val="Arial"/>
        <family val="2"/>
      </rPr>
      <t>1828.8</t>
    </r>
    <r>
      <rPr>
        <sz val="10"/>
        <rFont val="Arial"/>
        <family val="2"/>
      </rPr>
      <t xml:space="preserve"> OD</t>
    </r>
  </si>
  <si>
    <r>
      <t xml:space="preserve">SANS 1123 - 1800mm Nominal bore. Bore </t>
    </r>
    <r>
      <rPr>
        <b/>
        <sz val="10"/>
        <color rgb="FFFF0000"/>
        <rFont val="Arial"/>
        <family val="2"/>
      </rPr>
      <t>1820 OD</t>
    </r>
  </si>
  <si>
    <r>
      <t xml:space="preserve">SANS 1123 - 1600mm Nominal bore. Bore </t>
    </r>
    <r>
      <rPr>
        <sz val="10"/>
        <color rgb="FFFF0000"/>
        <rFont val="Arial"/>
        <family val="2"/>
      </rPr>
      <t>1625.6 OD</t>
    </r>
  </si>
  <si>
    <r>
      <t xml:space="preserve">SANS 1123 - 1600mm Nominal bore. Bore </t>
    </r>
    <r>
      <rPr>
        <sz val="10"/>
        <color rgb="FFFF0000"/>
        <rFont val="Arial"/>
        <family val="2"/>
      </rPr>
      <t>1620 OD</t>
    </r>
  </si>
  <si>
    <r>
      <t xml:space="preserve">SANS 1123 - 1500mm Nominal bore. Bore </t>
    </r>
    <r>
      <rPr>
        <sz val="10"/>
        <color rgb="FFFF0000"/>
        <rFont val="Arial"/>
        <family val="2"/>
      </rPr>
      <t>1520 OD</t>
    </r>
  </si>
  <si>
    <r>
      <t xml:space="preserve">SANS 1123 - 1500mm Nominal bore. Bore </t>
    </r>
    <r>
      <rPr>
        <sz val="10"/>
        <color rgb="FFFF0000"/>
        <rFont val="Arial"/>
        <family val="2"/>
      </rPr>
      <t>1524 OD</t>
    </r>
  </si>
  <si>
    <r>
      <t xml:space="preserve">SANS 1123 - 1400mm Nominal bore. Bore </t>
    </r>
    <r>
      <rPr>
        <sz val="10"/>
        <color rgb="FFFF0000"/>
        <rFont val="Arial"/>
        <family val="2"/>
      </rPr>
      <t>1420 OD</t>
    </r>
  </si>
  <si>
    <r>
      <t xml:space="preserve">SANS 1123 - 2000mm Nominal bore. Bore </t>
    </r>
    <r>
      <rPr>
        <sz val="10"/>
        <color rgb="FFFF0000"/>
        <rFont val="Arial"/>
        <family val="2"/>
      </rPr>
      <t>2020mm OD</t>
    </r>
  </si>
  <si>
    <r>
      <t xml:space="preserve">SANS 1123 - 2000mm Nominal bore. Bore </t>
    </r>
    <r>
      <rPr>
        <sz val="10"/>
        <color rgb="FFFF0000"/>
        <rFont val="Arial"/>
        <family val="2"/>
      </rPr>
      <t>2032mm OD</t>
    </r>
  </si>
  <si>
    <r>
      <t xml:space="preserve">SANS 1123 - 2200mm Nominal bore. Bore </t>
    </r>
    <r>
      <rPr>
        <sz val="10"/>
        <color rgb="FFFF0000"/>
        <rFont val="Arial"/>
        <family val="2"/>
      </rPr>
      <t>2230mm OD</t>
    </r>
  </si>
  <si>
    <r>
      <t xml:space="preserve">SANS 1123 - 2200mm Nominal bore. Bore </t>
    </r>
    <r>
      <rPr>
        <sz val="10"/>
        <color rgb="FFFF0000"/>
        <rFont val="Arial"/>
        <family val="2"/>
      </rPr>
      <t>2235.2mm OD</t>
    </r>
  </si>
  <si>
    <t>BS EN 1092 PN 10 Type 33 GALV STUB FLANGES FOR HDPE</t>
  </si>
  <si>
    <t>ASME B 16.5 150LB FF SO (No Hub) Flanges</t>
  </si>
  <si>
    <t>Kg/ea Flange</t>
  </si>
  <si>
    <t>Kg/ea Blank</t>
  </si>
  <si>
    <r>
      <t xml:space="preserve">SANS 1123 - 1300mm Nominal bore. Bore </t>
    </r>
    <r>
      <rPr>
        <sz val="10"/>
        <color rgb="FFFF0000"/>
        <rFont val="Arial"/>
        <family val="2"/>
      </rPr>
      <t>1320 OD</t>
    </r>
  </si>
  <si>
    <t xml:space="preserve">T/D </t>
  </si>
  <si>
    <t>100/3</t>
  </si>
  <si>
    <t>Table D based on 27 Inch Dimensions</t>
  </si>
  <si>
    <t>c</t>
  </si>
  <si>
    <t>b</t>
  </si>
  <si>
    <t>razaZzz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</si>
</sst>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rgb="FF9C0006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38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17" fontId="0" fillId="0" borderId="2" xfId="0" quotePrefix="1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" fontId="0" fillId="0" borderId="1" xfId="0" quotePrefix="1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7" xfId="0" quotePrefix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9" fontId="0" fillId="0" borderId="0" xfId="2" applyFont="1"/>
    <xf numFmtId="0" fontId="0" fillId="0" borderId="0" xfId="0" quotePrefix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/>
    <xf numFmtId="0" fontId="0" fillId="0" borderId="4" xfId="0" quotePrefix="1" applyBorder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5" fontId="3" fillId="0" borderId="0" xfId="0" quotePrefix="1" applyNumberFormat="1" applyFont="1" applyAlignment="1">
      <alignment horizontal="center"/>
    </xf>
    <xf numFmtId="2" fontId="0" fillId="0" borderId="0" xfId="0" applyNumberFormat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5" fontId="5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1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horizontal="center"/>
    </xf>
    <xf numFmtId="2" fontId="10" fillId="0" borderId="1" xfId="1" applyNumberFormat="1" applyFont="1" applyFill="1" applyBorder="1" applyAlignment="1">
      <alignment horizontal="center"/>
    </xf>
    <xf numFmtId="0" fontId="10" fillId="0" borderId="1" xfId="1" applyFont="1" applyFill="1" applyBorder="1" applyAlignment="1">
      <alignment horizontal="center"/>
    </xf>
    <xf numFmtId="1" fontId="10" fillId="0" borderId="1" xfId="1" applyNumberFormat="1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3" borderId="1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left"/>
    </xf>
    <xf numFmtId="2" fontId="10" fillId="3" borderId="16" xfId="0" applyNumberFormat="1" applyFont="1" applyFill="1" applyBorder="1" applyAlignment="1">
      <alignment horizontal="center"/>
    </xf>
    <xf numFmtId="1" fontId="10" fillId="3" borderId="17" xfId="0" applyNumberFormat="1" applyFont="1" applyFill="1" applyBorder="1" applyAlignment="1">
      <alignment horizontal="center"/>
    </xf>
    <xf numFmtId="17" fontId="0" fillId="0" borderId="0" xfId="0" quotePrefix="1" applyNumberFormat="1" applyAlignment="1">
      <alignment horizontal="center"/>
    </xf>
    <xf numFmtId="2" fontId="0" fillId="0" borderId="19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2" fontId="10" fillId="0" borderId="21" xfId="0" applyNumberFormat="1" applyFont="1" applyBorder="1" applyAlignment="1">
      <alignment horizontal="center" vertical="center" wrapText="1"/>
    </xf>
    <xf numFmtId="2" fontId="10" fillId="0" borderId="22" xfId="0" applyNumberFormat="1" applyFont="1" applyBorder="1" applyAlignment="1">
      <alignment horizontal="center"/>
    </xf>
    <xf numFmtId="2" fontId="10" fillId="0" borderId="21" xfId="0" applyNumberFormat="1" applyFont="1" applyBorder="1" applyAlignment="1">
      <alignment horizontal="center"/>
    </xf>
    <xf numFmtId="2" fontId="10" fillId="0" borderId="23" xfId="0" applyNumberFormat="1" applyFont="1" applyBorder="1" applyAlignment="1">
      <alignment horizontal="center"/>
    </xf>
    <xf numFmtId="1" fontId="10" fillId="0" borderId="21" xfId="0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32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16" fontId="0" fillId="0" borderId="30" xfId="0" quotePrefix="1" applyNumberFormat="1" applyBorder="1" applyAlignment="1">
      <alignment horizontal="center"/>
    </xf>
    <xf numFmtId="16" fontId="0" fillId="0" borderId="12" xfId="0" quotePrefix="1" applyNumberFormat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17" fontId="0" fillId="0" borderId="13" xfId="0" quotePrefix="1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43" xfId="0" applyNumberForma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17" fontId="0" fillId="0" borderId="12" xfId="0" quotePrefix="1" applyNumberForma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7" fontId="1" fillId="0" borderId="12" xfId="0" quotePrefix="1" applyNumberFormat="1" applyFont="1" applyBorder="1" applyAlignment="1">
      <alignment horizontal="center"/>
    </xf>
    <xf numFmtId="17" fontId="0" fillId="0" borderId="44" xfId="0" quotePrefix="1" applyNumberFormat="1" applyBorder="1" applyAlignment="1">
      <alignment horizontal="center"/>
    </xf>
    <xf numFmtId="17" fontId="0" fillId="0" borderId="14" xfId="0" quotePrefix="1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0" fontId="1" fillId="0" borderId="14" xfId="0" applyFont="1" applyBorder="1" applyAlignment="1">
      <alignment horizontal="center"/>
    </xf>
    <xf numFmtId="16" fontId="0" fillId="0" borderId="4" xfId="0" quotePrefix="1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8" xfId="0" applyBorder="1" applyAlignment="1">
      <alignment horizontal="center"/>
    </xf>
    <xf numFmtId="0" fontId="1" fillId="0" borderId="25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quotePrefix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50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49" fontId="0" fillId="0" borderId="4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7" fontId="1" fillId="0" borderId="18" xfId="0" applyNumberFormat="1" applyFont="1" applyBorder="1" applyAlignment="1">
      <alignment horizontal="center"/>
    </xf>
    <xf numFmtId="17" fontId="1" fillId="0" borderId="19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44" xfId="0" applyFont="1" applyBorder="1" applyAlignment="1">
      <alignment horizontal="center" wrapText="1"/>
    </xf>
    <xf numFmtId="17" fontId="1" fillId="0" borderId="1" xfId="0" applyNumberFormat="1" applyFont="1" applyBorder="1" applyAlignment="1">
      <alignment horizontal="center"/>
    </xf>
    <xf numFmtId="17" fontId="1" fillId="0" borderId="4" xfId="0" applyNumberFormat="1" applyFont="1" applyBorder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3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1" fillId="0" borderId="46" xfId="0" applyFont="1" applyBorder="1" applyAlignment="1">
      <alignment horizontal="center" wrapText="1"/>
    </xf>
    <xf numFmtId="164" fontId="0" fillId="0" borderId="1" xfId="0" quotePrefix="1" applyNumberFormat="1" applyBorder="1" applyAlignment="1">
      <alignment horizontal="center"/>
    </xf>
    <xf numFmtId="164" fontId="0" fillId="0" borderId="4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6" fontId="1" fillId="0" borderId="19" xfId="0" quotePrefix="1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49" fontId="1" fillId="0" borderId="44" xfId="0" applyNumberFormat="1" applyFont="1" applyBorder="1" applyAlignment="1">
      <alignment horizontal="center"/>
    </xf>
    <xf numFmtId="17" fontId="1" fillId="0" borderId="44" xfId="0" quotePrefix="1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44" xfId="0" applyBorder="1" applyAlignment="1">
      <alignment horizontal="center" wrapText="1"/>
    </xf>
    <xf numFmtId="1" fontId="13" fillId="0" borderId="1" xfId="0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55" xfId="0" quotePrefix="1" applyBorder="1" applyAlignment="1">
      <alignment horizontal="center"/>
    </xf>
    <xf numFmtId="16" fontId="0" fillId="0" borderId="56" xfId="0" quotePrefix="1" applyNumberFormat="1" applyBorder="1" applyAlignment="1">
      <alignment horizontal="center"/>
    </xf>
    <xf numFmtId="16" fontId="0" fillId="0" borderId="57" xfId="0" quotePrefix="1" applyNumberFormat="1" applyBorder="1" applyAlignment="1">
      <alignment horizontal="center"/>
    </xf>
    <xf numFmtId="0" fontId="0" fillId="0" borderId="10" xfId="0" applyBorder="1"/>
    <xf numFmtId="0" fontId="0" fillId="0" borderId="24" xfId="0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2" fontId="0" fillId="0" borderId="18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34" xfId="0" applyBorder="1"/>
    <xf numFmtId="0" fontId="0" fillId="0" borderId="34" xfId="0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49" fontId="1" fillId="0" borderId="1" xfId="0" quotePrefix="1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" fontId="1" fillId="0" borderId="1" xfId="0" quotePrefix="1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" fontId="0" fillId="0" borderId="18" xfId="0" quotePrefix="1" applyNumberForma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4" fillId="0" borderId="0" xfId="0" applyFont="1"/>
    <xf numFmtId="2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center"/>
    </xf>
    <xf numFmtId="0" fontId="10" fillId="4" borderId="30" xfId="0" applyFont="1" applyFill="1" applyBorder="1" applyAlignment="1">
      <alignment horizontal="center" vertical="center" wrapText="1"/>
    </xf>
    <xf numFmtId="1" fontId="10" fillId="4" borderId="4" xfId="0" applyNumberFormat="1" applyFont="1" applyFill="1" applyBorder="1" applyAlignment="1">
      <alignment horizontal="center" vertical="center" wrapText="1"/>
    </xf>
    <xf numFmtId="164" fontId="10" fillId="4" borderId="4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2" fontId="10" fillId="4" borderId="4" xfId="0" applyNumberFormat="1" applyFont="1" applyFill="1" applyBorder="1" applyAlignment="1">
      <alignment horizontal="center" vertical="center" wrapText="1"/>
    </xf>
    <xf numFmtId="2" fontId="10" fillId="4" borderId="36" xfId="0" applyNumberFormat="1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2" fontId="10" fillId="4" borderId="37" xfId="0" applyNumberFormat="1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1" fontId="10" fillId="4" borderId="1" xfId="0" applyNumberFormat="1" applyFont="1" applyFill="1" applyBorder="1" applyAlignment="1">
      <alignment horizontal="center"/>
    </xf>
    <xf numFmtId="164" fontId="10" fillId="4" borderId="1" xfId="0" applyNumberFormat="1" applyFont="1" applyFill="1" applyBorder="1" applyAlignment="1">
      <alignment horizontal="center"/>
    </xf>
    <xf numFmtId="2" fontId="10" fillId="4" borderId="1" xfId="0" applyNumberFormat="1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1" fontId="10" fillId="4" borderId="2" xfId="0" applyNumberFormat="1" applyFont="1" applyFill="1" applyBorder="1" applyAlignment="1">
      <alignment horizontal="center"/>
    </xf>
    <xf numFmtId="164" fontId="10" fillId="4" borderId="2" xfId="0" applyNumberFormat="1" applyFont="1" applyFill="1" applyBorder="1" applyAlignment="1">
      <alignment horizontal="center"/>
    </xf>
    <xf numFmtId="2" fontId="10" fillId="4" borderId="2" xfId="0" applyNumberFormat="1" applyFont="1" applyFill="1" applyBorder="1" applyAlignment="1">
      <alignment horizontal="center"/>
    </xf>
    <xf numFmtId="2" fontId="10" fillId="4" borderId="38" xfId="0" applyNumberFormat="1" applyFont="1" applyFill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0" fillId="0" borderId="14" xfId="0" quotePrefix="1" applyBorder="1" applyAlignment="1">
      <alignment horizontal="center"/>
    </xf>
    <xf numFmtId="16" fontId="0" fillId="0" borderId="11" xfId="0" quotePrefix="1" applyNumberFormat="1" applyBorder="1" applyAlignment="1">
      <alignment horizontal="center"/>
    </xf>
    <xf numFmtId="2" fontId="1" fillId="0" borderId="37" xfId="0" applyNumberFormat="1" applyFont="1" applyBorder="1" applyAlignment="1">
      <alignment horizontal="center"/>
    </xf>
    <xf numFmtId="16" fontId="0" fillId="0" borderId="3" xfId="0" quotePrefix="1" applyNumberFormat="1" applyBorder="1" applyAlignment="1">
      <alignment horizontal="center"/>
    </xf>
    <xf numFmtId="0" fontId="1" fillId="0" borderId="58" xfId="0" applyFont="1" applyBorder="1" applyAlignment="1">
      <alignment horizontal="center" wrapText="1"/>
    </xf>
    <xf numFmtId="16" fontId="0" fillId="0" borderId="5" xfId="0" quotePrefix="1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16" fontId="1" fillId="0" borderId="3" xfId="0" quotePrefix="1" applyNumberFormat="1" applyFont="1" applyBorder="1" applyAlignment="1">
      <alignment horizontal="center"/>
    </xf>
    <xf numFmtId="0" fontId="1" fillId="0" borderId="0" xfId="0" applyFont="1"/>
    <xf numFmtId="17" fontId="1" fillId="0" borderId="21" xfId="0" applyNumberFormat="1" applyFont="1" applyBorder="1" applyAlignment="1">
      <alignment horizontal="center"/>
    </xf>
    <xf numFmtId="1" fontId="0" fillId="0" borderId="57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6" xfId="0" applyBorder="1" applyAlignment="1">
      <alignment horizontal="center"/>
    </xf>
    <xf numFmtId="2" fontId="7" fillId="0" borderId="15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0" fontId="0" fillId="0" borderId="60" xfId="0" applyBorder="1" applyAlignment="1">
      <alignment horizontal="center"/>
    </xf>
    <xf numFmtId="0" fontId="0" fillId="0" borderId="50" xfId="0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0" fontId="0" fillId="0" borderId="57" xfId="0" quotePrefix="1" applyBorder="1" applyAlignment="1">
      <alignment horizontal="center"/>
    </xf>
    <xf numFmtId="17" fontId="0" fillId="0" borderId="48" xfId="0" quotePrefix="1" applyNumberFormat="1" applyBorder="1" applyAlignment="1">
      <alignment horizontal="center"/>
    </xf>
    <xf numFmtId="0" fontId="0" fillId="0" borderId="56" xfId="0" quotePrefix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2" xfId="0" applyBorder="1" applyAlignment="1">
      <alignment horizontal="center"/>
    </xf>
    <xf numFmtId="17" fontId="1" fillId="0" borderId="57" xfId="0" quotePrefix="1" applyNumberFormat="1" applyFont="1" applyBorder="1" applyAlignment="1">
      <alignment horizontal="center"/>
    </xf>
    <xf numFmtId="17" fontId="1" fillId="0" borderId="63" xfId="0" quotePrefix="1" applyNumberFormat="1" applyFont="1" applyBorder="1" applyAlignment="1">
      <alignment horizontal="center"/>
    </xf>
    <xf numFmtId="0" fontId="0" fillId="0" borderId="55" xfId="0" applyBorder="1" applyAlignment="1">
      <alignment horizontal="center"/>
    </xf>
    <xf numFmtId="17" fontId="0" fillId="0" borderId="57" xfId="0" quotePrefix="1" applyNumberFormat="1" applyBorder="1" applyAlignment="1">
      <alignment horizontal="center"/>
    </xf>
    <xf numFmtId="49" fontId="0" fillId="0" borderId="57" xfId="0" applyNumberFormat="1" applyBorder="1" applyAlignment="1">
      <alignment horizontal="center"/>
    </xf>
    <xf numFmtId="49" fontId="0" fillId="0" borderId="48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48" xfId="0" quotePrefix="1" applyBorder="1" applyAlignment="1">
      <alignment horizontal="center"/>
    </xf>
    <xf numFmtId="49" fontId="1" fillId="0" borderId="62" xfId="0" applyNumberFormat="1" applyFont="1" applyBorder="1" applyAlignment="1">
      <alignment horizontal="center"/>
    </xf>
    <xf numFmtId="49" fontId="1" fillId="0" borderId="48" xfId="0" applyNumberFormat="1" applyFont="1" applyBorder="1" applyAlignment="1">
      <alignment horizontal="center"/>
    </xf>
    <xf numFmtId="49" fontId="1" fillId="0" borderId="57" xfId="0" applyNumberFormat="1" applyFont="1" applyBorder="1" applyAlignment="1">
      <alignment horizontal="center"/>
    </xf>
    <xf numFmtId="49" fontId="1" fillId="0" borderId="63" xfId="0" applyNumberFormat="1" applyFont="1" applyBorder="1" applyAlignment="1">
      <alignment horizontal="center"/>
    </xf>
    <xf numFmtId="17" fontId="0" fillId="0" borderId="20" xfId="0" quotePrefix="1" applyNumberFormat="1" applyBorder="1" applyAlignment="1">
      <alignment horizontal="center"/>
    </xf>
    <xf numFmtId="0" fontId="0" fillId="0" borderId="62" xfId="0" quotePrefix="1" applyBorder="1" applyAlignment="1">
      <alignment horizontal="center"/>
    </xf>
    <xf numFmtId="17" fontId="0" fillId="0" borderId="61" xfId="0" quotePrefix="1" applyNumberFormat="1" applyBorder="1" applyAlignment="1">
      <alignment horizontal="center"/>
    </xf>
    <xf numFmtId="0" fontId="1" fillId="0" borderId="24" xfId="0" applyFont="1" applyBorder="1" applyAlignment="1">
      <alignment horizontal="center"/>
    </xf>
    <xf numFmtId="49" fontId="1" fillId="0" borderId="61" xfId="0" applyNumberFormat="1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61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10" fillId="4" borderId="11" xfId="0" applyFont="1" applyFill="1" applyBorder="1" applyAlignment="1">
      <alignment horizontal="center" vertical="center" wrapText="1"/>
    </xf>
    <xf numFmtId="164" fontId="10" fillId="4" borderId="3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2" fontId="10" fillId="4" borderId="22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2" fontId="10" fillId="4" borderId="2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2" fontId="10" fillId="4" borderId="21" xfId="0" applyNumberFormat="1" applyFont="1" applyFill="1" applyBorder="1" applyAlignment="1">
      <alignment horizontal="center"/>
    </xf>
    <xf numFmtId="2" fontId="10" fillId="4" borderId="42" xfId="0" applyNumberFormat="1" applyFont="1" applyFill="1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0" fontId="0" fillId="0" borderId="44" xfId="0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24" xfId="0" applyBorder="1"/>
    <xf numFmtId="0" fontId="1" fillId="0" borderId="3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0" fillId="0" borderId="25" xfId="0" applyBorder="1"/>
    <xf numFmtId="0" fontId="1" fillId="0" borderId="0" xfId="0" applyFont="1" applyAlignment="1">
      <alignment horizontal="left"/>
    </xf>
    <xf numFmtId="0" fontId="10" fillId="0" borderId="3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2" fontId="10" fillId="0" borderId="4" xfId="0" applyNumberFormat="1" applyFont="1" applyBorder="1" applyAlignment="1">
      <alignment horizontal="center" vertical="center" wrapText="1"/>
    </xf>
    <xf numFmtId="2" fontId="10" fillId="0" borderId="4" xfId="0" applyNumberFormat="1" applyFont="1" applyBorder="1" applyAlignment="1">
      <alignment horizontal="center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5" xfId="0" quotePrefix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4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0" fillId="0" borderId="0" xfId="0"/>
    <xf numFmtId="0" fontId="0" fillId="0" borderId="3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46" xfId="0" applyFont="1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6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6" xfId="0" applyFont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2" fontId="7" fillId="0" borderId="17" xfId="0" applyNumberFormat="1" applyFont="1" applyBorder="1" applyAlignment="1">
      <alignment horizontal="center"/>
    </xf>
  </cellXfs>
  <cellStyles count="3">
    <cellStyle name="Bad" xfId="1" builtinId="27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0</xdr:row>
      <xdr:rowOff>114300</xdr:rowOff>
    </xdr:from>
    <xdr:to>
      <xdr:col>3</xdr:col>
      <xdr:colOff>203200</xdr:colOff>
      <xdr:row>7</xdr:row>
      <xdr:rowOff>88900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6400" y="114300"/>
          <a:ext cx="1835150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101600</xdr:rowOff>
    </xdr:from>
    <xdr:to>
      <xdr:col>3</xdr:col>
      <xdr:colOff>6350</xdr:colOff>
      <xdr:row>7</xdr:row>
      <xdr:rowOff>76200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0" y="101600"/>
          <a:ext cx="1835150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152400</xdr:rowOff>
    </xdr:from>
    <xdr:to>
      <xdr:col>2</xdr:col>
      <xdr:colOff>590550</xdr:colOff>
      <xdr:row>7</xdr:row>
      <xdr:rowOff>127000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152400"/>
          <a:ext cx="1835150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127000</xdr:rowOff>
    </xdr:from>
    <xdr:to>
      <xdr:col>2</xdr:col>
      <xdr:colOff>514350</xdr:colOff>
      <xdr:row>7</xdr:row>
      <xdr:rowOff>101600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27000"/>
          <a:ext cx="2044700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127000</xdr:rowOff>
    </xdr:from>
    <xdr:to>
      <xdr:col>3</xdr:col>
      <xdr:colOff>120650</xdr:colOff>
      <xdr:row>7</xdr:row>
      <xdr:rowOff>101600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27000"/>
          <a:ext cx="2044700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63500</xdr:rowOff>
    </xdr:from>
    <xdr:to>
      <xdr:col>3</xdr:col>
      <xdr:colOff>6350</xdr:colOff>
      <xdr:row>7</xdr:row>
      <xdr:rowOff>38100</xdr:rowOff>
    </xdr:to>
    <xdr:pic>
      <xdr:nvPicPr>
        <xdr:cNvPr id="2066" name="Picture 1" descr="CAB_SA_letterhead-trans">
          <a:extLst>
            <a:ext uri="{FF2B5EF4-FFF2-40B4-BE49-F238E27FC236}">
              <a16:creationId xmlns:a16="http://schemas.microsoft.com/office/drawing/2014/main" id="{00000000-0008-0000-05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0"/>
          <a:ext cx="2044700" cy="108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101600</xdr:colOff>
      <xdr:row>6</xdr:row>
      <xdr:rowOff>120650</xdr:rowOff>
    </xdr:to>
    <xdr:pic>
      <xdr:nvPicPr>
        <xdr:cNvPr id="3090" name="Picture 1" descr="CAB_SA_letterhead-trans">
          <a:extLst>
            <a:ext uri="{FF2B5EF4-FFF2-40B4-BE49-F238E27FC236}">
              <a16:creationId xmlns:a16="http://schemas.microsoft.com/office/drawing/2014/main" id="{00000000-0008-0000-06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76200</xdr:colOff>
      <xdr:row>6</xdr:row>
      <xdr:rowOff>120650</xdr:rowOff>
    </xdr:to>
    <xdr:pic>
      <xdr:nvPicPr>
        <xdr:cNvPr id="4114" name="Picture 1" descr="CAB_SA_letterhead-trans">
          <a:extLst>
            <a:ext uri="{FF2B5EF4-FFF2-40B4-BE49-F238E27FC236}">
              <a16:creationId xmlns:a16="http://schemas.microsoft.com/office/drawing/2014/main" id="{00000000-0008-0000-0700-00001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63500</xdr:colOff>
      <xdr:row>6</xdr:row>
      <xdr:rowOff>120650</xdr:rowOff>
    </xdr:to>
    <xdr:pic>
      <xdr:nvPicPr>
        <xdr:cNvPr id="5138" name="Picture 1" descr="CAB_SA_letterhead-trans">
          <a:extLst>
            <a:ext uri="{FF2B5EF4-FFF2-40B4-BE49-F238E27FC236}">
              <a16:creationId xmlns:a16="http://schemas.microsoft.com/office/drawing/2014/main" id="{00000000-0008-0000-08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25400</xdr:colOff>
      <xdr:row>6</xdr:row>
      <xdr:rowOff>120650</xdr:rowOff>
    </xdr:to>
    <xdr:pic>
      <xdr:nvPicPr>
        <xdr:cNvPr id="6162" name="Picture 1" descr="CAB_SA_letterhead-trans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76200</xdr:colOff>
      <xdr:row>6</xdr:row>
      <xdr:rowOff>120650</xdr:rowOff>
    </xdr:to>
    <xdr:pic>
      <xdr:nvPicPr>
        <xdr:cNvPr id="7186" name="Picture 1" descr="CAB_SA_letterhead-trans">
          <a:extLst>
            <a:ext uri="{FF2B5EF4-FFF2-40B4-BE49-F238E27FC236}">
              <a16:creationId xmlns:a16="http://schemas.microsoft.com/office/drawing/2014/main" id="{00000000-0008-0000-0A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171450</xdr:colOff>
      <xdr:row>6</xdr:row>
      <xdr:rowOff>120650</xdr:rowOff>
    </xdr:to>
    <xdr:pic>
      <xdr:nvPicPr>
        <xdr:cNvPr id="8210" name="Picture 1" descr="CAB_SA_letterhead-trans">
          <a:extLst>
            <a:ext uri="{FF2B5EF4-FFF2-40B4-BE49-F238E27FC236}">
              <a16:creationId xmlns:a16="http://schemas.microsoft.com/office/drawing/2014/main" id="{00000000-0008-0000-0B00-00001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31750</xdr:colOff>
      <xdr:row>6</xdr:row>
      <xdr:rowOff>120650</xdr:rowOff>
    </xdr:to>
    <xdr:pic>
      <xdr:nvPicPr>
        <xdr:cNvPr id="9234" name="Picture 1" descr="CAB_SA_letterhead-trans">
          <a:extLst>
            <a:ext uri="{FF2B5EF4-FFF2-40B4-BE49-F238E27FC236}">
              <a16:creationId xmlns:a16="http://schemas.microsoft.com/office/drawing/2014/main" id="{00000000-0008-0000-0C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10258" name="Picture 1" descr="CAB_SA_letterhead-trans">
          <a:extLst>
            <a:ext uri="{FF2B5EF4-FFF2-40B4-BE49-F238E27FC236}">
              <a16:creationId xmlns:a16="http://schemas.microsoft.com/office/drawing/2014/main" id="{00000000-0008-0000-0D00-00001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11282" name="Picture 1" descr="CAB_SA_letterhead-trans">
          <a:extLst>
            <a:ext uri="{FF2B5EF4-FFF2-40B4-BE49-F238E27FC236}">
              <a16:creationId xmlns:a16="http://schemas.microsoft.com/office/drawing/2014/main" id="{00000000-0008-0000-0E00-0000122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31750</xdr:colOff>
      <xdr:row>6</xdr:row>
      <xdr:rowOff>120650</xdr:rowOff>
    </xdr:to>
    <xdr:pic>
      <xdr:nvPicPr>
        <xdr:cNvPr id="12306" name="Picture 1" descr="CAB_SA_letterhead-trans">
          <a:extLst>
            <a:ext uri="{FF2B5EF4-FFF2-40B4-BE49-F238E27FC236}">
              <a16:creationId xmlns:a16="http://schemas.microsoft.com/office/drawing/2014/main" id="{00000000-0008-0000-0F00-0000123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44450</xdr:colOff>
      <xdr:row>6</xdr:row>
      <xdr:rowOff>120650</xdr:rowOff>
    </xdr:to>
    <xdr:pic>
      <xdr:nvPicPr>
        <xdr:cNvPr id="13330" name="Picture 1" descr="CAB_SA_letterhead-trans">
          <a:extLst>
            <a:ext uri="{FF2B5EF4-FFF2-40B4-BE49-F238E27FC236}">
              <a16:creationId xmlns:a16="http://schemas.microsoft.com/office/drawing/2014/main" id="{00000000-0008-0000-1000-000012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31750</xdr:colOff>
      <xdr:row>6</xdr:row>
      <xdr:rowOff>120650</xdr:rowOff>
    </xdr:to>
    <xdr:pic>
      <xdr:nvPicPr>
        <xdr:cNvPr id="14354" name="Picture 1" descr="CAB_SA_letterhead-trans">
          <a:extLst>
            <a:ext uri="{FF2B5EF4-FFF2-40B4-BE49-F238E27FC236}">
              <a16:creationId xmlns:a16="http://schemas.microsoft.com/office/drawing/2014/main" id="{00000000-0008-0000-1100-0000123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31750</xdr:colOff>
      <xdr:row>6</xdr:row>
      <xdr:rowOff>120650</xdr:rowOff>
    </xdr:to>
    <xdr:pic>
      <xdr:nvPicPr>
        <xdr:cNvPr id="15378" name="Picture 1" descr="CAB_SA_letterhead-trans">
          <a:extLst>
            <a:ext uri="{FF2B5EF4-FFF2-40B4-BE49-F238E27FC236}">
              <a16:creationId xmlns:a16="http://schemas.microsoft.com/office/drawing/2014/main" id="{00000000-0008-0000-1200-0000123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44450</xdr:colOff>
      <xdr:row>6</xdr:row>
      <xdr:rowOff>120650</xdr:rowOff>
    </xdr:to>
    <xdr:pic>
      <xdr:nvPicPr>
        <xdr:cNvPr id="16402" name="Picture 1" descr="CAB_SA_letterhead-trans">
          <a:extLst>
            <a:ext uri="{FF2B5EF4-FFF2-40B4-BE49-F238E27FC236}">
              <a16:creationId xmlns:a16="http://schemas.microsoft.com/office/drawing/2014/main" id="{00000000-0008-0000-1300-0000124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44450</xdr:colOff>
      <xdr:row>6</xdr:row>
      <xdr:rowOff>120650</xdr:rowOff>
    </xdr:to>
    <xdr:pic>
      <xdr:nvPicPr>
        <xdr:cNvPr id="17426" name="Picture 1" descr="CAB_SA_letterhead-trans">
          <a:extLst>
            <a:ext uri="{FF2B5EF4-FFF2-40B4-BE49-F238E27FC236}">
              <a16:creationId xmlns:a16="http://schemas.microsoft.com/office/drawing/2014/main" id="{00000000-0008-0000-1400-0000124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18450" name="Picture 1" descr="CAB_SA_letterhead-trans">
          <a:extLst>
            <a:ext uri="{FF2B5EF4-FFF2-40B4-BE49-F238E27FC236}">
              <a16:creationId xmlns:a16="http://schemas.microsoft.com/office/drawing/2014/main" id="{00000000-0008-0000-1500-0000124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95250</xdr:colOff>
      <xdr:row>6</xdr:row>
      <xdr:rowOff>120650</xdr:rowOff>
    </xdr:to>
    <xdr:pic>
      <xdr:nvPicPr>
        <xdr:cNvPr id="19474" name="Picture 1" descr="CAB_SA_letterhead-trans">
          <a:extLst>
            <a:ext uri="{FF2B5EF4-FFF2-40B4-BE49-F238E27FC236}">
              <a16:creationId xmlns:a16="http://schemas.microsoft.com/office/drawing/2014/main" id="{00000000-0008-0000-1600-0000124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701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95250</xdr:colOff>
      <xdr:row>6</xdr:row>
      <xdr:rowOff>120650</xdr:rowOff>
    </xdr:to>
    <xdr:pic>
      <xdr:nvPicPr>
        <xdr:cNvPr id="20498" name="Picture 1" descr="CAB_SA_letterhead-trans">
          <a:extLst>
            <a:ext uri="{FF2B5EF4-FFF2-40B4-BE49-F238E27FC236}">
              <a16:creationId xmlns:a16="http://schemas.microsoft.com/office/drawing/2014/main" id="{00000000-0008-0000-1700-000012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25400</xdr:colOff>
      <xdr:row>6</xdr:row>
      <xdr:rowOff>120650</xdr:rowOff>
    </xdr:to>
    <xdr:pic>
      <xdr:nvPicPr>
        <xdr:cNvPr id="21522" name="Picture 1" descr="CAB_SA_letterhead-trans">
          <a:extLst>
            <a:ext uri="{FF2B5EF4-FFF2-40B4-BE49-F238E27FC236}">
              <a16:creationId xmlns:a16="http://schemas.microsoft.com/office/drawing/2014/main" id="{00000000-0008-0000-1800-0000125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6350</xdr:colOff>
      <xdr:row>6</xdr:row>
      <xdr:rowOff>120650</xdr:rowOff>
    </xdr:to>
    <xdr:pic>
      <xdr:nvPicPr>
        <xdr:cNvPr id="1042" name="Picture 1" descr="CAB_SA_letterhead-trans">
          <a:extLst>
            <a:ext uri="{FF2B5EF4-FFF2-40B4-BE49-F238E27FC236}">
              <a16:creationId xmlns:a16="http://schemas.microsoft.com/office/drawing/2014/main" id="{00000000-0008-0000-19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3570" name="Picture 1" descr="CAB_SA_letterhead-trans">
          <a:extLst>
            <a:ext uri="{FF2B5EF4-FFF2-40B4-BE49-F238E27FC236}">
              <a16:creationId xmlns:a16="http://schemas.microsoft.com/office/drawing/2014/main" id="{00000000-0008-0000-1A00-00001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25400</xdr:colOff>
      <xdr:row>6</xdr:row>
      <xdr:rowOff>120650</xdr:rowOff>
    </xdr:to>
    <xdr:pic>
      <xdr:nvPicPr>
        <xdr:cNvPr id="22546" name="Picture 1" descr="CAB_SA_letterhead-trans">
          <a:extLst>
            <a:ext uri="{FF2B5EF4-FFF2-40B4-BE49-F238E27FC236}">
              <a16:creationId xmlns:a16="http://schemas.microsoft.com/office/drawing/2014/main" id="{00000000-0008-0000-1B00-0000125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574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476250</xdr:colOff>
      <xdr:row>6</xdr:row>
      <xdr:rowOff>114300</xdr:rowOff>
    </xdr:to>
    <xdr:pic>
      <xdr:nvPicPr>
        <xdr:cNvPr id="3" name="Picture 2" descr="CAB_SA_letterhead-trans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4594" name="Picture 1" descr="CAB_SA_letterhead-trans">
          <a:extLst>
            <a:ext uri="{FF2B5EF4-FFF2-40B4-BE49-F238E27FC236}">
              <a16:creationId xmlns:a16="http://schemas.microsoft.com/office/drawing/2014/main" id="{00000000-0008-0000-1E00-0000126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5618" name="Picture 1" descr="CAB_SA_letterhead-trans">
          <a:extLst>
            <a:ext uri="{FF2B5EF4-FFF2-40B4-BE49-F238E27FC236}">
              <a16:creationId xmlns:a16="http://schemas.microsoft.com/office/drawing/2014/main" id="{00000000-0008-0000-2000-000012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3</xdr:col>
      <xdr:colOff>228600</xdr:colOff>
      <xdr:row>6</xdr:row>
      <xdr:rowOff>120650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6642" name="Picture 1" descr="CAB_SA_letterhead-trans">
          <a:extLst>
            <a:ext uri="{FF2B5EF4-FFF2-40B4-BE49-F238E27FC236}">
              <a16:creationId xmlns:a16="http://schemas.microsoft.com/office/drawing/2014/main" id="{00000000-0008-0000-2200-000012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7666" name="Picture 1" descr="CAB_SA_letterhead-trans">
          <a:extLst>
            <a:ext uri="{FF2B5EF4-FFF2-40B4-BE49-F238E27FC236}">
              <a16:creationId xmlns:a16="http://schemas.microsoft.com/office/drawing/2014/main" id="{00000000-0008-0000-2400-0000126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</xdr:rowOff>
    </xdr:from>
    <xdr:to>
      <xdr:col>3</xdr:col>
      <xdr:colOff>38100</xdr:colOff>
      <xdr:row>6</xdr:row>
      <xdr:rowOff>127000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35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8690" name="Picture 1" descr="CAB_SA_letterhead-trans">
          <a:extLst>
            <a:ext uri="{FF2B5EF4-FFF2-40B4-BE49-F238E27FC236}">
              <a16:creationId xmlns:a16="http://schemas.microsoft.com/office/drawing/2014/main" id="{00000000-0008-0000-2600-00001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3</xdr:col>
      <xdr:colOff>95250</xdr:colOff>
      <xdr:row>6</xdr:row>
      <xdr:rowOff>120650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29714" name="Picture 1" descr="CAB_SA_letterhead-trans">
          <a:extLst>
            <a:ext uri="{FF2B5EF4-FFF2-40B4-BE49-F238E27FC236}">
              <a16:creationId xmlns:a16="http://schemas.microsoft.com/office/drawing/2014/main" id="{00000000-0008-0000-2800-0000127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38100</xdr:colOff>
      <xdr:row>6</xdr:row>
      <xdr:rowOff>120650</xdr:rowOff>
    </xdr:to>
    <xdr:pic>
      <xdr:nvPicPr>
        <xdr:cNvPr id="30738" name="Picture 1" descr="CAB_SA_letterhead-trans">
          <a:extLst>
            <a:ext uri="{FF2B5EF4-FFF2-40B4-BE49-F238E27FC236}">
              <a16:creationId xmlns:a16="http://schemas.microsoft.com/office/drawing/2014/main" id="{00000000-0008-0000-2900-0000127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044700" cy="1079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69850</xdr:rowOff>
    </xdr:from>
    <xdr:to>
      <xdr:col>2</xdr:col>
      <xdr:colOff>844550</xdr:colOff>
      <xdr:row>7</xdr:row>
      <xdr:rowOff>12700</xdr:rowOff>
    </xdr:to>
    <xdr:pic>
      <xdr:nvPicPr>
        <xdr:cNvPr id="31762" name="Picture 1" descr="CAB_SA_letterhead-trans">
          <a:extLst>
            <a:ext uri="{FF2B5EF4-FFF2-40B4-BE49-F238E27FC236}">
              <a16:creationId xmlns:a16="http://schemas.microsoft.com/office/drawing/2014/main" id="{00000000-0008-0000-2A00-0000127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69850"/>
          <a:ext cx="2032000" cy="107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57150</xdr:rowOff>
    </xdr:from>
    <xdr:to>
      <xdr:col>2</xdr:col>
      <xdr:colOff>736600</xdr:colOff>
      <xdr:row>6</xdr:row>
      <xdr:rowOff>152400</xdr:rowOff>
    </xdr:to>
    <xdr:pic>
      <xdr:nvPicPr>
        <xdr:cNvPr id="32786" name="Picture 1" descr="CAB_SA_letterhead-trans">
          <a:extLst>
            <a:ext uri="{FF2B5EF4-FFF2-40B4-BE49-F238E27FC236}">
              <a16:creationId xmlns:a16="http://schemas.microsoft.com/office/drawing/2014/main" id="{00000000-0008-0000-2B00-0000128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6850" y="57150"/>
          <a:ext cx="2032000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57150</xdr:rowOff>
    </xdr:from>
    <xdr:to>
      <xdr:col>2</xdr:col>
      <xdr:colOff>336550</xdr:colOff>
      <xdr:row>6</xdr:row>
      <xdr:rowOff>133350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6850" y="57150"/>
          <a:ext cx="2032000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133350</xdr:rowOff>
    </xdr:from>
    <xdr:to>
      <xdr:col>2</xdr:col>
      <xdr:colOff>781050</xdr:colOff>
      <xdr:row>6</xdr:row>
      <xdr:rowOff>101600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1350" y="133350"/>
          <a:ext cx="1631950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88900</xdr:rowOff>
    </xdr:from>
    <xdr:to>
      <xdr:col>2</xdr:col>
      <xdr:colOff>730250</xdr:colOff>
      <xdr:row>7</xdr:row>
      <xdr:rowOff>0</xdr:rowOff>
    </xdr:to>
    <xdr:pic>
      <xdr:nvPicPr>
        <xdr:cNvPr id="33810" name="Picture 1" descr="CAB_SA_letterhead-trans">
          <a:extLst>
            <a:ext uri="{FF2B5EF4-FFF2-40B4-BE49-F238E27FC236}">
              <a16:creationId xmlns:a16="http://schemas.microsoft.com/office/drawing/2014/main" id="{00000000-0008-0000-2E00-0000128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88900"/>
          <a:ext cx="2032000" cy="1060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76200</xdr:rowOff>
    </xdr:from>
    <xdr:to>
      <xdr:col>2</xdr:col>
      <xdr:colOff>730250</xdr:colOff>
      <xdr:row>6</xdr:row>
      <xdr:rowOff>165100</xdr:rowOff>
    </xdr:to>
    <xdr:pic>
      <xdr:nvPicPr>
        <xdr:cNvPr id="3" name="Picture 1" descr="CAB_SA_letterhead-trans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0" y="76200"/>
          <a:ext cx="2032000" cy="1060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0</xdr:row>
      <xdr:rowOff>57150</xdr:rowOff>
    </xdr:from>
    <xdr:to>
      <xdr:col>2</xdr:col>
      <xdr:colOff>685800</xdr:colOff>
      <xdr:row>7</xdr:row>
      <xdr:rowOff>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6050" y="57150"/>
          <a:ext cx="2032000" cy="107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114300</xdr:rowOff>
    </xdr:from>
    <xdr:to>
      <xdr:col>2</xdr:col>
      <xdr:colOff>374650</xdr:colOff>
      <xdr:row>7</xdr:row>
      <xdr:rowOff>25400</xdr:rowOff>
    </xdr:to>
    <xdr:pic>
      <xdr:nvPicPr>
        <xdr:cNvPr id="4" name="Picture 1" descr="CAB_SA_letterhead-trans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650" y="114300"/>
          <a:ext cx="2032000" cy="1060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25400</xdr:rowOff>
    </xdr:from>
    <xdr:to>
      <xdr:col>3</xdr:col>
      <xdr:colOff>469900</xdr:colOff>
      <xdr:row>7</xdr:row>
      <xdr:rowOff>19050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400" y="203200"/>
          <a:ext cx="2032000" cy="1060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298450</xdr:colOff>
      <xdr:row>0</xdr:row>
      <xdr:rowOff>152400</xdr:rowOff>
    </xdr:from>
    <xdr:to>
      <xdr:col>3</xdr:col>
      <xdr:colOff>222250</xdr:colOff>
      <xdr:row>6</xdr:row>
      <xdr:rowOff>114300</xdr:rowOff>
    </xdr:to>
    <xdr:pic>
      <xdr:nvPicPr>
        <xdr:cNvPr id="35857" name="Picture 1" descr="CAB_SA_letterhead-trans">
          <a:extLst>
            <a:ext uri="{FF2B5EF4-FFF2-40B4-BE49-F238E27FC236}">
              <a16:creationId xmlns:a16="http://schemas.microsoft.com/office/drawing/2014/main" id="{00000000-0008-0000-3200-0000118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8450" y="152400"/>
          <a:ext cx="20193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1</xdr:row>
      <xdr:rowOff>12700</xdr:rowOff>
    </xdr:from>
    <xdr:to>
      <xdr:col>3</xdr:col>
      <xdr:colOff>177800</xdr:colOff>
      <xdr:row>6</xdr:row>
      <xdr:rowOff>165100</xdr:rowOff>
    </xdr:to>
    <xdr:pic>
      <xdr:nvPicPr>
        <xdr:cNvPr id="36881" name="Picture 1" descr="CAB_SA_letterhead-trans">
          <a:extLst>
            <a:ext uri="{FF2B5EF4-FFF2-40B4-BE49-F238E27FC236}">
              <a16:creationId xmlns:a16="http://schemas.microsoft.com/office/drawing/2014/main" id="{00000000-0008-0000-3300-0000119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90500"/>
          <a:ext cx="2019300" cy="1041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336550</xdr:colOff>
      <xdr:row>1</xdr:row>
      <xdr:rowOff>12700</xdr:rowOff>
    </xdr:from>
    <xdr:to>
      <xdr:col>3</xdr:col>
      <xdr:colOff>273050</xdr:colOff>
      <xdr:row>6</xdr:row>
      <xdr:rowOff>165100</xdr:rowOff>
    </xdr:to>
    <xdr:pic>
      <xdr:nvPicPr>
        <xdr:cNvPr id="34833" name="Picture 1" descr="CAB_SA_letterhead-trans">
          <a:extLst>
            <a:ext uri="{FF2B5EF4-FFF2-40B4-BE49-F238E27FC236}">
              <a16:creationId xmlns:a16="http://schemas.microsoft.com/office/drawing/2014/main" id="{00000000-0008-0000-3400-0000118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6550" y="190500"/>
          <a:ext cx="2032000" cy="1041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520700</xdr:colOff>
      <xdr:row>47</xdr:row>
      <xdr:rowOff>31750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35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4025033" cy="7493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21</xdr:col>
      <xdr:colOff>603249</xdr:colOff>
      <xdr:row>51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36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13493749" cy="80962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558800</xdr:colOff>
      <xdr:row>0</xdr:row>
      <xdr:rowOff>152400</xdr:rowOff>
    </xdr:from>
    <xdr:to>
      <xdr:col>3</xdr:col>
      <xdr:colOff>82550</xdr:colOff>
      <xdr:row>7</xdr:row>
      <xdr:rowOff>0</xdr:rowOff>
    </xdr:to>
    <xdr:pic>
      <xdr:nvPicPr>
        <xdr:cNvPr id="2" name="Picture 1" descr="CAB_SA_letterhead-trans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8800" y="152400"/>
          <a:ext cx="1892300" cy="1060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1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zoomScaleNormal="100" workbookViewId="0">
      <selection activeCell="C26" sqref="C26"/>
    </sheetView>
  </sheetViews>
  <sheetFormatPr defaultRowHeight="13.2" x14ac:dyDescent="0.25"/>
  <cols>
    <col min="1" max="1" width="11.44140625" customWidth="1"/>
    <col min="2" max="2" width="9.109375" customWidth="1"/>
    <col min="3" max="3" width="8.5546875" customWidth="1"/>
    <col min="4" max="4" width="8.44140625" customWidth="1"/>
    <col min="5" max="5" width="8.5546875" customWidth="1"/>
    <col min="6" max="6" width="9.5546875" customWidth="1"/>
    <col min="7" max="7" width="11.109375" customWidth="1"/>
    <col min="8" max="8" width="8.88671875" customWidth="1"/>
    <col min="9" max="9" width="9" customWidth="1"/>
    <col min="10" max="10" width="8.88671875" customWidth="1"/>
  </cols>
  <sheetData>
    <row r="1" spans="1:12" x14ac:dyDescent="0.25">
      <c r="B1" s="1"/>
      <c r="E1" t="s">
        <v>58</v>
      </c>
      <c r="I1" t="s">
        <v>53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x14ac:dyDescent="0.25">
      <c r="B6" s="1"/>
    </row>
    <row r="7" spans="1:12" x14ac:dyDescent="0.25">
      <c r="B7" s="1"/>
    </row>
    <row r="8" spans="1:12" ht="13.8" thickBot="1" x14ac:dyDescent="0.3">
      <c r="B8" s="1"/>
    </row>
    <row r="9" spans="1:12" ht="13.8" thickBot="1" x14ac:dyDescent="0.3">
      <c r="B9" s="1"/>
      <c r="D9" s="323" t="s">
        <v>134</v>
      </c>
      <c r="E9" s="324"/>
      <c r="F9" s="324"/>
      <c r="G9" s="324"/>
      <c r="H9" s="325"/>
    </row>
    <row r="10" spans="1:12" ht="13.8" thickBot="1" x14ac:dyDescent="0.3">
      <c r="B10" s="1"/>
      <c r="D10" s="26"/>
      <c r="E10" s="1"/>
      <c r="F10" s="1"/>
      <c r="G10" s="1"/>
      <c r="H10" s="1"/>
    </row>
    <row r="11" spans="1:12" ht="27" thickBot="1" x14ac:dyDescent="0.3">
      <c r="A11" s="326" t="s">
        <v>0</v>
      </c>
      <c r="B11" s="327"/>
      <c r="C11" s="143" t="s">
        <v>1</v>
      </c>
      <c r="D11" s="143" t="s">
        <v>2</v>
      </c>
      <c r="E11" s="144" t="s">
        <v>3</v>
      </c>
      <c r="F11" s="145" t="s">
        <v>4</v>
      </c>
      <c r="G11" s="145" t="s">
        <v>5</v>
      </c>
      <c r="H11" s="145" t="s">
        <v>6</v>
      </c>
      <c r="I11" s="145" t="s">
        <v>7</v>
      </c>
      <c r="J11" s="145" t="s">
        <v>8</v>
      </c>
      <c r="K11" s="145" t="s">
        <v>9</v>
      </c>
      <c r="L11" s="146" t="s">
        <v>10</v>
      </c>
    </row>
    <row r="12" spans="1:12" x14ac:dyDescent="0.25">
      <c r="A12" s="328" t="s">
        <v>11</v>
      </c>
      <c r="B12" s="182" t="s">
        <v>12</v>
      </c>
      <c r="C12" s="101">
        <v>22</v>
      </c>
      <c r="D12" s="101">
        <v>80</v>
      </c>
      <c r="E12" s="101">
        <v>12</v>
      </c>
      <c r="F12" s="101">
        <v>4</v>
      </c>
      <c r="G12" s="101">
        <v>11</v>
      </c>
      <c r="H12" s="101">
        <v>55</v>
      </c>
      <c r="I12" s="101">
        <v>2</v>
      </c>
      <c r="J12" s="101">
        <v>40</v>
      </c>
      <c r="K12" s="21">
        <v>0.4</v>
      </c>
      <c r="L12" s="113">
        <v>0.35</v>
      </c>
    </row>
    <row r="13" spans="1:12" x14ac:dyDescent="0.25">
      <c r="A13" s="321"/>
      <c r="B13" s="183" t="s">
        <v>13</v>
      </c>
      <c r="C13" s="99">
        <v>22</v>
      </c>
      <c r="D13" s="99">
        <v>95</v>
      </c>
      <c r="E13" s="99">
        <v>14</v>
      </c>
      <c r="F13" s="99">
        <v>4</v>
      </c>
      <c r="G13" s="99">
        <v>14</v>
      </c>
      <c r="H13" s="99">
        <v>65</v>
      </c>
      <c r="I13" s="99">
        <v>2</v>
      </c>
      <c r="J13" s="99">
        <v>45</v>
      </c>
      <c r="K13" s="19">
        <v>0.67</v>
      </c>
      <c r="L13" s="114">
        <v>0.59</v>
      </c>
    </row>
    <row r="14" spans="1:12" x14ac:dyDescent="0.25">
      <c r="A14" s="321"/>
      <c r="B14" s="259" t="s">
        <v>14</v>
      </c>
      <c r="C14" s="99">
        <v>22</v>
      </c>
      <c r="D14" s="99">
        <v>95</v>
      </c>
      <c r="E14" s="99">
        <v>14</v>
      </c>
      <c r="F14" s="99">
        <v>4</v>
      </c>
      <c r="G14" s="99">
        <v>14</v>
      </c>
      <c r="H14" s="99">
        <v>65</v>
      </c>
      <c r="I14" s="99">
        <v>2</v>
      </c>
      <c r="J14" s="99">
        <v>45</v>
      </c>
      <c r="K14" s="19">
        <v>0.67</v>
      </c>
      <c r="L14" s="114">
        <v>0.59</v>
      </c>
    </row>
    <row r="15" spans="1:12" x14ac:dyDescent="0.25">
      <c r="A15" s="321"/>
      <c r="B15" s="259" t="s">
        <v>15</v>
      </c>
      <c r="C15" s="99">
        <v>22</v>
      </c>
      <c r="D15" s="99">
        <v>95</v>
      </c>
      <c r="E15" s="99">
        <v>16</v>
      </c>
      <c r="F15" s="99">
        <v>4</v>
      </c>
      <c r="G15" s="99">
        <v>14</v>
      </c>
      <c r="H15" s="99">
        <v>65</v>
      </c>
      <c r="I15" s="99">
        <v>2</v>
      </c>
      <c r="J15" s="99">
        <v>45</v>
      </c>
      <c r="K15" s="19">
        <v>0.76</v>
      </c>
      <c r="L15" s="114">
        <v>0.69</v>
      </c>
    </row>
    <row r="16" spans="1:12" x14ac:dyDescent="0.25">
      <c r="A16" s="321"/>
      <c r="B16" s="259" t="s">
        <v>16</v>
      </c>
      <c r="C16" s="99">
        <v>22</v>
      </c>
      <c r="D16" s="99">
        <v>95</v>
      </c>
      <c r="E16" s="99">
        <v>16</v>
      </c>
      <c r="F16" s="99">
        <v>4</v>
      </c>
      <c r="G16" s="99">
        <v>14</v>
      </c>
      <c r="H16" s="99">
        <v>65</v>
      </c>
      <c r="I16" s="99">
        <v>2</v>
      </c>
      <c r="J16" s="99">
        <v>45</v>
      </c>
      <c r="K16" s="19">
        <v>0.76</v>
      </c>
      <c r="L16" s="114">
        <v>0.69</v>
      </c>
    </row>
    <row r="17" spans="1:12" ht="13.8" thickBot="1" x14ac:dyDescent="0.3">
      <c r="A17" s="322"/>
      <c r="B17" s="137" t="s">
        <v>52</v>
      </c>
      <c r="C17" s="100">
        <v>22</v>
      </c>
      <c r="D17" s="100">
        <v>105</v>
      </c>
      <c r="E17" s="100">
        <v>20</v>
      </c>
      <c r="F17" s="100">
        <v>4</v>
      </c>
      <c r="G17" s="100">
        <v>14</v>
      </c>
      <c r="H17" s="100">
        <v>75</v>
      </c>
      <c r="I17" s="100">
        <v>2</v>
      </c>
      <c r="J17" s="100">
        <v>45</v>
      </c>
      <c r="K17" s="20">
        <v>1.2</v>
      </c>
      <c r="L17" s="116">
        <v>1.1000000000000001</v>
      </c>
    </row>
    <row r="18" spans="1:12" x14ac:dyDescent="0.25">
      <c r="A18" s="245"/>
      <c r="B18" s="262" t="s">
        <v>108</v>
      </c>
      <c r="C18" s="101">
        <v>22</v>
      </c>
      <c r="D18" s="101">
        <v>80</v>
      </c>
      <c r="E18" s="101">
        <v>12</v>
      </c>
      <c r="F18" s="101">
        <v>4</v>
      </c>
      <c r="G18" s="101">
        <v>11</v>
      </c>
      <c r="H18" s="101">
        <v>55</v>
      </c>
      <c r="I18" s="101">
        <v>2</v>
      </c>
      <c r="J18" s="101">
        <v>45</v>
      </c>
      <c r="K18" s="21">
        <v>0.4</v>
      </c>
      <c r="L18" s="113">
        <v>0.35</v>
      </c>
    </row>
    <row r="19" spans="1:12" x14ac:dyDescent="0.25">
      <c r="A19" s="246"/>
      <c r="B19" s="263" t="s">
        <v>109</v>
      </c>
      <c r="C19" s="99">
        <v>22</v>
      </c>
      <c r="D19" s="99">
        <v>95</v>
      </c>
      <c r="E19" s="99">
        <v>14</v>
      </c>
      <c r="F19" s="99">
        <v>4</v>
      </c>
      <c r="G19" s="99">
        <v>14</v>
      </c>
      <c r="H19" s="99">
        <v>65</v>
      </c>
      <c r="I19" s="99">
        <v>2</v>
      </c>
      <c r="J19" s="99">
        <v>45</v>
      </c>
      <c r="K19" s="19">
        <v>0.67</v>
      </c>
      <c r="L19" s="114">
        <v>0.59</v>
      </c>
    </row>
    <row r="20" spans="1:12" x14ac:dyDescent="0.25">
      <c r="A20" s="246"/>
      <c r="B20" s="263" t="s">
        <v>110</v>
      </c>
      <c r="C20" s="99">
        <v>22</v>
      </c>
      <c r="D20" s="99">
        <v>95</v>
      </c>
      <c r="E20" s="99">
        <v>14</v>
      </c>
      <c r="F20" s="99">
        <v>4</v>
      </c>
      <c r="G20" s="99">
        <v>14</v>
      </c>
      <c r="H20" s="99">
        <v>65</v>
      </c>
      <c r="I20" s="99">
        <v>2</v>
      </c>
      <c r="J20" s="99">
        <v>45</v>
      </c>
      <c r="K20" s="19">
        <v>0.67</v>
      </c>
      <c r="L20" s="114">
        <v>0.59</v>
      </c>
    </row>
    <row r="21" spans="1:12" x14ac:dyDescent="0.25">
      <c r="A21" s="246"/>
      <c r="B21" s="263" t="s">
        <v>111</v>
      </c>
      <c r="C21" s="99">
        <v>22</v>
      </c>
      <c r="D21" s="99">
        <v>95</v>
      </c>
      <c r="E21" s="99">
        <v>14</v>
      </c>
      <c r="F21" s="99">
        <v>4</v>
      </c>
      <c r="G21" s="99">
        <v>14</v>
      </c>
      <c r="H21" s="99">
        <v>65</v>
      </c>
      <c r="I21" s="99">
        <v>2</v>
      </c>
      <c r="J21" s="99">
        <v>45</v>
      </c>
      <c r="K21" s="19">
        <v>0.67</v>
      </c>
      <c r="L21" s="114">
        <v>0.59</v>
      </c>
    </row>
    <row r="22" spans="1:12" x14ac:dyDescent="0.25">
      <c r="A22" s="246"/>
      <c r="B22" s="263" t="s">
        <v>112</v>
      </c>
      <c r="C22" s="99">
        <v>22</v>
      </c>
      <c r="D22" s="99">
        <v>95</v>
      </c>
      <c r="E22" s="99">
        <v>14</v>
      </c>
      <c r="F22" s="99">
        <v>4</v>
      </c>
      <c r="G22" s="99">
        <v>14</v>
      </c>
      <c r="H22" s="99">
        <v>65</v>
      </c>
      <c r="I22" s="99">
        <v>2</v>
      </c>
      <c r="J22" s="99">
        <v>45</v>
      </c>
      <c r="K22" s="19">
        <v>0.67</v>
      </c>
      <c r="L22" s="114">
        <v>0.59</v>
      </c>
    </row>
    <row r="23" spans="1:12" ht="13.8" thickBot="1" x14ac:dyDescent="0.3">
      <c r="A23" s="247" t="s">
        <v>107</v>
      </c>
      <c r="B23" s="282" t="s">
        <v>113</v>
      </c>
      <c r="C23" s="100">
        <v>22</v>
      </c>
      <c r="D23" s="100">
        <v>105</v>
      </c>
      <c r="E23" s="100">
        <v>20</v>
      </c>
      <c r="F23" s="100">
        <v>4</v>
      </c>
      <c r="G23" s="100">
        <v>14</v>
      </c>
      <c r="H23" s="100">
        <v>75</v>
      </c>
      <c r="I23" s="100">
        <v>2</v>
      </c>
      <c r="J23" s="100">
        <v>45</v>
      </c>
      <c r="K23" s="20">
        <v>1.2</v>
      </c>
      <c r="L23" s="116">
        <v>1.1000000000000001</v>
      </c>
    </row>
    <row r="24" spans="1:12" x14ac:dyDescent="0.25">
      <c r="A24" s="329" t="s">
        <v>22</v>
      </c>
      <c r="B24" s="261" t="s">
        <v>17</v>
      </c>
      <c r="C24" s="101">
        <v>22</v>
      </c>
      <c r="D24" s="101">
        <v>80</v>
      </c>
      <c r="E24" s="101">
        <v>10</v>
      </c>
      <c r="F24" s="101">
        <v>4</v>
      </c>
      <c r="G24" s="101">
        <v>11</v>
      </c>
      <c r="H24" s="101">
        <v>55</v>
      </c>
      <c r="I24" s="101">
        <v>2</v>
      </c>
      <c r="J24" s="101">
        <v>45</v>
      </c>
      <c r="K24" s="21">
        <v>0.33</v>
      </c>
      <c r="L24" s="113">
        <v>0.28999999999999998</v>
      </c>
    </row>
    <row r="25" spans="1:12" x14ac:dyDescent="0.25">
      <c r="A25" s="330"/>
      <c r="B25" s="259" t="s">
        <v>18</v>
      </c>
      <c r="C25" s="99">
        <v>22</v>
      </c>
      <c r="D25" s="99">
        <v>95</v>
      </c>
      <c r="E25" s="99">
        <v>10</v>
      </c>
      <c r="F25" s="99">
        <v>4</v>
      </c>
      <c r="G25" s="99">
        <v>14</v>
      </c>
      <c r="H25" s="99">
        <v>65</v>
      </c>
      <c r="I25" s="99">
        <v>2</v>
      </c>
      <c r="J25" s="99">
        <v>45</v>
      </c>
      <c r="K25" s="19">
        <v>0.48</v>
      </c>
      <c r="L25" s="114">
        <v>0.4</v>
      </c>
    </row>
    <row r="26" spans="1:12" x14ac:dyDescent="0.25">
      <c r="A26" s="330"/>
      <c r="B26" s="259" t="s">
        <v>19</v>
      </c>
      <c r="C26" s="99">
        <v>22</v>
      </c>
      <c r="D26" s="99">
        <v>95</v>
      </c>
      <c r="E26" s="99">
        <v>10</v>
      </c>
      <c r="F26" s="99">
        <v>4</v>
      </c>
      <c r="G26" s="99">
        <v>14</v>
      </c>
      <c r="H26" s="99">
        <v>65</v>
      </c>
      <c r="I26" s="99">
        <v>2</v>
      </c>
      <c r="J26" s="99">
        <v>45</v>
      </c>
      <c r="K26" s="19">
        <v>0.48</v>
      </c>
      <c r="L26" s="114">
        <v>0.4</v>
      </c>
    </row>
    <row r="27" spans="1:12" x14ac:dyDescent="0.25">
      <c r="A27" s="330"/>
      <c r="B27" s="259" t="s">
        <v>20</v>
      </c>
      <c r="C27" s="99">
        <v>22</v>
      </c>
      <c r="D27" s="99">
        <v>95</v>
      </c>
      <c r="E27" s="99">
        <v>14</v>
      </c>
      <c r="F27" s="99">
        <v>4</v>
      </c>
      <c r="G27" s="99">
        <v>14</v>
      </c>
      <c r="H27" s="99">
        <v>65</v>
      </c>
      <c r="I27" s="99">
        <v>2</v>
      </c>
      <c r="J27" s="99">
        <v>45</v>
      </c>
      <c r="K27" s="19">
        <v>0.67</v>
      </c>
      <c r="L27" s="114">
        <v>0.59</v>
      </c>
    </row>
    <row r="28" spans="1:12" ht="13.8" thickBot="1" x14ac:dyDescent="0.3">
      <c r="A28" s="331"/>
      <c r="B28" s="272" t="s">
        <v>21</v>
      </c>
      <c r="C28" s="100">
        <v>22</v>
      </c>
      <c r="D28" s="100">
        <v>95</v>
      </c>
      <c r="E28" s="100">
        <v>14</v>
      </c>
      <c r="F28" s="100">
        <v>4</v>
      </c>
      <c r="G28" s="100">
        <v>14</v>
      </c>
      <c r="H28" s="100">
        <v>65</v>
      </c>
      <c r="I28" s="100">
        <v>2</v>
      </c>
      <c r="J28" s="100">
        <v>45</v>
      </c>
      <c r="K28" s="19">
        <v>0.67</v>
      </c>
      <c r="L28" s="114">
        <v>0.59</v>
      </c>
    </row>
    <row r="29" spans="1:12" x14ac:dyDescent="0.25">
      <c r="A29" s="329" t="s">
        <v>23</v>
      </c>
      <c r="B29" s="262" t="s">
        <v>24</v>
      </c>
      <c r="C29" s="101">
        <v>22</v>
      </c>
      <c r="D29" s="9">
        <v>95.3</v>
      </c>
      <c r="E29" s="9">
        <v>4.8</v>
      </c>
      <c r="F29" s="101">
        <v>4</v>
      </c>
      <c r="G29" s="9">
        <v>14.2</v>
      </c>
      <c r="H29" s="9">
        <v>66.7</v>
      </c>
      <c r="I29" s="9"/>
      <c r="J29" s="9"/>
      <c r="K29" s="21">
        <v>0.23</v>
      </c>
      <c r="L29" s="113"/>
    </row>
    <row r="30" spans="1:12" x14ac:dyDescent="0.25">
      <c r="A30" s="330"/>
      <c r="B30" s="263" t="s">
        <v>25</v>
      </c>
      <c r="C30" s="99">
        <v>22</v>
      </c>
      <c r="D30" s="3">
        <v>95.3</v>
      </c>
      <c r="E30" s="3">
        <v>6.3</v>
      </c>
      <c r="F30" s="99">
        <v>4</v>
      </c>
      <c r="G30" s="3">
        <v>14.2</v>
      </c>
      <c r="H30" s="3">
        <v>66.7</v>
      </c>
      <c r="I30" s="3"/>
      <c r="J30" s="3"/>
      <c r="K30" s="19">
        <v>0.3</v>
      </c>
      <c r="L30" s="114"/>
    </row>
    <row r="31" spans="1:12" ht="13.8" thickBot="1" x14ac:dyDescent="0.3">
      <c r="A31" s="331"/>
      <c r="B31" s="137" t="s">
        <v>26</v>
      </c>
      <c r="C31" s="100">
        <v>22</v>
      </c>
      <c r="D31" s="4">
        <v>95.25</v>
      </c>
      <c r="E31" s="4">
        <v>9.5250000000000004</v>
      </c>
      <c r="F31" s="100">
        <v>4</v>
      </c>
      <c r="G31" s="4">
        <v>14.2</v>
      </c>
      <c r="H31" s="4">
        <v>66.674999999999997</v>
      </c>
      <c r="I31" s="4"/>
      <c r="J31" s="4"/>
      <c r="K31" s="20">
        <v>0.46</v>
      </c>
      <c r="L31" s="116"/>
    </row>
    <row r="32" spans="1:12" x14ac:dyDescent="0.25">
      <c r="A32" s="245"/>
      <c r="B32" s="262" t="s">
        <v>24</v>
      </c>
      <c r="C32" s="151">
        <v>0</v>
      </c>
      <c r="D32" s="9">
        <v>95.3</v>
      </c>
      <c r="E32" s="9">
        <v>4.8</v>
      </c>
      <c r="F32" s="101">
        <v>4</v>
      </c>
      <c r="G32" s="9">
        <v>14.2</v>
      </c>
      <c r="H32" s="9">
        <v>66.7</v>
      </c>
      <c r="I32" s="9"/>
      <c r="J32" s="9"/>
      <c r="K32" s="21">
        <v>0.24</v>
      </c>
      <c r="L32" s="113"/>
    </row>
    <row r="33" spans="1:12" x14ac:dyDescent="0.25">
      <c r="A33" s="246"/>
      <c r="B33" s="263" t="s">
        <v>25</v>
      </c>
      <c r="C33" s="253">
        <v>0</v>
      </c>
      <c r="D33" s="3">
        <v>95.3</v>
      </c>
      <c r="E33" s="3">
        <v>6.3</v>
      </c>
      <c r="F33" s="99">
        <v>4</v>
      </c>
      <c r="G33" s="3">
        <v>14.2</v>
      </c>
      <c r="H33" s="3">
        <v>66.7</v>
      </c>
      <c r="I33" s="8"/>
      <c r="J33" s="8"/>
      <c r="K33" s="18">
        <v>0.32</v>
      </c>
      <c r="L33" s="133"/>
    </row>
    <row r="34" spans="1:12" x14ac:dyDescent="0.25">
      <c r="A34" s="321" t="s">
        <v>116</v>
      </c>
      <c r="B34" s="264" t="s">
        <v>28</v>
      </c>
      <c r="C34" s="253">
        <v>0</v>
      </c>
      <c r="D34" s="98">
        <v>95</v>
      </c>
      <c r="E34" s="98">
        <v>10</v>
      </c>
      <c r="F34" s="98">
        <v>4</v>
      </c>
      <c r="G34" s="98">
        <v>14</v>
      </c>
      <c r="H34" s="98">
        <v>65</v>
      </c>
      <c r="I34" s="98">
        <v>2</v>
      </c>
      <c r="J34" s="98">
        <v>45</v>
      </c>
      <c r="K34" s="18">
        <v>0.51</v>
      </c>
      <c r="L34" s="133">
        <v>0.43</v>
      </c>
    </row>
    <row r="35" spans="1:12" x14ac:dyDescent="0.25">
      <c r="A35" s="321"/>
      <c r="B35" s="264" t="s">
        <v>29</v>
      </c>
      <c r="C35" s="253">
        <v>0</v>
      </c>
      <c r="D35" s="98">
        <v>95</v>
      </c>
      <c r="E35" s="98">
        <v>10</v>
      </c>
      <c r="F35" s="98">
        <v>4</v>
      </c>
      <c r="G35" s="98">
        <v>14</v>
      </c>
      <c r="H35" s="98">
        <v>65</v>
      </c>
      <c r="I35" s="98">
        <v>2</v>
      </c>
      <c r="J35" s="98">
        <v>45</v>
      </c>
      <c r="K35" s="18">
        <v>0.51</v>
      </c>
      <c r="L35" s="133">
        <v>0.43</v>
      </c>
    </row>
    <row r="36" spans="1:12" x14ac:dyDescent="0.25">
      <c r="A36" s="321"/>
      <c r="B36" s="268" t="s">
        <v>30</v>
      </c>
      <c r="C36" s="152">
        <v>0</v>
      </c>
      <c r="D36" s="99">
        <v>95</v>
      </c>
      <c r="E36" s="99">
        <v>14</v>
      </c>
      <c r="F36" s="99">
        <v>4</v>
      </c>
      <c r="G36" s="99">
        <v>14</v>
      </c>
      <c r="H36" s="99">
        <v>65</v>
      </c>
      <c r="I36" s="99">
        <v>2</v>
      </c>
      <c r="J36" s="99">
        <v>45</v>
      </c>
      <c r="K36" s="19">
        <v>0.71</v>
      </c>
      <c r="L36" s="114">
        <v>0.63</v>
      </c>
    </row>
    <row r="37" spans="1:12" x14ac:dyDescent="0.25">
      <c r="A37" s="321"/>
      <c r="B37" s="275" t="s">
        <v>114</v>
      </c>
      <c r="C37" s="152">
        <v>0</v>
      </c>
      <c r="D37" s="99">
        <v>95</v>
      </c>
      <c r="E37" s="99">
        <v>14</v>
      </c>
      <c r="F37" s="99">
        <v>4</v>
      </c>
      <c r="G37" s="99">
        <v>14</v>
      </c>
      <c r="H37" s="99">
        <v>65</v>
      </c>
      <c r="I37" s="99">
        <v>2</v>
      </c>
      <c r="J37" s="99">
        <v>45</v>
      </c>
      <c r="K37" s="19">
        <v>0.71</v>
      </c>
      <c r="L37" s="114">
        <v>0.63</v>
      </c>
    </row>
    <row r="38" spans="1:12" ht="13.8" thickBot="1" x14ac:dyDescent="0.3">
      <c r="A38" s="322"/>
      <c r="B38" s="274" t="s">
        <v>105</v>
      </c>
      <c r="C38" s="156">
        <v>0</v>
      </c>
      <c r="D38" s="100">
        <v>105</v>
      </c>
      <c r="E38" s="100">
        <v>20</v>
      </c>
      <c r="F38" s="100">
        <v>4</v>
      </c>
      <c r="G38" s="100">
        <v>14</v>
      </c>
      <c r="H38" s="100">
        <v>75</v>
      </c>
      <c r="I38" s="100">
        <v>2</v>
      </c>
      <c r="J38" s="100">
        <v>45</v>
      </c>
      <c r="K38" s="20">
        <v>1.26</v>
      </c>
      <c r="L38" s="116">
        <v>1.1599999999999999</v>
      </c>
    </row>
    <row r="39" spans="1:12" x14ac:dyDescent="0.25">
      <c r="A39" s="30" t="s">
        <v>60</v>
      </c>
      <c r="B39" s="1"/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27" t="s">
        <v>61</v>
      </c>
      <c r="B40" s="1"/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27" t="s">
        <v>62</v>
      </c>
      <c r="B41" s="28"/>
      <c r="C41" s="28"/>
      <c r="D41" s="29"/>
      <c r="E41" s="29"/>
      <c r="F41" s="29"/>
      <c r="G41" s="29"/>
      <c r="H41" s="5"/>
      <c r="I41" s="5"/>
      <c r="J41" s="5"/>
      <c r="K41" s="5"/>
      <c r="L41" s="5"/>
    </row>
    <row r="42" spans="1:12" x14ac:dyDescent="0.25">
      <c r="A42" s="27" t="s">
        <v>63</v>
      </c>
      <c r="B42" s="28"/>
      <c r="C42" s="28"/>
      <c r="D42" s="29"/>
      <c r="E42" s="29"/>
      <c r="F42" s="29"/>
      <c r="G42" s="29"/>
      <c r="H42" s="29"/>
      <c r="I42" s="5"/>
      <c r="J42" s="5"/>
      <c r="K42" s="5"/>
      <c r="L42" s="5"/>
    </row>
    <row r="43" spans="1:12" x14ac:dyDescent="0.25">
      <c r="A43" s="27" t="s">
        <v>64</v>
      </c>
      <c r="B43" s="1"/>
      <c r="C43" s="1"/>
      <c r="D43" s="5"/>
      <c r="E43" s="5"/>
      <c r="F43" s="5"/>
      <c r="G43" s="5"/>
      <c r="H43" s="5"/>
      <c r="I43" s="5"/>
      <c r="J43" s="5"/>
      <c r="K43" s="5"/>
      <c r="L43" s="5"/>
    </row>
  </sheetData>
  <mergeCells count="6">
    <mergeCell ref="A34:A38"/>
    <mergeCell ref="D9:H9"/>
    <mergeCell ref="A11:B11"/>
    <mergeCell ref="A12:A17"/>
    <mergeCell ref="A24:A28"/>
    <mergeCell ref="A29:A31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19" zoomScaleNormal="100" workbookViewId="0">
      <selection activeCell="D25" sqref="D25"/>
    </sheetView>
  </sheetViews>
  <sheetFormatPr defaultRowHeight="13.2" x14ac:dyDescent="0.25"/>
  <cols>
    <col min="1" max="1" width="11.44140625" customWidth="1"/>
    <col min="2" max="2" width="9.109375" customWidth="1"/>
    <col min="3" max="3" width="8.5546875" customWidth="1"/>
    <col min="4" max="4" width="8.44140625" customWidth="1"/>
    <col min="5" max="5" width="8.5546875" customWidth="1"/>
    <col min="6" max="6" width="9.5546875" customWidth="1"/>
    <col min="7" max="7" width="11.109375" customWidth="1"/>
    <col min="8" max="8" width="8.88671875" customWidth="1"/>
    <col min="9" max="9" width="9" customWidth="1"/>
    <col min="10" max="10" width="8.88671875" customWidth="1"/>
  </cols>
  <sheetData>
    <row r="1" spans="1:12" x14ac:dyDescent="0.25">
      <c r="B1" s="1"/>
      <c r="E1" t="s">
        <v>58</v>
      </c>
      <c r="I1" t="s">
        <v>53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x14ac:dyDescent="0.25">
      <c r="B6" s="1"/>
    </row>
    <row r="7" spans="1:12" x14ac:dyDescent="0.25">
      <c r="B7" s="1"/>
    </row>
    <row r="8" spans="1:12" ht="13.8" thickBot="1" x14ac:dyDescent="0.3">
      <c r="B8" s="1"/>
    </row>
    <row r="9" spans="1:12" ht="13.8" thickBot="1" x14ac:dyDescent="0.3">
      <c r="B9" s="1"/>
      <c r="D9" s="323" t="s">
        <v>135</v>
      </c>
      <c r="E9" s="324"/>
      <c r="F9" s="324"/>
      <c r="G9" s="324"/>
      <c r="H9" s="325"/>
    </row>
    <row r="10" spans="1:12" ht="13.8" thickBot="1" x14ac:dyDescent="0.3">
      <c r="B10" s="1"/>
      <c r="D10" s="26"/>
      <c r="E10" s="1"/>
      <c r="F10" s="1"/>
      <c r="G10" s="1"/>
      <c r="H10" s="1"/>
    </row>
    <row r="11" spans="1:12" ht="27" thickBot="1" x14ac:dyDescent="0.3">
      <c r="A11" s="326" t="s">
        <v>0</v>
      </c>
      <c r="B11" s="327"/>
      <c r="C11" s="143" t="s">
        <v>1</v>
      </c>
      <c r="D11" s="143" t="s">
        <v>2</v>
      </c>
      <c r="E11" s="144" t="s">
        <v>3</v>
      </c>
      <c r="F11" s="145" t="s">
        <v>4</v>
      </c>
      <c r="G11" s="145" t="s">
        <v>5</v>
      </c>
      <c r="H11" s="145" t="s">
        <v>6</v>
      </c>
      <c r="I11" s="145" t="s">
        <v>7</v>
      </c>
      <c r="J11" s="145" t="s">
        <v>8</v>
      </c>
      <c r="K11" s="145" t="s">
        <v>9</v>
      </c>
      <c r="L11" s="146" t="s">
        <v>10</v>
      </c>
    </row>
    <row r="12" spans="1:12" x14ac:dyDescent="0.25">
      <c r="A12" s="328" t="s">
        <v>11</v>
      </c>
      <c r="B12" s="182" t="s">
        <v>12</v>
      </c>
      <c r="C12" s="101">
        <v>28</v>
      </c>
      <c r="D12" s="101">
        <v>90</v>
      </c>
      <c r="E12" s="101">
        <v>14</v>
      </c>
      <c r="F12" s="101">
        <v>4</v>
      </c>
      <c r="G12" s="101">
        <v>11</v>
      </c>
      <c r="H12" s="101">
        <v>65</v>
      </c>
      <c r="I12" s="101">
        <v>2</v>
      </c>
      <c r="J12" s="101">
        <v>50</v>
      </c>
      <c r="K12" s="21">
        <v>0.59</v>
      </c>
      <c r="L12" s="113">
        <v>0.53</v>
      </c>
    </row>
    <row r="13" spans="1:12" x14ac:dyDescent="0.25">
      <c r="A13" s="321"/>
      <c r="B13" s="183" t="s">
        <v>13</v>
      </c>
      <c r="C13" s="99">
        <v>28</v>
      </c>
      <c r="D13" s="99">
        <v>105</v>
      </c>
      <c r="E13" s="99">
        <v>16</v>
      </c>
      <c r="F13" s="99">
        <v>4</v>
      </c>
      <c r="G13" s="99">
        <v>14</v>
      </c>
      <c r="H13" s="99">
        <v>75</v>
      </c>
      <c r="I13" s="99">
        <v>2</v>
      </c>
      <c r="J13" s="99">
        <v>58</v>
      </c>
      <c r="K13" s="19">
        <v>0.93</v>
      </c>
      <c r="L13" s="114">
        <v>0.85</v>
      </c>
    </row>
    <row r="14" spans="1:12" x14ac:dyDescent="0.25">
      <c r="A14" s="321"/>
      <c r="B14" s="259" t="s">
        <v>14</v>
      </c>
      <c r="C14" s="99">
        <v>28</v>
      </c>
      <c r="D14" s="99">
        <v>105</v>
      </c>
      <c r="E14" s="99">
        <v>16</v>
      </c>
      <c r="F14" s="99">
        <v>4</v>
      </c>
      <c r="G14" s="99">
        <v>14</v>
      </c>
      <c r="H14" s="99">
        <v>75</v>
      </c>
      <c r="I14" s="99">
        <v>2</v>
      </c>
      <c r="J14" s="99">
        <v>58</v>
      </c>
      <c r="K14" s="19">
        <v>0.93</v>
      </c>
      <c r="L14" s="114">
        <v>0.85</v>
      </c>
    </row>
    <row r="15" spans="1:12" x14ac:dyDescent="0.25">
      <c r="A15" s="321"/>
      <c r="B15" s="259" t="s">
        <v>15</v>
      </c>
      <c r="C15" s="99">
        <v>28</v>
      </c>
      <c r="D15" s="99">
        <v>105</v>
      </c>
      <c r="E15" s="99">
        <v>18</v>
      </c>
      <c r="F15" s="99">
        <v>4</v>
      </c>
      <c r="G15" s="99">
        <v>14</v>
      </c>
      <c r="H15" s="99">
        <v>75</v>
      </c>
      <c r="I15" s="99">
        <v>2</v>
      </c>
      <c r="J15" s="99">
        <v>58</v>
      </c>
      <c r="K15" s="19">
        <v>1.05</v>
      </c>
      <c r="L15" s="114">
        <v>0.96</v>
      </c>
    </row>
    <row r="16" spans="1:12" x14ac:dyDescent="0.25">
      <c r="A16" s="321"/>
      <c r="B16" s="259" t="s">
        <v>16</v>
      </c>
      <c r="C16" s="99">
        <v>28</v>
      </c>
      <c r="D16" s="99">
        <v>105</v>
      </c>
      <c r="E16" s="99">
        <v>18</v>
      </c>
      <c r="F16" s="99">
        <v>4</v>
      </c>
      <c r="G16" s="99">
        <v>14</v>
      </c>
      <c r="H16" s="99">
        <v>75</v>
      </c>
      <c r="I16" s="99">
        <v>2</v>
      </c>
      <c r="J16" s="99">
        <v>58</v>
      </c>
      <c r="K16" s="19">
        <v>1.05</v>
      </c>
      <c r="L16" s="114">
        <v>0.96</v>
      </c>
    </row>
    <row r="17" spans="1:12" ht="13.8" thickBot="1" x14ac:dyDescent="0.3">
      <c r="A17" s="322"/>
      <c r="B17" s="137" t="s">
        <v>52</v>
      </c>
      <c r="C17" s="100">
        <v>28</v>
      </c>
      <c r="D17" s="100">
        <v>130</v>
      </c>
      <c r="E17" s="100">
        <v>22</v>
      </c>
      <c r="F17" s="100">
        <v>4</v>
      </c>
      <c r="G17" s="100">
        <v>18</v>
      </c>
      <c r="H17" s="100">
        <v>90</v>
      </c>
      <c r="I17" s="100">
        <v>2</v>
      </c>
      <c r="J17" s="100">
        <v>58</v>
      </c>
      <c r="K17" s="20">
        <v>2.0099999999999998</v>
      </c>
      <c r="L17" s="116">
        <v>1.86</v>
      </c>
    </row>
    <row r="18" spans="1:12" x14ac:dyDescent="0.25">
      <c r="A18" s="245"/>
      <c r="B18" s="262" t="s">
        <v>108</v>
      </c>
      <c r="C18" s="101">
        <v>28</v>
      </c>
      <c r="D18" s="101">
        <v>90</v>
      </c>
      <c r="E18" s="101">
        <v>14</v>
      </c>
      <c r="F18" s="101">
        <v>4</v>
      </c>
      <c r="G18" s="101">
        <v>11</v>
      </c>
      <c r="H18" s="101">
        <v>65</v>
      </c>
      <c r="I18" s="101">
        <v>2</v>
      </c>
      <c r="J18" s="101">
        <v>50</v>
      </c>
      <c r="K18" s="21">
        <v>0.59</v>
      </c>
      <c r="L18" s="113">
        <v>0.53</v>
      </c>
    </row>
    <row r="19" spans="1:12" x14ac:dyDescent="0.25">
      <c r="A19" s="246"/>
      <c r="B19" s="263" t="s">
        <v>109</v>
      </c>
      <c r="C19" s="99">
        <v>28</v>
      </c>
      <c r="D19" s="99">
        <v>105</v>
      </c>
      <c r="E19" s="99">
        <v>16</v>
      </c>
      <c r="F19" s="99">
        <v>4</v>
      </c>
      <c r="G19" s="99">
        <v>14</v>
      </c>
      <c r="H19" s="99">
        <v>75</v>
      </c>
      <c r="I19" s="99">
        <v>2</v>
      </c>
      <c r="J19" s="99">
        <v>58</v>
      </c>
      <c r="K19" s="19">
        <v>0.93</v>
      </c>
      <c r="L19" s="114">
        <v>0.85</v>
      </c>
    </row>
    <row r="20" spans="1:12" x14ac:dyDescent="0.25">
      <c r="A20" s="246"/>
      <c r="B20" s="263" t="s">
        <v>110</v>
      </c>
      <c r="C20" s="99">
        <v>28</v>
      </c>
      <c r="D20" s="99">
        <v>105</v>
      </c>
      <c r="E20" s="99">
        <v>16</v>
      </c>
      <c r="F20" s="99">
        <v>4</v>
      </c>
      <c r="G20" s="99">
        <v>14</v>
      </c>
      <c r="H20" s="99">
        <v>75</v>
      </c>
      <c r="I20" s="99">
        <v>2</v>
      </c>
      <c r="J20" s="99">
        <v>58</v>
      </c>
      <c r="K20" s="19">
        <v>0.93</v>
      </c>
      <c r="L20" s="114">
        <v>0.85</v>
      </c>
    </row>
    <row r="21" spans="1:12" x14ac:dyDescent="0.25">
      <c r="A21" s="246"/>
      <c r="B21" s="263" t="s">
        <v>111</v>
      </c>
      <c r="C21" s="99">
        <v>28</v>
      </c>
      <c r="D21" s="99">
        <v>105</v>
      </c>
      <c r="E21" s="99">
        <v>18</v>
      </c>
      <c r="F21" s="99">
        <v>4</v>
      </c>
      <c r="G21" s="99">
        <v>14</v>
      </c>
      <c r="H21" s="99">
        <v>75</v>
      </c>
      <c r="I21" s="99">
        <v>2</v>
      </c>
      <c r="J21" s="99">
        <v>58</v>
      </c>
      <c r="K21" s="19">
        <v>1.05</v>
      </c>
      <c r="L21" s="114">
        <v>0.96</v>
      </c>
    </row>
    <row r="22" spans="1:12" x14ac:dyDescent="0.25">
      <c r="A22" s="246"/>
      <c r="B22" s="263" t="s">
        <v>112</v>
      </c>
      <c r="C22" s="99">
        <v>28</v>
      </c>
      <c r="D22" s="99">
        <v>105</v>
      </c>
      <c r="E22" s="99">
        <v>18</v>
      </c>
      <c r="F22" s="99">
        <v>4</v>
      </c>
      <c r="G22" s="99">
        <v>14</v>
      </c>
      <c r="H22" s="99">
        <v>75</v>
      </c>
      <c r="I22" s="99">
        <v>2</v>
      </c>
      <c r="J22" s="99">
        <v>58</v>
      </c>
      <c r="K22" s="19">
        <v>1.05</v>
      </c>
      <c r="L22" s="114">
        <v>0.96</v>
      </c>
    </row>
    <row r="23" spans="1:12" ht="13.8" thickBot="1" x14ac:dyDescent="0.3">
      <c r="A23" s="247" t="s">
        <v>107</v>
      </c>
      <c r="B23" s="282" t="s">
        <v>113</v>
      </c>
      <c r="C23" s="100">
        <v>28</v>
      </c>
      <c r="D23" s="100">
        <v>130</v>
      </c>
      <c r="E23" s="100">
        <v>22</v>
      </c>
      <c r="F23" s="100">
        <v>4</v>
      </c>
      <c r="G23" s="100">
        <v>18</v>
      </c>
      <c r="H23" s="100">
        <v>90</v>
      </c>
      <c r="I23" s="100">
        <v>2</v>
      </c>
      <c r="J23" s="100">
        <v>58</v>
      </c>
      <c r="K23" s="20">
        <v>2.0099999999999998</v>
      </c>
      <c r="L23" s="116">
        <v>1.86</v>
      </c>
    </row>
    <row r="24" spans="1:12" x14ac:dyDescent="0.25">
      <c r="A24" s="329" t="s">
        <v>22</v>
      </c>
      <c r="B24" s="261" t="s">
        <v>17</v>
      </c>
      <c r="C24" s="101">
        <v>28</v>
      </c>
      <c r="D24" s="101">
        <v>90</v>
      </c>
      <c r="E24" s="101">
        <v>10</v>
      </c>
      <c r="F24" s="101">
        <v>4</v>
      </c>
      <c r="G24" s="101">
        <v>11</v>
      </c>
      <c r="H24" s="101">
        <v>65</v>
      </c>
      <c r="I24" s="101">
        <v>2</v>
      </c>
      <c r="J24" s="101">
        <v>50</v>
      </c>
      <c r="K24" s="21"/>
      <c r="L24" s="113"/>
    </row>
    <row r="25" spans="1:12" x14ac:dyDescent="0.25">
      <c r="A25" s="330"/>
      <c r="B25" s="259" t="s">
        <v>18</v>
      </c>
      <c r="C25" s="99">
        <v>28</v>
      </c>
      <c r="D25" s="99">
        <v>105</v>
      </c>
      <c r="E25" s="99">
        <v>10</v>
      </c>
      <c r="F25" s="99">
        <v>4</v>
      </c>
      <c r="G25" s="99">
        <v>14</v>
      </c>
      <c r="H25" s="99">
        <v>75</v>
      </c>
      <c r="I25" s="99">
        <v>2</v>
      </c>
      <c r="J25" s="99">
        <v>58</v>
      </c>
      <c r="K25" s="19">
        <v>0.57999999999999996</v>
      </c>
      <c r="L25" s="114">
        <v>0.5</v>
      </c>
    </row>
    <row r="26" spans="1:12" x14ac:dyDescent="0.25">
      <c r="A26" s="330"/>
      <c r="B26" s="259" t="s">
        <v>19</v>
      </c>
      <c r="C26" s="99">
        <v>28</v>
      </c>
      <c r="D26" s="99">
        <v>105</v>
      </c>
      <c r="E26" s="99">
        <v>10</v>
      </c>
      <c r="F26" s="99">
        <v>4</v>
      </c>
      <c r="G26" s="99">
        <v>14</v>
      </c>
      <c r="H26" s="99">
        <v>75</v>
      </c>
      <c r="I26" s="99">
        <v>2</v>
      </c>
      <c r="J26" s="99">
        <v>58</v>
      </c>
      <c r="K26" s="19">
        <v>0.57999999999999996</v>
      </c>
      <c r="L26" s="114">
        <v>0.5</v>
      </c>
    </row>
    <row r="27" spans="1:12" x14ac:dyDescent="0.25">
      <c r="A27" s="330"/>
      <c r="B27" s="259" t="s">
        <v>20</v>
      </c>
      <c r="C27" s="99">
        <v>28</v>
      </c>
      <c r="D27" s="99">
        <v>105</v>
      </c>
      <c r="E27" s="99">
        <v>14</v>
      </c>
      <c r="F27" s="99">
        <v>4</v>
      </c>
      <c r="G27" s="99">
        <v>14</v>
      </c>
      <c r="H27" s="99">
        <v>75</v>
      </c>
      <c r="I27" s="99">
        <v>2</v>
      </c>
      <c r="J27" s="99">
        <v>58</v>
      </c>
      <c r="K27" s="19">
        <v>0.82</v>
      </c>
      <c r="L27" s="114">
        <v>0.73</v>
      </c>
    </row>
    <row r="28" spans="1:12" ht="13.8" thickBot="1" x14ac:dyDescent="0.3">
      <c r="A28" s="331"/>
      <c r="B28" s="272" t="s">
        <v>21</v>
      </c>
      <c r="C28" s="100">
        <v>28</v>
      </c>
      <c r="D28" s="100">
        <v>105</v>
      </c>
      <c r="E28" s="100">
        <v>14</v>
      </c>
      <c r="F28" s="100">
        <v>4</v>
      </c>
      <c r="G28" s="100">
        <v>14</v>
      </c>
      <c r="H28" s="100">
        <v>75</v>
      </c>
      <c r="I28" s="100">
        <v>2</v>
      </c>
      <c r="J28" s="100">
        <v>58</v>
      </c>
      <c r="K28" s="20">
        <v>0.82</v>
      </c>
      <c r="L28" s="116">
        <v>0.73</v>
      </c>
    </row>
    <row r="29" spans="1:12" x14ac:dyDescent="0.25">
      <c r="A29" s="329" t="s">
        <v>23</v>
      </c>
      <c r="B29" s="262" t="s">
        <v>24</v>
      </c>
      <c r="C29" s="101">
        <v>28</v>
      </c>
      <c r="D29" s="9">
        <v>101.6</v>
      </c>
      <c r="E29" s="9">
        <v>4.8</v>
      </c>
      <c r="F29" s="101">
        <v>4</v>
      </c>
      <c r="G29" s="9">
        <v>14.2</v>
      </c>
      <c r="H29" s="101">
        <v>73</v>
      </c>
      <c r="I29" s="9"/>
      <c r="J29" s="9"/>
      <c r="K29" s="21">
        <v>0.26</v>
      </c>
      <c r="L29" s="113"/>
    </row>
    <row r="30" spans="1:12" x14ac:dyDescent="0.25">
      <c r="A30" s="330"/>
      <c r="B30" s="263" t="s">
        <v>25</v>
      </c>
      <c r="C30" s="99">
        <v>28</v>
      </c>
      <c r="D30" s="3">
        <v>101.6</v>
      </c>
      <c r="E30" s="3">
        <v>6.3</v>
      </c>
      <c r="F30" s="99">
        <v>4</v>
      </c>
      <c r="G30" s="3">
        <v>14.2</v>
      </c>
      <c r="H30" s="99">
        <v>73</v>
      </c>
      <c r="I30" s="3"/>
      <c r="J30" s="3"/>
      <c r="K30" s="19">
        <v>0.34</v>
      </c>
      <c r="L30" s="114"/>
    </row>
    <row r="31" spans="1:12" ht="13.8" thickBot="1" x14ac:dyDescent="0.3">
      <c r="A31" s="331"/>
      <c r="B31" s="137" t="s">
        <v>26</v>
      </c>
      <c r="C31" s="100">
        <v>28</v>
      </c>
      <c r="D31" s="4">
        <v>101.6</v>
      </c>
      <c r="E31" s="4">
        <v>9.5250000000000004</v>
      </c>
      <c r="F31" s="100">
        <v>4</v>
      </c>
      <c r="G31" s="4">
        <v>14.2</v>
      </c>
      <c r="H31" s="100">
        <v>73</v>
      </c>
      <c r="I31" s="4"/>
      <c r="J31" s="4"/>
      <c r="K31" s="20">
        <v>0.51</v>
      </c>
      <c r="L31" s="116"/>
    </row>
    <row r="32" spans="1:12" x14ac:dyDescent="0.25">
      <c r="A32" s="246"/>
      <c r="B32" s="264" t="s">
        <v>24</v>
      </c>
      <c r="C32" s="253">
        <v>0</v>
      </c>
      <c r="D32" s="8">
        <v>101.6</v>
      </c>
      <c r="E32" s="8">
        <v>4.8</v>
      </c>
      <c r="F32" s="98">
        <v>4</v>
      </c>
      <c r="G32" s="8">
        <v>14.2</v>
      </c>
      <c r="H32" s="98">
        <v>73</v>
      </c>
      <c r="I32" s="8"/>
      <c r="J32" s="8"/>
      <c r="K32" s="18">
        <v>0.28000000000000003</v>
      </c>
      <c r="L32" s="18"/>
    </row>
    <row r="33" spans="1:12" x14ac:dyDescent="0.25">
      <c r="A33" s="246"/>
      <c r="B33" s="263" t="s">
        <v>25</v>
      </c>
      <c r="C33" s="99">
        <v>0</v>
      </c>
      <c r="D33" s="3">
        <v>101.6</v>
      </c>
      <c r="E33" s="3">
        <v>6.3</v>
      </c>
      <c r="F33" s="99">
        <v>4</v>
      </c>
      <c r="G33" s="3">
        <v>14.2</v>
      </c>
      <c r="H33" s="99">
        <v>73</v>
      </c>
      <c r="I33" s="8"/>
      <c r="J33" s="8"/>
      <c r="K33" s="18">
        <v>37</v>
      </c>
      <c r="L33" s="19"/>
    </row>
    <row r="34" spans="1:12" x14ac:dyDescent="0.25">
      <c r="A34" s="321" t="s">
        <v>116</v>
      </c>
      <c r="B34" s="263" t="s">
        <v>28</v>
      </c>
      <c r="C34" s="152">
        <v>0</v>
      </c>
      <c r="D34" s="99">
        <v>105</v>
      </c>
      <c r="E34" s="99">
        <v>10</v>
      </c>
      <c r="F34" s="99">
        <v>4</v>
      </c>
      <c r="G34" s="99">
        <v>14</v>
      </c>
      <c r="H34" s="99">
        <v>75</v>
      </c>
      <c r="I34" s="99">
        <v>2</v>
      </c>
      <c r="J34" s="99">
        <v>58</v>
      </c>
      <c r="K34" s="19">
        <v>0.63</v>
      </c>
      <c r="L34" s="19">
        <v>0.55000000000000004</v>
      </c>
    </row>
    <row r="35" spans="1:12" x14ac:dyDescent="0.25">
      <c r="A35" s="321"/>
      <c r="B35" s="263" t="s">
        <v>29</v>
      </c>
      <c r="C35" s="152">
        <v>0</v>
      </c>
      <c r="D35" s="99">
        <v>105</v>
      </c>
      <c r="E35" s="99">
        <v>10</v>
      </c>
      <c r="F35" s="99">
        <v>4</v>
      </c>
      <c r="G35" s="99">
        <v>14</v>
      </c>
      <c r="H35" s="99">
        <v>75</v>
      </c>
      <c r="I35" s="99">
        <v>2</v>
      </c>
      <c r="J35" s="99">
        <v>58</v>
      </c>
      <c r="K35" s="19">
        <v>0.63</v>
      </c>
      <c r="L35" s="234">
        <v>0.55000000000000004</v>
      </c>
    </row>
    <row r="36" spans="1:12" x14ac:dyDescent="0.25">
      <c r="A36" s="321"/>
      <c r="B36" s="268" t="s">
        <v>30</v>
      </c>
      <c r="C36" s="152">
        <v>0</v>
      </c>
      <c r="D36" s="99">
        <v>105</v>
      </c>
      <c r="E36" s="99">
        <v>14</v>
      </c>
      <c r="F36" s="99">
        <v>4</v>
      </c>
      <c r="G36" s="99">
        <v>14</v>
      </c>
      <c r="H36" s="99">
        <v>75</v>
      </c>
      <c r="I36" s="99">
        <v>2</v>
      </c>
      <c r="J36" s="99">
        <v>58</v>
      </c>
      <c r="K36" s="19">
        <v>0.88</v>
      </c>
      <c r="L36" s="114">
        <v>0.8</v>
      </c>
    </row>
    <row r="37" spans="1:12" x14ac:dyDescent="0.25">
      <c r="A37" s="321"/>
      <c r="B37" s="275" t="s">
        <v>114</v>
      </c>
      <c r="C37" s="152">
        <v>0</v>
      </c>
      <c r="D37" s="99">
        <v>105</v>
      </c>
      <c r="E37" s="99">
        <v>14</v>
      </c>
      <c r="F37" s="99">
        <v>4</v>
      </c>
      <c r="G37" s="99">
        <v>14</v>
      </c>
      <c r="H37" s="99">
        <v>75</v>
      </c>
      <c r="I37" s="99">
        <v>2</v>
      </c>
      <c r="J37" s="99">
        <v>58</v>
      </c>
      <c r="K37" s="19">
        <v>0.88</v>
      </c>
      <c r="L37" s="114">
        <v>0.8</v>
      </c>
    </row>
    <row r="38" spans="1:12" ht="13.8" thickBot="1" x14ac:dyDescent="0.3">
      <c r="A38" s="322"/>
      <c r="B38" s="274" t="s">
        <v>105</v>
      </c>
      <c r="C38" s="156">
        <v>0</v>
      </c>
      <c r="D38" s="100">
        <v>130</v>
      </c>
      <c r="E38" s="100">
        <v>22</v>
      </c>
      <c r="F38" s="100">
        <v>4</v>
      </c>
      <c r="G38" s="100">
        <v>18</v>
      </c>
      <c r="H38" s="100">
        <v>90</v>
      </c>
      <c r="I38" s="100">
        <v>2</v>
      </c>
      <c r="J38" s="100">
        <v>58</v>
      </c>
      <c r="K38" s="20">
        <v>2.11</v>
      </c>
      <c r="L38" s="116">
        <v>1.96</v>
      </c>
    </row>
    <row r="39" spans="1:12" x14ac:dyDescent="0.25">
      <c r="A39" s="30" t="s">
        <v>60</v>
      </c>
      <c r="B39" s="1"/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27" t="s">
        <v>61</v>
      </c>
      <c r="B40" s="1"/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27" t="s">
        <v>62</v>
      </c>
      <c r="B41" s="28"/>
      <c r="C41" s="28"/>
      <c r="D41" s="29"/>
      <c r="E41" s="29"/>
      <c r="F41" s="29"/>
      <c r="G41" s="29"/>
      <c r="H41" s="5"/>
      <c r="I41" s="5"/>
      <c r="J41" s="5"/>
      <c r="K41" s="5"/>
      <c r="L41" s="5"/>
    </row>
    <row r="42" spans="1:12" x14ac:dyDescent="0.25">
      <c r="A42" s="27" t="s">
        <v>63</v>
      </c>
      <c r="B42" s="28"/>
      <c r="C42" s="28"/>
      <c r="D42" s="29"/>
      <c r="E42" s="29"/>
      <c r="F42" s="29"/>
      <c r="G42" s="29"/>
      <c r="H42" s="29"/>
      <c r="I42" s="5"/>
      <c r="J42" s="5"/>
      <c r="K42" s="5"/>
      <c r="L42" s="5"/>
    </row>
    <row r="43" spans="1:12" x14ac:dyDescent="0.25">
      <c r="A43" s="27" t="s">
        <v>64</v>
      </c>
      <c r="B43" s="1"/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27" t="s">
        <v>65</v>
      </c>
      <c r="B44" s="1"/>
      <c r="C44" s="1"/>
      <c r="D44" s="5"/>
      <c r="E44" s="5"/>
      <c r="F44" s="5"/>
      <c r="G44" s="5"/>
      <c r="H44" s="5"/>
      <c r="I44" s="5"/>
      <c r="J44" s="5"/>
      <c r="K44" s="5"/>
      <c r="L44" s="5"/>
    </row>
  </sheetData>
  <mergeCells count="6">
    <mergeCell ref="A34:A38"/>
    <mergeCell ref="D9:H9"/>
    <mergeCell ref="A11:B11"/>
    <mergeCell ref="A12:A17"/>
    <mergeCell ref="A24:A28"/>
    <mergeCell ref="A29:A31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topLeftCell="B18" zoomScaleNormal="100" workbookViewId="0">
      <selection activeCell="H43" sqref="H43:H44"/>
    </sheetView>
  </sheetViews>
  <sheetFormatPr defaultRowHeight="13.2" x14ac:dyDescent="0.25"/>
  <cols>
    <col min="1" max="1" width="11.44140625" customWidth="1"/>
    <col min="2" max="2" width="9.109375" customWidth="1"/>
    <col min="3" max="3" width="8.5546875" customWidth="1"/>
    <col min="4" max="4" width="8.44140625" customWidth="1"/>
    <col min="5" max="5" width="8.5546875" customWidth="1"/>
    <col min="6" max="6" width="9.5546875" customWidth="1"/>
    <col min="7" max="7" width="11.109375" customWidth="1"/>
    <col min="8" max="8" width="8.88671875" customWidth="1"/>
    <col min="9" max="9" width="9" customWidth="1"/>
    <col min="10" max="10" width="8.88671875" customWidth="1"/>
  </cols>
  <sheetData>
    <row r="1" spans="1:12" x14ac:dyDescent="0.25">
      <c r="B1" s="1"/>
      <c r="E1" t="s">
        <v>58</v>
      </c>
      <c r="I1" t="s">
        <v>53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x14ac:dyDescent="0.25">
      <c r="B6" s="1"/>
    </row>
    <row r="7" spans="1:12" x14ac:dyDescent="0.25">
      <c r="B7" s="1"/>
    </row>
    <row r="8" spans="1:12" ht="13.8" thickBot="1" x14ac:dyDescent="0.3">
      <c r="B8" s="1"/>
    </row>
    <row r="9" spans="1:12" ht="13.8" thickBot="1" x14ac:dyDescent="0.3">
      <c r="B9" s="1"/>
      <c r="D9" s="323" t="s">
        <v>133</v>
      </c>
      <c r="E9" s="324"/>
      <c r="F9" s="324"/>
      <c r="G9" s="324"/>
      <c r="H9" s="325"/>
    </row>
    <row r="10" spans="1:12" ht="13.8" thickBot="1" x14ac:dyDescent="0.3">
      <c r="B10" s="1"/>
      <c r="D10" s="26"/>
      <c r="E10" s="1"/>
      <c r="F10" s="1"/>
      <c r="G10" s="1"/>
      <c r="H10" s="1"/>
    </row>
    <row r="11" spans="1:12" ht="27" thickBot="1" x14ac:dyDescent="0.3">
      <c r="A11" s="332" t="s">
        <v>0</v>
      </c>
      <c r="B11" s="333"/>
      <c r="C11" s="13" t="s">
        <v>1</v>
      </c>
      <c r="D11" s="13" t="s">
        <v>2</v>
      </c>
      <c r="E11" s="14" t="s">
        <v>3</v>
      </c>
      <c r="F11" s="15" t="s">
        <v>4</v>
      </c>
      <c r="G11" s="15" t="s">
        <v>5</v>
      </c>
      <c r="H11" s="15" t="s">
        <v>6</v>
      </c>
      <c r="I11" s="15" t="s">
        <v>7</v>
      </c>
      <c r="J11" s="15" t="s">
        <v>8</v>
      </c>
      <c r="K11" s="15" t="s">
        <v>9</v>
      </c>
      <c r="L11" s="16" t="s">
        <v>10</v>
      </c>
    </row>
    <row r="12" spans="1:12" x14ac:dyDescent="0.25">
      <c r="A12" s="334" t="s">
        <v>11</v>
      </c>
      <c r="B12" s="117" t="s">
        <v>12</v>
      </c>
      <c r="C12" s="101">
        <v>35</v>
      </c>
      <c r="D12" s="101">
        <v>100</v>
      </c>
      <c r="E12" s="101">
        <v>14</v>
      </c>
      <c r="F12" s="101">
        <v>4</v>
      </c>
      <c r="G12" s="101">
        <v>11</v>
      </c>
      <c r="H12" s="101">
        <v>75</v>
      </c>
      <c r="I12" s="171">
        <v>2</v>
      </c>
      <c r="J12" s="101">
        <v>60</v>
      </c>
      <c r="K12" s="21">
        <v>0.71</v>
      </c>
      <c r="L12" s="113">
        <v>0.64</v>
      </c>
    </row>
    <row r="13" spans="1:12" x14ac:dyDescent="0.25">
      <c r="A13" s="334"/>
      <c r="B13" s="118" t="s">
        <v>13</v>
      </c>
      <c r="C13" s="98">
        <v>35</v>
      </c>
      <c r="D13" s="99">
        <v>115</v>
      </c>
      <c r="E13" s="99">
        <v>16</v>
      </c>
      <c r="F13" s="99">
        <v>4</v>
      </c>
      <c r="G13" s="99">
        <v>14</v>
      </c>
      <c r="H13" s="99">
        <v>85</v>
      </c>
      <c r="I13" s="112">
        <v>2</v>
      </c>
      <c r="J13" s="99">
        <v>68</v>
      </c>
      <c r="K13" s="19">
        <v>1.1100000000000001</v>
      </c>
      <c r="L13" s="114">
        <v>1.01</v>
      </c>
    </row>
    <row r="14" spans="1:12" x14ac:dyDescent="0.25">
      <c r="A14" s="334"/>
      <c r="B14" s="119" t="s">
        <v>14</v>
      </c>
      <c r="C14" s="98">
        <v>35</v>
      </c>
      <c r="D14" s="99">
        <v>115</v>
      </c>
      <c r="E14" s="99">
        <v>16</v>
      </c>
      <c r="F14" s="99">
        <v>4</v>
      </c>
      <c r="G14" s="99">
        <v>14</v>
      </c>
      <c r="H14" s="99">
        <v>85</v>
      </c>
      <c r="I14" s="112">
        <v>2</v>
      </c>
      <c r="J14" s="99">
        <v>68</v>
      </c>
      <c r="K14" s="19">
        <v>1.1100000000000001</v>
      </c>
      <c r="L14" s="114">
        <v>1.01</v>
      </c>
    </row>
    <row r="15" spans="1:12" x14ac:dyDescent="0.25">
      <c r="A15" s="334"/>
      <c r="B15" s="119" t="s">
        <v>15</v>
      </c>
      <c r="C15" s="98">
        <v>35</v>
      </c>
      <c r="D15" s="99">
        <v>115</v>
      </c>
      <c r="E15" s="99">
        <v>18</v>
      </c>
      <c r="F15" s="99">
        <v>4</v>
      </c>
      <c r="G15" s="99">
        <v>14</v>
      </c>
      <c r="H15" s="99">
        <v>85</v>
      </c>
      <c r="I15" s="112">
        <v>2</v>
      </c>
      <c r="J15" s="99">
        <v>68</v>
      </c>
      <c r="K15" s="19">
        <v>1.24</v>
      </c>
      <c r="L15" s="114">
        <v>1.1499999999999999</v>
      </c>
    </row>
    <row r="16" spans="1:12" x14ac:dyDescent="0.25">
      <c r="A16" s="334"/>
      <c r="B16" s="119" t="s">
        <v>16</v>
      </c>
      <c r="C16" s="98">
        <v>35</v>
      </c>
      <c r="D16" s="99">
        <v>115</v>
      </c>
      <c r="E16" s="99">
        <v>18</v>
      </c>
      <c r="F16" s="99">
        <v>4</v>
      </c>
      <c r="G16" s="99">
        <v>14</v>
      </c>
      <c r="H16" s="99">
        <v>85</v>
      </c>
      <c r="I16" s="112">
        <v>2</v>
      </c>
      <c r="J16" s="99">
        <v>68</v>
      </c>
      <c r="K16" s="19">
        <v>1.24</v>
      </c>
      <c r="L16" s="114">
        <v>1.1499999999999999</v>
      </c>
    </row>
    <row r="17" spans="1:12" ht="13.8" thickBot="1" x14ac:dyDescent="0.3">
      <c r="A17" s="335"/>
      <c r="B17" s="107" t="s">
        <v>52</v>
      </c>
      <c r="C17" s="129">
        <v>35</v>
      </c>
      <c r="D17" s="100">
        <v>140</v>
      </c>
      <c r="E17" s="100">
        <v>24</v>
      </c>
      <c r="F17" s="100">
        <v>4</v>
      </c>
      <c r="G17" s="100">
        <v>18</v>
      </c>
      <c r="H17" s="100">
        <v>100</v>
      </c>
      <c r="I17" s="100">
        <v>2</v>
      </c>
      <c r="J17" s="100">
        <v>68</v>
      </c>
      <c r="K17" s="20">
        <v>2.52</v>
      </c>
      <c r="L17" s="116">
        <v>2.36</v>
      </c>
    </row>
    <row r="18" spans="1:12" x14ac:dyDescent="0.25">
      <c r="A18" s="109"/>
      <c r="B18" s="104" t="s">
        <v>108</v>
      </c>
      <c r="C18" s="101">
        <v>35</v>
      </c>
      <c r="D18" s="101">
        <v>100</v>
      </c>
      <c r="E18" s="101">
        <v>14</v>
      </c>
      <c r="F18" s="101">
        <v>4</v>
      </c>
      <c r="G18" s="101">
        <v>11</v>
      </c>
      <c r="H18" s="101">
        <v>75</v>
      </c>
      <c r="I18" s="171">
        <v>2</v>
      </c>
      <c r="J18" s="101">
        <v>60</v>
      </c>
      <c r="K18" s="21">
        <v>0.71</v>
      </c>
      <c r="L18" s="113">
        <v>0.64</v>
      </c>
    </row>
    <row r="19" spans="1:12" x14ac:dyDescent="0.25">
      <c r="A19" s="110"/>
      <c r="B19" s="105" t="s">
        <v>109</v>
      </c>
      <c r="C19" s="98">
        <v>35</v>
      </c>
      <c r="D19" s="99">
        <v>115</v>
      </c>
      <c r="E19" s="99">
        <v>16</v>
      </c>
      <c r="F19" s="99">
        <v>4</v>
      </c>
      <c r="G19" s="99">
        <v>14</v>
      </c>
      <c r="H19" s="99">
        <v>85</v>
      </c>
      <c r="I19" s="112">
        <v>2</v>
      </c>
      <c r="J19" s="99">
        <v>68</v>
      </c>
      <c r="K19" s="19">
        <v>1.1100000000000001</v>
      </c>
      <c r="L19" s="114">
        <v>1.01</v>
      </c>
    </row>
    <row r="20" spans="1:12" x14ac:dyDescent="0.25">
      <c r="A20" s="110"/>
      <c r="B20" s="105" t="s">
        <v>110</v>
      </c>
      <c r="C20" s="98">
        <v>35</v>
      </c>
      <c r="D20" s="99">
        <v>115</v>
      </c>
      <c r="E20" s="99">
        <v>16</v>
      </c>
      <c r="F20" s="99">
        <v>4</v>
      </c>
      <c r="G20" s="99">
        <v>14</v>
      </c>
      <c r="H20" s="99">
        <v>85</v>
      </c>
      <c r="I20" s="112">
        <v>2</v>
      </c>
      <c r="J20" s="99">
        <v>68</v>
      </c>
      <c r="K20" s="19">
        <v>1.1100000000000001</v>
      </c>
      <c r="L20" s="114">
        <v>1.01</v>
      </c>
    </row>
    <row r="21" spans="1:12" x14ac:dyDescent="0.25">
      <c r="A21" s="110"/>
      <c r="B21" s="105" t="s">
        <v>111</v>
      </c>
      <c r="C21" s="98">
        <v>35</v>
      </c>
      <c r="D21" s="99">
        <v>115</v>
      </c>
      <c r="E21" s="99">
        <v>16</v>
      </c>
      <c r="F21" s="99">
        <v>4</v>
      </c>
      <c r="G21" s="99">
        <v>14</v>
      </c>
      <c r="H21" s="99">
        <v>85</v>
      </c>
      <c r="I21" s="112">
        <v>2</v>
      </c>
      <c r="J21" s="99">
        <v>68</v>
      </c>
      <c r="K21" s="19">
        <v>1.1100000000000001</v>
      </c>
      <c r="L21" s="114">
        <v>1.01</v>
      </c>
    </row>
    <row r="22" spans="1:12" x14ac:dyDescent="0.25">
      <c r="A22" s="110"/>
      <c r="B22" s="105" t="s">
        <v>112</v>
      </c>
      <c r="C22" s="98">
        <v>35</v>
      </c>
      <c r="D22" s="99">
        <v>115</v>
      </c>
      <c r="E22" s="99">
        <v>16</v>
      </c>
      <c r="F22" s="99">
        <v>4</v>
      </c>
      <c r="G22" s="99">
        <v>14</v>
      </c>
      <c r="H22" s="99">
        <v>85</v>
      </c>
      <c r="I22" s="112">
        <v>2</v>
      </c>
      <c r="J22" s="99">
        <v>68</v>
      </c>
      <c r="K22" s="19">
        <v>1.1100000000000001</v>
      </c>
      <c r="L22" s="114">
        <v>1.01</v>
      </c>
    </row>
    <row r="23" spans="1:12" ht="13.8" thickBot="1" x14ac:dyDescent="0.3">
      <c r="A23" s="111" t="s">
        <v>107</v>
      </c>
      <c r="B23" s="115" t="s">
        <v>113</v>
      </c>
      <c r="C23" s="129">
        <v>35</v>
      </c>
      <c r="D23" s="100">
        <v>140</v>
      </c>
      <c r="E23" s="100">
        <v>24</v>
      </c>
      <c r="F23" s="100">
        <v>4</v>
      </c>
      <c r="G23" s="100">
        <v>18</v>
      </c>
      <c r="H23" s="100">
        <v>100</v>
      </c>
      <c r="I23" s="100">
        <v>2</v>
      </c>
      <c r="J23" s="100">
        <v>68</v>
      </c>
      <c r="K23" s="20">
        <v>2.52</v>
      </c>
      <c r="L23" s="116">
        <v>2.36</v>
      </c>
    </row>
    <row r="24" spans="1:12" x14ac:dyDescent="0.25">
      <c r="A24" s="336" t="s">
        <v>22</v>
      </c>
      <c r="B24" s="120" t="s">
        <v>17</v>
      </c>
      <c r="C24" s="101">
        <v>35</v>
      </c>
      <c r="D24" s="101">
        <v>100</v>
      </c>
      <c r="E24" s="101">
        <v>10</v>
      </c>
      <c r="F24" s="101">
        <v>4</v>
      </c>
      <c r="G24" s="101">
        <v>11</v>
      </c>
      <c r="H24" s="101">
        <v>75</v>
      </c>
      <c r="I24" s="171">
        <v>2</v>
      </c>
      <c r="J24" s="101">
        <v>60</v>
      </c>
      <c r="K24" s="21">
        <v>0.51</v>
      </c>
      <c r="L24" s="113">
        <v>0.44</v>
      </c>
    </row>
    <row r="25" spans="1:12" x14ac:dyDescent="0.25">
      <c r="A25" s="337"/>
      <c r="B25" s="119" t="s">
        <v>18</v>
      </c>
      <c r="C25" s="98">
        <v>35</v>
      </c>
      <c r="D25" s="99">
        <v>115</v>
      </c>
      <c r="E25" s="99">
        <v>10</v>
      </c>
      <c r="F25" s="99">
        <v>4</v>
      </c>
      <c r="G25" s="99">
        <v>14</v>
      </c>
      <c r="H25" s="99">
        <v>85</v>
      </c>
      <c r="I25" s="112">
        <v>2</v>
      </c>
      <c r="J25" s="99">
        <v>68</v>
      </c>
      <c r="K25" s="19">
        <v>0.69</v>
      </c>
      <c r="L25" s="114">
        <v>0.59</v>
      </c>
    </row>
    <row r="26" spans="1:12" x14ac:dyDescent="0.25">
      <c r="A26" s="337"/>
      <c r="B26" s="119" t="s">
        <v>19</v>
      </c>
      <c r="C26" s="98">
        <v>35</v>
      </c>
      <c r="D26" s="99">
        <v>115</v>
      </c>
      <c r="E26" s="99">
        <v>10</v>
      </c>
      <c r="F26" s="99">
        <v>4</v>
      </c>
      <c r="G26" s="99">
        <v>14</v>
      </c>
      <c r="H26" s="99">
        <v>85</v>
      </c>
      <c r="I26" s="112">
        <v>2</v>
      </c>
      <c r="J26" s="99">
        <v>68</v>
      </c>
      <c r="K26" s="19">
        <v>0.69</v>
      </c>
      <c r="L26" s="114">
        <v>0.59</v>
      </c>
    </row>
    <row r="27" spans="1:12" x14ac:dyDescent="0.25">
      <c r="A27" s="337"/>
      <c r="B27" s="119" t="s">
        <v>20</v>
      </c>
      <c r="C27" s="98">
        <v>35</v>
      </c>
      <c r="D27" s="99">
        <v>115</v>
      </c>
      <c r="E27" s="99">
        <v>16</v>
      </c>
      <c r="F27" s="99">
        <v>4</v>
      </c>
      <c r="G27" s="99">
        <v>14</v>
      </c>
      <c r="H27" s="99">
        <v>85</v>
      </c>
      <c r="I27" s="112">
        <v>2</v>
      </c>
      <c r="J27" s="99">
        <v>68</v>
      </c>
      <c r="K27" s="19">
        <v>1.1100000000000001</v>
      </c>
      <c r="L27" s="114">
        <v>1.01</v>
      </c>
    </row>
    <row r="28" spans="1:12" ht="13.8" thickBot="1" x14ac:dyDescent="0.3">
      <c r="A28" s="338"/>
      <c r="B28" s="121" t="s">
        <v>21</v>
      </c>
      <c r="C28" s="129">
        <v>35</v>
      </c>
      <c r="D28" s="99">
        <v>115</v>
      </c>
      <c r="E28" s="99">
        <v>16</v>
      </c>
      <c r="F28" s="99">
        <v>4</v>
      </c>
      <c r="G28" s="99">
        <v>14</v>
      </c>
      <c r="H28" s="99">
        <v>85</v>
      </c>
      <c r="I28" s="112">
        <v>2</v>
      </c>
      <c r="J28" s="99">
        <v>68</v>
      </c>
      <c r="K28" s="19">
        <v>1.1100000000000001</v>
      </c>
      <c r="L28" s="114">
        <v>1.01</v>
      </c>
    </row>
    <row r="29" spans="1:12" x14ac:dyDescent="0.25">
      <c r="A29" s="336" t="s">
        <v>23</v>
      </c>
      <c r="B29" s="104" t="s">
        <v>24</v>
      </c>
      <c r="C29" s="101">
        <v>35</v>
      </c>
      <c r="D29" s="9">
        <v>114.3</v>
      </c>
      <c r="E29" s="9">
        <v>4.8</v>
      </c>
      <c r="F29" s="101">
        <v>4</v>
      </c>
      <c r="G29" s="9">
        <v>14.2</v>
      </c>
      <c r="H29" s="9">
        <v>82.6</v>
      </c>
      <c r="I29" s="9"/>
      <c r="J29" s="9"/>
      <c r="K29" s="21">
        <v>0.33</v>
      </c>
      <c r="L29" s="113"/>
    </row>
    <row r="30" spans="1:12" x14ac:dyDescent="0.25">
      <c r="A30" s="337"/>
      <c r="B30" s="105" t="s">
        <v>25</v>
      </c>
      <c r="C30" s="98">
        <v>35</v>
      </c>
      <c r="D30" s="3">
        <v>114.3</v>
      </c>
      <c r="E30" s="3">
        <v>7.1</v>
      </c>
      <c r="F30" s="99">
        <v>4</v>
      </c>
      <c r="G30" s="3">
        <v>14.2</v>
      </c>
      <c r="H30" s="3">
        <v>82.6</v>
      </c>
      <c r="I30" s="3"/>
      <c r="J30" s="3"/>
      <c r="K30" s="19">
        <v>0.48</v>
      </c>
      <c r="L30" s="114"/>
    </row>
    <row r="31" spans="1:12" ht="13.8" thickBot="1" x14ac:dyDescent="0.3">
      <c r="A31" s="339"/>
      <c r="B31" s="107" t="s">
        <v>26</v>
      </c>
      <c r="C31" s="129">
        <v>35</v>
      </c>
      <c r="D31" s="4">
        <v>120.65</v>
      </c>
      <c r="E31" s="100">
        <v>9.5250000000000004</v>
      </c>
      <c r="F31" s="100">
        <v>4</v>
      </c>
      <c r="G31" s="4">
        <v>17.5</v>
      </c>
      <c r="H31" s="4">
        <v>87.3125</v>
      </c>
      <c r="I31" s="4"/>
      <c r="J31" s="4"/>
      <c r="K31" s="20">
        <v>0.75</v>
      </c>
      <c r="L31" s="116"/>
    </row>
    <row r="32" spans="1:12" x14ac:dyDescent="0.25">
      <c r="A32" s="246"/>
      <c r="B32" s="284" t="s">
        <v>24</v>
      </c>
      <c r="C32" s="257">
        <v>0</v>
      </c>
      <c r="D32" s="8">
        <v>114.3</v>
      </c>
      <c r="E32" s="8">
        <v>4.8</v>
      </c>
      <c r="F32" s="98">
        <v>4</v>
      </c>
      <c r="G32" s="8">
        <v>14.2</v>
      </c>
      <c r="H32" s="8">
        <v>82.6</v>
      </c>
      <c r="I32" s="8"/>
      <c r="J32" s="8"/>
      <c r="K32" s="18">
        <v>0.36</v>
      </c>
      <c r="L32" s="18"/>
    </row>
    <row r="33" spans="1:12" x14ac:dyDescent="0.25">
      <c r="A33" s="110"/>
      <c r="B33" s="2" t="s">
        <v>25</v>
      </c>
      <c r="C33" s="99">
        <v>0</v>
      </c>
      <c r="D33" s="3">
        <v>114.3</v>
      </c>
      <c r="E33" s="3">
        <v>7.1</v>
      </c>
      <c r="F33" s="99">
        <v>4</v>
      </c>
      <c r="G33" s="3">
        <v>14.2</v>
      </c>
      <c r="H33" s="3">
        <v>82.6</v>
      </c>
      <c r="I33" s="3"/>
      <c r="J33" s="3"/>
      <c r="K33" s="19">
        <v>0.54</v>
      </c>
      <c r="L33" s="19"/>
    </row>
    <row r="34" spans="1:12" x14ac:dyDescent="0.25">
      <c r="A34" s="321" t="s">
        <v>116</v>
      </c>
      <c r="B34" s="263" t="s">
        <v>28</v>
      </c>
      <c r="C34" s="256">
        <v>0</v>
      </c>
      <c r="D34" s="99">
        <v>100</v>
      </c>
      <c r="E34" s="99">
        <v>10</v>
      </c>
      <c r="F34" s="99">
        <v>4</v>
      </c>
      <c r="G34" s="99">
        <v>11</v>
      </c>
      <c r="H34" s="99">
        <v>75</v>
      </c>
      <c r="I34" s="99">
        <v>2</v>
      </c>
      <c r="J34" s="99">
        <v>60</v>
      </c>
      <c r="K34" s="19">
        <v>0.59</v>
      </c>
      <c r="L34" s="114">
        <v>0.51</v>
      </c>
    </row>
    <row r="35" spans="1:12" x14ac:dyDescent="0.25">
      <c r="A35" s="321"/>
      <c r="B35" s="263" t="s">
        <v>29</v>
      </c>
      <c r="C35" s="152">
        <v>0</v>
      </c>
      <c r="D35" s="99">
        <v>115</v>
      </c>
      <c r="E35" s="99">
        <v>10</v>
      </c>
      <c r="F35" s="99">
        <v>4</v>
      </c>
      <c r="G35" s="99">
        <v>14</v>
      </c>
      <c r="H35" s="99">
        <v>85</v>
      </c>
      <c r="I35" s="112">
        <v>2</v>
      </c>
      <c r="J35" s="99">
        <v>68</v>
      </c>
      <c r="K35" s="19">
        <v>0.77</v>
      </c>
      <c r="L35" s="234">
        <v>0.66</v>
      </c>
    </row>
    <row r="36" spans="1:12" x14ac:dyDescent="0.25">
      <c r="A36" s="321"/>
      <c r="B36" s="268" t="s">
        <v>30</v>
      </c>
      <c r="C36" s="253">
        <v>0</v>
      </c>
      <c r="D36" s="99">
        <v>115</v>
      </c>
      <c r="E36" s="99">
        <v>10</v>
      </c>
      <c r="F36" s="99">
        <v>4</v>
      </c>
      <c r="G36" s="99">
        <v>14</v>
      </c>
      <c r="H36" s="99">
        <v>85</v>
      </c>
      <c r="I36" s="112">
        <v>2</v>
      </c>
      <c r="J36" s="99">
        <v>68</v>
      </c>
      <c r="K36" s="19">
        <v>0.77</v>
      </c>
      <c r="L36" s="114">
        <v>0.66</v>
      </c>
    </row>
    <row r="37" spans="1:12" x14ac:dyDescent="0.25">
      <c r="A37" s="321"/>
      <c r="B37" s="275" t="s">
        <v>114</v>
      </c>
      <c r="C37" s="253">
        <v>0</v>
      </c>
      <c r="D37" s="99">
        <v>115</v>
      </c>
      <c r="E37" s="99">
        <v>16</v>
      </c>
      <c r="F37" s="99">
        <v>4</v>
      </c>
      <c r="G37" s="99">
        <v>14</v>
      </c>
      <c r="H37" s="99">
        <v>85</v>
      </c>
      <c r="I37" s="112">
        <v>2</v>
      </c>
      <c r="J37" s="99">
        <v>68</v>
      </c>
      <c r="K37" s="19">
        <v>1.23</v>
      </c>
      <c r="L37" s="114">
        <v>1.1299999999999999</v>
      </c>
    </row>
    <row r="38" spans="1:12" ht="13.8" thickBot="1" x14ac:dyDescent="0.3">
      <c r="A38" s="322"/>
      <c r="B38" s="274" t="s">
        <v>105</v>
      </c>
      <c r="C38" s="156">
        <v>0</v>
      </c>
      <c r="D38" s="100">
        <v>140</v>
      </c>
      <c r="E38" s="100">
        <v>24</v>
      </c>
      <c r="F38" s="100">
        <v>4</v>
      </c>
      <c r="G38" s="100">
        <v>18</v>
      </c>
      <c r="H38" s="100">
        <v>100</v>
      </c>
      <c r="I38" s="100">
        <v>2</v>
      </c>
      <c r="J38" s="100">
        <v>68</v>
      </c>
      <c r="K38" s="20">
        <v>2.71</v>
      </c>
      <c r="L38" s="116">
        <v>2.54</v>
      </c>
    </row>
    <row r="39" spans="1:12" x14ac:dyDescent="0.25">
      <c r="A39" s="30" t="s">
        <v>60</v>
      </c>
      <c r="B39" s="1"/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27" t="s">
        <v>61</v>
      </c>
      <c r="B40" s="1"/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27" t="s">
        <v>62</v>
      </c>
      <c r="B41" s="28"/>
      <c r="C41" s="28"/>
      <c r="D41" s="29"/>
      <c r="E41" s="29"/>
      <c r="F41" s="29"/>
      <c r="G41" s="29"/>
      <c r="H41" s="5"/>
      <c r="I41" s="5"/>
      <c r="J41" s="5"/>
      <c r="K41" s="5"/>
      <c r="L41" s="5"/>
    </row>
    <row r="42" spans="1:12" x14ac:dyDescent="0.25">
      <c r="A42" s="27" t="s">
        <v>63</v>
      </c>
      <c r="B42" s="28"/>
      <c r="C42" s="28"/>
      <c r="D42" s="29"/>
      <c r="E42" s="29"/>
      <c r="F42" s="29"/>
      <c r="G42" s="29"/>
      <c r="H42" s="29"/>
      <c r="I42" s="5"/>
      <c r="J42" s="5"/>
      <c r="K42" s="5"/>
      <c r="L42" s="5"/>
    </row>
    <row r="43" spans="1:12" x14ac:dyDescent="0.25">
      <c r="A43" s="27" t="s">
        <v>64</v>
      </c>
      <c r="B43" s="1"/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27" t="s">
        <v>65</v>
      </c>
      <c r="B44" s="1"/>
      <c r="C44" s="1"/>
      <c r="D44" s="5"/>
      <c r="E44" s="5"/>
      <c r="F44" s="5"/>
      <c r="G44" s="5"/>
      <c r="H44" s="5"/>
      <c r="I44" s="5"/>
      <c r="J44" s="5"/>
      <c r="K44" s="5"/>
      <c r="L44" s="5"/>
    </row>
  </sheetData>
  <mergeCells count="6">
    <mergeCell ref="A34:A38"/>
    <mergeCell ref="D9:H9"/>
    <mergeCell ref="A11:B11"/>
    <mergeCell ref="A12:A17"/>
    <mergeCell ref="A24:A28"/>
    <mergeCell ref="A29:A31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"/>
  <sheetViews>
    <sheetView topLeftCell="A16" zoomScaleNormal="100" workbookViewId="0">
      <selection activeCell="N37" sqref="N37"/>
    </sheetView>
  </sheetViews>
  <sheetFormatPr defaultRowHeight="13.2" x14ac:dyDescent="0.25"/>
  <cols>
    <col min="1" max="1" width="11.44140625" customWidth="1"/>
    <col min="2" max="2" width="9.109375" customWidth="1"/>
    <col min="3" max="3" width="8.5546875" customWidth="1"/>
    <col min="4" max="4" width="8.44140625" customWidth="1"/>
    <col min="5" max="5" width="8.5546875" customWidth="1"/>
    <col min="6" max="6" width="9.5546875" customWidth="1"/>
    <col min="7" max="7" width="11.109375" customWidth="1"/>
    <col min="8" max="8" width="8.88671875" customWidth="1"/>
    <col min="9" max="9" width="9" customWidth="1"/>
    <col min="10" max="10" width="8.88671875" customWidth="1"/>
  </cols>
  <sheetData>
    <row r="1" spans="1:12" x14ac:dyDescent="0.25">
      <c r="B1" s="1"/>
      <c r="E1" t="s">
        <v>58</v>
      </c>
      <c r="I1" t="s">
        <v>53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x14ac:dyDescent="0.25">
      <c r="B6" s="1"/>
    </row>
    <row r="7" spans="1:12" x14ac:dyDescent="0.25">
      <c r="B7" s="1"/>
    </row>
    <row r="8" spans="1:12" ht="13.8" thickBot="1" x14ac:dyDescent="0.3">
      <c r="B8" s="1"/>
    </row>
    <row r="9" spans="1:12" ht="13.8" thickBot="1" x14ac:dyDescent="0.3">
      <c r="B9" s="1"/>
      <c r="D9" s="323" t="s">
        <v>132</v>
      </c>
      <c r="E9" s="324"/>
      <c r="F9" s="324"/>
      <c r="G9" s="324"/>
      <c r="H9" s="325"/>
    </row>
    <row r="10" spans="1:12" ht="13.8" thickBot="1" x14ac:dyDescent="0.3">
      <c r="B10" s="1"/>
      <c r="D10" s="26"/>
      <c r="E10" s="1"/>
      <c r="F10" s="1"/>
      <c r="G10" s="1"/>
      <c r="H10" s="1"/>
    </row>
    <row r="11" spans="1:12" ht="27" thickBot="1" x14ac:dyDescent="0.3">
      <c r="A11" s="332" t="s">
        <v>0</v>
      </c>
      <c r="B11" s="333"/>
      <c r="C11" s="13" t="s">
        <v>1</v>
      </c>
      <c r="D11" s="13" t="s">
        <v>2</v>
      </c>
      <c r="E11" s="14" t="s">
        <v>3</v>
      </c>
      <c r="F11" s="15" t="s">
        <v>4</v>
      </c>
      <c r="G11" s="15" t="s">
        <v>5</v>
      </c>
      <c r="H11" s="15" t="s">
        <v>6</v>
      </c>
      <c r="I11" s="15" t="s">
        <v>7</v>
      </c>
      <c r="J11" s="15" t="s">
        <v>8</v>
      </c>
      <c r="K11" s="15" t="s">
        <v>9</v>
      </c>
      <c r="L11" s="16" t="s">
        <v>10</v>
      </c>
    </row>
    <row r="12" spans="1:12" x14ac:dyDescent="0.25">
      <c r="A12" s="334" t="s">
        <v>11</v>
      </c>
      <c r="B12" s="233" t="s">
        <v>12</v>
      </c>
      <c r="C12" s="98">
        <v>44</v>
      </c>
      <c r="D12" s="98">
        <v>120</v>
      </c>
      <c r="E12" s="98">
        <v>16</v>
      </c>
      <c r="F12" s="98">
        <v>4</v>
      </c>
      <c r="G12" s="98">
        <v>14</v>
      </c>
      <c r="H12" s="98">
        <v>90</v>
      </c>
      <c r="I12" s="153">
        <v>2</v>
      </c>
      <c r="J12" s="98">
        <v>70</v>
      </c>
      <c r="K12" s="18">
        <v>1.1499999999999999</v>
      </c>
      <c r="L12" s="133">
        <v>1.04</v>
      </c>
    </row>
    <row r="13" spans="1:12" x14ac:dyDescent="0.25">
      <c r="A13" s="334"/>
      <c r="B13" s="118" t="s">
        <v>13</v>
      </c>
      <c r="C13" s="99">
        <v>44</v>
      </c>
      <c r="D13" s="99">
        <v>140</v>
      </c>
      <c r="E13" s="99">
        <v>16</v>
      </c>
      <c r="F13" s="99">
        <v>4</v>
      </c>
      <c r="G13" s="99">
        <v>18</v>
      </c>
      <c r="H13" s="99">
        <v>100</v>
      </c>
      <c r="I13" s="112">
        <v>2</v>
      </c>
      <c r="J13" s="99">
        <v>78</v>
      </c>
      <c r="K13" s="19">
        <v>1.61</v>
      </c>
      <c r="L13" s="114">
        <v>1.46</v>
      </c>
    </row>
    <row r="14" spans="1:12" x14ac:dyDescent="0.25">
      <c r="A14" s="334"/>
      <c r="B14" s="119" t="s">
        <v>14</v>
      </c>
      <c r="C14" s="99">
        <v>44</v>
      </c>
      <c r="D14" s="99">
        <v>140</v>
      </c>
      <c r="E14" s="99">
        <v>16</v>
      </c>
      <c r="F14" s="99">
        <v>4</v>
      </c>
      <c r="G14" s="99">
        <v>18</v>
      </c>
      <c r="H14" s="99">
        <v>100</v>
      </c>
      <c r="I14" s="112">
        <v>2</v>
      </c>
      <c r="J14" s="99">
        <v>78</v>
      </c>
      <c r="K14" s="19">
        <v>1.61</v>
      </c>
      <c r="L14" s="114">
        <v>1.46</v>
      </c>
    </row>
    <row r="15" spans="1:12" x14ac:dyDescent="0.25">
      <c r="A15" s="334"/>
      <c r="B15" s="119" t="s">
        <v>15</v>
      </c>
      <c r="C15" s="99">
        <v>44</v>
      </c>
      <c r="D15" s="99">
        <v>140</v>
      </c>
      <c r="E15" s="99">
        <v>18</v>
      </c>
      <c r="F15" s="99">
        <v>4</v>
      </c>
      <c r="G15" s="99">
        <v>18</v>
      </c>
      <c r="H15" s="99">
        <v>100</v>
      </c>
      <c r="I15" s="112">
        <v>2</v>
      </c>
      <c r="J15" s="99">
        <v>78</v>
      </c>
      <c r="K15" s="19">
        <v>1.81</v>
      </c>
      <c r="L15" s="114">
        <v>1.66</v>
      </c>
    </row>
    <row r="16" spans="1:12" x14ac:dyDescent="0.25">
      <c r="A16" s="334"/>
      <c r="B16" s="119" t="s">
        <v>16</v>
      </c>
      <c r="C16" s="99">
        <v>44</v>
      </c>
      <c r="D16" s="99">
        <v>140</v>
      </c>
      <c r="E16" s="99">
        <v>18</v>
      </c>
      <c r="F16" s="99">
        <v>4</v>
      </c>
      <c r="G16" s="99">
        <v>18</v>
      </c>
      <c r="H16" s="99">
        <v>100</v>
      </c>
      <c r="I16" s="112">
        <v>2</v>
      </c>
      <c r="J16" s="99">
        <v>78</v>
      </c>
      <c r="K16" s="19">
        <v>1.81</v>
      </c>
      <c r="L16" s="114">
        <v>1.66</v>
      </c>
    </row>
    <row r="17" spans="1:12" ht="13.8" thickBot="1" x14ac:dyDescent="0.3">
      <c r="A17" s="335"/>
      <c r="B17" s="124" t="s">
        <v>52</v>
      </c>
      <c r="C17" s="112">
        <v>44</v>
      </c>
      <c r="D17" s="112">
        <v>155</v>
      </c>
      <c r="E17" s="112">
        <v>24</v>
      </c>
      <c r="F17" s="112">
        <v>4</v>
      </c>
      <c r="G17" s="112">
        <v>22</v>
      </c>
      <c r="H17" s="112">
        <v>110</v>
      </c>
      <c r="I17" s="112">
        <v>2</v>
      </c>
      <c r="J17" s="112">
        <v>78</v>
      </c>
      <c r="K17" s="24">
        <v>2.98</v>
      </c>
      <c r="L17" s="125">
        <v>2.78</v>
      </c>
    </row>
    <row r="18" spans="1:12" x14ac:dyDescent="0.25">
      <c r="A18" s="109"/>
      <c r="B18" s="104" t="s">
        <v>108</v>
      </c>
      <c r="C18" s="101">
        <v>44</v>
      </c>
      <c r="D18" s="101">
        <v>120</v>
      </c>
      <c r="E18" s="101">
        <v>16</v>
      </c>
      <c r="F18" s="101">
        <v>4</v>
      </c>
      <c r="G18" s="101">
        <v>14</v>
      </c>
      <c r="H18" s="101">
        <v>90</v>
      </c>
      <c r="I18" s="171">
        <v>2</v>
      </c>
      <c r="J18" s="101">
        <v>70</v>
      </c>
      <c r="K18" s="21">
        <v>1.1499999999999999</v>
      </c>
      <c r="L18" s="113">
        <v>1.04</v>
      </c>
    </row>
    <row r="19" spans="1:12" x14ac:dyDescent="0.25">
      <c r="A19" s="110"/>
      <c r="B19" s="105" t="s">
        <v>109</v>
      </c>
      <c r="C19" s="99">
        <v>44</v>
      </c>
      <c r="D19" s="99">
        <v>140</v>
      </c>
      <c r="E19" s="99">
        <v>18</v>
      </c>
      <c r="F19" s="99">
        <v>4</v>
      </c>
      <c r="G19" s="99">
        <v>18</v>
      </c>
      <c r="H19" s="99">
        <v>100</v>
      </c>
      <c r="I19" s="112">
        <v>2</v>
      </c>
      <c r="J19" s="99">
        <v>78</v>
      </c>
      <c r="K19" s="19">
        <v>1.81</v>
      </c>
      <c r="L19" s="114">
        <v>1.66</v>
      </c>
    </row>
    <row r="20" spans="1:12" x14ac:dyDescent="0.25">
      <c r="A20" s="110"/>
      <c r="B20" s="105" t="s">
        <v>110</v>
      </c>
      <c r="C20" s="99">
        <v>44</v>
      </c>
      <c r="D20" s="99">
        <v>140</v>
      </c>
      <c r="E20" s="99">
        <v>18</v>
      </c>
      <c r="F20" s="99">
        <v>4</v>
      </c>
      <c r="G20" s="99">
        <v>18</v>
      </c>
      <c r="H20" s="99">
        <v>100</v>
      </c>
      <c r="I20" s="112">
        <v>2</v>
      </c>
      <c r="J20" s="99">
        <v>78</v>
      </c>
      <c r="K20" s="19">
        <v>1.81</v>
      </c>
      <c r="L20" s="114">
        <v>1.66</v>
      </c>
    </row>
    <row r="21" spans="1:12" x14ac:dyDescent="0.25">
      <c r="A21" s="110"/>
      <c r="B21" s="105" t="s">
        <v>111</v>
      </c>
      <c r="C21" s="99">
        <v>44</v>
      </c>
      <c r="D21" s="99">
        <v>140</v>
      </c>
      <c r="E21" s="99">
        <v>18</v>
      </c>
      <c r="F21" s="99">
        <v>4</v>
      </c>
      <c r="G21" s="99">
        <v>18</v>
      </c>
      <c r="H21" s="99">
        <v>100</v>
      </c>
      <c r="I21" s="112">
        <v>2</v>
      </c>
      <c r="J21" s="99">
        <v>78</v>
      </c>
      <c r="K21" s="19">
        <v>1.81</v>
      </c>
      <c r="L21" s="114">
        <v>1.66</v>
      </c>
    </row>
    <row r="22" spans="1:12" x14ac:dyDescent="0.25">
      <c r="A22" s="110"/>
      <c r="B22" s="105" t="s">
        <v>112</v>
      </c>
      <c r="C22" s="99">
        <v>44</v>
      </c>
      <c r="D22" s="99">
        <v>140</v>
      </c>
      <c r="E22" s="99">
        <v>18</v>
      </c>
      <c r="F22" s="99">
        <v>4</v>
      </c>
      <c r="G22" s="99">
        <v>18</v>
      </c>
      <c r="H22" s="99">
        <v>100</v>
      </c>
      <c r="I22" s="112">
        <v>2</v>
      </c>
      <c r="J22" s="99">
        <v>78</v>
      </c>
      <c r="K22" s="19">
        <v>1.81</v>
      </c>
      <c r="L22" s="114">
        <v>1.66</v>
      </c>
    </row>
    <row r="23" spans="1:12" ht="13.8" thickBot="1" x14ac:dyDescent="0.3">
      <c r="A23" s="111" t="s">
        <v>107</v>
      </c>
      <c r="B23" s="115" t="s">
        <v>113</v>
      </c>
      <c r="C23" s="100">
        <v>44</v>
      </c>
      <c r="D23" s="100">
        <v>155</v>
      </c>
      <c r="E23" s="100">
        <v>24</v>
      </c>
      <c r="F23" s="100">
        <v>4</v>
      </c>
      <c r="G23" s="100">
        <v>22</v>
      </c>
      <c r="H23" s="100">
        <v>110</v>
      </c>
      <c r="I23" s="100">
        <v>2</v>
      </c>
      <c r="J23" s="100">
        <v>78</v>
      </c>
      <c r="K23" s="20">
        <v>2.98</v>
      </c>
      <c r="L23" s="116">
        <v>2.78</v>
      </c>
    </row>
    <row r="24" spans="1:12" x14ac:dyDescent="0.25">
      <c r="A24" s="336" t="s">
        <v>22</v>
      </c>
      <c r="B24" s="120" t="s">
        <v>17</v>
      </c>
      <c r="C24" s="101">
        <v>44</v>
      </c>
      <c r="D24" s="101">
        <v>120</v>
      </c>
      <c r="E24" s="101">
        <v>10</v>
      </c>
      <c r="F24" s="101">
        <v>4</v>
      </c>
      <c r="G24" s="101">
        <v>14</v>
      </c>
      <c r="H24" s="101">
        <v>90</v>
      </c>
      <c r="I24" s="171">
        <v>2</v>
      </c>
      <c r="J24" s="101">
        <v>70</v>
      </c>
      <c r="K24" s="21">
        <v>0.72</v>
      </c>
      <c r="L24" s="113">
        <v>0.61</v>
      </c>
    </row>
    <row r="25" spans="1:12" x14ac:dyDescent="0.25">
      <c r="A25" s="337"/>
      <c r="B25" s="119" t="s">
        <v>18</v>
      </c>
      <c r="C25" s="99">
        <v>44</v>
      </c>
      <c r="D25" s="99">
        <v>140</v>
      </c>
      <c r="E25" s="99">
        <v>10</v>
      </c>
      <c r="F25" s="99">
        <v>4</v>
      </c>
      <c r="G25" s="99">
        <v>18</v>
      </c>
      <c r="H25" s="99">
        <v>100</v>
      </c>
      <c r="I25" s="112">
        <v>2</v>
      </c>
      <c r="J25" s="99">
        <v>78</v>
      </c>
      <c r="K25" s="19">
        <v>1.01</v>
      </c>
      <c r="L25" s="114">
        <v>0.86</v>
      </c>
    </row>
    <row r="26" spans="1:12" x14ac:dyDescent="0.25">
      <c r="A26" s="337"/>
      <c r="B26" s="119" t="s">
        <v>19</v>
      </c>
      <c r="C26" s="99">
        <v>44</v>
      </c>
      <c r="D26" s="99">
        <v>140</v>
      </c>
      <c r="E26" s="99">
        <v>10</v>
      </c>
      <c r="F26" s="99">
        <v>4</v>
      </c>
      <c r="G26" s="99">
        <v>18</v>
      </c>
      <c r="H26" s="99">
        <v>100</v>
      </c>
      <c r="I26" s="112">
        <v>2</v>
      </c>
      <c r="J26" s="99">
        <v>78</v>
      </c>
      <c r="K26" s="19">
        <v>1.01</v>
      </c>
      <c r="L26" s="114">
        <v>0.86</v>
      </c>
    </row>
    <row r="27" spans="1:12" x14ac:dyDescent="0.25">
      <c r="A27" s="337"/>
      <c r="B27" s="119" t="s">
        <v>20</v>
      </c>
      <c r="C27" s="99">
        <v>44</v>
      </c>
      <c r="D27" s="99">
        <v>140</v>
      </c>
      <c r="E27" s="99">
        <v>18</v>
      </c>
      <c r="F27" s="99">
        <v>4</v>
      </c>
      <c r="G27" s="99">
        <v>18</v>
      </c>
      <c r="H27" s="99">
        <v>100</v>
      </c>
      <c r="I27" s="112">
        <v>2</v>
      </c>
      <c r="J27" s="99">
        <v>78</v>
      </c>
      <c r="K27" s="19">
        <v>1.81</v>
      </c>
      <c r="L27" s="114">
        <v>1.66</v>
      </c>
    </row>
    <row r="28" spans="1:12" ht="13.8" thickBot="1" x14ac:dyDescent="0.3">
      <c r="A28" s="338"/>
      <c r="B28" s="232" t="s">
        <v>21</v>
      </c>
      <c r="C28" s="112">
        <v>44</v>
      </c>
      <c r="D28" s="112">
        <v>140</v>
      </c>
      <c r="E28" s="112">
        <v>18</v>
      </c>
      <c r="F28" s="112">
        <v>4</v>
      </c>
      <c r="G28" s="112">
        <v>18</v>
      </c>
      <c r="H28" s="112">
        <v>100</v>
      </c>
      <c r="I28" s="112">
        <v>2</v>
      </c>
      <c r="J28" s="112">
        <v>78</v>
      </c>
      <c r="K28" s="24">
        <v>1.81</v>
      </c>
      <c r="L28" s="125">
        <v>1.66</v>
      </c>
    </row>
    <row r="29" spans="1:12" x14ac:dyDescent="0.25">
      <c r="A29" s="336" t="s">
        <v>23</v>
      </c>
      <c r="B29" s="104" t="s">
        <v>24</v>
      </c>
      <c r="C29" s="101">
        <v>44</v>
      </c>
      <c r="D29" s="9">
        <v>120.7</v>
      </c>
      <c r="E29" s="9">
        <v>6.3</v>
      </c>
      <c r="F29" s="101">
        <v>4</v>
      </c>
      <c r="G29" s="9">
        <v>14.2</v>
      </c>
      <c r="H29" s="9">
        <v>87.3</v>
      </c>
      <c r="I29" s="9"/>
      <c r="J29" s="9"/>
      <c r="K29" s="21">
        <v>0.46</v>
      </c>
      <c r="L29" s="113"/>
    </row>
    <row r="30" spans="1:12" x14ac:dyDescent="0.25">
      <c r="A30" s="337"/>
      <c r="B30" s="105" t="s">
        <v>25</v>
      </c>
      <c r="C30" s="99">
        <v>44</v>
      </c>
      <c r="D30" s="3">
        <v>120.7</v>
      </c>
      <c r="E30" s="3">
        <v>7.9</v>
      </c>
      <c r="F30" s="99">
        <v>4</v>
      </c>
      <c r="G30" s="3">
        <v>14.2</v>
      </c>
      <c r="H30" s="3">
        <v>87.3</v>
      </c>
      <c r="I30" s="3"/>
      <c r="J30" s="3"/>
      <c r="K30" s="19">
        <v>0.57999999999999996</v>
      </c>
      <c r="L30" s="114"/>
    </row>
    <row r="31" spans="1:12" ht="13.8" thickBot="1" x14ac:dyDescent="0.3">
      <c r="A31" s="339"/>
      <c r="B31" s="107" t="s">
        <v>26</v>
      </c>
      <c r="C31" s="100">
        <v>44</v>
      </c>
      <c r="D31" s="4">
        <v>133.35</v>
      </c>
      <c r="E31" s="100">
        <v>12.7</v>
      </c>
      <c r="F31" s="100">
        <v>4</v>
      </c>
      <c r="G31" s="4">
        <v>17.5</v>
      </c>
      <c r="H31" s="4">
        <v>98.43</v>
      </c>
      <c r="I31" s="4"/>
      <c r="J31" s="4"/>
      <c r="K31" s="20">
        <v>1.17</v>
      </c>
      <c r="L31" s="116"/>
    </row>
    <row r="32" spans="1:12" x14ac:dyDescent="0.25">
      <c r="A32" s="245"/>
      <c r="B32" s="244" t="s">
        <v>24</v>
      </c>
      <c r="C32" s="255" t="s">
        <v>32</v>
      </c>
      <c r="D32" s="9">
        <v>120.7</v>
      </c>
      <c r="E32" s="9">
        <v>6.3</v>
      </c>
      <c r="F32" s="101">
        <v>4</v>
      </c>
      <c r="G32" s="9">
        <v>14.2</v>
      </c>
      <c r="H32" s="9">
        <v>87.3</v>
      </c>
      <c r="I32" s="9"/>
      <c r="J32" s="9"/>
      <c r="K32" s="21">
        <v>0.53</v>
      </c>
      <c r="L32" s="106"/>
    </row>
    <row r="33" spans="1:12" x14ac:dyDescent="0.25">
      <c r="A33" s="110"/>
      <c r="B33" s="2" t="s">
        <v>25</v>
      </c>
      <c r="C33" s="152" t="s">
        <v>32</v>
      </c>
      <c r="D33" s="3">
        <v>120.7</v>
      </c>
      <c r="E33" s="3">
        <v>7.9</v>
      </c>
      <c r="F33" s="99">
        <v>4</v>
      </c>
      <c r="G33" s="3">
        <v>14.2</v>
      </c>
      <c r="H33" s="3">
        <v>87.3</v>
      </c>
      <c r="I33" s="3"/>
      <c r="J33" s="3"/>
      <c r="K33" s="19">
        <v>0.67</v>
      </c>
      <c r="L33" s="106"/>
    </row>
    <row r="34" spans="1:12" x14ac:dyDescent="0.25">
      <c r="A34" s="321" t="s">
        <v>116</v>
      </c>
      <c r="B34" s="263" t="s">
        <v>28</v>
      </c>
      <c r="C34" s="172" t="s">
        <v>32</v>
      </c>
      <c r="D34" s="99">
        <v>140</v>
      </c>
      <c r="E34" s="99">
        <v>10</v>
      </c>
      <c r="F34" s="99">
        <v>4</v>
      </c>
      <c r="G34" s="99">
        <v>18</v>
      </c>
      <c r="H34" s="99">
        <v>100</v>
      </c>
      <c r="I34" s="99">
        <v>2</v>
      </c>
      <c r="J34" s="99">
        <v>78</v>
      </c>
      <c r="K34" s="19">
        <v>1.1299999999999999</v>
      </c>
      <c r="L34" s="114">
        <v>0.98</v>
      </c>
    </row>
    <row r="35" spans="1:12" x14ac:dyDescent="0.25">
      <c r="A35" s="321"/>
      <c r="B35" s="263" t="s">
        <v>29</v>
      </c>
      <c r="C35" s="172" t="s">
        <v>32</v>
      </c>
      <c r="D35" s="99">
        <v>140</v>
      </c>
      <c r="E35" s="99">
        <v>10</v>
      </c>
      <c r="F35" s="99">
        <v>4</v>
      </c>
      <c r="G35" s="99">
        <v>18</v>
      </c>
      <c r="H35" s="99">
        <v>100</v>
      </c>
      <c r="I35" s="112">
        <v>2</v>
      </c>
      <c r="J35" s="99">
        <v>78</v>
      </c>
      <c r="K35" s="19">
        <v>1.1299999999999999</v>
      </c>
      <c r="L35" s="234">
        <v>0.98</v>
      </c>
    </row>
    <row r="36" spans="1:12" x14ac:dyDescent="0.25">
      <c r="A36" s="321"/>
      <c r="B36" s="268" t="s">
        <v>30</v>
      </c>
      <c r="C36" s="172" t="s">
        <v>32</v>
      </c>
      <c r="D36" s="99">
        <v>140</v>
      </c>
      <c r="E36" s="99">
        <v>18</v>
      </c>
      <c r="F36" s="99">
        <v>4</v>
      </c>
      <c r="G36" s="99">
        <v>18</v>
      </c>
      <c r="H36" s="99">
        <v>100</v>
      </c>
      <c r="I36" s="112">
        <v>2</v>
      </c>
      <c r="J36" s="99">
        <v>78</v>
      </c>
      <c r="K36" s="19">
        <v>2.0299999999999998</v>
      </c>
      <c r="L36" s="114">
        <v>1.88</v>
      </c>
    </row>
    <row r="37" spans="1:12" x14ac:dyDescent="0.25">
      <c r="A37" s="321"/>
      <c r="B37" s="275" t="s">
        <v>114</v>
      </c>
      <c r="C37" s="172" t="s">
        <v>32</v>
      </c>
      <c r="D37" s="99">
        <v>140</v>
      </c>
      <c r="E37" s="112">
        <v>18</v>
      </c>
      <c r="F37" s="99">
        <v>4</v>
      </c>
      <c r="G37" s="99">
        <v>18</v>
      </c>
      <c r="H37" s="99">
        <v>100</v>
      </c>
      <c r="I37" s="112">
        <v>2</v>
      </c>
      <c r="J37" s="99">
        <v>78</v>
      </c>
      <c r="K37" s="19">
        <v>2.0299999999999998</v>
      </c>
      <c r="L37" s="114">
        <v>1.88</v>
      </c>
    </row>
    <row r="38" spans="1:12" ht="13.8" thickBot="1" x14ac:dyDescent="0.3">
      <c r="A38" s="322"/>
      <c r="B38" s="274" t="s">
        <v>105</v>
      </c>
      <c r="C38" s="173" t="s">
        <v>32</v>
      </c>
      <c r="D38" s="100">
        <v>155</v>
      </c>
      <c r="E38" s="100">
        <v>24</v>
      </c>
      <c r="F38" s="100">
        <v>4</v>
      </c>
      <c r="G38" s="100">
        <v>22</v>
      </c>
      <c r="H38" s="100">
        <v>125</v>
      </c>
      <c r="I38" s="100">
        <v>2</v>
      </c>
      <c r="J38" s="100">
        <v>78</v>
      </c>
      <c r="K38" s="20">
        <v>3.27</v>
      </c>
      <c r="L38" s="116">
        <v>3.07</v>
      </c>
    </row>
    <row r="39" spans="1:12" x14ac:dyDescent="0.25">
      <c r="A39" s="30" t="s">
        <v>60</v>
      </c>
      <c r="B39" s="1"/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27" t="s">
        <v>61</v>
      </c>
      <c r="B40" s="1"/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27" t="s">
        <v>62</v>
      </c>
      <c r="B41" s="28"/>
      <c r="C41" s="28"/>
      <c r="D41" s="29"/>
      <c r="E41" s="29"/>
      <c r="F41" s="29"/>
      <c r="G41" s="29"/>
      <c r="H41" s="5"/>
      <c r="I41" s="5"/>
      <c r="J41" s="5"/>
      <c r="K41" s="5"/>
      <c r="L41" s="5"/>
    </row>
    <row r="42" spans="1:12" x14ac:dyDescent="0.25">
      <c r="A42" s="27" t="s">
        <v>63</v>
      </c>
      <c r="B42" s="28"/>
      <c r="C42" s="28"/>
      <c r="D42" s="29"/>
      <c r="E42" s="29"/>
      <c r="F42" s="29"/>
      <c r="G42" s="29"/>
      <c r="H42" s="29"/>
      <c r="I42" s="5"/>
      <c r="J42" s="5"/>
      <c r="K42" s="5"/>
      <c r="L42" s="5"/>
    </row>
    <row r="43" spans="1:12" x14ac:dyDescent="0.25">
      <c r="A43" s="27" t="s">
        <v>64</v>
      </c>
      <c r="B43" s="1"/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27" t="s">
        <v>65</v>
      </c>
      <c r="B44" s="1"/>
      <c r="C44" s="1"/>
      <c r="D44" s="5"/>
      <c r="E44" s="5"/>
      <c r="F44" s="5"/>
      <c r="G44" s="5"/>
      <c r="H44" s="5"/>
      <c r="I44" s="5"/>
      <c r="J44" s="5"/>
      <c r="K44" s="5"/>
      <c r="L44" s="5"/>
    </row>
  </sheetData>
  <mergeCells count="6">
    <mergeCell ref="A34:A38"/>
    <mergeCell ref="D9:H9"/>
    <mergeCell ref="A11:B11"/>
    <mergeCell ref="A12:A17"/>
    <mergeCell ref="A24:A28"/>
    <mergeCell ref="A29:A31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4"/>
  <sheetViews>
    <sheetView view="pageBreakPreview" topLeftCell="A16" zoomScale="60" zoomScaleNormal="100" workbookViewId="0">
      <selection activeCell="K33" sqref="K33"/>
    </sheetView>
  </sheetViews>
  <sheetFormatPr defaultRowHeight="13.2" x14ac:dyDescent="0.25"/>
  <cols>
    <col min="1" max="1" width="11.44140625" customWidth="1"/>
    <col min="2" max="2" width="9.109375" customWidth="1"/>
    <col min="3" max="3" width="8.5546875" customWidth="1"/>
    <col min="4" max="4" width="8.44140625" customWidth="1"/>
    <col min="5" max="5" width="8.5546875" customWidth="1"/>
    <col min="6" max="6" width="9.5546875" customWidth="1"/>
    <col min="7" max="7" width="11.109375" customWidth="1"/>
    <col min="8" max="8" width="8.88671875" customWidth="1"/>
    <col min="9" max="9" width="9" customWidth="1"/>
    <col min="10" max="10" width="8.88671875" customWidth="1"/>
  </cols>
  <sheetData>
    <row r="1" spans="1:12" x14ac:dyDescent="0.25">
      <c r="B1" s="1"/>
      <c r="E1" t="s">
        <v>58</v>
      </c>
      <c r="I1" t="s">
        <v>53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x14ac:dyDescent="0.25">
      <c r="B6" s="1"/>
    </row>
    <row r="7" spans="1:12" x14ac:dyDescent="0.25">
      <c r="B7" s="1"/>
    </row>
    <row r="8" spans="1:12" ht="13.8" thickBot="1" x14ac:dyDescent="0.3">
      <c r="B8" s="1"/>
    </row>
    <row r="9" spans="1:12" ht="13.8" thickBot="1" x14ac:dyDescent="0.3">
      <c r="B9" s="1"/>
      <c r="D9" s="323" t="s">
        <v>131</v>
      </c>
      <c r="E9" s="324"/>
      <c r="F9" s="324"/>
      <c r="G9" s="324"/>
      <c r="H9" s="325"/>
    </row>
    <row r="10" spans="1:12" ht="13.8" thickBot="1" x14ac:dyDescent="0.3">
      <c r="B10" s="1"/>
      <c r="D10" s="26"/>
      <c r="E10" s="1"/>
      <c r="F10" s="1"/>
      <c r="G10" s="1"/>
      <c r="H10" s="1"/>
    </row>
    <row r="11" spans="1:12" ht="27" thickBot="1" x14ac:dyDescent="0.3">
      <c r="A11" s="332" t="s">
        <v>0</v>
      </c>
      <c r="B11" s="327"/>
      <c r="C11" s="143" t="s">
        <v>1</v>
      </c>
      <c r="D11" s="143" t="s">
        <v>2</v>
      </c>
      <c r="E11" s="144" t="s">
        <v>3</v>
      </c>
      <c r="F11" s="145" t="s">
        <v>4</v>
      </c>
      <c r="G11" s="145" t="s">
        <v>5</v>
      </c>
      <c r="H11" s="145" t="s">
        <v>6</v>
      </c>
      <c r="I11" s="145" t="s">
        <v>7</v>
      </c>
      <c r="J11" s="145" t="s">
        <v>8</v>
      </c>
      <c r="K11" s="145" t="s">
        <v>9</v>
      </c>
      <c r="L11" s="146" t="s">
        <v>10</v>
      </c>
    </row>
    <row r="12" spans="1:12" x14ac:dyDescent="0.25">
      <c r="A12" s="326" t="s">
        <v>11</v>
      </c>
      <c r="B12" s="117" t="s">
        <v>12</v>
      </c>
      <c r="C12" s="101">
        <v>50</v>
      </c>
      <c r="D12" s="101">
        <v>130</v>
      </c>
      <c r="E12" s="101">
        <v>16</v>
      </c>
      <c r="F12" s="101">
        <v>4</v>
      </c>
      <c r="G12" s="101">
        <v>14</v>
      </c>
      <c r="H12" s="101">
        <v>100</v>
      </c>
      <c r="I12" s="101">
        <v>3</v>
      </c>
      <c r="J12" s="101">
        <v>80</v>
      </c>
      <c r="K12" s="21">
        <v>1.34</v>
      </c>
      <c r="L12" s="113">
        <v>1.1599999999999999</v>
      </c>
    </row>
    <row r="13" spans="1:12" x14ac:dyDescent="0.25">
      <c r="A13" s="334"/>
      <c r="B13" s="118" t="s">
        <v>13</v>
      </c>
      <c r="C13" s="99">
        <v>50</v>
      </c>
      <c r="D13" s="99">
        <v>150</v>
      </c>
      <c r="E13" s="99">
        <v>16</v>
      </c>
      <c r="F13" s="99">
        <v>4</v>
      </c>
      <c r="G13" s="99">
        <v>18</v>
      </c>
      <c r="H13" s="99">
        <v>110</v>
      </c>
      <c r="I13" s="99">
        <v>3</v>
      </c>
      <c r="J13" s="99">
        <v>88</v>
      </c>
      <c r="K13" s="19">
        <v>1.84</v>
      </c>
      <c r="L13" s="114">
        <v>1.59</v>
      </c>
    </row>
    <row r="14" spans="1:12" x14ac:dyDescent="0.25">
      <c r="A14" s="334"/>
      <c r="B14" s="119" t="s">
        <v>14</v>
      </c>
      <c r="C14" s="99">
        <v>50</v>
      </c>
      <c r="D14" s="99">
        <v>150</v>
      </c>
      <c r="E14" s="99">
        <v>16</v>
      </c>
      <c r="F14" s="99">
        <v>4</v>
      </c>
      <c r="G14" s="99">
        <v>18</v>
      </c>
      <c r="H14" s="99">
        <v>110</v>
      </c>
      <c r="I14" s="99">
        <v>3</v>
      </c>
      <c r="J14" s="99">
        <v>88</v>
      </c>
      <c r="K14" s="19">
        <v>1.84</v>
      </c>
      <c r="L14" s="114">
        <v>1.59</v>
      </c>
    </row>
    <row r="15" spans="1:12" x14ac:dyDescent="0.25">
      <c r="A15" s="334"/>
      <c r="B15" s="119" t="s">
        <v>15</v>
      </c>
      <c r="C15" s="99">
        <v>50</v>
      </c>
      <c r="D15" s="99">
        <v>150</v>
      </c>
      <c r="E15" s="99">
        <v>20</v>
      </c>
      <c r="F15" s="99">
        <v>4</v>
      </c>
      <c r="G15" s="99">
        <v>18</v>
      </c>
      <c r="H15" s="99">
        <v>110</v>
      </c>
      <c r="I15" s="99">
        <v>3</v>
      </c>
      <c r="J15" s="99">
        <v>88</v>
      </c>
      <c r="K15" s="19">
        <v>2.2999999999999998</v>
      </c>
      <c r="L15" s="114">
        <v>2.06</v>
      </c>
    </row>
    <row r="16" spans="1:12" x14ac:dyDescent="0.25">
      <c r="A16" s="334"/>
      <c r="B16" s="119" t="s">
        <v>16</v>
      </c>
      <c r="C16" s="99">
        <v>50</v>
      </c>
      <c r="D16" s="99">
        <v>150</v>
      </c>
      <c r="E16" s="99">
        <v>20</v>
      </c>
      <c r="F16" s="99">
        <v>4</v>
      </c>
      <c r="G16" s="99">
        <v>18</v>
      </c>
      <c r="H16" s="99">
        <v>110</v>
      </c>
      <c r="I16" s="99">
        <v>3</v>
      </c>
      <c r="J16" s="99">
        <v>88</v>
      </c>
      <c r="K16" s="19">
        <v>2.2999999999999998</v>
      </c>
      <c r="L16" s="114">
        <v>2.06</v>
      </c>
    </row>
    <row r="17" spans="1:12" ht="13.8" thickBot="1" x14ac:dyDescent="0.3">
      <c r="A17" s="335"/>
      <c r="B17" s="124" t="s">
        <v>52</v>
      </c>
      <c r="C17" s="112">
        <v>50</v>
      </c>
      <c r="D17" s="112">
        <v>170</v>
      </c>
      <c r="E17" s="112">
        <v>26</v>
      </c>
      <c r="F17" s="112">
        <v>4</v>
      </c>
      <c r="G17" s="112">
        <v>22</v>
      </c>
      <c r="H17" s="112">
        <v>125</v>
      </c>
      <c r="I17" s="112">
        <v>3</v>
      </c>
      <c r="J17" s="112">
        <v>88</v>
      </c>
      <c r="K17" s="24">
        <v>3.92</v>
      </c>
      <c r="L17" s="125">
        <v>3.56</v>
      </c>
    </row>
    <row r="18" spans="1:12" x14ac:dyDescent="0.25">
      <c r="A18" s="109"/>
      <c r="B18" s="104" t="s">
        <v>108</v>
      </c>
      <c r="C18" s="101">
        <v>50</v>
      </c>
      <c r="D18" s="101">
        <v>130</v>
      </c>
      <c r="E18" s="101">
        <v>16</v>
      </c>
      <c r="F18" s="101">
        <v>4</v>
      </c>
      <c r="G18" s="101">
        <v>14</v>
      </c>
      <c r="H18" s="101">
        <v>100</v>
      </c>
      <c r="I18" s="101">
        <v>3</v>
      </c>
      <c r="J18" s="101">
        <v>80</v>
      </c>
      <c r="K18" s="21">
        <v>1.34</v>
      </c>
      <c r="L18" s="113">
        <v>1.1599999999999999</v>
      </c>
    </row>
    <row r="19" spans="1:12" x14ac:dyDescent="0.25">
      <c r="A19" s="110"/>
      <c r="B19" s="105" t="s">
        <v>109</v>
      </c>
      <c r="C19" s="99">
        <v>50</v>
      </c>
      <c r="D19" s="99">
        <v>150</v>
      </c>
      <c r="E19" s="99">
        <v>18</v>
      </c>
      <c r="F19" s="99">
        <v>4</v>
      </c>
      <c r="G19" s="99">
        <v>18</v>
      </c>
      <c r="H19" s="99">
        <v>110</v>
      </c>
      <c r="I19" s="99">
        <v>3</v>
      </c>
      <c r="J19" s="99">
        <v>88</v>
      </c>
      <c r="K19" s="19">
        <v>2.0699999999999998</v>
      </c>
      <c r="L19" s="114">
        <v>1.83</v>
      </c>
    </row>
    <row r="20" spans="1:12" x14ac:dyDescent="0.25">
      <c r="A20" s="110"/>
      <c r="B20" s="105" t="s">
        <v>110</v>
      </c>
      <c r="C20" s="99">
        <v>50</v>
      </c>
      <c r="D20" s="99">
        <v>150</v>
      </c>
      <c r="E20" s="99">
        <v>18</v>
      </c>
      <c r="F20" s="99">
        <v>4</v>
      </c>
      <c r="G20" s="99">
        <v>18</v>
      </c>
      <c r="H20" s="99">
        <v>110</v>
      </c>
      <c r="I20" s="99">
        <v>3</v>
      </c>
      <c r="J20" s="99">
        <v>88</v>
      </c>
      <c r="K20" s="19">
        <v>2.0699999999999998</v>
      </c>
      <c r="L20" s="114">
        <v>1.83</v>
      </c>
    </row>
    <row r="21" spans="1:12" x14ac:dyDescent="0.25">
      <c r="A21" s="110"/>
      <c r="B21" s="105" t="s">
        <v>111</v>
      </c>
      <c r="C21" s="99">
        <v>50</v>
      </c>
      <c r="D21" s="99">
        <v>150</v>
      </c>
      <c r="E21" s="99">
        <v>18</v>
      </c>
      <c r="F21" s="99">
        <v>4</v>
      </c>
      <c r="G21" s="99">
        <v>18</v>
      </c>
      <c r="H21" s="99">
        <v>110</v>
      </c>
      <c r="I21" s="99">
        <v>3</v>
      </c>
      <c r="J21" s="99">
        <v>88</v>
      </c>
      <c r="K21" s="19">
        <v>2.0699999999999998</v>
      </c>
      <c r="L21" s="114">
        <v>1.83</v>
      </c>
    </row>
    <row r="22" spans="1:12" x14ac:dyDescent="0.25">
      <c r="A22" s="110"/>
      <c r="B22" s="105" t="s">
        <v>112</v>
      </c>
      <c r="C22" s="99">
        <v>50</v>
      </c>
      <c r="D22" s="99">
        <v>150</v>
      </c>
      <c r="E22" s="99">
        <v>18</v>
      </c>
      <c r="F22" s="99">
        <v>4</v>
      </c>
      <c r="G22" s="99">
        <v>18</v>
      </c>
      <c r="H22" s="99">
        <v>110</v>
      </c>
      <c r="I22" s="99">
        <v>3</v>
      </c>
      <c r="J22" s="99">
        <v>88</v>
      </c>
      <c r="K22" s="19">
        <v>2.0699999999999998</v>
      </c>
      <c r="L22" s="114">
        <v>1.83</v>
      </c>
    </row>
    <row r="23" spans="1:12" ht="13.8" thickBot="1" x14ac:dyDescent="0.3">
      <c r="A23" s="111" t="s">
        <v>107</v>
      </c>
      <c r="B23" s="134" t="s">
        <v>113</v>
      </c>
      <c r="C23" s="112">
        <v>50</v>
      </c>
      <c r="D23" s="112">
        <v>170</v>
      </c>
      <c r="E23" s="112">
        <v>26</v>
      </c>
      <c r="F23" s="112">
        <v>4</v>
      </c>
      <c r="G23" s="112">
        <v>22</v>
      </c>
      <c r="H23" s="112">
        <v>125</v>
      </c>
      <c r="I23" s="112">
        <v>3</v>
      </c>
      <c r="J23" s="112">
        <v>88</v>
      </c>
      <c r="K23" s="24">
        <v>3.92</v>
      </c>
      <c r="L23" s="125">
        <v>3.56</v>
      </c>
    </row>
    <row r="24" spans="1:12" x14ac:dyDescent="0.25">
      <c r="A24" s="336" t="s">
        <v>22</v>
      </c>
      <c r="B24" s="120" t="s">
        <v>17</v>
      </c>
      <c r="C24" s="101">
        <v>50</v>
      </c>
      <c r="D24" s="101">
        <v>130</v>
      </c>
      <c r="E24" s="101">
        <v>10</v>
      </c>
      <c r="F24" s="101">
        <v>4</v>
      </c>
      <c r="G24" s="101">
        <v>14</v>
      </c>
      <c r="H24" s="101">
        <v>100</v>
      </c>
      <c r="I24" s="101">
        <v>3</v>
      </c>
      <c r="J24" s="101">
        <v>80</v>
      </c>
      <c r="K24" s="21">
        <v>0.84</v>
      </c>
      <c r="L24" s="113">
        <v>0.66</v>
      </c>
    </row>
    <row r="25" spans="1:12" x14ac:dyDescent="0.25">
      <c r="A25" s="337"/>
      <c r="B25" s="119" t="s">
        <v>18</v>
      </c>
      <c r="C25" s="99">
        <v>50</v>
      </c>
      <c r="D25" s="99">
        <v>150</v>
      </c>
      <c r="E25" s="99">
        <v>10</v>
      </c>
      <c r="F25" s="99">
        <v>4</v>
      </c>
      <c r="G25" s="99">
        <v>18</v>
      </c>
      <c r="H25" s="99">
        <v>110</v>
      </c>
      <c r="I25" s="99">
        <v>3</v>
      </c>
      <c r="J25" s="99">
        <v>88</v>
      </c>
      <c r="K25" s="19">
        <v>1.1499999999999999</v>
      </c>
      <c r="L25" s="114">
        <v>0.9</v>
      </c>
    </row>
    <row r="26" spans="1:12" x14ac:dyDescent="0.25">
      <c r="A26" s="337"/>
      <c r="B26" s="119" t="s">
        <v>19</v>
      </c>
      <c r="C26" s="99">
        <v>50</v>
      </c>
      <c r="D26" s="99">
        <v>150</v>
      </c>
      <c r="E26" s="99">
        <v>10</v>
      </c>
      <c r="F26" s="99">
        <v>4</v>
      </c>
      <c r="G26" s="99">
        <v>18</v>
      </c>
      <c r="H26" s="99">
        <v>110</v>
      </c>
      <c r="I26" s="99">
        <v>3</v>
      </c>
      <c r="J26" s="99">
        <v>88</v>
      </c>
      <c r="K26" s="19">
        <v>1.1499999999999999</v>
      </c>
      <c r="L26" s="114">
        <v>0.9</v>
      </c>
    </row>
    <row r="27" spans="1:12" x14ac:dyDescent="0.25">
      <c r="A27" s="337"/>
      <c r="B27" s="119" t="s">
        <v>20</v>
      </c>
      <c r="C27" s="99">
        <v>50</v>
      </c>
      <c r="D27" s="99">
        <v>150</v>
      </c>
      <c r="E27" s="99">
        <v>20</v>
      </c>
      <c r="F27" s="99">
        <v>4</v>
      </c>
      <c r="G27" s="99">
        <v>18</v>
      </c>
      <c r="H27" s="99">
        <v>110</v>
      </c>
      <c r="I27" s="99">
        <v>3</v>
      </c>
      <c r="J27" s="99">
        <v>88</v>
      </c>
      <c r="K27" s="19">
        <v>2.2999999999999998</v>
      </c>
      <c r="L27" s="114">
        <v>2.06</v>
      </c>
    </row>
    <row r="28" spans="1:12" ht="13.8" thickBot="1" x14ac:dyDescent="0.3">
      <c r="A28" s="339"/>
      <c r="B28" s="232" t="s">
        <v>21</v>
      </c>
      <c r="C28" s="112">
        <v>50</v>
      </c>
      <c r="D28" s="112">
        <v>150</v>
      </c>
      <c r="E28" s="112">
        <v>20</v>
      </c>
      <c r="F28" s="112">
        <v>4</v>
      </c>
      <c r="G28" s="112">
        <v>18</v>
      </c>
      <c r="H28" s="112">
        <v>110</v>
      </c>
      <c r="I28" s="112">
        <v>3</v>
      </c>
      <c r="J28" s="112">
        <v>88</v>
      </c>
      <c r="K28" s="24">
        <v>2.2999999999999998</v>
      </c>
      <c r="L28" s="125">
        <v>2.06</v>
      </c>
    </row>
    <row r="29" spans="1:12" x14ac:dyDescent="0.25">
      <c r="A29" s="329" t="s">
        <v>23</v>
      </c>
      <c r="B29" s="262" t="s">
        <v>24</v>
      </c>
      <c r="C29" s="101">
        <v>50</v>
      </c>
      <c r="D29" s="9">
        <v>133.4</v>
      </c>
      <c r="E29" s="101">
        <v>6.3</v>
      </c>
      <c r="F29" s="101">
        <v>4</v>
      </c>
      <c r="G29" s="9">
        <v>14.2</v>
      </c>
      <c r="H29" s="9">
        <v>98.4</v>
      </c>
      <c r="I29" s="9"/>
      <c r="J29" s="9"/>
      <c r="K29" s="21">
        <v>0.54</v>
      </c>
      <c r="L29" s="113"/>
    </row>
    <row r="30" spans="1:12" x14ac:dyDescent="0.25">
      <c r="A30" s="330"/>
      <c r="B30" s="263" t="s">
        <v>25</v>
      </c>
      <c r="C30" s="99">
        <v>50</v>
      </c>
      <c r="D30" s="3">
        <v>133.4</v>
      </c>
      <c r="E30" s="99">
        <v>8.6999999999999993</v>
      </c>
      <c r="F30" s="99">
        <v>4</v>
      </c>
      <c r="G30" s="3">
        <v>14.2</v>
      </c>
      <c r="H30" s="3">
        <v>98.4</v>
      </c>
      <c r="I30" s="3"/>
      <c r="J30" s="3"/>
      <c r="K30" s="19">
        <v>0.8</v>
      </c>
      <c r="L30" s="114"/>
    </row>
    <row r="31" spans="1:12" ht="13.8" thickBot="1" x14ac:dyDescent="0.3">
      <c r="A31" s="331"/>
      <c r="B31" s="137" t="s">
        <v>26</v>
      </c>
      <c r="C31" s="100">
        <v>50</v>
      </c>
      <c r="D31" s="4">
        <v>139.4</v>
      </c>
      <c r="E31" s="100">
        <v>12.7</v>
      </c>
      <c r="F31" s="100">
        <v>4</v>
      </c>
      <c r="G31" s="4">
        <v>17.5</v>
      </c>
      <c r="H31" s="4">
        <v>104.8</v>
      </c>
      <c r="I31" s="4"/>
      <c r="J31" s="4"/>
      <c r="K31" s="20">
        <v>1.26</v>
      </c>
      <c r="L31" s="116"/>
    </row>
    <row r="32" spans="1:12" x14ac:dyDescent="0.25">
      <c r="A32" s="246"/>
      <c r="B32" s="262" t="s">
        <v>24</v>
      </c>
      <c r="C32" s="151">
        <v>0</v>
      </c>
      <c r="D32" s="9">
        <v>133.4</v>
      </c>
      <c r="E32" s="101">
        <v>6.3</v>
      </c>
      <c r="F32" s="101">
        <v>4</v>
      </c>
      <c r="G32" s="9">
        <v>14.2</v>
      </c>
      <c r="H32" s="9">
        <v>98.4</v>
      </c>
      <c r="I32" s="9"/>
      <c r="J32" s="9"/>
      <c r="K32" s="21">
        <v>0.66</v>
      </c>
      <c r="L32" s="133"/>
    </row>
    <row r="33" spans="1:12" x14ac:dyDescent="0.25">
      <c r="A33" s="246"/>
      <c r="B33" s="263" t="s">
        <v>25</v>
      </c>
      <c r="C33" s="99">
        <v>0</v>
      </c>
      <c r="D33" s="3">
        <v>133.4</v>
      </c>
      <c r="E33" s="99">
        <v>8.6999999999999993</v>
      </c>
      <c r="F33" s="99">
        <v>4</v>
      </c>
      <c r="G33" s="3">
        <v>14.2</v>
      </c>
      <c r="H33" s="3">
        <v>98.4</v>
      </c>
      <c r="I33" s="3"/>
      <c r="J33" s="3"/>
      <c r="K33" s="18">
        <v>0.94</v>
      </c>
      <c r="L33" s="133"/>
    </row>
    <row r="34" spans="1:12" x14ac:dyDescent="0.25">
      <c r="A34" s="321" t="s">
        <v>116</v>
      </c>
      <c r="B34" s="263" t="s">
        <v>28</v>
      </c>
      <c r="C34" s="152">
        <v>0</v>
      </c>
      <c r="D34" s="99">
        <v>150</v>
      </c>
      <c r="E34" s="99">
        <v>10</v>
      </c>
      <c r="F34" s="99">
        <v>4</v>
      </c>
      <c r="G34" s="99">
        <v>18</v>
      </c>
      <c r="H34" s="99">
        <v>110</v>
      </c>
      <c r="I34" s="99">
        <v>3</v>
      </c>
      <c r="J34" s="99">
        <v>88</v>
      </c>
      <c r="K34" s="19">
        <v>1.31</v>
      </c>
      <c r="L34" s="114">
        <v>1.06</v>
      </c>
    </row>
    <row r="35" spans="1:12" x14ac:dyDescent="0.25">
      <c r="A35" s="321"/>
      <c r="B35" s="263" t="s">
        <v>29</v>
      </c>
      <c r="C35" s="152">
        <v>0</v>
      </c>
      <c r="D35" s="99">
        <v>150</v>
      </c>
      <c r="E35" s="99">
        <v>10</v>
      </c>
      <c r="F35" s="99">
        <v>4</v>
      </c>
      <c r="G35" s="99">
        <v>18</v>
      </c>
      <c r="H35" s="99">
        <v>110</v>
      </c>
      <c r="I35" s="99">
        <v>3</v>
      </c>
      <c r="J35" s="99">
        <v>88</v>
      </c>
      <c r="K35" s="19">
        <v>1.31</v>
      </c>
      <c r="L35" s="114">
        <v>1.06</v>
      </c>
    </row>
    <row r="36" spans="1:12" x14ac:dyDescent="0.25">
      <c r="A36" s="321"/>
      <c r="B36" s="268" t="s">
        <v>30</v>
      </c>
      <c r="C36" s="152">
        <v>0</v>
      </c>
      <c r="D36" s="99">
        <v>150</v>
      </c>
      <c r="E36" s="99">
        <v>20</v>
      </c>
      <c r="F36" s="99">
        <v>4</v>
      </c>
      <c r="G36" s="99">
        <v>18</v>
      </c>
      <c r="H36" s="99">
        <v>110</v>
      </c>
      <c r="I36" s="99">
        <v>3</v>
      </c>
      <c r="J36" s="99">
        <v>88</v>
      </c>
      <c r="K36" s="19">
        <v>2.61</v>
      </c>
      <c r="L36" s="114">
        <v>2.36</v>
      </c>
    </row>
    <row r="37" spans="1:12" x14ac:dyDescent="0.25">
      <c r="A37" s="321"/>
      <c r="B37" s="275" t="s">
        <v>114</v>
      </c>
      <c r="C37" s="152">
        <v>0</v>
      </c>
      <c r="D37" s="99">
        <v>150</v>
      </c>
      <c r="E37" s="99">
        <v>20</v>
      </c>
      <c r="F37" s="99">
        <v>4</v>
      </c>
      <c r="G37" s="99">
        <v>18</v>
      </c>
      <c r="H37" s="99">
        <v>110</v>
      </c>
      <c r="I37" s="99">
        <v>3</v>
      </c>
      <c r="J37" s="99">
        <v>88</v>
      </c>
      <c r="K37" s="19">
        <v>2.61</v>
      </c>
      <c r="L37" s="114">
        <v>2.36</v>
      </c>
    </row>
    <row r="38" spans="1:12" ht="13.8" thickBot="1" x14ac:dyDescent="0.3">
      <c r="A38" s="322"/>
      <c r="B38" s="274" t="s">
        <v>105</v>
      </c>
      <c r="C38" s="156">
        <v>0</v>
      </c>
      <c r="D38" s="100">
        <v>170</v>
      </c>
      <c r="E38" s="100">
        <v>26</v>
      </c>
      <c r="F38" s="100">
        <v>4</v>
      </c>
      <c r="G38" s="100">
        <v>22</v>
      </c>
      <c r="H38" s="100">
        <v>125</v>
      </c>
      <c r="I38" s="100">
        <v>3</v>
      </c>
      <c r="J38" s="100">
        <v>88</v>
      </c>
      <c r="K38" s="20">
        <v>4.32</v>
      </c>
      <c r="L38" s="116">
        <v>3.96</v>
      </c>
    </row>
    <row r="39" spans="1:12" x14ac:dyDescent="0.25">
      <c r="A39" s="30" t="s">
        <v>60</v>
      </c>
      <c r="B39" s="1"/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27" t="s">
        <v>61</v>
      </c>
      <c r="B40" s="1"/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27" t="s">
        <v>62</v>
      </c>
      <c r="B41" s="28"/>
      <c r="C41" s="28"/>
      <c r="D41" s="29"/>
      <c r="E41" s="29"/>
      <c r="F41" s="29"/>
      <c r="G41" s="29"/>
      <c r="H41" s="5"/>
      <c r="I41" s="5"/>
      <c r="J41" s="5"/>
      <c r="K41" s="5"/>
      <c r="L41" s="5"/>
    </row>
    <row r="42" spans="1:12" x14ac:dyDescent="0.25">
      <c r="A42" s="27" t="s">
        <v>63</v>
      </c>
      <c r="B42" s="28"/>
      <c r="C42" s="28"/>
      <c r="D42" s="29"/>
      <c r="E42" s="29"/>
      <c r="F42" s="29"/>
      <c r="G42" s="29"/>
      <c r="H42" s="29"/>
      <c r="I42" s="5"/>
      <c r="J42" s="5"/>
      <c r="K42" s="5"/>
      <c r="L42" s="5"/>
    </row>
    <row r="43" spans="1:12" x14ac:dyDescent="0.25">
      <c r="A43" s="27" t="s">
        <v>64</v>
      </c>
      <c r="B43" s="1"/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27" t="s">
        <v>65</v>
      </c>
      <c r="B44" s="1"/>
      <c r="C44" s="1"/>
      <c r="D44" s="5"/>
      <c r="E44" s="5"/>
      <c r="F44" s="5"/>
      <c r="G44" s="5"/>
      <c r="H44" s="5"/>
      <c r="I44" s="5"/>
      <c r="J44" s="5"/>
      <c r="K44" s="5"/>
      <c r="L44" s="5"/>
    </row>
  </sheetData>
  <mergeCells count="6">
    <mergeCell ref="A34:A38"/>
    <mergeCell ref="D9:H9"/>
    <mergeCell ref="A11:B11"/>
    <mergeCell ref="A12:A17"/>
    <mergeCell ref="A24:A28"/>
    <mergeCell ref="A29:A31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7"/>
  <sheetViews>
    <sheetView topLeftCell="B16" zoomScaleNormal="100" workbookViewId="0">
      <selection activeCell="L25" sqref="L25"/>
    </sheetView>
  </sheetViews>
  <sheetFormatPr defaultRowHeight="13.2" x14ac:dyDescent="0.25"/>
  <cols>
    <col min="1" max="1" width="11.44140625" customWidth="1"/>
    <col min="2" max="2" width="9.109375" style="1" customWidth="1"/>
    <col min="3" max="3" width="8.5546875" customWidth="1"/>
    <col min="4" max="4" width="8.44140625" customWidth="1"/>
    <col min="5" max="5" width="8.5546875" customWidth="1"/>
    <col min="6" max="6" width="9.5546875" customWidth="1"/>
    <col min="7" max="7" width="11.109375" customWidth="1"/>
    <col min="8" max="8" width="8.88671875" customWidth="1"/>
    <col min="9" max="9" width="9" customWidth="1"/>
    <col min="10" max="10" width="8.88671875" customWidth="1"/>
  </cols>
  <sheetData>
    <row r="1" spans="1:12" x14ac:dyDescent="0.25">
      <c r="E1" t="s">
        <v>58</v>
      </c>
      <c r="I1" t="s">
        <v>53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8" spans="1:12" ht="13.8" thickBot="1" x14ac:dyDescent="0.3"/>
    <row r="9" spans="1:12" ht="13.8" thickBot="1" x14ac:dyDescent="0.3">
      <c r="D9" s="341" t="s">
        <v>31</v>
      </c>
      <c r="E9" s="324"/>
      <c r="F9" s="324"/>
      <c r="G9" s="324"/>
      <c r="H9" s="325"/>
    </row>
    <row r="10" spans="1:12" ht="13.8" thickBot="1" x14ac:dyDescent="0.3">
      <c r="D10" s="26"/>
      <c r="E10" s="1"/>
      <c r="F10" s="1"/>
      <c r="G10" s="1"/>
      <c r="H10" s="1"/>
    </row>
    <row r="11" spans="1:12" ht="27" thickBot="1" x14ac:dyDescent="0.3">
      <c r="A11" s="332" t="s">
        <v>0</v>
      </c>
      <c r="B11" s="333"/>
      <c r="C11" s="13" t="s">
        <v>1</v>
      </c>
      <c r="D11" s="13" t="s">
        <v>2</v>
      </c>
      <c r="E11" s="14" t="s">
        <v>3</v>
      </c>
      <c r="F11" s="15" t="s">
        <v>4</v>
      </c>
      <c r="G11" s="15" t="s">
        <v>5</v>
      </c>
      <c r="H11" s="15" t="s">
        <v>6</v>
      </c>
      <c r="I11" s="15" t="s">
        <v>7</v>
      </c>
      <c r="J11" s="15" t="s">
        <v>8</v>
      </c>
      <c r="K11" s="15" t="s">
        <v>9</v>
      </c>
      <c r="L11" s="16" t="s">
        <v>10</v>
      </c>
    </row>
    <row r="12" spans="1:12" x14ac:dyDescent="0.25">
      <c r="A12" s="328" t="s">
        <v>11</v>
      </c>
      <c r="B12" s="117" t="s">
        <v>12</v>
      </c>
      <c r="C12" s="101">
        <v>62</v>
      </c>
      <c r="D12" s="101">
        <v>140</v>
      </c>
      <c r="E12" s="101">
        <v>16</v>
      </c>
      <c r="F12" s="101">
        <v>4</v>
      </c>
      <c r="G12" s="101">
        <v>14</v>
      </c>
      <c r="H12" s="101">
        <v>110</v>
      </c>
      <c r="I12" s="101">
        <v>3</v>
      </c>
      <c r="J12" s="101">
        <v>90</v>
      </c>
      <c r="K12" s="21">
        <v>1.48</v>
      </c>
      <c r="L12" s="113">
        <v>1.28</v>
      </c>
    </row>
    <row r="13" spans="1:12" x14ac:dyDescent="0.25">
      <c r="A13" s="321"/>
      <c r="B13" s="118" t="s">
        <v>13</v>
      </c>
      <c r="C13" s="99">
        <v>62</v>
      </c>
      <c r="D13" s="99">
        <v>165</v>
      </c>
      <c r="E13" s="99">
        <v>18</v>
      </c>
      <c r="F13" s="99">
        <v>4</v>
      </c>
      <c r="G13" s="99">
        <v>18</v>
      </c>
      <c r="H13" s="99">
        <v>125</v>
      </c>
      <c r="I13" s="99">
        <v>3</v>
      </c>
      <c r="J13" s="99">
        <v>102</v>
      </c>
      <c r="K13" s="19">
        <v>2.4500000000000002</v>
      </c>
      <c r="L13" s="114">
        <v>2.16</v>
      </c>
    </row>
    <row r="14" spans="1:12" x14ac:dyDescent="0.25">
      <c r="A14" s="321"/>
      <c r="B14" s="119" t="s">
        <v>14</v>
      </c>
      <c r="C14" s="99">
        <v>62</v>
      </c>
      <c r="D14" s="99">
        <v>165</v>
      </c>
      <c r="E14" s="99">
        <v>18</v>
      </c>
      <c r="F14" s="99">
        <v>4</v>
      </c>
      <c r="G14" s="99">
        <v>18</v>
      </c>
      <c r="H14" s="99">
        <v>125</v>
      </c>
      <c r="I14" s="99">
        <v>3</v>
      </c>
      <c r="J14" s="99">
        <v>102</v>
      </c>
      <c r="K14" s="19">
        <v>2.4500000000000002</v>
      </c>
      <c r="L14" s="114">
        <v>2.16</v>
      </c>
    </row>
    <row r="15" spans="1:12" x14ac:dyDescent="0.25">
      <c r="A15" s="321"/>
      <c r="B15" s="119" t="s">
        <v>15</v>
      </c>
      <c r="C15" s="99">
        <v>62</v>
      </c>
      <c r="D15" s="99">
        <v>165</v>
      </c>
      <c r="E15" s="99">
        <v>20</v>
      </c>
      <c r="F15" s="99">
        <v>4</v>
      </c>
      <c r="G15" s="99">
        <v>18</v>
      </c>
      <c r="H15" s="99">
        <v>125</v>
      </c>
      <c r="I15" s="99">
        <v>3</v>
      </c>
      <c r="J15" s="99">
        <v>102</v>
      </c>
      <c r="K15" s="19">
        <v>2.72</v>
      </c>
      <c r="L15" s="114">
        <v>2.4300000000000002</v>
      </c>
    </row>
    <row r="16" spans="1:12" x14ac:dyDescent="0.25">
      <c r="A16" s="321"/>
      <c r="B16" s="119" t="s">
        <v>16</v>
      </c>
      <c r="C16" s="99">
        <v>62</v>
      </c>
      <c r="D16" s="99">
        <v>165</v>
      </c>
      <c r="E16" s="99">
        <v>20</v>
      </c>
      <c r="F16" s="99">
        <v>4</v>
      </c>
      <c r="G16" s="99">
        <v>18</v>
      </c>
      <c r="H16" s="99">
        <v>125</v>
      </c>
      <c r="I16" s="99">
        <v>3</v>
      </c>
      <c r="J16" s="99">
        <v>102</v>
      </c>
      <c r="K16" s="19">
        <v>2.72</v>
      </c>
      <c r="L16" s="114">
        <v>2.4300000000000002</v>
      </c>
    </row>
    <row r="17" spans="1:12" ht="13.8" thickBot="1" x14ac:dyDescent="0.3">
      <c r="A17" s="322"/>
      <c r="B17" s="107" t="s">
        <v>52</v>
      </c>
      <c r="C17" s="100">
        <v>62</v>
      </c>
      <c r="D17" s="100">
        <v>180</v>
      </c>
      <c r="E17" s="100">
        <v>26</v>
      </c>
      <c r="F17" s="100">
        <v>4</v>
      </c>
      <c r="G17" s="100">
        <v>22</v>
      </c>
      <c r="H17" s="100">
        <v>135</v>
      </c>
      <c r="I17" s="100">
        <v>3</v>
      </c>
      <c r="J17" s="100">
        <v>102</v>
      </c>
      <c r="K17" s="20">
        <v>4.26</v>
      </c>
      <c r="L17" s="116">
        <v>3.89</v>
      </c>
    </row>
    <row r="18" spans="1:12" x14ac:dyDescent="0.25">
      <c r="A18" s="109"/>
      <c r="B18" s="104" t="s">
        <v>108</v>
      </c>
      <c r="C18" s="101">
        <v>62</v>
      </c>
      <c r="D18" s="101">
        <v>140</v>
      </c>
      <c r="E18" s="101">
        <v>16</v>
      </c>
      <c r="F18" s="101">
        <v>4</v>
      </c>
      <c r="G18" s="101">
        <v>14</v>
      </c>
      <c r="H18" s="101">
        <v>110</v>
      </c>
      <c r="I18" s="101">
        <v>3</v>
      </c>
      <c r="J18" s="101">
        <v>90</v>
      </c>
      <c r="K18" s="21">
        <v>1.48</v>
      </c>
      <c r="L18" s="113">
        <v>1.28</v>
      </c>
    </row>
    <row r="19" spans="1:12" x14ac:dyDescent="0.25">
      <c r="A19" s="110"/>
      <c r="B19" s="105" t="s">
        <v>109</v>
      </c>
      <c r="C19" s="99">
        <v>62</v>
      </c>
      <c r="D19" s="99">
        <v>165</v>
      </c>
      <c r="E19" s="99">
        <v>20</v>
      </c>
      <c r="F19" s="99">
        <v>4</v>
      </c>
      <c r="G19" s="99">
        <v>18</v>
      </c>
      <c r="H19" s="99">
        <v>125</v>
      </c>
      <c r="I19" s="99">
        <v>3</v>
      </c>
      <c r="J19" s="99">
        <v>102</v>
      </c>
      <c r="K19" s="19">
        <v>2.72</v>
      </c>
      <c r="L19" s="114">
        <v>2.5299999999999998</v>
      </c>
    </row>
    <row r="20" spans="1:12" x14ac:dyDescent="0.25">
      <c r="A20" s="110"/>
      <c r="B20" s="105" t="s">
        <v>110</v>
      </c>
      <c r="C20" s="99">
        <v>62</v>
      </c>
      <c r="D20" s="99">
        <v>165</v>
      </c>
      <c r="E20" s="99">
        <v>20</v>
      </c>
      <c r="F20" s="99">
        <v>4</v>
      </c>
      <c r="G20" s="99">
        <v>18</v>
      </c>
      <c r="H20" s="99">
        <v>125</v>
      </c>
      <c r="I20" s="99">
        <v>3</v>
      </c>
      <c r="J20" s="99">
        <v>102</v>
      </c>
      <c r="K20" s="19">
        <v>2.72</v>
      </c>
      <c r="L20" s="114">
        <v>2.5299999999999998</v>
      </c>
    </row>
    <row r="21" spans="1:12" x14ac:dyDescent="0.25">
      <c r="A21" s="110"/>
      <c r="B21" s="105" t="s">
        <v>111</v>
      </c>
      <c r="C21" s="99">
        <v>62</v>
      </c>
      <c r="D21" s="99">
        <v>165</v>
      </c>
      <c r="E21" s="99">
        <v>20</v>
      </c>
      <c r="F21" s="99">
        <v>4</v>
      </c>
      <c r="G21" s="99">
        <v>18</v>
      </c>
      <c r="H21" s="99">
        <v>125</v>
      </c>
      <c r="I21" s="99">
        <v>3</v>
      </c>
      <c r="J21" s="99">
        <v>102</v>
      </c>
      <c r="K21" s="19">
        <v>2.72</v>
      </c>
      <c r="L21" s="114">
        <v>2.5299999999999998</v>
      </c>
    </row>
    <row r="22" spans="1:12" x14ac:dyDescent="0.25">
      <c r="A22" s="110"/>
      <c r="B22" s="105" t="s">
        <v>112</v>
      </c>
      <c r="C22" s="99">
        <v>62</v>
      </c>
      <c r="D22" s="99">
        <v>165</v>
      </c>
      <c r="E22" s="99">
        <v>20</v>
      </c>
      <c r="F22" s="99">
        <v>4</v>
      </c>
      <c r="G22" s="99">
        <v>18</v>
      </c>
      <c r="H22" s="99">
        <v>125</v>
      </c>
      <c r="I22" s="99">
        <v>3</v>
      </c>
      <c r="J22" s="99">
        <v>102</v>
      </c>
      <c r="K22" s="19">
        <v>2.72</v>
      </c>
      <c r="L22" s="114">
        <v>2.5299999999999998</v>
      </c>
    </row>
    <row r="23" spans="1:12" ht="13.8" thickBot="1" x14ac:dyDescent="0.3">
      <c r="A23" s="111" t="s">
        <v>107</v>
      </c>
      <c r="B23" s="115" t="s">
        <v>113</v>
      </c>
      <c r="C23" s="100">
        <v>62</v>
      </c>
      <c r="D23" s="100">
        <v>180</v>
      </c>
      <c r="E23" s="100">
        <v>26</v>
      </c>
      <c r="F23" s="100">
        <v>4</v>
      </c>
      <c r="G23" s="100">
        <v>22</v>
      </c>
      <c r="H23" s="100">
        <v>135</v>
      </c>
      <c r="I23" s="100">
        <v>3</v>
      </c>
      <c r="J23" s="100">
        <v>102</v>
      </c>
      <c r="K23" s="20">
        <v>4.26</v>
      </c>
      <c r="L23" s="116">
        <v>3.89</v>
      </c>
    </row>
    <row r="24" spans="1:12" x14ac:dyDescent="0.25">
      <c r="A24" s="329" t="s">
        <v>22</v>
      </c>
      <c r="B24" s="120" t="s">
        <v>17</v>
      </c>
      <c r="C24" s="171">
        <v>62</v>
      </c>
      <c r="D24" s="171">
        <v>140</v>
      </c>
      <c r="E24" s="171">
        <v>10</v>
      </c>
      <c r="F24" s="171">
        <v>4</v>
      </c>
      <c r="G24" s="171">
        <v>14</v>
      </c>
      <c r="H24" s="171">
        <v>110</v>
      </c>
      <c r="I24" s="101">
        <v>3</v>
      </c>
      <c r="J24" s="101">
        <v>90</v>
      </c>
      <c r="K24" s="21">
        <v>0.92</v>
      </c>
      <c r="L24" s="113">
        <v>0.8</v>
      </c>
    </row>
    <row r="25" spans="1:12" x14ac:dyDescent="0.25">
      <c r="A25" s="330"/>
      <c r="B25" s="119" t="s">
        <v>18</v>
      </c>
      <c r="C25" s="99">
        <v>62</v>
      </c>
      <c r="D25" s="99">
        <v>165</v>
      </c>
      <c r="E25" s="99">
        <v>10</v>
      </c>
      <c r="F25" s="99">
        <v>4</v>
      </c>
      <c r="G25" s="99">
        <v>18</v>
      </c>
      <c r="H25" s="99">
        <v>125</v>
      </c>
      <c r="I25" s="99">
        <v>3</v>
      </c>
      <c r="J25" s="99">
        <v>102</v>
      </c>
      <c r="K25" s="19">
        <v>1.36</v>
      </c>
      <c r="L25" s="114">
        <v>1.07</v>
      </c>
    </row>
    <row r="26" spans="1:12" x14ac:dyDescent="0.25">
      <c r="A26" s="330"/>
      <c r="B26" s="119" t="s">
        <v>19</v>
      </c>
      <c r="C26" s="99">
        <v>62</v>
      </c>
      <c r="D26" s="99">
        <v>165</v>
      </c>
      <c r="E26" s="99">
        <v>12</v>
      </c>
      <c r="F26" s="99">
        <v>4</v>
      </c>
      <c r="G26" s="99">
        <v>18</v>
      </c>
      <c r="H26" s="99">
        <v>125</v>
      </c>
      <c r="I26" s="99">
        <v>3</v>
      </c>
      <c r="J26" s="99">
        <v>102</v>
      </c>
      <c r="K26" s="19">
        <v>1.63</v>
      </c>
      <c r="L26" s="114">
        <v>1.35</v>
      </c>
    </row>
    <row r="27" spans="1:12" x14ac:dyDescent="0.25">
      <c r="A27" s="330"/>
      <c r="B27" s="119" t="s">
        <v>20</v>
      </c>
      <c r="C27" s="99">
        <v>62</v>
      </c>
      <c r="D27" s="99">
        <v>165</v>
      </c>
      <c r="E27" s="99">
        <v>20</v>
      </c>
      <c r="F27" s="99">
        <v>4</v>
      </c>
      <c r="G27" s="99">
        <v>18</v>
      </c>
      <c r="H27" s="99">
        <v>125</v>
      </c>
      <c r="I27" s="99">
        <v>3</v>
      </c>
      <c r="J27" s="99">
        <v>102</v>
      </c>
      <c r="K27" s="19">
        <v>2.72</v>
      </c>
      <c r="L27" s="114">
        <v>2.4300000000000002</v>
      </c>
    </row>
    <row r="28" spans="1:12" ht="13.8" thickBot="1" x14ac:dyDescent="0.3">
      <c r="A28" s="331"/>
      <c r="B28" s="121" t="s">
        <v>21</v>
      </c>
      <c r="C28" s="100">
        <v>62</v>
      </c>
      <c r="D28" s="100">
        <v>165</v>
      </c>
      <c r="E28" s="100">
        <v>20</v>
      </c>
      <c r="F28" s="100">
        <v>4</v>
      </c>
      <c r="G28" s="100">
        <v>18</v>
      </c>
      <c r="H28" s="100">
        <v>125</v>
      </c>
      <c r="I28" s="100">
        <v>3</v>
      </c>
      <c r="J28" s="100">
        <v>102</v>
      </c>
      <c r="K28" s="20">
        <v>2.72</v>
      </c>
      <c r="L28" s="116">
        <v>2.4300000000000002</v>
      </c>
    </row>
    <row r="29" spans="1:12" x14ac:dyDescent="0.25">
      <c r="A29" s="329" t="s">
        <v>23</v>
      </c>
      <c r="B29" s="104" t="s">
        <v>24</v>
      </c>
      <c r="C29" s="101">
        <v>62</v>
      </c>
      <c r="D29" s="9">
        <v>152.4</v>
      </c>
      <c r="E29" s="101">
        <v>7.9</v>
      </c>
      <c r="F29" s="101">
        <v>4</v>
      </c>
      <c r="G29" s="9">
        <v>17.5</v>
      </c>
      <c r="H29" s="9">
        <v>114.3</v>
      </c>
      <c r="I29" s="9"/>
      <c r="J29" s="9"/>
      <c r="K29" s="21">
        <v>0.87</v>
      </c>
      <c r="L29" s="113"/>
    </row>
    <row r="30" spans="1:12" x14ac:dyDescent="0.25">
      <c r="A30" s="330"/>
      <c r="B30" s="105" t="s">
        <v>25</v>
      </c>
      <c r="C30" s="99">
        <v>62</v>
      </c>
      <c r="D30" s="3">
        <v>152.4</v>
      </c>
      <c r="E30" s="99">
        <v>9.5</v>
      </c>
      <c r="F30" s="99">
        <v>4</v>
      </c>
      <c r="G30" s="3">
        <v>17.5</v>
      </c>
      <c r="H30" s="3">
        <v>114.3</v>
      </c>
      <c r="I30" s="3"/>
      <c r="J30" s="3"/>
      <c r="K30" s="19">
        <v>1.06</v>
      </c>
      <c r="L30" s="114"/>
    </row>
    <row r="31" spans="1:12" ht="13.8" thickBot="1" x14ac:dyDescent="0.3">
      <c r="A31" s="340"/>
      <c r="B31" s="124" t="s">
        <v>26</v>
      </c>
      <c r="C31" s="112">
        <v>62</v>
      </c>
      <c r="D31" s="23">
        <v>165.1</v>
      </c>
      <c r="E31" s="112">
        <v>15.9</v>
      </c>
      <c r="F31" s="112">
        <v>4</v>
      </c>
      <c r="G31" s="23">
        <v>17.5</v>
      </c>
      <c r="H31" s="112">
        <v>127</v>
      </c>
      <c r="I31" s="23"/>
      <c r="J31" s="23"/>
      <c r="K31" s="24">
        <v>2.23</v>
      </c>
      <c r="L31" s="125"/>
    </row>
    <row r="32" spans="1:12" x14ac:dyDescent="0.25">
      <c r="A32" s="252"/>
      <c r="B32" s="262" t="s">
        <v>24</v>
      </c>
      <c r="C32" s="151">
        <v>0</v>
      </c>
      <c r="D32" s="9">
        <v>152.4</v>
      </c>
      <c r="E32" s="101">
        <v>7.9</v>
      </c>
      <c r="F32" s="101">
        <v>4</v>
      </c>
      <c r="G32" s="9">
        <v>17.5</v>
      </c>
      <c r="H32" s="9">
        <v>114.3</v>
      </c>
      <c r="I32" s="9"/>
      <c r="J32" s="9"/>
      <c r="K32" s="21">
        <v>1.08</v>
      </c>
      <c r="L32" s="113"/>
    </row>
    <row r="33" spans="1:12" x14ac:dyDescent="0.25">
      <c r="A33" s="1"/>
      <c r="B33" s="105" t="s">
        <v>25</v>
      </c>
      <c r="C33" s="99">
        <v>0</v>
      </c>
      <c r="D33" s="3">
        <v>152.4</v>
      </c>
      <c r="E33" s="99">
        <v>9.5</v>
      </c>
      <c r="F33" s="99">
        <v>4</v>
      </c>
      <c r="G33" s="3">
        <v>17.5</v>
      </c>
      <c r="H33" s="3">
        <v>114.3</v>
      </c>
      <c r="I33" s="3"/>
      <c r="J33" s="3"/>
      <c r="K33" s="18">
        <v>1.36</v>
      </c>
      <c r="L33" s="133"/>
    </row>
    <row r="34" spans="1:12" x14ac:dyDescent="0.25">
      <c r="A34" s="334" t="s">
        <v>116</v>
      </c>
      <c r="B34" s="123" t="s">
        <v>28</v>
      </c>
      <c r="C34" s="253">
        <v>0</v>
      </c>
      <c r="D34" s="98">
        <v>165</v>
      </c>
      <c r="E34" s="98">
        <v>10</v>
      </c>
      <c r="F34" s="98">
        <v>4</v>
      </c>
      <c r="G34" s="98">
        <v>18</v>
      </c>
      <c r="H34" s="98">
        <v>125</v>
      </c>
      <c r="I34" s="98">
        <v>3</v>
      </c>
      <c r="J34" s="98">
        <v>102</v>
      </c>
      <c r="K34" s="18">
        <v>1.6</v>
      </c>
      <c r="L34" s="133">
        <v>1.31</v>
      </c>
    </row>
    <row r="35" spans="1:12" x14ac:dyDescent="0.25">
      <c r="A35" s="334"/>
      <c r="B35" s="105" t="s">
        <v>29</v>
      </c>
      <c r="C35" s="152">
        <v>0</v>
      </c>
      <c r="D35" s="99">
        <v>165</v>
      </c>
      <c r="E35" s="99">
        <v>12</v>
      </c>
      <c r="F35" s="99">
        <v>4</v>
      </c>
      <c r="G35" s="99">
        <v>18</v>
      </c>
      <c r="H35" s="99">
        <v>125</v>
      </c>
      <c r="I35" s="99">
        <v>3</v>
      </c>
      <c r="J35" s="99">
        <v>102</v>
      </c>
      <c r="K35" s="19">
        <v>1.92</v>
      </c>
      <c r="L35" s="114">
        <v>1.63</v>
      </c>
    </row>
    <row r="36" spans="1:12" x14ac:dyDescent="0.25">
      <c r="A36" s="334"/>
      <c r="B36" s="127" t="s">
        <v>30</v>
      </c>
      <c r="C36" s="152">
        <v>0</v>
      </c>
      <c r="D36" s="99">
        <v>165</v>
      </c>
      <c r="E36" s="99">
        <v>20</v>
      </c>
      <c r="F36" s="99">
        <v>4</v>
      </c>
      <c r="G36" s="99">
        <v>18</v>
      </c>
      <c r="H36" s="99">
        <v>125</v>
      </c>
      <c r="I36" s="99">
        <v>3</v>
      </c>
      <c r="J36" s="99">
        <v>102</v>
      </c>
      <c r="K36" s="19">
        <v>3.19</v>
      </c>
      <c r="L36" s="114">
        <v>2.91</v>
      </c>
    </row>
    <row r="37" spans="1:12" x14ac:dyDescent="0.25">
      <c r="A37" s="334"/>
      <c r="B37" s="128" t="s">
        <v>114</v>
      </c>
      <c r="C37" s="152">
        <v>0</v>
      </c>
      <c r="D37" s="99">
        <v>165</v>
      </c>
      <c r="E37" s="99">
        <v>20</v>
      </c>
      <c r="F37" s="99">
        <v>4</v>
      </c>
      <c r="G37" s="99">
        <v>18</v>
      </c>
      <c r="H37" s="99">
        <v>125</v>
      </c>
      <c r="I37" s="99">
        <v>3</v>
      </c>
      <c r="J37" s="99">
        <v>102</v>
      </c>
      <c r="K37" s="19">
        <v>3.19</v>
      </c>
      <c r="L37" s="114">
        <v>2.91</v>
      </c>
    </row>
    <row r="38" spans="1:12" ht="13.8" thickBot="1" x14ac:dyDescent="0.3">
      <c r="A38" s="335"/>
      <c r="B38" s="126" t="s">
        <v>105</v>
      </c>
      <c r="C38" s="156">
        <v>0</v>
      </c>
      <c r="D38" s="100">
        <v>180</v>
      </c>
      <c r="E38" s="100">
        <v>26</v>
      </c>
      <c r="F38" s="100">
        <v>4</v>
      </c>
      <c r="G38" s="100">
        <v>22</v>
      </c>
      <c r="H38" s="100">
        <v>134</v>
      </c>
      <c r="I38" s="100">
        <v>3</v>
      </c>
      <c r="J38" s="100">
        <v>102</v>
      </c>
      <c r="K38" s="20">
        <v>4.88</v>
      </c>
      <c r="L38" s="116">
        <v>4.51</v>
      </c>
    </row>
    <row r="39" spans="1:12" x14ac:dyDescent="0.25">
      <c r="A39" s="30" t="s">
        <v>60</v>
      </c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27" t="s">
        <v>61</v>
      </c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27" t="s">
        <v>62</v>
      </c>
      <c r="B41" s="28"/>
      <c r="C41" s="28"/>
      <c r="D41" s="29"/>
      <c r="E41" s="29"/>
      <c r="F41" s="29"/>
      <c r="G41" s="29"/>
      <c r="H41" s="5"/>
      <c r="I41" s="5"/>
      <c r="J41" s="5"/>
      <c r="K41" s="5"/>
      <c r="L41" s="5"/>
    </row>
    <row r="42" spans="1:12" x14ac:dyDescent="0.25">
      <c r="A42" s="27" t="s">
        <v>63</v>
      </c>
      <c r="B42" s="28"/>
      <c r="C42" s="28"/>
      <c r="D42" s="29"/>
      <c r="E42" s="29"/>
      <c r="F42" s="29"/>
      <c r="G42" s="29"/>
      <c r="H42" s="29"/>
      <c r="I42" s="5"/>
      <c r="J42" s="5"/>
      <c r="K42" s="5"/>
      <c r="L42" s="5"/>
    </row>
    <row r="43" spans="1:12" x14ac:dyDescent="0.25">
      <c r="A43" s="27" t="s">
        <v>64</v>
      </c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27" t="s">
        <v>65</v>
      </c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5"/>
      <c r="E66" s="5"/>
      <c r="F66" s="5"/>
      <c r="G66" s="5"/>
      <c r="H66" s="5"/>
      <c r="I66" s="5"/>
      <c r="J66" s="5"/>
      <c r="K66" s="5"/>
      <c r="L66" s="5"/>
    </row>
    <row r="67" spans="3:12" x14ac:dyDescent="0.25">
      <c r="C67" s="1"/>
      <c r="D67" s="5"/>
      <c r="E67" s="5"/>
      <c r="F67" s="5"/>
      <c r="G67" s="5"/>
      <c r="H67" s="5"/>
      <c r="I67" s="5"/>
      <c r="J67" s="5"/>
      <c r="K67" s="5"/>
      <c r="L67" s="5"/>
    </row>
    <row r="68" spans="3:12" x14ac:dyDescent="0.25">
      <c r="C68" s="1"/>
      <c r="D68" s="5"/>
      <c r="E68" s="5"/>
      <c r="F68" s="5"/>
      <c r="G68" s="5"/>
      <c r="H68" s="5"/>
      <c r="I68" s="5"/>
      <c r="J68" s="5"/>
      <c r="K68" s="5"/>
      <c r="L68" s="5"/>
    </row>
    <row r="69" spans="3:12" x14ac:dyDescent="0.25">
      <c r="C69" s="1"/>
      <c r="D69" s="5"/>
      <c r="E69" s="5"/>
      <c r="F69" s="5"/>
      <c r="G69" s="5"/>
      <c r="H69" s="5"/>
      <c r="I69" s="5"/>
      <c r="J69" s="5"/>
      <c r="K69" s="5"/>
      <c r="L69" s="5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3:12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3:12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3:12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3:12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</row>
  </sheetData>
  <mergeCells count="6">
    <mergeCell ref="A34:A38"/>
    <mergeCell ref="A29:A31"/>
    <mergeCell ref="D9:H9"/>
    <mergeCell ref="A11:B11"/>
    <mergeCell ref="A24:A28"/>
    <mergeCell ref="A12:A17"/>
  </mergeCells>
  <phoneticPr fontId="0" type="noConversion"/>
  <pageMargins left="0.75" right="0.75" top="1" bottom="1" header="0.5" footer="0.5"/>
  <pageSetup scale="8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3"/>
  <sheetViews>
    <sheetView topLeftCell="A15" zoomScaleNormal="100" workbookViewId="0">
      <selection activeCell="K40" sqref="J40:K40"/>
    </sheetView>
  </sheetViews>
  <sheetFormatPr defaultRowHeight="13.2" x14ac:dyDescent="0.25"/>
  <cols>
    <col min="1" max="1" width="11.44140625" customWidth="1"/>
    <col min="2" max="2" width="8.44140625" style="1" customWidth="1"/>
    <col min="3" max="4" width="8.109375" customWidth="1"/>
    <col min="5" max="5" width="8.44140625" customWidth="1"/>
    <col min="6" max="6" width="10.44140625" customWidth="1"/>
    <col min="7" max="7" width="11.109375" customWidth="1"/>
    <col min="8" max="8" width="8.44140625" customWidth="1"/>
    <col min="10" max="10" width="9" customWidth="1"/>
    <col min="11" max="11" width="11.4414062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33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28" t="s">
        <v>11</v>
      </c>
      <c r="B10" s="117" t="s">
        <v>12</v>
      </c>
      <c r="C10" s="21">
        <v>77.75</v>
      </c>
      <c r="D10" s="101">
        <v>160</v>
      </c>
      <c r="E10" s="101">
        <v>16</v>
      </c>
      <c r="F10" s="101">
        <v>4</v>
      </c>
      <c r="G10" s="101">
        <v>14</v>
      </c>
      <c r="H10" s="101">
        <v>130</v>
      </c>
      <c r="I10" s="101">
        <v>3</v>
      </c>
      <c r="J10" s="101">
        <v>110</v>
      </c>
      <c r="K10" s="21">
        <v>1.85</v>
      </c>
      <c r="L10" s="113">
        <v>1.61</v>
      </c>
    </row>
    <row r="11" spans="1:12" x14ac:dyDescent="0.25">
      <c r="A11" s="321"/>
      <c r="B11" s="118" t="s">
        <v>13</v>
      </c>
      <c r="C11" s="18">
        <v>77.75</v>
      </c>
      <c r="D11" s="99">
        <v>185</v>
      </c>
      <c r="E11" s="99">
        <v>18</v>
      </c>
      <c r="F11" s="99">
        <v>4</v>
      </c>
      <c r="G11" s="99">
        <v>18</v>
      </c>
      <c r="H11" s="99">
        <v>145</v>
      </c>
      <c r="I11" s="99">
        <v>3</v>
      </c>
      <c r="J11" s="99">
        <v>122</v>
      </c>
      <c r="K11" s="19">
        <v>2.98</v>
      </c>
      <c r="L11" s="114">
        <v>2.65</v>
      </c>
    </row>
    <row r="12" spans="1:12" x14ac:dyDescent="0.25">
      <c r="A12" s="321"/>
      <c r="B12" s="119" t="s">
        <v>14</v>
      </c>
      <c r="C12" s="18">
        <v>77.75</v>
      </c>
      <c r="D12" s="99">
        <v>185</v>
      </c>
      <c r="E12" s="99">
        <v>18</v>
      </c>
      <c r="F12" s="99">
        <v>4</v>
      </c>
      <c r="G12" s="99">
        <v>18</v>
      </c>
      <c r="H12" s="99">
        <v>145</v>
      </c>
      <c r="I12" s="99">
        <v>3</v>
      </c>
      <c r="J12" s="99">
        <v>122</v>
      </c>
      <c r="K12" s="19">
        <v>2.98</v>
      </c>
      <c r="L12" s="114">
        <v>2.65</v>
      </c>
    </row>
    <row r="13" spans="1:12" x14ac:dyDescent="0.25">
      <c r="A13" s="321"/>
      <c r="B13" s="119" t="s">
        <v>15</v>
      </c>
      <c r="C13" s="18">
        <v>77.75</v>
      </c>
      <c r="D13" s="99">
        <v>185</v>
      </c>
      <c r="E13" s="99">
        <v>22</v>
      </c>
      <c r="F13" s="99">
        <v>8</v>
      </c>
      <c r="G13" s="99">
        <v>18</v>
      </c>
      <c r="H13" s="99">
        <v>145</v>
      </c>
      <c r="I13" s="99">
        <v>3</v>
      </c>
      <c r="J13" s="99">
        <v>122</v>
      </c>
      <c r="K13" s="19">
        <v>3.47</v>
      </c>
      <c r="L13" s="114">
        <v>3.16</v>
      </c>
    </row>
    <row r="14" spans="1:12" x14ac:dyDescent="0.25">
      <c r="A14" s="321"/>
      <c r="B14" s="119" t="s">
        <v>16</v>
      </c>
      <c r="C14" s="19">
        <v>77.75</v>
      </c>
      <c r="D14" s="99">
        <v>185</v>
      </c>
      <c r="E14" s="99">
        <v>22</v>
      </c>
      <c r="F14" s="99">
        <v>8</v>
      </c>
      <c r="G14" s="99">
        <v>18</v>
      </c>
      <c r="H14" s="99">
        <v>145</v>
      </c>
      <c r="I14" s="99">
        <v>3</v>
      </c>
      <c r="J14" s="99">
        <v>122</v>
      </c>
      <c r="K14" s="19">
        <v>3.47</v>
      </c>
      <c r="L14" s="114">
        <v>3.16</v>
      </c>
    </row>
    <row r="15" spans="1:12" ht="13.8" thickBot="1" x14ac:dyDescent="0.3">
      <c r="A15" s="322"/>
      <c r="B15" s="107" t="s">
        <v>52</v>
      </c>
      <c r="C15" s="20">
        <v>77.75</v>
      </c>
      <c r="D15" s="100">
        <v>205</v>
      </c>
      <c r="E15" s="100">
        <v>26</v>
      </c>
      <c r="F15" s="100">
        <v>8</v>
      </c>
      <c r="G15" s="100">
        <v>22</v>
      </c>
      <c r="H15" s="100">
        <v>160</v>
      </c>
      <c r="I15" s="100">
        <v>3</v>
      </c>
      <c r="J15" s="100">
        <v>122</v>
      </c>
      <c r="K15" s="20">
        <v>5.14</v>
      </c>
      <c r="L15" s="116">
        <v>4.71</v>
      </c>
    </row>
    <row r="16" spans="1:12" x14ac:dyDescent="0.25">
      <c r="A16" s="102"/>
      <c r="B16" s="104" t="s">
        <v>108</v>
      </c>
      <c r="C16" s="21">
        <v>77.75</v>
      </c>
      <c r="D16" s="101">
        <v>160</v>
      </c>
      <c r="E16" s="101">
        <v>16</v>
      </c>
      <c r="F16" s="101">
        <v>4</v>
      </c>
      <c r="G16" s="101">
        <v>14</v>
      </c>
      <c r="H16" s="101">
        <v>130</v>
      </c>
      <c r="I16" s="101">
        <v>3</v>
      </c>
      <c r="J16" s="101">
        <v>110</v>
      </c>
      <c r="K16" s="21">
        <v>1.85</v>
      </c>
      <c r="L16" s="113">
        <v>1.61</v>
      </c>
    </row>
    <row r="17" spans="1:12" x14ac:dyDescent="0.25">
      <c r="A17" s="102"/>
      <c r="B17" s="105" t="s">
        <v>109</v>
      </c>
      <c r="C17" s="19">
        <v>77.75</v>
      </c>
      <c r="D17" s="99">
        <v>185</v>
      </c>
      <c r="E17" s="99">
        <v>20</v>
      </c>
      <c r="F17" s="99">
        <v>4</v>
      </c>
      <c r="G17" s="99">
        <v>18</v>
      </c>
      <c r="H17" s="99">
        <v>145</v>
      </c>
      <c r="I17" s="99">
        <v>3</v>
      </c>
      <c r="J17" s="99">
        <v>122</v>
      </c>
      <c r="K17" s="19">
        <v>3.31</v>
      </c>
      <c r="L17" s="114">
        <v>2.98</v>
      </c>
    </row>
    <row r="18" spans="1:12" x14ac:dyDescent="0.25">
      <c r="A18" s="102"/>
      <c r="B18" s="105" t="s">
        <v>110</v>
      </c>
      <c r="C18" s="19">
        <v>77.75</v>
      </c>
      <c r="D18" s="99">
        <v>185</v>
      </c>
      <c r="E18" s="99">
        <v>20</v>
      </c>
      <c r="F18" s="99">
        <v>4</v>
      </c>
      <c r="G18" s="99">
        <v>18</v>
      </c>
      <c r="H18" s="99">
        <v>145</v>
      </c>
      <c r="I18" s="99">
        <v>3</v>
      </c>
      <c r="J18" s="99">
        <v>122</v>
      </c>
      <c r="K18" s="19">
        <v>3.31</v>
      </c>
      <c r="L18" s="114">
        <v>2.98</v>
      </c>
    </row>
    <row r="19" spans="1:12" x14ac:dyDescent="0.25">
      <c r="A19" s="102"/>
      <c r="B19" s="105" t="s">
        <v>111</v>
      </c>
      <c r="C19" s="19">
        <v>77.75</v>
      </c>
      <c r="D19" s="99">
        <v>185</v>
      </c>
      <c r="E19" s="99">
        <v>20</v>
      </c>
      <c r="F19" s="99">
        <v>8</v>
      </c>
      <c r="G19" s="99">
        <v>18</v>
      </c>
      <c r="H19" s="99">
        <v>145</v>
      </c>
      <c r="I19" s="99">
        <v>3</v>
      </c>
      <c r="J19" s="99">
        <v>122</v>
      </c>
      <c r="K19" s="19">
        <v>3.31</v>
      </c>
      <c r="L19" s="114">
        <v>2.98</v>
      </c>
    </row>
    <row r="20" spans="1:12" x14ac:dyDescent="0.25">
      <c r="A20" s="102"/>
      <c r="B20" s="105" t="s">
        <v>112</v>
      </c>
      <c r="C20" s="19">
        <v>77.75</v>
      </c>
      <c r="D20" s="99">
        <v>185</v>
      </c>
      <c r="E20" s="99">
        <v>22</v>
      </c>
      <c r="F20" s="99">
        <v>8</v>
      </c>
      <c r="G20" s="99">
        <v>18</v>
      </c>
      <c r="H20" s="99">
        <v>145</v>
      </c>
      <c r="I20" s="99">
        <v>3</v>
      </c>
      <c r="J20" s="99">
        <v>122</v>
      </c>
      <c r="K20" s="19">
        <v>3.47</v>
      </c>
      <c r="L20" s="114">
        <v>3.16</v>
      </c>
    </row>
    <row r="21" spans="1:12" ht="13.8" thickBot="1" x14ac:dyDescent="0.3">
      <c r="A21" s="103" t="s">
        <v>107</v>
      </c>
      <c r="B21" s="115" t="s">
        <v>113</v>
      </c>
      <c r="C21" s="20">
        <v>77.75</v>
      </c>
      <c r="D21" s="100">
        <v>205</v>
      </c>
      <c r="E21" s="100">
        <v>30</v>
      </c>
      <c r="F21" s="100">
        <v>8</v>
      </c>
      <c r="G21" s="100">
        <v>22</v>
      </c>
      <c r="H21" s="100">
        <v>160</v>
      </c>
      <c r="I21" s="100">
        <v>3</v>
      </c>
      <c r="J21" s="100">
        <v>122</v>
      </c>
      <c r="K21" s="20">
        <v>5.93</v>
      </c>
      <c r="L21" s="116">
        <v>5.5</v>
      </c>
    </row>
    <row r="22" spans="1:12" x14ac:dyDescent="0.25">
      <c r="A22" s="329" t="s">
        <v>22</v>
      </c>
      <c r="B22" s="120" t="s">
        <v>17</v>
      </c>
      <c r="C22" s="21">
        <v>77.75</v>
      </c>
      <c r="D22" s="101">
        <v>160</v>
      </c>
      <c r="E22" s="101">
        <v>10</v>
      </c>
      <c r="F22" s="101">
        <v>4</v>
      </c>
      <c r="G22" s="101">
        <v>14</v>
      </c>
      <c r="H22" s="101">
        <v>130</v>
      </c>
      <c r="I22" s="101">
        <v>3</v>
      </c>
      <c r="J22" s="101">
        <v>110</v>
      </c>
      <c r="K22" s="21">
        <v>1</v>
      </c>
      <c r="L22" s="113">
        <v>0.97</v>
      </c>
    </row>
    <row r="23" spans="1:12" x14ac:dyDescent="0.25">
      <c r="A23" s="330"/>
      <c r="B23" s="119" t="s">
        <v>18</v>
      </c>
      <c r="C23" s="18">
        <v>77.75</v>
      </c>
      <c r="D23" s="99">
        <v>185</v>
      </c>
      <c r="E23" s="99">
        <v>12</v>
      </c>
      <c r="F23" s="99">
        <v>4</v>
      </c>
      <c r="G23" s="99">
        <v>18</v>
      </c>
      <c r="H23" s="99">
        <v>145</v>
      </c>
      <c r="I23" s="99">
        <v>3</v>
      </c>
      <c r="J23" s="99">
        <v>122</v>
      </c>
      <c r="K23" s="19">
        <v>2</v>
      </c>
      <c r="L23" s="114">
        <v>1.65</v>
      </c>
    </row>
    <row r="24" spans="1:12" x14ac:dyDescent="0.25">
      <c r="A24" s="330"/>
      <c r="B24" s="119" t="s">
        <v>19</v>
      </c>
      <c r="C24" s="18">
        <v>77.75</v>
      </c>
      <c r="D24" s="99">
        <v>185</v>
      </c>
      <c r="E24" s="99">
        <v>12</v>
      </c>
      <c r="F24" s="99">
        <v>4</v>
      </c>
      <c r="G24" s="99">
        <v>18</v>
      </c>
      <c r="H24" s="99">
        <v>145</v>
      </c>
      <c r="I24" s="99">
        <v>3</v>
      </c>
      <c r="J24" s="99">
        <v>122</v>
      </c>
      <c r="K24" s="19">
        <v>1.96</v>
      </c>
      <c r="L24" s="114">
        <v>1.65</v>
      </c>
    </row>
    <row r="25" spans="1:12" x14ac:dyDescent="0.25">
      <c r="A25" s="330"/>
      <c r="B25" s="119" t="s">
        <v>20</v>
      </c>
      <c r="C25" s="18">
        <v>77.75</v>
      </c>
      <c r="D25" s="99">
        <v>185</v>
      </c>
      <c r="E25" s="99">
        <v>22</v>
      </c>
      <c r="F25" s="99">
        <v>8</v>
      </c>
      <c r="G25" s="99">
        <v>18</v>
      </c>
      <c r="H25" s="99">
        <v>145</v>
      </c>
      <c r="I25" s="99">
        <v>3</v>
      </c>
      <c r="J25" s="99">
        <v>122</v>
      </c>
      <c r="K25" s="19">
        <v>3.63</v>
      </c>
      <c r="L25" s="114">
        <v>3.31</v>
      </c>
    </row>
    <row r="26" spans="1:12" ht="13.8" thickBot="1" x14ac:dyDescent="0.3">
      <c r="A26" s="331"/>
      <c r="B26" s="121" t="s">
        <v>21</v>
      </c>
      <c r="C26" s="20">
        <v>77.75</v>
      </c>
      <c r="D26" s="100">
        <v>185</v>
      </c>
      <c r="E26" s="100">
        <v>22</v>
      </c>
      <c r="F26" s="100">
        <v>8</v>
      </c>
      <c r="G26" s="100">
        <v>18</v>
      </c>
      <c r="H26" s="100">
        <v>145</v>
      </c>
      <c r="I26" s="100">
        <v>3</v>
      </c>
      <c r="J26" s="100">
        <v>122</v>
      </c>
      <c r="K26" s="20">
        <v>3.63</v>
      </c>
      <c r="L26" s="116">
        <v>3.16</v>
      </c>
    </row>
    <row r="27" spans="1:12" x14ac:dyDescent="0.25">
      <c r="A27" s="329" t="s">
        <v>23</v>
      </c>
      <c r="B27" s="104" t="s">
        <v>24</v>
      </c>
      <c r="C27" s="21">
        <v>77.75</v>
      </c>
      <c r="D27" s="9">
        <v>165.1</v>
      </c>
      <c r="E27" s="9">
        <v>7.9</v>
      </c>
      <c r="F27" s="101">
        <v>4</v>
      </c>
      <c r="G27" s="9">
        <v>17.5</v>
      </c>
      <c r="H27" s="101">
        <v>127</v>
      </c>
      <c r="I27" s="9"/>
      <c r="J27" s="9"/>
      <c r="K27" s="21">
        <v>0.95</v>
      </c>
      <c r="L27" s="113"/>
    </row>
    <row r="28" spans="1:12" x14ac:dyDescent="0.25">
      <c r="A28" s="330"/>
      <c r="B28" s="105" t="s">
        <v>25</v>
      </c>
      <c r="C28" s="18">
        <v>77.75</v>
      </c>
      <c r="D28" s="3">
        <v>165.1</v>
      </c>
      <c r="E28" s="3">
        <v>10.3</v>
      </c>
      <c r="F28" s="99">
        <v>4</v>
      </c>
      <c r="G28" s="3">
        <v>17.5</v>
      </c>
      <c r="H28" s="99">
        <v>127</v>
      </c>
      <c r="I28" s="3"/>
      <c r="J28" s="3"/>
      <c r="K28" s="19">
        <v>1.27</v>
      </c>
      <c r="L28" s="114"/>
    </row>
    <row r="29" spans="1:12" ht="13.8" thickBot="1" x14ac:dyDescent="0.3">
      <c r="A29" s="331"/>
      <c r="B29" s="107" t="s">
        <v>26</v>
      </c>
      <c r="C29" s="20">
        <v>77.75</v>
      </c>
      <c r="D29" s="4">
        <v>184.1</v>
      </c>
      <c r="E29" s="4">
        <v>15.9</v>
      </c>
      <c r="F29" s="100">
        <v>8</v>
      </c>
      <c r="G29" s="4">
        <v>17.5</v>
      </c>
      <c r="H29" s="100">
        <v>146</v>
      </c>
      <c r="I29" s="4"/>
      <c r="J29" s="4"/>
      <c r="K29" s="20">
        <v>2.68</v>
      </c>
      <c r="L29" s="116"/>
    </row>
    <row r="30" spans="1:12" x14ac:dyDescent="0.25">
      <c r="A30" s="245"/>
      <c r="B30" s="104" t="s">
        <v>24</v>
      </c>
      <c r="C30" s="101">
        <v>0</v>
      </c>
      <c r="D30" s="9">
        <v>165.1</v>
      </c>
      <c r="E30" s="9">
        <v>7.9</v>
      </c>
      <c r="F30" s="101">
        <v>4</v>
      </c>
      <c r="G30" s="9">
        <v>17.5</v>
      </c>
      <c r="H30" s="101">
        <v>127</v>
      </c>
      <c r="I30" s="9"/>
      <c r="J30" s="9"/>
      <c r="K30" s="21">
        <v>1.27</v>
      </c>
      <c r="L30" s="113"/>
    </row>
    <row r="31" spans="1:12" x14ac:dyDescent="0.25">
      <c r="A31" s="246"/>
      <c r="B31" s="105" t="s">
        <v>25</v>
      </c>
      <c r="C31" s="18">
        <v>0</v>
      </c>
      <c r="D31" s="3">
        <v>165.1</v>
      </c>
      <c r="E31" s="3">
        <v>10.3</v>
      </c>
      <c r="F31" s="99">
        <v>4</v>
      </c>
      <c r="G31" s="3">
        <v>17.5</v>
      </c>
      <c r="H31" s="99">
        <v>127</v>
      </c>
      <c r="I31" s="3"/>
      <c r="J31" s="3"/>
      <c r="K31" s="19">
        <v>1.61</v>
      </c>
      <c r="L31" s="133"/>
    </row>
    <row r="32" spans="1:12" x14ac:dyDescent="0.25">
      <c r="A32" s="321" t="s">
        <v>116</v>
      </c>
      <c r="B32" s="123" t="s">
        <v>28</v>
      </c>
      <c r="C32" s="98">
        <v>0</v>
      </c>
      <c r="D32" s="98">
        <v>185</v>
      </c>
      <c r="E32" s="98">
        <v>12</v>
      </c>
      <c r="F32" s="98">
        <v>4</v>
      </c>
      <c r="G32" s="98">
        <v>18</v>
      </c>
      <c r="H32" s="98">
        <v>145</v>
      </c>
      <c r="I32" s="98">
        <v>3</v>
      </c>
      <c r="J32" s="98">
        <v>122</v>
      </c>
      <c r="K32" s="18">
        <v>2.4300000000000002</v>
      </c>
      <c r="L32" s="133">
        <v>2.1</v>
      </c>
    </row>
    <row r="33" spans="1:12" x14ac:dyDescent="0.25">
      <c r="A33" s="321"/>
      <c r="B33" s="105" t="s">
        <v>29</v>
      </c>
      <c r="C33" s="99">
        <v>0</v>
      </c>
      <c r="D33" s="99">
        <v>185</v>
      </c>
      <c r="E33" s="99">
        <v>12</v>
      </c>
      <c r="F33" s="99">
        <v>4</v>
      </c>
      <c r="G33" s="99">
        <v>18</v>
      </c>
      <c r="H33" s="99">
        <v>145</v>
      </c>
      <c r="I33" s="99">
        <v>3</v>
      </c>
      <c r="J33" s="99">
        <v>122</v>
      </c>
      <c r="K33" s="19">
        <v>2.4300000000000002</v>
      </c>
      <c r="L33" s="114">
        <v>2.1</v>
      </c>
    </row>
    <row r="34" spans="1:12" x14ac:dyDescent="0.25">
      <c r="A34" s="321"/>
      <c r="B34" s="132" t="s">
        <v>30</v>
      </c>
      <c r="C34" s="112">
        <v>0</v>
      </c>
      <c r="D34" s="112">
        <v>185</v>
      </c>
      <c r="E34" s="112">
        <v>22</v>
      </c>
      <c r="F34" s="112">
        <v>8</v>
      </c>
      <c r="G34" s="112">
        <v>18</v>
      </c>
      <c r="H34" s="112">
        <v>145</v>
      </c>
      <c r="I34" s="99">
        <v>3</v>
      </c>
      <c r="J34" s="99">
        <v>122</v>
      </c>
      <c r="K34" s="24">
        <v>4.29</v>
      </c>
      <c r="L34" s="125">
        <v>3.98</v>
      </c>
    </row>
    <row r="35" spans="1:12" x14ac:dyDescent="0.25">
      <c r="A35" s="334"/>
      <c r="B35" s="164" t="s">
        <v>114</v>
      </c>
      <c r="C35" s="152">
        <v>0</v>
      </c>
      <c r="D35" s="112">
        <v>185</v>
      </c>
      <c r="E35" s="112">
        <v>22</v>
      </c>
      <c r="F35" s="112">
        <v>8</v>
      </c>
      <c r="G35" s="112">
        <v>18</v>
      </c>
      <c r="H35" s="112">
        <v>145</v>
      </c>
      <c r="I35" s="99">
        <v>3</v>
      </c>
      <c r="J35" s="99">
        <v>122</v>
      </c>
      <c r="K35" s="24">
        <v>4.29</v>
      </c>
      <c r="L35" s="125">
        <v>3.98</v>
      </c>
    </row>
    <row r="36" spans="1:12" ht="13.8" thickBot="1" x14ac:dyDescent="0.3">
      <c r="A36" s="322"/>
      <c r="B36" s="126" t="s">
        <v>105</v>
      </c>
      <c r="C36" s="100">
        <v>0</v>
      </c>
      <c r="D36" s="100">
        <v>205</v>
      </c>
      <c r="E36" s="100">
        <v>26</v>
      </c>
      <c r="F36" s="100">
        <v>8</v>
      </c>
      <c r="G36" s="100">
        <v>22</v>
      </c>
      <c r="H36" s="100">
        <v>160</v>
      </c>
      <c r="I36" s="100">
        <v>3</v>
      </c>
      <c r="J36" s="4">
        <v>122</v>
      </c>
      <c r="K36" s="20">
        <v>6.11</v>
      </c>
      <c r="L36" s="116">
        <v>5.68</v>
      </c>
    </row>
    <row r="37" spans="1:12" x14ac:dyDescent="0.25">
      <c r="A37" s="30" t="s">
        <v>60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61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62</v>
      </c>
      <c r="B39" s="28"/>
      <c r="C39" s="28"/>
      <c r="D39" s="29"/>
      <c r="E39" s="29"/>
      <c r="F39" s="29"/>
      <c r="G39" s="29"/>
      <c r="H39" s="5"/>
      <c r="I39" s="5"/>
      <c r="J39" s="5"/>
      <c r="K39" s="5"/>
      <c r="L39" s="5"/>
    </row>
    <row r="40" spans="1:12" x14ac:dyDescent="0.25">
      <c r="A40" s="27" t="s">
        <v>63</v>
      </c>
      <c r="B40" s="28"/>
      <c r="C40" s="28"/>
      <c r="D40" s="29"/>
      <c r="E40" s="29"/>
      <c r="F40" s="29"/>
      <c r="G40" s="29"/>
      <c r="H40" s="29"/>
      <c r="I40" s="5"/>
      <c r="J40" s="5"/>
      <c r="K40" s="5"/>
      <c r="L40" s="5"/>
    </row>
    <row r="41" spans="1:12" x14ac:dyDescent="0.25">
      <c r="A41" s="27" t="s">
        <v>64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27" t="s">
        <v>65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6">
    <mergeCell ref="A27:A29"/>
    <mergeCell ref="A32:A36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6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3"/>
  <sheetViews>
    <sheetView zoomScaleNormal="100" workbookViewId="0">
      <selection activeCell="K31" sqref="K31"/>
    </sheetView>
  </sheetViews>
  <sheetFormatPr defaultRowHeight="13.2" x14ac:dyDescent="0.25"/>
  <cols>
    <col min="1" max="1" width="11.44140625" customWidth="1"/>
    <col min="2" max="2" width="8.5546875" style="1" customWidth="1"/>
    <col min="3" max="3" width="8.109375" customWidth="1"/>
    <col min="4" max="4" width="8" customWidth="1"/>
    <col min="5" max="5" width="8.5546875" customWidth="1"/>
    <col min="6" max="6" width="10.44140625" customWidth="1"/>
    <col min="7" max="7" width="11.109375" customWidth="1"/>
    <col min="8" max="8" width="8.44140625" customWidth="1"/>
    <col min="9" max="9" width="9" customWidth="1"/>
    <col min="10" max="10" width="8.88671875" customWidth="1"/>
    <col min="12" max="12" width="8.88671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34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28" t="s">
        <v>11</v>
      </c>
      <c r="B10" s="117" t="s">
        <v>12</v>
      </c>
      <c r="C10" s="9">
        <v>90.7</v>
      </c>
      <c r="D10" s="101">
        <v>190</v>
      </c>
      <c r="E10" s="101">
        <v>18</v>
      </c>
      <c r="F10" s="101">
        <v>4</v>
      </c>
      <c r="G10" s="101">
        <v>18</v>
      </c>
      <c r="H10" s="101">
        <v>150</v>
      </c>
      <c r="I10" s="101">
        <v>3</v>
      </c>
      <c r="J10" s="101">
        <v>120</v>
      </c>
      <c r="K10" s="21">
        <v>2.95</v>
      </c>
      <c r="L10" s="113">
        <v>2.57</v>
      </c>
    </row>
    <row r="11" spans="1:12" x14ac:dyDescent="0.25">
      <c r="A11" s="321"/>
      <c r="B11" s="118" t="s">
        <v>13</v>
      </c>
      <c r="C11" s="3">
        <v>90.7</v>
      </c>
      <c r="D11" s="99">
        <v>200</v>
      </c>
      <c r="E11" s="99">
        <v>20</v>
      </c>
      <c r="F11" s="99">
        <v>8</v>
      </c>
      <c r="G11" s="99">
        <v>18</v>
      </c>
      <c r="H11" s="99">
        <v>160</v>
      </c>
      <c r="I11" s="99">
        <v>3</v>
      </c>
      <c r="J11" s="99">
        <v>138</v>
      </c>
      <c r="K11" s="19">
        <v>3.59</v>
      </c>
      <c r="L11" s="114">
        <v>3.26</v>
      </c>
    </row>
    <row r="12" spans="1:12" x14ac:dyDescent="0.25">
      <c r="A12" s="321"/>
      <c r="B12" s="119" t="s">
        <v>14</v>
      </c>
      <c r="C12" s="3">
        <v>90.7</v>
      </c>
      <c r="D12" s="99">
        <v>200</v>
      </c>
      <c r="E12" s="99">
        <v>20</v>
      </c>
      <c r="F12" s="99">
        <v>8</v>
      </c>
      <c r="G12" s="99">
        <v>18</v>
      </c>
      <c r="H12" s="99">
        <v>160</v>
      </c>
      <c r="I12" s="99">
        <v>3</v>
      </c>
      <c r="J12" s="99">
        <v>138</v>
      </c>
      <c r="K12" s="19">
        <v>3.59</v>
      </c>
      <c r="L12" s="114">
        <v>3.26</v>
      </c>
    </row>
    <row r="13" spans="1:12" x14ac:dyDescent="0.25">
      <c r="A13" s="321"/>
      <c r="B13" s="119" t="s">
        <v>15</v>
      </c>
      <c r="C13" s="3">
        <v>90.7</v>
      </c>
      <c r="D13" s="99">
        <v>200</v>
      </c>
      <c r="E13" s="99">
        <v>24</v>
      </c>
      <c r="F13" s="99">
        <v>8</v>
      </c>
      <c r="G13" s="99">
        <v>18</v>
      </c>
      <c r="H13" s="99">
        <v>160</v>
      </c>
      <c r="I13" s="99">
        <v>3</v>
      </c>
      <c r="J13" s="99">
        <v>138</v>
      </c>
      <c r="K13" s="19">
        <v>4.3099999999999996</v>
      </c>
      <c r="L13" s="114">
        <v>3.97</v>
      </c>
    </row>
    <row r="14" spans="1:12" x14ac:dyDescent="0.25">
      <c r="A14" s="321"/>
      <c r="B14" s="119" t="s">
        <v>16</v>
      </c>
      <c r="C14" s="3">
        <v>90.7</v>
      </c>
      <c r="D14" s="99">
        <v>200</v>
      </c>
      <c r="E14" s="99">
        <v>24</v>
      </c>
      <c r="F14" s="99">
        <v>8</v>
      </c>
      <c r="G14" s="99">
        <v>18</v>
      </c>
      <c r="H14" s="99">
        <v>160</v>
      </c>
      <c r="I14" s="99">
        <v>3</v>
      </c>
      <c r="J14" s="99">
        <v>138</v>
      </c>
      <c r="K14" s="19">
        <v>4.3099999999999996</v>
      </c>
      <c r="L14" s="114">
        <v>3.97</v>
      </c>
    </row>
    <row r="15" spans="1:12" ht="13.8" thickBot="1" x14ac:dyDescent="0.3">
      <c r="A15" s="322"/>
      <c r="B15" s="107" t="s">
        <v>52</v>
      </c>
      <c r="C15" s="4">
        <v>90.7</v>
      </c>
      <c r="D15" s="100">
        <v>215</v>
      </c>
      <c r="E15" s="100">
        <v>30</v>
      </c>
      <c r="F15" s="100">
        <v>8</v>
      </c>
      <c r="G15" s="100">
        <v>22</v>
      </c>
      <c r="H15" s="100">
        <v>170</v>
      </c>
      <c r="I15" s="100">
        <v>3</v>
      </c>
      <c r="J15" s="100">
        <v>138</v>
      </c>
      <c r="K15" s="20">
        <v>6.3</v>
      </c>
      <c r="L15" s="116">
        <v>5.87</v>
      </c>
    </row>
    <row r="16" spans="1:12" x14ac:dyDescent="0.25">
      <c r="A16" s="246"/>
      <c r="B16" s="104" t="s">
        <v>108</v>
      </c>
      <c r="C16" s="9">
        <v>90.7</v>
      </c>
      <c r="D16" s="101">
        <v>190</v>
      </c>
      <c r="E16" s="101">
        <v>18</v>
      </c>
      <c r="F16" s="101">
        <v>4</v>
      </c>
      <c r="G16" s="101">
        <v>18</v>
      </c>
      <c r="H16" s="101">
        <v>150</v>
      </c>
      <c r="I16" s="101">
        <v>3</v>
      </c>
      <c r="J16" s="101">
        <v>120</v>
      </c>
      <c r="K16" s="21">
        <v>2.95</v>
      </c>
      <c r="L16" s="113">
        <v>2.57</v>
      </c>
    </row>
    <row r="17" spans="1:12" x14ac:dyDescent="0.25">
      <c r="A17" s="246"/>
      <c r="B17" s="105" t="s">
        <v>109</v>
      </c>
      <c r="C17" s="3">
        <v>90.7</v>
      </c>
      <c r="D17" s="99">
        <v>200</v>
      </c>
      <c r="E17" s="99">
        <v>20</v>
      </c>
      <c r="F17" s="99">
        <v>8</v>
      </c>
      <c r="G17" s="99">
        <v>18</v>
      </c>
      <c r="H17" s="99">
        <v>160</v>
      </c>
      <c r="I17" s="99">
        <v>3</v>
      </c>
      <c r="J17" s="99">
        <v>138</v>
      </c>
      <c r="K17" s="19">
        <v>3.59</v>
      </c>
      <c r="L17" s="114">
        <v>3.26</v>
      </c>
    </row>
    <row r="18" spans="1:12" x14ac:dyDescent="0.25">
      <c r="A18" s="246"/>
      <c r="B18" s="105" t="s">
        <v>110</v>
      </c>
      <c r="C18" s="3">
        <v>90.7</v>
      </c>
      <c r="D18" s="99">
        <v>200</v>
      </c>
      <c r="E18" s="99">
        <v>20</v>
      </c>
      <c r="F18" s="99">
        <v>8</v>
      </c>
      <c r="G18" s="99">
        <v>18</v>
      </c>
      <c r="H18" s="99">
        <v>160</v>
      </c>
      <c r="I18" s="99">
        <v>3</v>
      </c>
      <c r="J18" s="99">
        <v>138</v>
      </c>
      <c r="K18" s="19">
        <v>3.59</v>
      </c>
      <c r="L18" s="114">
        <v>3.26</v>
      </c>
    </row>
    <row r="19" spans="1:12" x14ac:dyDescent="0.25">
      <c r="A19" s="246"/>
      <c r="B19" s="105" t="s">
        <v>111</v>
      </c>
      <c r="C19" s="3">
        <v>90.7</v>
      </c>
      <c r="D19" s="99">
        <v>200</v>
      </c>
      <c r="E19" s="99">
        <v>24</v>
      </c>
      <c r="F19" s="99">
        <v>8</v>
      </c>
      <c r="G19" s="99">
        <v>18</v>
      </c>
      <c r="H19" s="99">
        <v>160</v>
      </c>
      <c r="I19" s="99">
        <v>3</v>
      </c>
      <c r="J19" s="99">
        <v>138</v>
      </c>
      <c r="K19" s="19">
        <v>4.3099999999999996</v>
      </c>
      <c r="L19" s="114">
        <v>3.97</v>
      </c>
    </row>
    <row r="20" spans="1:12" x14ac:dyDescent="0.25">
      <c r="A20" s="246"/>
      <c r="B20" s="105" t="s">
        <v>112</v>
      </c>
      <c r="C20" s="3">
        <v>90.7</v>
      </c>
      <c r="D20" s="99">
        <v>200</v>
      </c>
      <c r="E20" s="99">
        <v>24</v>
      </c>
      <c r="F20" s="99">
        <v>8</v>
      </c>
      <c r="G20" s="99">
        <v>18</v>
      </c>
      <c r="H20" s="99">
        <v>160</v>
      </c>
      <c r="I20" s="99">
        <v>3</v>
      </c>
      <c r="J20" s="99">
        <v>138</v>
      </c>
      <c r="K20" s="19">
        <v>4.3099999999999996</v>
      </c>
      <c r="L20" s="114">
        <v>3.97</v>
      </c>
    </row>
    <row r="21" spans="1:12" ht="13.8" thickBot="1" x14ac:dyDescent="0.3">
      <c r="A21" s="280" t="s">
        <v>107</v>
      </c>
      <c r="B21" s="115" t="s">
        <v>113</v>
      </c>
      <c r="C21" s="4">
        <v>90.7</v>
      </c>
      <c r="D21" s="100">
        <v>215</v>
      </c>
      <c r="E21" s="100">
        <v>30</v>
      </c>
      <c r="F21" s="100">
        <v>8</v>
      </c>
      <c r="G21" s="100">
        <v>22</v>
      </c>
      <c r="H21" s="100">
        <v>170</v>
      </c>
      <c r="I21" s="100">
        <v>3</v>
      </c>
      <c r="J21" s="100">
        <v>138</v>
      </c>
      <c r="K21" s="20">
        <v>6.3</v>
      </c>
      <c r="L21" s="116">
        <v>5.87</v>
      </c>
    </row>
    <row r="22" spans="1:12" x14ac:dyDescent="0.25">
      <c r="A22" s="329" t="s">
        <v>22</v>
      </c>
      <c r="B22" s="120" t="s">
        <v>17</v>
      </c>
      <c r="C22" s="9">
        <v>90.7</v>
      </c>
      <c r="D22" s="101">
        <v>190</v>
      </c>
      <c r="E22" s="101">
        <v>10</v>
      </c>
      <c r="F22" s="101">
        <v>4</v>
      </c>
      <c r="G22" s="101">
        <v>18</v>
      </c>
      <c r="H22" s="101">
        <v>150</v>
      </c>
      <c r="I22" s="101">
        <v>3</v>
      </c>
      <c r="J22" s="101">
        <v>120</v>
      </c>
      <c r="K22" s="21">
        <v>1.64</v>
      </c>
      <c r="L22" s="113">
        <v>1.41</v>
      </c>
    </row>
    <row r="23" spans="1:12" x14ac:dyDescent="0.25">
      <c r="A23" s="330"/>
      <c r="B23" s="119" t="s">
        <v>18</v>
      </c>
      <c r="C23" s="3">
        <v>90.7</v>
      </c>
      <c r="D23" s="99">
        <v>200</v>
      </c>
      <c r="E23" s="99">
        <v>12</v>
      </c>
      <c r="F23" s="99">
        <v>8</v>
      </c>
      <c r="G23" s="99">
        <v>18</v>
      </c>
      <c r="H23" s="99">
        <v>160</v>
      </c>
      <c r="I23" s="99">
        <v>3</v>
      </c>
      <c r="J23" s="99">
        <v>138</v>
      </c>
      <c r="K23" s="19">
        <v>2.14</v>
      </c>
      <c r="L23" s="114">
        <v>1.82</v>
      </c>
    </row>
    <row r="24" spans="1:12" x14ac:dyDescent="0.25">
      <c r="A24" s="330"/>
      <c r="B24" s="119" t="s">
        <v>19</v>
      </c>
      <c r="C24" s="3">
        <v>90.7</v>
      </c>
      <c r="D24" s="99">
        <v>200</v>
      </c>
      <c r="E24" s="99">
        <v>14</v>
      </c>
      <c r="F24" s="99">
        <v>8</v>
      </c>
      <c r="G24" s="99">
        <v>18</v>
      </c>
      <c r="H24" s="99">
        <v>160</v>
      </c>
      <c r="I24" s="99">
        <v>3</v>
      </c>
      <c r="J24" s="99">
        <v>138</v>
      </c>
      <c r="K24" s="19">
        <v>2.5</v>
      </c>
      <c r="L24" s="114">
        <v>2.1800000000000002</v>
      </c>
    </row>
    <row r="25" spans="1:12" x14ac:dyDescent="0.25">
      <c r="A25" s="330"/>
      <c r="B25" s="119" t="s">
        <v>20</v>
      </c>
      <c r="C25" s="3">
        <v>90.7</v>
      </c>
      <c r="D25" s="99">
        <v>200</v>
      </c>
      <c r="E25" s="99">
        <v>22</v>
      </c>
      <c r="F25" s="99">
        <v>8</v>
      </c>
      <c r="G25" s="99">
        <v>18</v>
      </c>
      <c r="H25" s="99">
        <v>160</v>
      </c>
      <c r="I25" s="99">
        <v>3</v>
      </c>
      <c r="J25" s="99">
        <v>138</v>
      </c>
      <c r="K25" s="19">
        <v>3.95</v>
      </c>
      <c r="L25" s="114">
        <v>3.62</v>
      </c>
    </row>
    <row r="26" spans="1:12" ht="13.8" thickBot="1" x14ac:dyDescent="0.3">
      <c r="A26" s="331"/>
      <c r="B26" s="121" t="s">
        <v>21</v>
      </c>
      <c r="C26" s="4">
        <v>90.7</v>
      </c>
      <c r="D26" s="100">
        <v>200</v>
      </c>
      <c r="E26" s="100">
        <v>22</v>
      </c>
      <c r="F26" s="100">
        <v>8</v>
      </c>
      <c r="G26" s="100">
        <v>18</v>
      </c>
      <c r="H26" s="100">
        <v>160</v>
      </c>
      <c r="I26" s="100">
        <v>3</v>
      </c>
      <c r="J26" s="100">
        <v>138</v>
      </c>
      <c r="K26" s="20">
        <v>3.95</v>
      </c>
      <c r="L26" s="116">
        <v>3.62</v>
      </c>
    </row>
    <row r="27" spans="1:12" x14ac:dyDescent="0.25">
      <c r="A27" s="329" t="s">
        <v>23</v>
      </c>
      <c r="B27" s="104" t="s">
        <v>24</v>
      </c>
      <c r="C27" s="9">
        <v>90.7</v>
      </c>
      <c r="D27" s="9">
        <v>184.1</v>
      </c>
      <c r="E27" s="9">
        <v>9.5</v>
      </c>
      <c r="F27" s="9">
        <v>4</v>
      </c>
      <c r="G27" s="9">
        <v>17.5</v>
      </c>
      <c r="H27" s="9">
        <v>146</v>
      </c>
      <c r="I27" s="9"/>
      <c r="J27" s="9"/>
      <c r="K27" s="21">
        <v>1.1399999999999999</v>
      </c>
      <c r="L27" s="113"/>
    </row>
    <row r="28" spans="1:12" x14ac:dyDescent="0.25">
      <c r="A28" s="330"/>
      <c r="B28" s="105" t="s">
        <v>25</v>
      </c>
      <c r="C28" s="3">
        <v>90.7</v>
      </c>
      <c r="D28" s="3">
        <v>184.1</v>
      </c>
      <c r="E28" s="3">
        <v>11.1</v>
      </c>
      <c r="F28" s="3">
        <v>4</v>
      </c>
      <c r="G28" s="3">
        <v>17.5</v>
      </c>
      <c r="H28" s="3">
        <v>146</v>
      </c>
      <c r="I28" s="3"/>
      <c r="J28" s="3"/>
      <c r="K28" s="19">
        <v>1.67</v>
      </c>
      <c r="L28" s="114"/>
    </row>
    <row r="29" spans="1:12" ht="13.8" thickBot="1" x14ac:dyDescent="0.3">
      <c r="A29" s="331"/>
      <c r="B29" s="107" t="s">
        <v>26</v>
      </c>
      <c r="C29" s="4">
        <v>90.7</v>
      </c>
      <c r="D29" s="4">
        <v>203.2</v>
      </c>
      <c r="E29" s="4">
        <v>15.9</v>
      </c>
      <c r="F29" s="4">
        <v>8</v>
      </c>
      <c r="G29" s="4">
        <v>17.5</v>
      </c>
      <c r="H29" s="4">
        <v>165.1</v>
      </c>
      <c r="I29" s="4"/>
      <c r="J29" s="4"/>
      <c r="K29" s="20">
        <v>3.17</v>
      </c>
      <c r="L29" s="116"/>
    </row>
    <row r="30" spans="1:12" x14ac:dyDescent="0.25">
      <c r="A30" s="245"/>
      <c r="B30" s="104" t="s">
        <v>24</v>
      </c>
      <c r="C30" s="101">
        <v>0</v>
      </c>
      <c r="D30" s="9">
        <v>184.1</v>
      </c>
      <c r="E30" s="9">
        <v>9.5</v>
      </c>
      <c r="F30" s="9">
        <v>4</v>
      </c>
      <c r="G30" s="9">
        <v>17.5</v>
      </c>
      <c r="H30" s="9">
        <v>146</v>
      </c>
      <c r="I30" s="9"/>
      <c r="J30" s="9"/>
      <c r="K30" s="21">
        <v>1.91</v>
      </c>
      <c r="L30" s="113"/>
    </row>
    <row r="31" spans="1:12" x14ac:dyDescent="0.25">
      <c r="A31" s="246"/>
      <c r="B31" s="105" t="s">
        <v>25</v>
      </c>
      <c r="C31" s="3">
        <v>0</v>
      </c>
      <c r="D31" s="3">
        <v>184.1</v>
      </c>
      <c r="E31" s="3">
        <v>11.1</v>
      </c>
      <c r="F31" s="3">
        <v>4</v>
      </c>
      <c r="G31" s="3">
        <v>17.5</v>
      </c>
      <c r="H31" s="3">
        <v>146</v>
      </c>
      <c r="I31" s="3"/>
      <c r="J31" s="3"/>
      <c r="K31" s="18">
        <v>2.23</v>
      </c>
      <c r="L31" s="133"/>
    </row>
    <row r="32" spans="1:12" x14ac:dyDescent="0.25">
      <c r="A32" s="321" t="s">
        <v>116</v>
      </c>
      <c r="B32" s="123" t="s">
        <v>28</v>
      </c>
      <c r="C32" s="98">
        <v>0</v>
      </c>
      <c r="D32" s="98">
        <v>200</v>
      </c>
      <c r="E32" s="98">
        <v>12</v>
      </c>
      <c r="F32" s="98">
        <v>8</v>
      </c>
      <c r="G32" s="98">
        <v>18</v>
      </c>
      <c r="H32" s="98">
        <v>160</v>
      </c>
      <c r="I32" s="98">
        <v>3</v>
      </c>
      <c r="J32" s="98">
        <v>138</v>
      </c>
      <c r="K32" s="18">
        <v>2.77</v>
      </c>
      <c r="L32" s="133">
        <v>2.5499999999999998</v>
      </c>
    </row>
    <row r="33" spans="1:12" x14ac:dyDescent="0.25">
      <c r="A33" s="321"/>
      <c r="B33" s="105" t="s">
        <v>29</v>
      </c>
      <c r="C33" s="99">
        <v>0</v>
      </c>
      <c r="D33" s="99">
        <v>200</v>
      </c>
      <c r="E33" s="99">
        <v>14</v>
      </c>
      <c r="F33" s="99">
        <v>8</v>
      </c>
      <c r="G33" s="99">
        <v>18</v>
      </c>
      <c r="H33" s="99">
        <v>160</v>
      </c>
      <c r="I33" s="99">
        <v>3</v>
      </c>
      <c r="J33" s="99">
        <v>138</v>
      </c>
      <c r="K33" s="19">
        <v>3.23</v>
      </c>
      <c r="L33" s="114">
        <v>3.01</v>
      </c>
    </row>
    <row r="34" spans="1:12" x14ac:dyDescent="0.25">
      <c r="A34" s="321"/>
      <c r="B34" s="132" t="s">
        <v>30</v>
      </c>
      <c r="C34" s="112">
        <v>0</v>
      </c>
      <c r="D34" s="112">
        <v>200</v>
      </c>
      <c r="E34" s="112">
        <v>22</v>
      </c>
      <c r="F34" s="112">
        <v>8</v>
      </c>
      <c r="G34" s="112">
        <v>18</v>
      </c>
      <c r="H34" s="112">
        <v>160</v>
      </c>
      <c r="I34" s="99">
        <v>3</v>
      </c>
      <c r="J34" s="99">
        <v>138</v>
      </c>
      <c r="K34" s="24">
        <v>5.07</v>
      </c>
      <c r="L34" s="125">
        <v>4.8499999999999996</v>
      </c>
    </row>
    <row r="35" spans="1:12" x14ac:dyDescent="0.25">
      <c r="A35" s="321"/>
      <c r="B35" s="128" t="s">
        <v>114</v>
      </c>
      <c r="C35" s="152">
        <v>0</v>
      </c>
      <c r="D35" s="99">
        <v>200</v>
      </c>
      <c r="E35" s="99">
        <v>22</v>
      </c>
      <c r="F35" s="99">
        <v>8</v>
      </c>
      <c r="G35" s="99">
        <v>18</v>
      </c>
      <c r="H35" s="99">
        <v>160</v>
      </c>
      <c r="I35" s="99">
        <v>3</v>
      </c>
      <c r="J35" s="99">
        <v>138</v>
      </c>
      <c r="K35" s="19">
        <v>5.07</v>
      </c>
      <c r="L35" s="125">
        <v>4.8499999999999996</v>
      </c>
    </row>
    <row r="36" spans="1:12" ht="13.8" thickBot="1" x14ac:dyDescent="0.3">
      <c r="A36" s="322"/>
      <c r="B36" s="174" t="s">
        <v>105</v>
      </c>
      <c r="C36" s="129">
        <v>0</v>
      </c>
      <c r="D36" s="129">
        <v>215</v>
      </c>
      <c r="E36" s="129">
        <v>30</v>
      </c>
      <c r="F36" s="129">
        <v>8</v>
      </c>
      <c r="G36" s="129">
        <v>22</v>
      </c>
      <c r="H36" s="129">
        <v>170</v>
      </c>
      <c r="I36" s="129">
        <v>3</v>
      </c>
      <c r="J36" s="129">
        <v>138</v>
      </c>
      <c r="K36" s="91">
        <v>7.83</v>
      </c>
      <c r="L36" s="116">
        <v>7.58</v>
      </c>
    </row>
    <row r="37" spans="1:12" x14ac:dyDescent="0.25">
      <c r="A37" s="30" t="s">
        <v>60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61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62</v>
      </c>
      <c r="B39" s="28"/>
      <c r="C39" s="28"/>
      <c r="D39" s="29"/>
      <c r="E39" s="29"/>
      <c r="F39" s="29"/>
      <c r="G39" s="29"/>
      <c r="H39" s="5"/>
      <c r="I39" s="5"/>
      <c r="J39" s="5"/>
      <c r="K39" s="5"/>
      <c r="L39" s="5"/>
    </row>
    <row r="40" spans="1:12" x14ac:dyDescent="0.25">
      <c r="A40" s="27" t="s">
        <v>63</v>
      </c>
      <c r="B40" s="28"/>
      <c r="C40" s="28"/>
      <c r="D40" s="29"/>
      <c r="E40" s="29"/>
      <c r="F40" s="29"/>
      <c r="G40" s="29"/>
      <c r="H40" s="29"/>
      <c r="I40" s="5"/>
      <c r="J40" s="5"/>
      <c r="K40" s="5"/>
      <c r="L40" s="5"/>
    </row>
    <row r="41" spans="1:12" x14ac:dyDescent="0.25">
      <c r="A41" s="27" t="s">
        <v>64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27" t="s">
        <v>65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6">
    <mergeCell ref="A27:A29"/>
    <mergeCell ref="A32:A36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6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3"/>
  <sheetViews>
    <sheetView tabSelected="1" topLeftCell="A9" zoomScaleNormal="100" workbookViewId="0">
      <selection activeCell="K28" sqref="K28"/>
    </sheetView>
  </sheetViews>
  <sheetFormatPr defaultRowHeight="13.2" x14ac:dyDescent="0.25"/>
  <cols>
    <col min="1" max="1" width="11.44140625" customWidth="1"/>
    <col min="2" max="2" width="8.44140625" style="1" customWidth="1"/>
    <col min="3" max="3" width="8.5546875" customWidth="1"/>
    <col min="4" max="5" width="8.109375" customWidth="1"/>
    <col min="6" max="6" width="9.44140625" customWidth="1"/>
    <col min="7" max="7" width="11.109375" customWidth="1"/>
    <col min="8" max="8" width="8.88671875" customWidth="1"/>
    <col min="9" max="9" width="9" customWidth="1"/>
    <col min="12" max="12" width="9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35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45" t="s">
        <v>11</v>
      </c>
      <c r="B10" s="117" t="s">
        <v>12</v>
      </c>
      <c r="C10" s="9">
        <v>116.1</v>
      </c>
      <c r="D10" s="101">
        <v>210</v>
      </c>
      <c r="E10" s="101">
        <v>18</v>
      </c>
      <c r="F10" s="101">
        <v>4</v>
      </c>
      <c r="G10" s="101">
        <v>18</v>
      </c>
      <c r="H10" s="101">
        <v>170</v>
      </c>
      <c r="I10" s="101">
        <v>3</v>
      </c>
      <c r="J10" s="101">
        <v>148</v>
      </c>
      <c r="K10" s="21">
        <v>3.25</v>
      </c>
      <c r="L10" s="113">
        <v>2.87</v>
      </c>
    </row>
    <row r="11" spans="1:12" x14ac:dyDescent="0.25">
      <c r="A11" s="346"/>
      <c r="B11" s="118" t="s">
        <v>13</v>
      </c>
      <c r="C11" s="3">
        <v>116.1</v>
      </c>
      <c r="D11" s="99">
        <v>220</v>
      </c>
      <c r="E11" s="99">
        <v>20</v>
      </c>
      <c r="F11" s="99">
        <v>8</v>
      </c>
      <c r="G11" s="99">
        <v>18</v>
      </c>
      <c r="H11" s="99">
        <v>180</v>
      </c>
      <c r="I11" s="99">
        <v>3</v>
      </c>
      <c r="J11" s="99">
        <v>158</v>
      </c>
      <c r="K11" s="19">
        <v>3.98</v>
      </c>
      <c r="L11" s="114">
        <v>3.6</v>
      </c>
    </row>
    <row r="12" spans="1:12" x14ac:dyDescent="0.25">
      <c r="A12" s="346"/>
      <c r="B12" s="119" t="s">
        <v>14</v>
      </c>
      <c r="C12" s="3">
        <v>116.1</v>
      </c>
      <c r="D12" s="99">
        <v>220</v>
      </c>
      <c r="E12" s="99">
        <v>20</v>
      </c>
      <c r="F12" s="99">
        <v>8</v>
      </c>
      <c r="G12" s="99">
        <v>18</v>
      </c>
      <c r="H12" s="99">
        <v>180</v>
      </c>
      <c r="I12" s="99">
        <v>3</v>
      </c>
      <c r="J12" s="99">
        <v>158</v>
      </c>
      <c r="K12" s="19">
        <v>3.98</v>
      </c>
      <c r="L12" s="114">
        <v>3.6</v>
      </c>
    </row>
    <row r="13" spans="1:12" x14ac:dyDescent="0.25">
      <c r="A13" s="346"/>
      <c r="B13" s="119" t="s">
        <v>15</v>
      </c>
      <c r="C13" s="3">
        <v>116.1</v>
      </c>
      <c r="D13" s="99">
        <v>235</v>
      </c>
      <c r="E13" s="99">
        <v>26</v>
      </c>
      <c r="F13" s="99">
        <v>8</v>
      </c>
      <c r="G13" s="99">
        <v>22</v>
      </c>
      <c r="H13" s="99">
        <v>190</v>
      </c>
      <c r="I13" s="99">
        <v>3</v>
      </c>
      <c r="J13" s="99">
        <v>162</v>
      </c>
      <c r="K13" s="19">
        <v>6.07</v>
      </c>
      <c r="L13" s="114">
        <v>5.6</v>
      </c>
    </row>
    <row r="14" spans="1:12" x14ac:dyDescent="0.25">
      <c r="A14" s="346"/>
      <c r="B14" s="119" t="s">
        <v>16</v>
      </c>
      <c r="C14" s="3">
        <v>116.1</v>
      </c>
      <c r="D14" s="99">
        <v>235</v>
      </c>
      <c r="E14" s="99">
        <v>26</v>
      </c>
      <c r="F14" s="99">
        <v>8</v>
      </c>
      <c r="G14" s="99">
        <v>22</v>
      </c>
      <c r="H14" s="99">
        <v>190</v>
      </c>
      <c r="I14" s="99">
        <v>3</v>
      </c>
      <c r="J14" s="99">
        <v>162</v>
      </c>
      <c r="K14" s="19">
        <v>6.07</v>
      </c>
      <c r="L14" s="114">
        <v>5.6</v>
      </c>
    </row>
    <row r="15" spans="1:12" ht="13.8" thickBot="1" x14ac:dyDescent="0.3">
      <c r="A15" s="347"/>
      <c r="B15" s="107" t="s">
        <v>52</v>
      </c>
      <c r="C15" s="4">
        <v>116.1</v>
      </c>
      <c r="D15" s="100">
        <v>250</v>
      </c>
      <c r="E15" s="100">
        <v>32</v>
      </c>
      <c r="F15" s="100">
        <v>8</v>
      </c>
      <c r="G15" s="100">
        <v>26</v>
      </c>
      <c r="H15" s="100">
        <v>200</v>
      </c>
      <c r="I15" s="100">
        <v>3</v>
      </c>
      <c r="J15" s="100">
        <v>162</v>
      </c>
      <c r="K15" s="20">
        <v>8.6</v>
      </c>
      <c r="L15" s="116">
        <v>8.0299999999999994</v>
      </c>
    </row>
    <row r="16" spans="1:12" x14ac:dyDescent="0.25">
      <c r="A16" s="102"/>
      <c r="B16" s="123" t="s">
        <v>108</v>
      </c>
      <c r="C16" s="9">
        <v>116.1</v>
      </c>
      <c r="D16" s="101">
        <v>210</v>
      </c>
      <c r="E16" s="101">
        <v>18</v>
      </c>
      <c r="F16" s="101">
        <v>4</v>
      </c>
      <c r="G16" s="101">
        <v>18</v>
      </c>
      <c r="H16" s="101">
        <v>170</v>
      </c>
      <c r="I16" s="101">
        <v>3</v>
      </c>
      <c r="J16" s="101">
        <v>148</v>
      </c>
      <c r="K16" s="21">
        <v>3.25</v>
      </c>
      <c r="L16" s="113">
        <v>2.87</v>
      </c>
    </row>
    <row r="17" spans="1:12" x14ac:dyDescent="0.25">
      <c r="A17" s="102"/>
      <c r="B17" s="105" t="s">
        <v>109</v>
      </c>
      <c r="C17" s="3">
        <v>116.1</v>
      </c>
      <c r="D17" s="99">
        <v>220</v>
      </c>
      <c r="E17" s="99">
        <v>22</v>
      </c>
      <c r="F17" s="99">
        <v>8</v>
      </c>
      <c r="G17" s="99">
        <v>18</v>
      </c>
      <c r="H17" s="99">
        <v>180</v>
      </c>
      <c r="I17" s="99">
        <v>3</v>
      </c>
      <c r="J17" s="99">
        <v>158</v>
      </c>
      <c r="K17" s="19">
        <v>4.38</v>
      </c>
      <c r="L17" s="114">
        <v>4.13</v>
      </c>
    </row>
    <row r="18" spans="1:12" x14ac:dyDescent="0.25">
      <c r="A18" s="102"/>
      <c r="B18" s="105" t="s">
        <v>110</v>
      </c>
      <c r="C18" s="3">
        <v>116.1</v>
      </c>
      <c r="D18" s="99">
        <v>220</v>
      </c>
      <c r="E18" s="99">
        <v>22</v>
      </c>
      <c r="F18" s="99">
        <v>8</v>
      </c>
      <c r="G18" s="99">
        <v>18</v>
      </c>
      <c r="H18" s="99">
        <v>180</v>
      </c>
      <c r="I18" s="99">
        <v>3</v>
      </c>
      <c r="J18" s="99">
        <v>158</v>
      </c>
      <c r="K18" s="19">
        <v>4.38</v>
      </c>
      <c r="L18" s="114">
        <v>4.13</v>
      </c>
    </row>
    <row r="19" spans="1:12" x14ac:dyDescent="0.25">
      <c r="A19" s="102"/>
      <c r="B19" s="105" t="s">
        <v>111</v>
      </c>
      <c r="C19" s="3">
        <v>116.1</v>
      </c>
      <c r="D19" s="99">
        <v>235</v>
      </c>
      <c r="E19" s="99">
        <v>26</v>
      </c>
      <c r="F19" s="99">
        <v>8</v>
      </c>
      <c r="G19" s="99">
        <v>22</v>
      </c>
      <c r="H19" s="99">
        <v>190</v>
      </c>
      <c r="I19" s="99">
        <v>3</v>
      </c>
      <c r="J19" s="99">
        <v>162</v>
      </c>
      <c r="K19" s="19">
        <v>6.07</v>
      </c>
      <c r="L19" s="114">
        <v>5.6</v>
      </c>
    </row>
    <row r="20" spans="1:12" x14ac:dyDescent="0.25">
      <c r="A20" s="102"/>
      <c r="B20" s="105" t="s">
        <v>112</v>
      </c>
      <c r="C20" s="3">
        <v>116.1</v>
      </c>
      <c r="D20" s="99">
        <v>235</v>
      </c>
      <c r="E20" s="99">
        <v>26</v>
      </c>
      <c r="F20" s="99">
        <v>8</v>
      </c>
      <c r="G20" s="99">
        <v>22</v>
      </c>
      <c r="H20" s="99">
        <v>190</v>
      </c>
      <c r="I20" s="99">
        <v>3</v>
      </c>
      <c r="J20" s="99">
        <v>162</v>
      </c>
      <c r="K20" s="19">
        <v>6.07</v>
      </c>
      <c r="L20" s="114">
        <v>5.6</v>
      </c>
    </row>
    <row r="21" spans="1:12" ht="13.8" thickBot="1" x14ac:dyDescent="0.3">
      <c r="A21" s="103" t="s">
        <v>107</v>
      </c>
      <c r="B21" s="115" t="s">
        <v>113</v>
      </c>
      <c r="C21" s="4">
        <v>116.1</v>
      </c>
      <c r="D21" s="100">
        <v>250</v>
      </c>
      <c r="E21" s="100">
        <v>32</v>
      </c>
      <c r="F21" s="100">
        <v>8</v>
      </c>
      <c r="G21" s="100">
        <v>26</v>
      </c>
      <c r="H21" s="100">
        <v>200</v>
      </c>
      <c r="I21" s="100">
        <v>3</v>
      </c>
      <c r="J21" s="100">
        <v>162</v>
      </c>
      <c r="K21" s="20">
        <v>8.6</v>
      </c>
      <c r="L21" s="116">
        <v>8.0299999999999994</v>
      </c>
    </row>
    <row r="22" spans="1:12" x14ac:dyDescent="0.25">
      <c r="A22" s="342" t="s">
        <v>22</v>
      </c>
      <c r="B22" s="120" t="s">
        <v>17</v>
      </c>
      <c r="C22" s="9">
        <v>116.1</v>
      </c>
      <c r="D22" s="101">
        <v>210</v>
      </c>
      <c r="E22" s="101">
        <v>10</v>
      </c>
      <c r="F22" s="101">
        <v>4</v>
      </c>
      <c r="G22" s="101">
        <v>18</v>
      </c>
      <c r="H22" s="101">
        <v>170</v>
      </c>
      <c r="I22" s="101">
        <v>3</v>
      </c>
      <c r="J22" s="101">
        <v>148</v>
      </c>
      <c r="K22" s="21">
        <v>1.81</v>
      </c>
      <c r="L22" s="113">
        <v>1.42</v>
      </c>
    </row>
    <row r="23" spans="1:12" x14ac:dyDescent="0.25">
      <c r="A23" s="343"/>
      <c r="B23" s="119" t="s">
        <v>18</v>
      </c>
      <c r="C23" s="3">
        <v>116.1</v>
      </c>
      <c r="D23" s="99">
        <v>220</v>
      </c>
      <c r="E23" s="99">
        <v>12</v>
      </c>
      <c r="F23" s="99">
        <v>8</v>
      </c>
      <c r="G23" s="99">
        <v>18</v>
      </c>
      <c r="H23" s="99">
        <v>180</v>
      </c>
      <c r="I23" s="99">
        <v>3</v>
      </c>
      <c r="J23" s="99">
        <v>158</v>
      </c>
      <c r="K23" s="19">
        <v>2.31</v>
      </c>
      <c r="L23" s="114">
        <v>2</v>
      </c>
    </row>
    <row r="24" spans="1:12" x14ac:dyDescent="0.25">
      <c r="A24" s="343"/>
      <c r="B24" s="119" t="s">
        <v>19</v>
      </c>
      <c r="C24" s="3">
        <v>116.1</v>
      </c>
      <c r="D24" s="99">
        <v>220</v>
      </c>
      <c r="E24" s="99">
        <v>14</v>
      </c>
      <c r="F24" s="99">
        <v>8</v>
      </c>
      <c r="G24" s="99">
        <v>18</v>
      </c>
      <c r="H24" s="99">
        <v>180</v>
      </c>
      <c r="I24" s="99">
        <v>3</v>
      </c>
      <c r="J24" s="99">
        <v>158</v>
      </c>
      <c r="K24" s="19">
        <v>2.77</v>
      </c>
      <c r="L24" s="114">
        <v>2.4</v>
      </c>
    </row>
    <row r="25" spans="1:12" x14ac:dyDescent="0.25">
      <c r="A25" s="343"/>
      <c r="B25" s="119" t="s">
        <v>20</v>
      </c>
      <c r="C25" s="3">
        <v>116.1</v>
      </c>
      <c r="D25" s="99">
        <v>235</v>
      </c>
      <c r="E25" s="99">
        <v>25</v>
      </c>
      <c r="F25" s="99">
        <v>8</v>
      </c>
      <c r="G25" s="99">
        <v>22</v>
      </c>
      <c r="H25" s="99">
        <v>190</v>
      </c>
      <c r="I25" s="99">
        <v>3</v>
      </c>
      <c r="J25" s="99">
        <v>162</v>
      </c>
      <c r="K25" s="19">
        <v>5.83</v>
      </c>
      <c r="L25" s="114">
        <v>5.37</v>
      </c>
    </row>
    <row r="26" spans="1:12" ht="13.8" thickBot="1" x14ac:dyDescent="0.3">
      <c r="A26" s="344"/>
      <c r="B26" s="121" t="s">
        <v>21</v>
      </c>
      <c r="C26" s="4">
        <v>116.1</v>
      </c>
      <c r="D26" s="100">
        <v>235</v>
      </c>
      <c r="E26" s="100">
        <v>25</v>
      </c>
      <c r="F26" s="100">
        <v>8</v>
      </c>
      <c r="G26" s="100">
        <v>22</v>
      </c>
      <c r="H26" s="100">
        <v>190</v>
      </c>
      <c r="I26" s="100">
        <v>3</v>
      </c>
      <c r="J26" s="100">
        <v>162</v>
      </c>
      <c r="K26" s="20">
        <v>5.83</v>
      </c>
      <c r="L26" s="116">
        <v>5.37</v>
      </c>
    </row>
    <row r="27" spans="1:12" x14ac:dyDescent="0.25">
      <c r="A27" s="336" t="s">
        <v>23</v>
      </c>
      <c r="B27" s="104" t="s">
        <v>24</v>
      </c>
      <c r="C27" s="9">
        <v>116.1</v>
      </c>
      <c r="D27" s="9">
        <v>215.9</v>
      </c>
      <c r="E27" s="9">
        <v>9.5</v>
      </c>
      <c r="F27" s="9">
        <v>4</v>
      </c>
      <c r="G27" s="9">
        <v>17.5</v>
      </c>
      <c r="H27" s="9">
        <v>177.8</v>
      </c>
      <c r="I27" s="9"/>
      <c r="J27" s="9"/>
      <c r="K27" s="21">
        <v>1.87</v>
      </c>
      <c r="L27" s="113"/>
    </row>
    <row r="28" spans="1:12" x14ac:dyDescent="0.25">
      <c r="A28" s="337"/>
      <c r="B28" s="105" t="s">
        <v>25</v>
      </c>
      <c r="C28" s="3">
        <v>116.1</v>
      </c>
      <c r="D28" s="3">
        <v>215.9</v>
      </c>
      <c r="E28" s="3">
        <v>12.7</v>
      </c>
      <c r="F28" s="3">
        <v>8</v>
      </c>
      <c r="G28" s="3">
        <v>17.5</v>
      </c>
      <c r="H28" s="3">
        <v>177.8</v>
      </c>
      <c r="I28" s="3"/>
      <c r="J28" s="3"/>
      <c r="K28" s="19" t="s">
        <v>160</v>
      </c>
      <c r="L28" s="114"/>
    </row>
    <row r="29" spans="1:12" ht="13.8" thickBot="1" x14ac:dyDescent="0.3">
      <c r="A29" s="339"/>
      <c r="B29" s="107" t="s">
        <v>26</v>
      </c>
      <c r="C29" s="4">
        <v>116.1</v>
      </c>
      <c r="D29" s="4">
        <v>228.6</v>
      </c>
      <c r="E29" s="4">
        <v>19</v>
      </c>
      <c r="F29" s="4">
        <v>8</v>
      </c>
      <c r="G29" s="4">
        <v>17.5</v>
      </c>
      <c r="H29" s="4">
        <v>190.5</v>
      </c>
      <c r="I29" s="4"/>
      <c r="J29" s="4"/>
      <c r="K29" s="20">
        <v>4.46</v>
      </c>
      <c r="L29" s="116"/>
    </row>
    <row r="30" spans="1:12" x14ac:dyDescent="0.25">
      <c r="A30" s="245"/>
      <c r="B30" s="262" t="s">
        <v>24</v>
      </c>
      <c r="C30" s="151">
        <v>0</v>
      </c>
      <c r="D30" s="9">
        <v>215.9</v>
      </c>
      <c r="E30" s="9">
        <v>9.5</v>
      </c>
      <c r="F30" s="9">
        <v>4</v>
      </c>
      <c r="G30" s="9">
        <v>17.5</v>
      </c>
      <c r="H30" s="9">
        <v>177.8</v>
      </c>
      <c r="I30" s="9"/>
      <c r="J30" s="9"/>
      <c r="K30" s="21">
        <v>2.66</v>
      </c>
      <c r="L30" s="113"/>
    </row>
    <row r="31" spans="1:12" x14ac:dyDescent="0.25">
      <c r="A31" s="246"/>
      <c r="B31" s="105" t="s">
        <v>25</v>
      </c>
      <c r="C31" s="3">
        <v>0</v>
      </c>
      <c r="D31" s="3">
        <v>215.9</v>
      </c>
      <c r="E31" s="3">
        <v>12.7</v>
      </c>
      <c r="F31" s="3">
        <v>8</v>
      </c>
      <c r="G31" s="3">
        <v>17.5</v>
      </c>
      <c r="H31" s="3">
        <v>177.8</v>
      </c>
      <c r="I31" s="8"/>
      <c r="J31" s="8"/>
      <c r="K31" s="18">
        <v>3.45</v>
      </c>
      <c r="L31" s="133"/>
    </row>
    <row r="32" spans="1:12" x14ac:dyDescent="0.25">
      <c r="A32" s="321" t="s">
        <v>116</v>
      </c>
      <c r="B32" s="264" t="s">
        <v>28</v>
      </c>
      <c r="C32" s="253">
        <v>0</v>
      </c>
      <c r="D32" s="98">
        <v>220</v>
      </c>
      <c r="E32" s="98">
        <v>12</v>
      </c>
      <c r="F32" s="98">
        <v>8</v>
      </c>
      <c r="G32" s="98">
        <v>18</v>
      </c>
      <c r="H32" s="98">
        <v>180</v>
      </c>
      <c r="I32" s="98">
        <v>3</v>
      </c>
      <c r="J32" s="98">
        <v>158</v>
      </c>
      <c r="K32" s="18">
        <v>3.39</v>
      </c>
      <c r="L32" s="133">
        <v>3</v>
      </c>
    </row>
    <row r="33" spans="1:12" x14ac:dyDescent="0.25">
      <c r="A33" s="321"/>
      <c r="B33" s="263" t="s">
        <v>29</v>
      </c>
      <c r="C33" s="152">
        <v>0</v>
      </c>
      <c r="D33" s="99">
        <v>220</v>
      </c>
      <c r="E33" s="99">
        <v>14</v>
      </c>
      <c r="F33" s="99">
        <v>8</v>
      </c>
      <c r="G33" s="99">
        <v>18</v>
      </c>
      <c r="H33" s="99">
        <v>180</v>
      </c>
      <c r="I33" s="99">
        <v>3</v>
      </c>
      <c r="J33" s="99">
        <v>158</v>
      </c>
      <c r="K33" s="19">
        <v>3.95</v>
      </c>
      <c r="L33" s="114">
        <v>3.57</v>
      </c>
    </row>
    <row r="34" spans="1:12" x14ac:dyDescent="0.25">
      <c r="A34" s="321"/>
      <c r="B34" s="268" t="s">
        <v>30</v>
      </c>
      <c r="C34" s="152">
        <v>0</v>
      </c>
      <c r="D34" s="99">
        <v>235</v>
      </c>
      <c r="E34" s="99">
        <v>25</v>
      </c>
      <c r="F34" s="99">
        <v>8</v>
      </c>
      <c r="G34" s="99">
        <v>22</v>
      </c>
      <c r="H34" s="99">
        <v>190</v>
      </c>
      <c r="I34" s="99">
        <v>3</v>
      </c>
      <c r="J34" s="99">
        <v>162</v>
      </c>
      <c r="K34" s="19">
        <v>7.99</v>
      </c>
      <c r="L34" s="125">
        <v>7.44</v>
      </c>
    </row>
    <row r="35" spans="1:12" x14ac:dyDescent="0.25">
      <c r="A35" s="321"/>
      <c r="B35" s="281" t="s">
        <v>114</v>
      </c>
      <c r="C35" s="257">
        <v>0</v>
      </c>
      <c r="D35" s="99">
        <v>235</v>
      </c>
      <c r="E35" s="99">
        <v>25</v>
      </c>
      <c r="F35" s="99">
        <v>8</v>
      </c>
      <c r="G35" s="99">
        <v>22</v>
      </c>
      <c r="H35" s="99">
        <v>190</v>
      </c>
      <c r="I35" s="99">
        <v>3</v>
      </c>
      <c r="J35" s="99">
        <v>162</v>
      </c>
      <c r="K35" s="19">
        <v>7.99</v>
      </c>
      <c r="L35" s="125">
        <v>7.44</v>
      </c>
    </row>
    <row r="36" spans="1:12" ht="13.8" thickBot="1" x14ac:dyDescent="0.3">
      <c r="A36" s="322"/>
      <c r="B36" s="274" t="s">
        <v>105</v>
      </c>
      <c r="C36" s="156">
        <v>0</v>
      </c>
      <c r="D36" s="129">
        <v>250</v>
      </c>
      <c r="E36" s="129">
        <v>32</v>
      </c>
      <c r="F36" s="129">
        <v>8</v>
      </c>
      <c r="G36" s="129">
        <v>26</v>
      </c>
      <c r="H36" s="129">
        <v>200</v>
      </c>
      <c r="I36" s="129">
        <v>3</v>
      </c>
      <c r="J36" s="129">
        <v>162</v>
      </c>
      <c r="K36" s="20">
        <v>11.25</v>
      </c>
      <c r="L36" s="116">
        <v>10.68</v>
      </c>
    </row>
    <row r="37" spans="1:12" x14ac:dyDescent="0.25">
      <c r="A37" s="30" t="s">
        <v>60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61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62</v>
      </c>
      <c r="B39" s="28"/>
      <c r="C39" s="28"/>
      <c r="D39" s="29"/>
      <c r="E39" s="29"/>
      <c r="F39" s="29"/>
      <c r="G39" s="29"/>
      <c r="H39" s="5"/>
      <c r="I39" s="5"/>
      <c r="J39" s="5"/>
      <c r="K39" s="5"/>
      <c r="L39" s="5"/>
    </row>
    <row r="40" spans="1:12" x14ac:dyDescent="0.25">
      <c r="A40" s="27" t="s">
        <v>63</v>
      </c>
      <c r="B40" s="28"/>
      <c r="C40" s="28"/>
      <c r="D40" s="29"/>
      <c r="E40" s="29"/>
      <c r="F40" s="29"/>
      <c r="G40" s="29"/>
      <c r="H40" s="29"/>
      <c r="I40" s="5"/>
      <c r="J40" s="5"/>
      <c r="K40" s="5"/>
      <c r="L40" s="5"/>
    </row>
    <row r="41" spans="1:12" x14ac:dyDescent="0.25">
      <c r="A41" s="27" t="s">
        <v>64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27" t="s">
        <v>65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6">
    <mergeCell ref="A27:A29"/>
    <mergeCell ref="A32:A36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2"/>
  <sheetViews>
    <sheetView topLeftCell="A10" zoomScaleNormal="100" workbookViewId="0">
      <selection activeCell="K31" sqref="K31"/>
    </sheetView>
  </sheetViews>
  <sheetFormatPr defaultRowHeight="13.2" x14ac:dyDescent="0.25"/>
  <cols>
    <col min="1" max="1" width="11.44140625" customWidth="1"/>
    <col min="2" max="2" width="9.109375" style="1" customWidth="1"/>
    <col min="3" max="3" width="8.5546875" customWidth="1"/>
    <col min="4" max="5" width="8.44140625" customWidth="1"/>
    <col min="6" max="6" width="10.44140625" customWidth="1"/>
    <col min="7" max="7" width="11.109375" customWidth="1"/>
    <col min="8" max="8" width="8.88671875" customWidth="1"/>
    <col min="9" max="9" width="9" customWidth="1"/>
    <col min="10" max="11" width="9.44140625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36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28" t="s">
        <v>11</v>
      </c>
      <c r="B10" s="117" t="s">
        <v>12</v>
      </c>
      <c r="C10" s="9">
        <v>142.19999999999999</v>
      </c>
      <c r="D10" s="101">
        <v>240</v>
      </c>
      <c r="E10" s="101">
        <v>20</v>
      </c>
      <c r="F10" s="101">
        <v>8</v>
      </c>
      <c r="G10" s="101">
        <v>18</v>
      </c>
      <c r="H10" s="101">
        <v>200</v>
      </c>
      <c r="I10" s="101">
        <v>3</v>
      </c>
      <c r="J10" s="101">
        <v>178</v>
      </c>
      <c r="K10" s="21">
        <v>4.29</v>
      </c>
      <c r="L10" s="113">
        <v>3.85</v>
      </c>
    </row>
    <row r="11" spans="1:12" x14ac:dyDescent="0.25">
      <c r="A11" s="321"/>
      <c r="B11" s="118" t="s">
        <v>13</v>
      </c>
      <c r="C11" s="3">
        <v>142.19999999999999</v>
      </c>
      <c r="D11" s="99">
        <v>250</v>
      </c>
      <c r="E11" s="99">
        <v>22</v>
      </c>
      <c r="F11" s="99">
        <v>8</v>
      </c>
      <c r="G11" s="99">
        <v>18</v>
      </c>
      <c r="H11" s="99">
        <v>210</v>
      </c>
      <c r="I11" s="99">
        <v>3</v>
      </c>
      <c r="J11" s="99">
        <v>188</v>
      </c>
      <c r="K11" s="19">
        <v>5.38</v>
      </c>
      <c r="L11" s="114">
        <v>4.92</v>
      </c>
    </row>
    <row r="12" spans="1:12" x14ac:dyDescent="0.25">
      <c r="A12" s="321"/>
      <c r="B12" s="119" t="s">
        <v>14</v>
      </c>
      <c r="C12" s="3">
        <v>142.19999999999999</v>
      </c>
      <c r="D12" s="99">
        <v>250</v>
      </c>
      <c r="E12" s="99">
        <v>22</v>
      </c>
      <c r="F12" s="99">
        <v>8</v>
      </c>
      <c r="G12" s="99">
        <v>18</v>
      </c>
      <c r="H12" s="99">
        <v>210</v>
      </c>
      <c r="I12" s="99">
        <v>3</v>
      </c>
      <c r="J12" s="99">
        <v>188</v>
      </c>
      <c r="K12" s="19">
        <v>5.38</v>
      </c>
      <c r="L12" s="114">
        <v>4.92</v>
      </c>
    </row>
    <row r="13" spans="1:12" x14ac:dyDescent="0.25">
      <c r="A13" s="321"/>
      <c r="B13" s="119" t="s">
        <v>15</v>
      </c>
      <c r="C13" s="3">
        <v>142.19999999999999</v>
      </c>
      <c r="D13" s="99">
        <v>270</v>
      </c>
      <c r="E13" s="99">
        <v>28</v>
      </c>
      <c r="F13" s="99">
        <v>8</v>
      </c>
      <c r="G13" s="99">
        <v>26</v>
      </c>
      <c r="H13" s="99">
        <v>220</v>
      </c>
      <c r="I13" s="99">
        <v>3</v>
      </c>
      <c r="J13" s="99">
        <v>188</v>
      </c>
      <c r="K13" s="19">
        <v>8.15</v>
      </c>
      <c r="L13" s="114">
        <v>7.56</v>
      </c>
    </row>
    <row r="14" spans="1:12" x14ac:dyDescent="0.25">
      <c r="A14" s="321"/>
      <c r="B14" s="119" t="s">
        <v>16</v>
      </c>
      <c r="C14" s="3">
        <v>142.19999999999999</v>
      </c>
      <c r="D14" s="99">
        <v>270</v>
      </c>
      <c r="E14" s="99">
        <v>28</v>
      </c>
      <c r="F14" s="99">
        <v>8</v>
      </c>
      <c r="G14" s="99">
        <v>26</v>
      </c>
      <c r="H14" s="99">
        <v>220</v>
      </c>
      <c r="I14" s="99">
        <v>3</v>
      </c>
      <c r="J14" s="99">
        <v>188</v>
      </c>
      <c r="K14" s="19">
        <v>8.15</v>
      </c>
      <c r="L14" s="114">
        <v>7.56</v>
      </c>
    </row>
    <row r="15" spans="1:12" ht="13.8" thickBot="1" x14ac:dyDescent="0.3">
      <c r="A15" s="322"/>
      <c r="B15" s="107" t="s">
        <v>52</v>
      </c>
      <c r="C15" s="4">
        <v>142.19999999999999</v>
      </c>
      <c r="D15" s="100">
        <v>295</v>
      </c>
      <c r="E15" s="100">
        <v>34</v>
      </c>
      <c r="F15" s="100">
        <v>8</v>
      </c>
      <c r="G15" s="100">
        <v>30</v>
      </c>
      <c r="H15" s="100">
        <v>240</v>
      </c>
      <c r="I15" s="100">
        <v>3</v>
      </c>
      <c r="J15" s="100">
        <v>188</v>
      </c>
      <c r="K15" s="20">
        <v>12.48</v>
      </c>
      <c r="L15" s="116">
        <v>11.66</v>
      </c>
    </row>
    <row r="16" spans="1:12" x14ac:dyDescent="0.25">
      <c r="A16" s="246"/>
      <c r="B16" s="104" t="s">
        <v>108</v>
      </c>
      <c r="C16" s="9">
        <v>142.19999999999999</v>
      </c>
      <c r="D16" s="101">
        <v>240</v>
      </c>
      <c r="E16" s="101">
        <v>20</v>
      </c>
      <c r="F16" s="101">
        <v>8</v>
      </c>
      <c r="G16" s="101">
        <v>18</v>
      </c>
      <c r="H16" s="101">
        <v>200</v>
      </c>
      <c r="I16" s="101">
        <v>3</v>
      </c>
      <c r="J16" s="101">
        <v>178</v>
      </c>
      <c r="K16" s="21">
        <v>4.29</v>
      </c>
      <c r="L16" s="113">
        <v>3.85</v>
      </c>
    </row>
    <row r="17" spans="1:12" x14ac:dyDescent="0.25">
      <c r="A17" s="246"/>
      <c r="B17" s="105" t="s">
        <v>109</v>
      </c>
      <c r="C17" s="3">
        <v>142.19999999999999</v>
      </c>
      <c r="D17" s="99">
        <v>250</v>
      </c>
      <c r="E17" s="99">
        <v>22</v>
      </c>
      <c r="F17" s="99">
        <v>8</v>
      </c>
      <c r="G17" s="99">
        <v>18</v>
      </c>
      <c r="H17" s="99">
        <v>210</v>
      </c>
      <c r="I17" s="99">
        <v>3</v>
      </c>
      <c r="J17" s="99">
        <v>188</v>
      </c>
      <c r="K17" s="19">
        <v>5.38</v>
      </c>
      <c r="L17" s="114">
        <v>4.92</v>
      </c>
    </row>
    <row r="18" spans="1:12" x14ac:dyDescent="0.25">
      <c r="A18" s="246"/>
      <c r="B18" s="105" t="s">
        <v>110</v>
      </c>
      <c r="C18" s="3">
        <v>142.19999999999999</v>
      </c>
      <c r="D18" s="99">
        <v>250</v>
      </c>
      <c r="E18" s="99">
        <v>22</v>
      </c>
      <c r="F18" s="99">
        <v>8</v>
      </c>
      <c r="G18" s="99">
        <v>18</v>
      </c>
      <c r="H18" s="99">
        <v>210</v>
      </c>
      <c r="I18" s="99">
        <v>3</v>
      </c>
      <c r="J18" s="99">
        <v>188</v>
      </c>
      <c r="K18" s="19">
        <v>5.38</v>
      </c>
      <c r="L18" s="114">
        <v>4.92</v>
      </c>
    </row>
    <row r="19" spans="1:12" x14ac:dyDescent="0.25">
      <c r="A19" s="246"/>
      <c r="B19" s="105" t="s">
        <v>111</v>
      </c>
      <c r="C19" s="3">
        <v>142.19999999999999</v>
      </c>
      <c r="D19" s="99">
        <v>270</v>
      </c>
      <c r="E19" s="99">
        <v>28</v>
      </c>
      <c r="F19" s="99">
        <v>8</v>
      </c>
      <c r="G19" s="99">
        <v>26</v>
      </c>
      <c r="H19" s="99">
        <v>220</v>
      </c>
      <c r="I19" s="99">
        <v>3</v>
      </c>
      <c r="J19" s="99">
        <v>188</v>
      </c>
      <c r="K19" s="19">
        <v>8.15</v>
      </c>
      <c r="L19" s="114">
        <v>7.56</v>
      </c>
    </row>
    <row r="20" spans="1:12" x14ac:dyDescent="0.25">
      <c r="A20" s="246"/>
      <c r="B20" s="105" t="s">
        <v>112</v>
      </c>
      <c r="C20" s="3">
        <v>142.19999999999999</v>
      </c>
      <c r="D20" s="99">
        <v>270</v>
      </c>
      <c r="E20" s="99">
        <v>28</v>
      </c>
      <c r="F20" s="99">
        <v>8</v>
      </c>
      <c r="G20" s="99">
        <v>26</v>
      </c>
      <c r="H20" s="99">
        <v>220</v>
      </c>
      <c r="I20" s="99">
        <v>3</v>
      </c>
      <c r="J20" s="99">
        <v>188</v>
      </c>
      <c r="K20" s="19">
        <v>8.15</v>
      </c>
      <c r="L20" s="114">
        <v>7.56</v>
      </c>
    </row>
    <row r="21" spans="1:12" ht="13.8" thickBot="1" x14ac:dyDescent="0.3">
      <c r="A21" s="280" t="s">
        <v>107</v>
      </c>
      <c r="B21" s="115" t="s">
        <v>113</v>
      </c>
      <c r="C21" s="4">
        <v>142.19999999999999</v>
      </c>
      <c r="D21" s="100">
        <v>295</v>
      </c>
      <c r="E21" s="100">
        <v>34</v>
      </c>
      <c r="F21" s="100">
        <v>8</v>
      </c>
      <c r="G21" s="100">
        <v>30</v>
      </c>
      <c r="H21" s="100">
        <v>240</v>
      </c>
      <c r="I21" s="100">
        <v>3</v>
      </c>
      <c r="J21" s="100">
        <v>188</v>
      </c>
      <c r="K21" s="20">
        <v>12.48</v>
      </c>
      <c r="L21" s="116">
        <v>11.66</v>
      </c>
    </row>
    <row r="22" spans="1:12" x14ac:dyDescent="0.25">
      <c r="A22" s="329" t="s">
        <v>22</v>
      </c>
      <c r="B22" s="120" t="s">
        <v>17</v>
      </c>
      <c r="C22" s="9">
        <v>142.19999999999999</v>
      </c>
      <c r="D22" s="101">
        <v>240</v>
      </c>
      <c r="E22" s="101">
        <v>12</v>
      </c>
      <c r="F22" s="101">
        <v>8</v>
      </c>
      <c r="G22" s="101">
        <v>18</v>
      </c>
      <c r="H22" s="101">
        <v>200</v>
      </c>
      <c r="I22" s="101">
        <v>3</v>
      </c>
      <c r="J22" s="101">
        <v>178</v>
      </c>
      <c r="K22" s="21">
        <v>2.57</v>
      </c>
      <c r="L22" s="113">
        <v>2.14</v>
      </c>
    </row>
    <row r="23" spans="1:12" x14ac:dyDescent="0.25">
      <c r="A23" s="330"/>
      <c r="B23" s="119" t="s">
        <v>18</v>
      </c>
      <c r="C23" s="3">
        <v>142.19999999999999</v>
      </c>
      <c r="D23" s="99">
        <v>250</v>
      </c>
      <c r="E23" s="99">
        <v>14</v>
      </c>
      <c r="F23" s="99">
        <v>8</v>
      </c>
      <c r="G23" s="99">
        <v>18</v>
      </c>
      <c r="H23" s="99">
        <v>210</v>
      </c>
      <c r="I23" s="99">
        <v>3</v>
      </c>
      <c r="J23" s="99">
        <v>188</v>
      </c>
      <c r="K23" s="19">
        <v>3.4</v>
      </c>
      <c r="L23" s="114">
        <v>2.97</v>
      </c>
    </row>
    <row r="24" spans="1:12" x14ac:dyDescent="0.25">
      <c r="A24" s="330"/>
      <c r="B24" s="119" t="s">
        <v>19</v>
      </c>
      <c r="C24" s="3">
        <v>142.19999999999999</v>
      </c>
      <c r="D24" s="99">
        <v>250</v>
      </c>
      <c r="E24" s="99">
        <v>16</v>
      </c>
      <c r="F24" s="99">
        <v>8</v>
      </c>
      <c r="G24" s="99">
        <v>18</v>
      </c>
      <c r="H24" s="99">
        <v>210</v>
      </c>
      <c r="I24" s="99">
        <v>3</v>
      </c>
      <c r="J24" s="99">
        <v>188</v>
      </c>
      <c r="K24" s="19">
        <v>3.9</v>
      </c>
      <c r="L24" s="114">
        <v>2.97</v>
      </c>
    </row>
    <row r="25" spans="1:12" x14ac:dyDescent="0.25">
      <c r="A25" s="330"/>
      <c r="B25" s="119" t="s">
        <v>20</v>
      </c>
      <c r="C25" s="3">
        <v>142.19999999999999</v>
      </c>
      <c r="D25" s="99">
        <v>270</v>
      </c>
      <c r="E25" s="99">
        <v>28</v>
      </c>
      <c r="F25" s="99">
        <v>8</v>
      </c>
      <c r="G25" s="99">
        <v>26</v>
      </c>
      <c r="H25" s="99">
        <v>220</v>
      </c>
      <c r="I25" s="99">
        <v>3</v>
      </c>
      <c r="J25" s="99">
        <v>188</v>
      </c>
      <c r="K25" s="19">
        <v>8.17</v>
      </c>
      <c r="L25" s="114">
        <v>7.56</v>
      </c>
    </row>
    <row r="26" spans="1:12" ht="13.8" thickBot="1" x14ac:dyDescent="0.3">
      <c r="A26" s="331"/>
      <c r="B26" s="121" t="s">
        <v>21</v>
      </c>
      <c r="C26" s="4">
        <v>142.19999999999999</v>
      </c>
      <c r="D26" s="100">
        <v>270</v>
      </c>
      <c r="E26" s="100">
        <v>28</v>
      </c>
      <c r="F26" s="100">
        <v>8</v>
      </c>
      <c r="G26" s="100">
        <v>26</v>
      </c>
      <c r="H26" s="100">
        <v>220</v>
      </c>
      <c r="I26" s="100">
        <v>3</v>
      </c>
      <c r="J26" s="100">
        <v>188</v>
      </c>
      <c r="K26" s="20">
        <v>8.17</v>
      </c>
      <c r="L26" s="116">
        <v>7.56</v>
      </c>
    </row>
    <row r="27" spans="1:12" x14ac:dyDescent="0.25">
      <c r="A27" s="329" t="s">
        <v>23</v>
      </c>
      <c r="B27" s="104" t="s">
        <v>24</v>
      </c>
      <c r="C27" s="9">
        <v>142.19999999999999</v>
      </c>
      <c r="D27" s="9">
        <v>254</v>
      </c>
      <c r="E27" s="9">
        <v>12.7</v>
      </c>
      <c r="F27" s="9">
        <v>8</v>
      </c>
      <c r="G27" s="9">
        <v>17.5</v>
      </c>
      <c r="H27" s="9">
        <v>209.6</v>
      </c>
      <c r="I27" s="9"/>
      <c r="J27" s="9"/>
      <c r="K27" s="21">
        <v>3.27</v>
      </c>
      <c r="L27" s="113"/>
    </row>
    <row r="28" spans="1:12" x14ac:dyDescent="0.25">
      <c r="A28" s="330"/>
      <c r="B28" s="105" t="s">
        <v>25</v>
      </c>
      <c r="C28" s="3">
        <v>142.19999999999999</v>
      </c>
      <c r="D28" s="3">
        <v>254</v>
      </c>
      <c r="E28" s="3">
        <v>14.3</v>
      </c>
      <c r="F28" s="3">
        <v>8</v>
      </c>
      <c r="G28" s="3">
        <v>17.5</v>
      </c>
      <c r="H28" s="3">
        <v>209.6</v>
      </c>
      <c r="I28" s="3"/>
      <c r="J28" s="3"/>
      <c r="K28" s="19">
        <v>3.69</v>
      </c>
      <c r="L28" s="114"/>
    </row>
    <row r="29" spans="1:12" ht="13.8" thickBot="1" x14ac:dyDescent="0.3">
      <c r="A29" s="331"/>
      <c r="B29" s="107" t="s">
        <v>26</v>
      </c>
      <c r="C29" s="4">
        <v>142.19999999999999</v>
      </c>
      <c r="D29" s="4">
        <v>279.39999999999998</v>
      </c>
      <c r="E29" s="4">
        <v>22</v>
      </c>
      <c r="F29" s="4">
        <v>8</v>
      </c>
      <c r="G29" s="4">
        <v>22.2</v>
      </c>
      <c r="H29" s="4">
        <v>234.9</v>
      </c>
      <c r="I29" s="4"/>
      <c r="J29" s="4"/>
      <c r="K29" s="20">
        <v>7.37</v>
      </c>
      <c r="L29" s="116"/>
    </row>
    <row r="30" spans="1:12" x14ac:dyDescent="0.25">
      <c r="A30" s="245"/>
      <c r="B30" s="104" t="s">
        <v>24</v>
      </c>
      <c r="C30" s="101">
        <v>0</v>
      </c>
      <c r="D30" s="9">
        <v>254</v>
      </c>
      <c r="E30" s="9">
        <v>12.7</v>
      </c>
      <c r="F30" s="9">
        <v>8</v>
      </c>
      <c r="G30" s="9">
        <v>17.5</v>
      </c>
      <c r="H30" s="9">
        <v>209.6</v>
      </c>
      <c r="I30" s="9"/>
      <c r="J30" s="9"/>
      <c r="K30" s="21">
        <v>4.8600000000000003</v>
      </c>
      <c r="L30" s="113"/>
    </row>
    <row r="31" spans="1:12" x14ac:dyDescent="0.25">
      <c r="A31" s="246"/>
      <c r="B31" s="105" t="s">
        <v>25</v>
      </c>
      <c r="C31" s="3">
        <v>0</v>
      </c>
      <c r="D31" s="3">
        <v>254</v>
      </c>
      <c r="E31" s="3">
        <v>14.3</v>
      </c>
      <c r="F31" s="3">
        <v>8</v>
      </c>
      <c r="G31" s="3">
        <v>17.5</v>
      </c>
      <c r="H31" s="3">
        <v>209.6</v>
      </c>
      <c r="I31" s="3"/>
      <c r="J31" s="3"/>
      <c r="K31" s="18">
        <v>5.47</v>
      </c>
      <c r="L31" s="133"/>
    </row>
    <row r="32" spans="1:12" x14ac:dyDescent="0.25">
      <c r="A32" s="321" t="s">
        <v>116</v>
      </c>
      <c r="B32" s="123" t="s">
        <v>28</v>
      </c>
      <c r="C32" s="253">
        <v>0</v>
      </c>
      <c r="D32" s="98">
        <v>250</v>
      </c>
      <c r="E32" s="98">
        <v>14</v>
      </c>
      <c r="F32" s="98">
        <v>8</v>
      </c>
      <c r="G32" s="98">
        <v>18</v>
      </c>
      <c r="H32" s="98">
        <v>210</v>
      </c>
      <c r="I32" s="98">
        <v>3</v>
      </c>
      <c r="J32" s="98">
        <v>188</v>
      </c>
      <c r="K32" s="18">
        <v>5.17</v>
      </c>
      <c r="L32" s="133">
        <v>4.71</v>
      </c>
    </row>
    <row r="33" spans="1:12" x14ac:dyDescent="0.25">
      <c r="A33" s="321"/>
      <c r="B33" s="105" t="s">
        <v>29</v>
      </c>
      <c r="C33" s="152">
        <v>0</v>
      </c>
      <c r="D33" s="99">
        <v>250</v>
      </c>
      <c r="E33" s="99">
        <v>16</v>
      </c>
      <c r="F33" s="99">
        <v>8</v>
      </c>
      <c r="G33" s="99">
        <v>18</v>
      </c>
      <c r="H33" s="99">
        <v>210</v>
      </c>
      <c r="I33" s="99">
        <v>3</v>
      </c>
      <c r="J33" s="99">
        <v>188</v>
      </c>
      <c r="K33" s="19">
        <v>5.9</v>
      </c>
      <c r="L33" s="114">
        <v>5.45</v>
      </c>
    </row>
    <row r="34" spans="1:12" x14ac:dyDescent="0.25">
      <c r="A34" s="321"/>
      <c r="B34" s="127" t="s">
        <v>30</v>
      </c>
      <c r="C34" s="152">
        <v>0</v>
      </c>
      <c r="D34" s="99">
        <v>270</v>
      </c>
      <c r="E34" s="99">
        <v>28</v>
      </c>
      <c r="F34" s="99">
        <v>8</v>
      </c>
      <c r="G34" s="99">
        <v>26</v>
      </c>
      <c r="H34" s="99">
        <v>220</v>
      </c>
      <c r="I34" s="99">
        <v>3</v>
      </c>
      <c r="J34" s="99">
        <v>188</v>
      </c>
      <c r="K34" s="19">
        <v>11.64</v>
      </c>
      <c r="L34" s="125">
        <v>11.05</v>
      </c>
    </row>
    <row r="35" spans="1:12" ht="13.8" thickBot="1" x14ac:dyDescent="0.3">
      <c r="A35" s="322"/>
      <c r="B35" s="175" t="s">
        <v>114</v>
      </c>
      <c r="C35" s="254">
        <v>0</v>
      </c>
      <c r="D35" s="129">
        <v>270</v>
      </c>
      <c r="E35" s="129">
        <v>28</v>
      </c>
      <c r="F35" s="129">
        <v>8</v>
      </c>
      <c r="G35" s="129">
        <v>26</v>
      </c>
      <c r="H35" s="129">
        <v>220</v>
      </c>
      <c r="I35" s="100">
        <v>3</v>
      </c>
      <c r="J35" s="100">
        <v>188</v>
      </c>
      <c r="K35" s="91">
        <v>11.64</v>
      </c>
      <c r="L35" s="116">
        <v>11.05</v>
      </c>
    </row>
    <row r="36" spans="1:12" x14ac:dyDescent="0.25">
      <c r="A36" s="30" t="s">
        <v>60</v>
      </c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27" t="s">
        <v>61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62</v>
      </c>
      <c r="B38" s="28"/>
      <c r="C38" s="28"/>
      <c r="D38" s="29"/>
      <c r="E38" s="29"/>
      <c r="F38" s="29"/>
      <c r="G38" s="29"/>
      <c r="H38" s="5"/>
      <c r="I38" s="5"/>
      <c r="J38" s="5"/>
      <c r="K38" s="5"/>
      <c r="L38" s="5"/>
    </row>
    <row r="39" spans="1:12" x14ac:dyDescent="0.25">
      <c r="A39" s="27" t="s">
        <v>63</v>
      </c>
      <c r="B39" s="28"/>
      <c r="C39" s="28"/>
      <c r="D39" s="29"/>
      <c r="E39" s="29"/>
      <c r="F39" s="29"/>
      <c r="G39" s="29"/>
      <c r="H39" s="29"/>
      <c r="I39" s="5"/>
      <c r="J39" s="5"/>
      <c r="K39" s="5"/>
      <c r="L39" s="5"/>
    </row>
    <row r="40" spans="1:12" x14ac:dyDescent="0.25">
      <c r="A40" s="27" t="s">
        <v>64</v>
      </c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27" t="s">
        <v>65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</sheetData>
  <mergeCells count="6">
    <mergeCell ref="A27:A29"/>
    <mergeCell ref="A32:A35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8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3"/>
  <sheetViews>
    <sheetView topLeftCell="A7" zoomScaleNormal="100" workbookViewId="0">
      <selection activeCell="I11" sqref="I11"/>
    </sheetView>
  </sheetViews>
  <sheetFormatPr defaultRowHeight="13.2" x14ac:dyDescent="0.25"/>
  <cols>
    <col min="1" max="1" width="11.44140625" customWidth="1"/>
    <col min="2" max="2" width="8.44140625" style="1" customWidth="1"/>
    <col min="3" max="3" width="8.5546875" customWidth="1"/>
    <col min="4" max="4" width="8.109375" customWidth="1"/>
    <col min="5" max="5" width="8.44140625" customWidth="1"/>
    <col min="6" max="6" width="10.44140625" customWidth="1"/>
    <col min="7" max="7" width="11.109375" customWidth="1"/>
    <col min="8" max="9" width="8.5546875" customWidth="1"/>
    <col min="10" max="11" width="9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37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45" t="s">
        <v>11</v>
      </c>
      <c r="B10" s="117" t="s">
        <v>12</v>
      </c>
      <c r="C10" s="9">
        <v>167.5</v>
      </c>
      <c r="D10" s="101">
        <v>265</v>
      </c>
      <c r="E10" s="101">
        <v>20</v>
      </c>
      <c r="F10" s="101">
        <v>8</v>
      </c>
      <c r="G10" s="101">
        <v>18</v>
      </c>
      <c r="H10" s="101">
        <v>225</v>
      </c>
      <c r="I10" s="101">
        <v>3</v>
      </c>
      <c r="J10" s="101">
        <v>202</v>
      </c>
      <c r="K10" s="21">
        <v>4.88</v>
      </c>
      <c r="L10" s="113">
        <v>4.38</v>
      </c>
    </row>
    <row r="11" spans="1:12" x14ac:dyDescent="0.25">
      <c r="A11" s="346"/>
      <c r="B11" s="118" t="s">
        <v>13</v>
      </c>
      <c r="C11" s="8">
        <v>167.5</v>
      </c>
      <c r="D11" s="99">
        <v>285</v>
      </c>
      <c r="E11" s="99">
        <v>22</v>
      </c>
      <c r="F11" s="99">
        <v>8</v>
      </c>
      <c r="G11" s="99">
        <v>22</v>
      </c>
      <c r="H11" s="99">
        <v>240</v>
      </c>
      <c r="I11" s="99">
        <v>3</v>
      </c>
      <c r="J11" s="99">
        <v>212</v>
      </c>
      <c r="K11" s="19">
        <v>6.68</v>
      </c>
      <c r="L11" s="114">
        <v>6.08</v>
      </c>
    </row>
    <row r="12" spans="1:12" x14ac:dyDescent="0.25">
      <c r="A12" s="346"/>
      <c r="B12" s="119" t="s">
        <v>14</v>
      </c>
      <c r="C12" s="8">
        <v>167.5</v>
      </c>
      <c r="D12" s="99">
        <v>285</v>
      </c>
      <c r="E12" s="99">
        <v>22</v>
      </c>
      <c r="F12" s="99">
        <v>8</v>
      </c>
      <c r="G12" s="99">
        <v>22</v>
      </c>
      <c r="H12" s="99">
        <v>240</v>
      </c>
      <c r="I12" s="99">
        <v>3</v>
      </c>
      <c r="J12" s="99">
        <v>212</v>
      </c>
      <c r="K12" s="19">
        <v>6.68</v>
      </c>
      <c r="L12" s="114">
        <v>6.08</v>
      </c>
    </row>
    <row r="13" spans="1:12" x14ac:dyDescent="0.25">
      <c r="A13" s="346"/>
      <c r="B13" s="119" t="s">
        <v>15</v>
      </c>
      <c r="C13" s="8">
        <v>167.5</v>
      </c>
      <c r="D13" s="99">
        <v>300</v>
      </c>
      <c r="E13" s="99">
        <v>30</v>
      </c>
      <c r="F13" s="99">
        <v>8</v>
      </c>
      <c r="G13" s="99">
        <v>26</v>
      </c>
      <c r="H13" s="99">
        <v>250</v>
      </c>
      <c r="I13" s="99">
        <v>3</v>
      </c>
      <c r="J13" s="99">
        <v>218</v>
      </c>
      <c r="K13" s="19">
        <v>10.45</v>
      </c>
      <c r="L13" s="114">
        <v>9.76</v>
      </c>
    </row>
    <row r="14" spans="1:12" x14ac:dyDescent="0.25">
      <c r="A14" s="346"/>
      <c r="B14" s="119" t="s">
        <v>16</v>
      </c>
      <c r="C14" s="3">
        <v>167.5</v>
      </c>
      <c r="D14" s="99">
        <v>300</v>
      </c>
      <c r="E14" s="99">
        <v>30</v>
      </c>
      <c r="F14" s="99">
        <v>8</v>
      </c>
      <c r="G14" s="99">
        <v>26</v>
      </c>
      <c r="H14" s="99">
        <v>250</v>
      </c>
      <c r="I14" s="99">
        <v>3</v>
      </c>
      <c r="J14" s="99">
        <v>218</v>
      </c>
      <c r="K14" s="19">
        <v>10.45</v>
      </c>
      <c r="L14" s="114">
        <v>9.76</v>
      </c>
    </row>
    <row r="15" spans="1:12" ht="13.8" thickBot="1" x14ac:dyDescent="0.3">
      <c r="A15" s="347"/>
      <c r="B15" s="107" t="s">
        <v>52</v>
      </c>
      <c r="C15" s="4">
        <v>167.5</v>
      </c>
      <c r="D15" s="100">
        <v>345</v>
      </c>
      <c r="E15" s="100">
        <v>36</v>
      </c>
      <c r="F15" s="100">
        <v>8</v>
      </c>
      <c r="G15" s="100">
        <v>33</v>
      </c>
      <c r="H15" s="100">
        <v>280</v>
      </c>
      <c r="I15" s="100">
        <v>3</v>
      </c>
      <c r="J15" s="100">
        <v>218</v>
      </c>
      <c r="K15" s="20">
        <v>18.36</v>
      </c>
      <c r="L15" s="116">
        <v>17.190000000000001</v>
      </c>
    </row>
    <row r="16" spans="1:12" x14ac:dyDescent="0.25">
      <c r="A16" s="102"/>
      <c r="B16" s="104" t="s">
        <v>108</v>
      </c>
      <c r="C16" s="9">
        <v>167.5</v>
      </c>
      <c r="D16" s="101">
        <v>265</v>
      </c>
      <c r="E16" s="101">
        <v>20</v>
      </c>
      <c r="F16" s="101">
        <v>8</v>
      </c>
      <c r="G16" s="101">
        <v>18</v>
      </c>
      <c r="H16" s="101">
        <v>225</v>
      </c>
      <c r="I16" s="101">
        <v>3</v>
      </c>
      <c r="J16" s="101">
        <v>202</v>
      </c>
      <c r="K16" s="21">
        <v>4.88</v>
      </c>
      <c r="L16" s="113">
        <v>4.38</v>
      </c>
    </row>
    <row r="17" spans="1:12" x14ac:dyDescent="0.25">
      <c r="A17" s="102"/>
      <c r="B17" s="105" t="s">
        <v>109</v>
      </c>
      <c r="C17" s="8">
        <v>167.5</v>
      </c>
      <c r="D17" s="99">
        <v>285</v>
      </c>
      <c r="E17" s="99">
        <v>24</v>
      </c>
      <c r="F17" s="99">
        <v>8</v>
      </c>
      <c r="G17" s="99">
        <v>22</v>
      </c>
      <c r="H17" s="99">
        <v>240</v>
      </c>
      <c r="I17" s="99">
        <v>3</v>
      </c>
      <c r="J17" s="99">
        <v>212</v>
      </c>
      <c r="K17" s="19">
        <v>7.29</v>
      </c>
      <c r="L17" s="114">
        <v>6.69</v>
      </c>
    </row>
    <row r="18" spans="1:12" x14ac:dyDescent="0.25">
      <c r="A18" s="102"/>
      <c r="B18" s="105" t="s">
        <v>110</v>
      </c>
      <c r="C18" s="8">
        <v>167.5</v>
      </c>
      <c r="D18" s="99">
        <v>285</v>
      </c>
      <c r="E18" s="99">
        <v>24</v>
      </c>
      <c r="F18" s="99">
        <v>8</v>
      </c>
      <c r="G18" s="99">
        <v>22</v>
      </c>
      <c r="H18" s="99">
        <v>240</v>
      </c>
      <c r="I18" s="99">
        <v>3</v>
      </c>
      <c r="J18" s="99">
        <v>212</v>
      </c>
      <c r="K18" s="19">
        <v>7.29</v>
      </c>
      <c r="L18" s="114">
        <v>6.69</v>
      </c>
    </row>
    <row r="19" spans="1:12" x14ac:dyDescent="0.25">
      <c r="A19" s="102"/>
      <c r="B19" s="105" t="s">
        <v>111</v>
      </c>
      <c r="C19" s="8">
        <v>167.5</v>
      </c>
      <c r="D19" s="99">
        <v>300</v>
      </c>
      <c r="E19" s="99">
        <v>30</v>
      </c>
      <c r="F19" s="99">
        <v>8</v>
      </c>
      <c r="G19" s="99">
        <v>26</v>
      </c>
      <c r="H19" s="99">
        <v>250</v>
      </c>
      <c r="I19" s="99">
        <v>3</v>
      </c>
      <c r="J19" s="99">
        <v>218</v>
      </c>
      <c r="K19" s="19">
        <v>10.45</v>
      </c>
      <c r="L19" s="114">
        <v>9.76</v>
      </c>
    </row>
    <row r="20" spans="1:12" x14ac:dyDescent="0.25">
      <c r="A20" s="102"/>
      <c r="B20" s="105" t="s">
        <v>112</v>
      </c>
      <c r="C20" s="3">
        <v>167.5</v>
      </c>
      <c r="D20" s="99">
        <v>300</v>
      </c>
      <c r="E20" s="99">
        <v>30</v>
      </c>
      <c r="F20" s="99">
        <v>8</v>
      </c>
      <c r="G20" s="99">
        <v>26</v>
      </c>
      <c r="H20" s="99">
        <v>250</v>
      </c>
      <c r="I20" s="99">
        <v>3</v>
      </c>
      <c r="J20" s="99">
        <v>218</v>
      </c>
      <c r="K20" s="19">
        <v>10.45</v>
      </c>
      <c r="L20" s="114">
        <v>9.76</v>
      </c>
    </row>
    <row r="21" spans="1:12" ht="13.8" thickBot="1" x14ac:dyDescent="0.3">
      <c r="A21" s="103" t="s">
        <v>107</v>
      </c>
      <c r="B21" s="115" t="s">
        <v>113</v>
      </c>
      <c r="C21" s="4">
        <v>167.5</v>
      </c>
      <c r="D21" s="100">
        <v>345</v>
      </c>
      <c r="E21" s="100">
        <v>36</v>
      </c>
      <c r="F21" s="100">
        <v>8</v>
      </c>
      <c r="G21" s="100">
        <v>33</v>
      </c>
      <c r="H21" s="100">
        <v>280</v>
      </c>
      <c r="I21" s="100">
        <v>3</v>
      </c>
      <c r="J21" s="100">
        <v>218</v>
      </c>
      <c r="K21" s="20">
        <v>18.36</v>
      </c>
      <c r="L21" s="116">
        <v>17.190000000000001</v>
      </c>
    </row>
    <row r="22" spans="1:12" x14ac:dyDescent="0.25">
      <c r="A22" s="342" t="s">
        <v>22</v>
      </c>
      <c r="B22" s="120" t="s">
        <v>17</v>
      </c>
      <c r="C22" s="101">
        <v>167.5</v>
      </c>
      <c r="D22" s="101">
        <v>265</v>
      </c>
      <c r="E22" s="101">
        <v>12</v>
      </c>
      <c r="F22" s="101">
        <v>8</v>
      </c>
      <c r="G22" s="101">
        <v>18</v>
      </c>
      <c r="H22" s="101">
        <v>225</v>
      </c>
      <c r="I22" s="101">
        <v>3</v>
      </c>
      <c r="J22" s="101">
        <v>202</v>
      </c>
      <c r="K22" s="21">
        <v>2.93</v>
      </c>
      <c r="L22" s="113">
        <v>2.4300000000000002</v>
      </c>
    </row>
    <row r="23" spans="1:12" x14ac:dyDescent="0.25">
      <c r="A23" s="343"/>
      <c r="B23" s="119" t="s">
        <v>18</v>
      </c>
      <c r="C23" s="98">
        <v>167.5</v>
      </c>
      <c r="D23" s="99">
        <v>285</v>
      </c>
      <c r="E23" s="99">
        <v>16</v>
      </c>
      <c r="F23" s="99">
        <v>8</v>
      </c>
      <c r="G23" s="99">
        <v>22</v>
      </c>
      <c r="H23" s="99">
        <v>240</v>
      </c>
      <c r="I23" s="99">
        <v>3</v>
      </c>
      <c r="J23" s="99">
        <v>212</v>
      </c>
      <c r="K23" s="19">
        <v>4.8600000000000003</v>
      </c>
      <c r="L23" s="114">
        <v>4.26</v>
      </c>
    </row>
    <row r="24" spans="1:12" x14ac:dyDescent="0.25">
      <c r="A24" s="343"/>
      <c r="B24" s="119" t="s">
        <v>19</v>
      </c>
      <c r="C24" s="98">
        <v>167.5</v>
      </c>
      <c r="D24" s="99">
        <v>285</v>
      </c>
      <c r="E24" s="99">
        <v>18</v>
      </c>
      <c r="F24" s="99">
        <v>8</v>
      </c>
      <c r="G24" s="99">
        <v>22</v>
      </c>
      <c r="H24" s="99">
        <v>240</v>
      </c>
      <c r="I24" s="99">
        <v>3</v>
      </c>
      <c r="J24" s="99">
        <v>212</v>
      </c>
      <c r="K24" s="19">
        <v>5.47</v>
      </c>
      <c r="L24" s="114">
        <v>4.87</v>
      </c>
    </row>
    <row r="25" spans="1:12" x14ac:dyDescent="0.25">
      <c r="A25" s="343"/>
      <c r="B25" s="119" t="s">
        <v>20</v>
      </c>
      <c r="C25" s="98">
        <v>167.5</v>
      </c>
      <c r="D25" s="99">
        <v>300</v>
      </c>
      <c r="E25" s="99">
        <v>30</v>
      </c>
      <c r="F25" s="99">
        <v>8</v>
      </c>
      <c r="G25" s="99">
        <v>26</v>
      </c>
      <c r="H25" s="99">
        <v>250</v>
      </c>
      <c r="I25" s="99">
        <v>3</v>
      </c>
      <c r="J25" s="99">
        <v>218</v>
      </c>
      <c r="K25" s="19">
        <v>10.45</v>
      </c>
      <c r="L25" s="114">
        <v>9.76</v>
      </c>
    </row>
    <row r="26" spans="1:12" ht="13.8" thickBot="1" x14ac:dyDescent="0.3">
      <c r="A26" s="344"/>
      <c r="B26" s="121" t="s">
        <v>21</v>
      </c>
      <c r="C26" s="100">
        <v>167.5</v>
      </c>
      <c r="D26" s="100">
        <v>300</v>
      </c>
      <c r="E26" s="100">
        <v>30</v>
      </c>
      <c r="F26" s="100">
        <v>8</v>
      </c>
      <c r="G26" s="100">
        <v>26</v>
      </c>
      <c r="H26" s="100">
        <v>250</v>
      </c>
      <c r="I26" s="100">
        <v>3</v>
      </c>
      <c r="J26" s="100">
        <v>218</v>
      </c>
      <c r="K26" s="20">
        <v>10.45</v>
      </c>
      <c r="L26" s="116">
        <v>9.76</v>
      </c>
    </row>
    <row r="27" spans="1:12" x14ac:dyDescent="0.25">
      <c r="A27" s="342" t="s">
        <v>23</v>
      </c>
      <c r="B27" s="104" t="s">
        <v>24</v>
      </c>
      <c r="C27" s="9">
        <v>167.5</v>
      </c>
      <c r="D27" s="9">
        <v>279.39999999999998</v>
      </c>
      <c r="E27" s="9">
        <v>12.7</v>
      </c>
      <c r="F27" s="9">
        <v>8</v>
      </c>
      <c r="G27" s="9">
        <v>17.5</v>
      </c>
      <c r="H27" s="9">
        <v>235</v>
      </c>
      <c r="I27" s="9"/>
      <c r="J27" s="9"/>
      <c r="K27" s="21">
        <v>3.7</v>
      </c>
      <c r="L27" s="113"/>
    </row>
    <row r="28" spans="1:12" x14ac:dyDescent="0.25">
      <c r="A28" s="343"/>
      <c r="B28" s="105" t="s">
        <v>25</v>
      </c>
      <c r="C28" s="8">
        <v>167.5</v>
      </c>
      <c r="D28" s="3">
        <v>279.39999999999998</v>
      </c>
      <c r="E28" s="3">
        <v>17.5</v>
      </c>
      <c r="F28" s="3">
        <v>8</v>
      </c>
      <c r="G28" s="3">
        <v>22.2</v>
      </c>
      <c r="H28" s="3">
        <v>235</v>
      </c>
      <c r="I28" s="3">
        <v>1.6</v>
      </c>
      <c r="J28" s="3">
        <v>2.0699999999999998</v>
      </c>
      <c r="K28" s="19">
        <v>4.97</v>
      </c>
      <c r="L28" s="114">
        <v>4.6900000000000004</v>
      </c>
    </row>
    <row r="29" spans="1:12" ht="13.8" thickBot="1" x14ac:dyDescent="0.3">
      <c r="A29" s="344"/>
      <c r="B29" s="124" t="s">
        <v>26</v>
      </c>
      <c r="C29" s="23">
        <v>167.5</v>
      </c>
      <c r="D29" s="23">
        <v>304.8</v>
      </c>
      <c r="E29" s="23">
        <v>22.2</v>
      </c>
      <c r="F29" s="23">
        <v>12</v>
      </c>
      <c r="G29" s="23">
        <v>22.2</v>
      </c>
      <c r="H29" s="23">
        <v>260.39999999999998</v>
      </c>
      <c r="I29" s="23"/>
      <c r="J29" s="23"/>
      <c r="K29" s="24">
        <v>8.06</v>
      </c>
      <c r="L29" s="125"/>
    </row>
    <row r="30" spans="1:12" x14ac:dyDescent="0.25">
      <c r="A30" s="252"/>
      <c r="B30" s="104" t="s">
        <v>24</v>
      </c>
      <c r="C30" s="151">
        <v>0</v>
      </c>
      <c r="D30" s="9">
        <v>279.39999999999998</v>
      </c>
      <c r="E30" s="9">
        <v>12.7</v>
      </c>
      <c r="F30" s="9">
        <v>8</v>
      </c>
      <c r="G30" s="9">
        <v>17.5</v>
      </c>
      <c r="H30" s="9">
        <v>235</v>
      </c>
      <c r="I30" s="9"/>
      <c r="J30" s="9"/>
      <c r="K30" s="21">
        <v>5.92</v>
      </c>
      <c r="L30" s="113"/>
    </row>
    <row r="31" spans="1:12" x14ac:dyDescent="0.25">
      <c r="A31" s="102"/>
      <c r="B31" s="105" t="s">
        <v>25</v>
      </c>
      <c r="C31" s="8">
        <v>0</v>
      </c>
      <c r="D31" s="3">
        <v>279.39999999999998</v>
      </c>
      <c r="E31" s="3">
        <v>17.5</v>
      </c>
      <c r="F31" s="3">
        <v>8</v>
      </c>
      <c r="G31" s="3">
        <v>22.2</v>
      </c>
      <c r="H31" s="3">
        <v>235</v>
      </c>
      <c r="I31" s="8"/>
      <c r="J31" s="8"/>
      <c r="K31" s="18">
        <v>7.99</v>
      </c>
      <c r="L31" s="133"/>
    </row>
    <row r="32" spans="1:12" x14ac:dyDescent="0.25">
      <c r="A32" s="346" t="s">
        <v>116</v>
      </c>
      <c r="B32" s="123" t="s">
        <v>28</v>
      </c>
      <c r="C32" s="98">
        <v>0</v>
      </c>
      <c r="D32" s="98">
        <v>285</v>
      </c>
      <c r="E32" s="98">
        <v>16</v>
      </c>
      <c r="F32" s="98">
        <v>8</v>
      </c>
      <c r="G32" s="98">
        <v>22</v>
      </c>
      <c r="H32" s="98">
        <v>240</v>
      </c>
      <c r="I32" s="98">
        <v>3</v>
      </c>
      <c r="J32" s="98">
        <v>212</v>
      </c>
      <c r="K32" s="18">
        <v>7.62</v>
      </c>
      <c r="L32" s="133">
        <v>7.02</v>
      </c>
    </row>
    <row r="33" spans="1:12" x14ac:dyDescent="0.25">
      <c r="A33" s="346"/>
      <c r="B33" s="105" t="s">
        <v>29</v>
      </c>
      <c r="C33" s="99">
        <v>0</v>
      </c>
      <c r="D33" s="99">
        <v>285</v>
      </c>
      <c r="E33" s="99">
        <v>18</v>
      </c>
      <c r="F33" s="99">
        <v>8</v>
      </c>
      <c r="G33" s="99">
        <v>22</v>
      </c>
      <c r="H33" s="99">
        <v>240</v>
      </c>
      <c r="I33" s="99">
        <v>3</v>
      </c>
      <c r="J33" s="99">
        <v>212</v>
      </c>
      <c r="K33" s="19">
        <v>8.58</v>
      </c>
      <c r="L33" s="114">
        <v>7.98</v>
      </c>
    </row>
    <row r="34" spans="1:12" x14ac:dyDescent="0.25">
      <c r="A34" s="346"/>
      <c r="B34" s="127" t="s">
        <v>30</v>
      </c>
      <c r="C34" s="99">
        <v>0</v>
      </c>
      <c r="D34" s="99">
        <v>300</v>
      </c>
      <c r="E34" s="99">
        <v>30</v>
      </c>
      <c r="F34" s="99">
        <v>8</v>
      </c>
      <c r="G34" s="99">
        <v>26</v>
      </c>
      <c r="H34" s="99">
        <v>250</v>
      </c>
      <c r="I34" s="99">
        <v>3</v>
      </c>
      <c r="J34" s="99">
        <v>218</v>
      </c>
      <c r="K34" s="19">
        <v>15.63</v>
      </c>
      <c r="L34" s="125">
        <v>14.95</v>
      </c>
    </row>
    <row r="35" spans="1:12" x14ac:dyDescent="0.25">
      <c r="A35" s="346"/>
      <c r="B35" s="128" t="s">
        <v>114</v>
      </c>
      <c r="C35" s="99">
        <v>0</v>
      </c>
      <c r="D35" s="99">
        <v>300</v>
      </c>
      <c r="E35" s="99">
        <v>30</v>
      </c>
      <c r="F35" s="99">
        <v>8</v>
      </c>
      <c r="G35" s="99">
        <v>26</v>
      </c>
      <c r="H35" s="99">
        <v>250</v>
      </c>
      <c r="I35" s="99">
        <v>3</v>
      </c>
      <c r="J35" s="99">
        <v>218</v>
      </c>
      <c r="K35" s="19">
        <v>15.63</v>
      </c>
      <c r="L35" s="125">
        <v>14.95</v>
      </c>
    </row>
    <row r="36" spans="1:12" ht="13.8" thickBot="1" x14ac:dyDescent="0.3">
      <c r="A36" s="347"/>
      <c r="B36" s="126" t="s">
        <v>105</v>
      </c>
      <c r="C36" s="100">
        <v>0</v>
      </c>
      <c r="D36" s="100">
        <v>345</v>
      </c>
      <c r="E36" s="100">
        <v>36</v>
      </c>
      <c r="F36" s="100">
        <v>8</v>
      </c>
      <c r="G36" s="100">
        <v>33</v>
      </c>
      <c r="H36" s="100">
        <v>280</v>
      </c>
      <c r="I36" s="129">
        <v>3</v>
      </c>
      <c r="J36" s="129">
        <v>218</v>
      </c>
      <c r="K36" s="20">
        <v>24.46</v>
      </c>
      <c r="L36" s="116">
        <v>23.3</v>
      </c>
    </row>
    <row r="37" spans="1:12" x14ac:dyDescent="0.25">
      <c r="A37" s="30" t="s">
        <v>60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61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62</v>
      </c>
      <c r="B39" s="28"/>
      <c r="C39" s="28"/>
      <c r="D39" s="29"/>
      <c r="E39" s="29"/>
      <c r="F39" s="29"/>
      <c r="G39" s="29"/>
      <c r="H39" s="5"/>
      <c r="I39" s="5"/>
      <c r="J39" s="5"/>
      <c r="K39" s="5"/>
      <c r="L39" s="5"/>
    </row>
    <row r="40" spans="1:12" x14ac:dyDescent="0.25">
      <c r="A40" s="27" t="s">
        <v>63</v>
      </c>
      <c r="B40" s="28"/>
      <c r="C40" s="28"/>
      <c r="D40" s="29"/>
      <c r="E40" s="29"/>
      <c r="F40" s="29"/>
      <c r="G40" s="29"/>
      <c r="H40" s="29"/>
      <c r="I40" s="5"/>
      <c r="J40" s="5"/>
      <c r="K40" s="5"/>
      <c r="L40" s="5"/>
    </row>
    <row r="41" spans="1:12" x14ac:dyDescent="0.25">
      <c r="A41" s="27" t="s">
        <v>64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27" t="s">
        <v>65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6">
    <mergeCell ref="A27:A29"/>
    <mergeCell ref="A32:A36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3"/>
  <sheetViews>
    <sheetView topLeftCell="A13" zoomScaleNormal="100" workbookViewId="0">
      <selection activeCell="K31" sqref="K31"/>
    </sheetView>
  </sheetViews>
  <sheetFormatPr defaultRowHeight="13.2" x14ac:dyDescent="0.25"/>
  <cols>
    <col min="1" max="1" width="11.44140625" customWidth="1"/>
    <col min="2" max="2" width="8" style="1" customWidth="1"/>
    <col min="3" max="3" width="7.5546875" customWidth="1"/>
    <col min="4" max="4" width="8.5546875" customWidth="1"/>
    <col min="5" max="5" width="8" customWidth="1"/>
    <col min="6" max="6" width="8.44140625" customWidth="1"/>
    <col min="7" max="7" width="11" customWidth="1"/>
    <col min="8" max="8" width="10.44140625" customWidth="1"/>
    <col min="9" max="9" width="7.88671875" customWidth="1"/>
    <col min="10" max="10" width="8.5546875" customWidth="1"/>
    <col min="11" max="12" width="8.4414062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38</v>
      </c>
      <c r="E7" s="324"/>
      <c r="F7" s="324"/>
      <c r="G7" s="324"/>
      <c r="H7" s="325"/>
    </row>
    <row r="8" spans="1:12" ht="13.8" thickBot="1" x14ac:dyDescent="0.3"/>
    <row r="9" spans="1:12" ht="40.200000000000003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45" t="s">
        <v>11</v>
      </c>
      <c r="B10" s="117" t="s">
        <v>12</v>
      </c>
      <c r="C10" s="9">
        <v>221.5</v>
      </c>
      <c r="D10" s="101">
        <v>320</v>
      </c>
      <c r="E10" s="101">
        <v>22</v>
      </c>
      <c r="F10" s="101">
        <v>8</v>
      </c>
      <c r="G10" s="101">
        <v>18</v>
      </c>
      <c r="H10" s="101">
        <v>280</v>
      </c>
      <c r="I10" s="101">
        <v>3</v>
      </c>
      <c r="J10" s="101">
        <v>258</v>
      </c>
      <c r="K10" s="21">
        <v>6.88</v>
      </c>
      <c r="L10" s="113">
        <v>6.26</v>
      </c>
    </row>
    <row r="11" spans="1:12" x14ac:dyDescent="0.25">
      <c r="A11" s="346"/>
      <c r="B11" s="118" t="s">
        <v>13</v>
      </c>
      <c r="C11" s="8">
        <v>221.5</v>
      </c>
      <c r="D11" s="99">
        <v>340</v>
      </c>
      <c r="E11" s="99">
        <v>24</v>
      </c>
      <c r="F11" s="99">
        <v>8</v>
      </c>
      <c r="G11" s="99">
        <v>22</v>
      </c>
      <c r="H11" s="99">
        <v>295</v>
      </c>
      <c r="I11" s="99">
        <v>3</v>
      </c>
      <c r="J11" s="99">
        <v>268</v>
      </c>
      <c r="K11" s="19">
        <v>9.26</v>
      </c>
      <c r="L11" s="114">
        <v>8.5299999999999994</v>
      </c>
    </row>
    <row r="12" spans="1:12" x14ac:dyDescent="0.25">
      <c r="A12" s="346"/>
      <c r="B12" s="119" t="s">
        <v>14</v>
      </c>
      <c r="C12" s="8">
        <v>221.5</v>
      </c>
      <c r="D12" s="99">
        <v>340</v>
      </c>
      <c r="E12" s="99">
        <v>24</v>
      </c>
      <c r="F12" s="99">
        <v>12</v>
      </c>
      <c r="G12" s="99">
        <v>22</v>
      </c>
      <c r="H12" s="99">
        <v>295</v>
      </c>
      <c r="I12" s="99">
        <v>3</v>
      </c>
      <c r="J12" s="99">
        <v>268</v>
      </c>
      <c r="K12" s="19">
        <v>8.98</v>
      </c>
      <c r="L12" s="114">
        <v>8.2799999999999994</v>
      </c>
    </row>
    <row r="13" spans="1:12" x14ac:dyDescent="0.25">
      <c r="A13" s="346"/>
      <c r="B13" s="119" t="s">
        <v>15</v>
      </c>
      <c r="C13" s="8">
        <v>221.5</v>
      </c>
      <c r="D13" s="99">
        <v>360</v>
      </c>
      <c r="E13" s="99">
        <v>28</v>
      </c>
      <c r="F13" s="99">
        <v>12</v>
      </c>
      <c r="G13" s="99">
        <v>26</v>
      </c>
      <c r="H13" s="99">
        <v>310</v>
      </c>
      <c r="I13" s="99">
        <v>3</v>
      </c>
      <c r="J13" s="99">
        <v>278</v>
      </c>
      <c r="K13" s="32">
        <v>12.49</v>
      </c>
      <c r="L13" s="114">
        <v>11.67</v>
      </c>
    </row>
    <row r="14" spans="1:12" x14ac:dyDescent="0.25">
      <c r="A14" s="346"/>
      <c r="B14" s="119" t="s">
        <v>16</v>
      </c>
      <c r="C14" s="3">
        <v>221.5</v>
      </c>
      <c r="D14" s="99">
        <v>375</v>
      </c>
      <c r="E14" s="99">
        <v>34</v>
      </c>
      <c r="F14" s="99">
        <v>12</v>
      </c>
      <c r="G14" s="99">
        <v>30</v>
      </c>
      <c r="H14" s="99">
        <v>320</v>
      </c>
      <c r="I14" s="99">
        <v>3</v>
      </c>
      <c r="J14" s="99">
        <v>285</v>
      </c>
      <c r="K14" s="19">
        <v>16.91</v>
      </c>
      <c r="L14" s="114">
        <v>16.41</v>
      </c>
    </row>
    <row r="15" spans="1:12" ht="13.8" thickBot="1" x14ac:dyDescent="0.3">
      <c r="A15" s="347"/>
      <c r="B15" s="107" t="s">
        <v>52</v>
      </c>
      <c r="C15" s="4">
        <v>221.5</v>
      </c>
      <c r="D15" s="100">
        <v>415</v>
      </c>
      <c r="E15" s="100">
        <v>46</v>
      </c>
      <c r="F15" s="100">
        <v>12</v>
      </c>
      <c r="G15" s="100">
        <v>36</v>
      </c>
      <c r="H15" s="100">
        <v>345</v>
      </c>
      <c r="I15" s="100">
        <v>3</v>
      </c>
      <c r="J15" s="100">
        <v>285</v>
      </c>
      <c r="K15" s="20">
        <v>30.49</v>
      </c>
      <c r="L15" s="116">
        <v>29.1</v>
      </c>
    </row>
    <row r="16" spans="1:12" x14ac:dyDescent="0.25">
      <c r="A16" s="102"/>
      <c r="B16" s="104" t="s">
        <v>108</v>
      </c>
      <c r="C16" s="9">
        <v>221.5</v>
      </c>
      <c r="D16" s="101">
        <v>320</v>
      </c>
      <c r="E16" s="101">
        <v>22</v>
      </c>
      <c r="F16" s="101">
        <v>8</v>
      </c>
      <c r="G16" s="101">
        <v>18</v>
      </c>
      <c r="H16" s="101">
        <v>280</v>
      </c>
      <c r="I16" s="101">
        <v>3</v>
      </c>
      <c r="J16" s="101">
        <v>258</v>
      </c>
      <c r="K16" s="21">
        <v>6.88</v>
      </c>
      <c r="L16" s="113">
        <v>6.26</v>
      </c>
    </row>
    <row r="17" spans="1:12" x14ac:dyDescent="0.25">
      <c r="A17" s="102"/>
      <c r="B17" s="105" t="s">
        <v>109</v>
      </c>
      <c r="C17" s="8">
        <v>221.5</v>
      </c>
      <c r="D17" s="99">
        <v>340</v>
      </c>
      <c r="E17" s="99">
        <v>24</v>
      </c>
      <c r="F17" s="99">
        <v>8</v>
      </c>
      <c r="G17" s="99">
        <v>22</v>
      </c>
      <c r="H17" s="99">
        <v>295</v>
      </c>
      <c r="I17" s="99">
        <v>3</v>
      </c>
      <c r="J17" s="99">
        <v>268</v>
      </c>
      <c r="K17" s="19">
        <v>9.26</v>
      </c>
      <c r="L17" s="114">
        <v>8.5299999999999994</v>
      </c>
    </row>
    <row r="18" spans="1:12" x14ac:dyDescent="0.25">
      <c r="A18" s="102"/>
      <c r="B18" s="105" t="s">
        <v>110</v>
      </c>
      <c r="C18" s="8">
        <v>221.5</v>
      </c>
      <c r="D18" s="99">
        <v>340</v>
      </c>
      <c r="E18" s="99">
        <v>26</v>
      </c>
      <c r="F18" s="99">
        <v>12</v>
      </c>
      <c r="G18" s="99">
        <v>22</v>
      </c>
      <c r="H18" s="99">
        <v>295</v>
      </c>
      <c r="I18" s="99">
        <v>3</v>
      </c>
      <c r="J18" s="99">
        <v>268</v>
      </c>
      <c r="K18" s="19">
        <v>9.73</v>
      </c>
      <c r="L18" s="114">
        <v>9.02</v>
      </c>
    </row>
    <row r="19" spans="1:12" x14ac:dyDescent="0.25">
      <c r="A19" s="102"/>
      <c r="B19" s="105" t="s">
        <v>111</v>
      </c>
      <c r="C19" s="8">
        <v>221.5</v>
      </c>
      <c r="D19" s="99">
        <v>360</v>
      </c>
      <c r="E19" s="99">
        <v>32</v>
      </c>
      <c r="F19" s="99">
        <v>12</v>
      </c>
      <c r="G19" s="99">
        <v>26</v>
      </c>
      <c r="H19" s="99">
        <v>310</v>
      </c>
      <c r="I19" s="99">
        <v>3</v>
      </c>
      <c r="J19" s="99">
        <v>278</v>
      </c>
      <c r="K19" s="32">
        <v>14.28</v>
      </c>
      <c r="L19" s="114">
        <v>13.46</v>
      </c>
    </row>
    <row r="20" spans="1:12" x14ac:dyDescent="0.25">
      <c r="A20" s="102"/>
      <c r="B20" s="105" t="s">
        <v>112</v>
      </c>
      <c r="C20" s="3">
        <v>221.5</v>
      </c>
      <c r="D20" s="99">
        <v>375</v>
      </c>
      <c r="E20" s="99">
        <v>36</v>
      </c>
      <c r="F20" s="99">
        <v>12</v>
      </c>
      <c r="G20" s="99">
        <v>30</v>
      </c>
      <c r="H20" s="99">
        <v>320</v>
      </c>
      <c r="I20" s="99">
        <v>3</v>
      </c>
      <c r="J20" s="99">
        <v>285</v>
      </c>
      <c r="K20" s="19">
        <v>17.91</v>
      </c>
      <c r="L20" s="114">
        <v>17.010000000000002</v>
      </c>
    </row>
    <row r="21" spans="1:12" ht="13.8" thickBot="1" x14ac:dyDescent="0.3">
      <c r="A21" s="103" t="s">
        <v>107</v>
      </c>
      <c r="B21" s="115" t="s">
        <v>113</v>
      </c>
      <c r="C21" s="4">
        <v>221.5</v>
      </c>
      <c r="D21" s="100">
        <v>415</v>
      </c>
      <c r="E21" s="100">
        <v>48</v>
      </c>
      <c r="F21" s="100">
        <v>12</v>
      </c>
      <c r="G21" s="100">
        <v>36</v>
      </c>
      <c r="H21" s="100">
        <v>345</v>
      </c>
      <c r="I21" s="100">
        <v>3</v>
      </c>
      <c r="J21" s="100">
        <v>285</v>
      </c>
      <c r="K21" s="20">
        <v>31.82</v>
      </c>
      <c r="L21" s="116">
        <v>30.42</v>
      </c>
    </row>
    <row r="22" spans="1:12" x14ac:dyDescent="0.25">
      <c r="A22" s="342" t="s">
        <v>22</v>
      </c>
      <c r="B22" s="120" t="s">
        <v>17</v>
      </c>
      <c r="C22" s="9">
        <v>221.5</v>
      </c>
      <c r="D22" s="101">
        <v>320</v>
      </c>
      <c r="E22" s="101">
        <v>14</v>
      </c>
      <c r="F22" s="101">
        <v>8</v>
      </c>
      <c r="G22" s="101">
        <v>18</v>
      </c>
      <c r="H22" s="101">
        <v>280</v>
      </c>
      <c r="I22" s="101">
        <v>3</v>
      </c>
      <c r="J22" s="101">
        <v>258</v>
      </c>
      <c r="K22" s="21">
        <v>4.38</v>
      </c>
      <c r="L22" s="113">
        <v>3.76</v>
      </c>
    </row>
    <row r="23" spans="1:12" x14ac:dyDescent="0.25">
      <c r="A23" s="343"/>
      <c r="B23" s="119" t="s">
        <v>18</v>
      </c>
      <c r="C23" s="8">
        <v>221.5</v>
      </c>
      <c r="D23" s="99">
        <v>340</v>
      </c>
      <c r="E23" s="99">
        <v>18</v>
      </c>
      <c r="F23" s="99">
        <v>8</v>
      </c>
      <c r="G23" s="99">
        <v>22</v>
      </c>
      <c r="H23" s="99">
        <v>295</v>
      </c>
      <c r="I23" s="99">
        <v>3</v>
      </c>
      <c r="J23" s="99">
        <v>268</v>
      </c>
      <c r="K23" s="19">
        <v>6.9</v>
      </c>
      <c r="L23" s="114">
        <v>6.21</v>
      </c>
    </row>
    <row r="24" spans="1:12" x14ac:dyDescent="0.25">
      <c r="A24" s="343"/>
      <c r="B24" s="119" t="s">
        <v>19</v>
      </c>
      <c r="C24" s="8">
        <v>221.5</v>
      </c>
      <c r="D24" s="99">
        <v>340</v>
      </c>
      <c r="E24" s="99">
        <v>22</v>
      </c>
      <c r="F24" s="99">
        <v>12</v>
      </c>
      <c r="G24" s="99">
        <v>22</v>
      </c>
      <c r="H24" s="99">
        <v>295</v>
      </c>
      <c r="I24" s="99">
        <v>3</v>
      </c>
      <c r="J24" s="99">
        <v>268</v>
      </c>
      <c r="K24" s="19">
        <v>8.2100000000000009</v>
      </c>
      <c r="L24" s="114">
        <v>7.53</v>
      </c>
    </row>
    <row r="25" spans="1:12" x14ac:dyDescent="0.25">
      <c r="A25" s="343"/>
      <c r="B25" s="119" t="s">
        <v>20</v>
      </c>
      <c r="C25" s="8">
        <v>221.5</v>
      </c>
      <c r="D25" s="99">
        <v>360</v>
      </c>
      <c r="E25" s="99">
        <v>28</v>
      </c>
      <c r="F25" s="99">
        <v>12</v>
      </c>
      <c r="G25" s="99">
        <v>26</v>
      </c>
      <c r="H25" s="99">
        <v>310</v>
      </c>
      <c r="I25" s="99">
        <v>3</v>
      </c>
      <c r="J25" s="99">
        <v>278</v>
      </c>
      <c r="K25" s="19">
        <v>12.49</v>
      </c>
      <c r="L25" s="114">
        <v>11.67</v>
      </c>
    </row>
    <row r="26" spans="1:12" ht="13.8" thickBot="1" x14ac:dyDescent="0.3">
      <c r="A26" s="344"/>
      <c r="B26" s="121" t="s">
        <v>21</v>
      </c>
      <c r="C26" s="4">
        <v>221.5</v>
      </c>
      <c r="D26" s="100">
        <v>375</v>
      </c>
      <c r="E26" s="100">
        <v>32</v>
      </c>
      <c r="F26" s="100">
        <v>12</v>
      </c>
      <c r="G26" s="100">
        <v>26</v>
      </c>
      <c r="H26" s="100">
        <v>320</v>
      </c>
      <c r="I26" s="100">
        <v>3</v>
      </c>
      <c r="J26" s="100">
        <v>285</v>
      </c>
      <c r="K26" s="20">
        <v>16.45</v>
      </c>
      <c r="L26" s="116">
        <v>15.5</v>
      </c>
    </row>
    <row r="27" spans="1:12" x14ac:dyDescent="0.25">
      <c r="A27" s="342" t="s">
        <v>23</v>
      </c>
      <c r="B27" s="104" t="s">
        <v>24</v>
      </c>
      <c r="C27" s="9">
        <v>221.5</v>
      </c>
      <c r="D27" s="9">
        <v>336.6</v>
      </c>
      <c r="E27" s="9">
        <v>12.7</v>
      </c>
      <c r="F27" s="9">
        <v>8</v>
      </c>
      <c r="G27" s="9">
        <v>17.5</v>
      </c>
      <c r="H27" s="9">
        <v>292.10000000000002</v>
      </c>
      <c r="I27" s="9"/>
      <c r="J27" s="9"/>
      <c r="K27" s="21">
        <v>4.8099999999999996</v>
      </c>
      <c r="L27" s="113"/>
    </row>
    <row r="28" spans="1:12" x14ac:dyDescent="0.25">
      <c r="A28" s="343"/>
      <c r="B28" s="105" t="s">
        <v>25</v>
      </c>
      <c r="C28" s="8">
        <v>221.5</v>
      </c>
      <c r="D28" s="3">
        <v>336.6</v>
      </c>
      <c r="E28" s="3">
        <v>19</v>
      </c>
      <c r="F28" s="3">
        <v>8</v>
      </c>
      <c r="G28" s="3">
        <v>22.2</v>
      </c>
      <c r="H28" s="3">
        <v>292.10000000000002</v>
      </c>
      <c r="I28" s="3"/>
      <c r="J28" s="3"/>
      <c r="K28" s="19">
        <v>7.06</v>
      </c>
      <c r="L28" s="114"/>
    </row>
    <row r="29" spans="1:12" ht="13.8" thickBot="1" x14ac:dyDescent="0.3">
      <c r="A29" s="344"/>
      <c r="B29" s="107" t="s">
        <v>26</v>
      </c>
      <c r="C29" s="4">
        <v>221.5</v>
      </c>
      <c r="D29" s="4">
        <v>368.3</v>
      </c>
      <c r="E29" s="4">
        <v>25.4</v>
      </c>
      <c r="F29" s="4">
        <v>12</v>
      </c>
      <c r="G29" s="4">
        <v>22.2</v>
      </c>
      <c r="H29" s="4">
        <v>323.89999999999998</v>
      </c>
      <c r="I29" s="4"/>
      <c r="J29" s="4"/>
      <c r="K29" s="20">
        <v>12.62</v>
      </c>
      <c r="L29" s="116"/>
    </row>
    <row r="30" spans="1:12" x14ac:dyDescent="0.25">
      <c r="A30" s="252"/>
      <c r="B30" s="104" t="s">
        <v>24</v>
      </c>
      <c r="C30" s="151">
        <v>0</v>
      </c>
      <c r="D30" s="9">
        <v>336.6</v>
      </c>
      <c r="E30" s="9">
        <v>12.7</v>
      </c>
      <c r="F30" s="9">
        <v>8</v>
      </c>
      <c r="G30" s="9">
        <v>17.5</v>
      </c>
      <c r="H30" s="9">
        <v>292.10000000000002</v>
      </c>
      <c r="I30" s="9"/>
      <c r="J30" s="9"/>
      <c r="K30" s="21">
        <v>8.67</v>
      </c>
      <c r="L30" s="113"/>
    </row>
    <row r="31" spans="1:12" x14ac:dyDescent="0.25">
      <c r="A31" s="102"/>
      <c r="B31" s="105" t="s">
        <v>25</v>
      </c>
      <c r="C31" s="8">
        <v>0</v>
      </c>
      <c r="D31" s="3">
        <v>336.6</v>
      </c>
      <c r="E31" s="3">
        <v>19</v>
      </c>
      <c r="F31" s="3">
        <v>8</v>
      </c>
      <c r="G31" s="3">
        <v>22.2</v>
      </c>
      <c r="H31" s="3">
        <v>292.10000000000002</v>
      </c>
      <c r="I31" s="8"/>
      <c r="J31" s="8"/>
      <c r="K31" s="18">
        <v>12.8</v>
      </c>
      <c r="L31" s="133"/>
    </row>
    <row r="32" spans="1:12" x14ac:dyDescent="0.25">
      <c r="A32" s="346" t="s">
        <v>116</v>
      </c>
      <c r="B32" s="123" t="s">
        <v>28</v>
      </c>
      <c r="C32" s="253">
        <v>0</v>
      </c>
      <c r="D32" s="98">
        <v>340</v>
      </c>
      <c r="E32" s="98">
        <v>18</v>
      </c>
      <c r="F32" s="98">
        <v>8</v>
      </c>
      <c r="G32" s="98">
        <v>22</v>
      </c>
      <c r="H32" s="98">
        <v>295</v>
      </c>
      <c r="I32" s="98">
        <v>3</v>
      </c>
      <c r="J32" s="98">
        <v>268</v>
      </c>
      <c r="K32" s="18">
        <v>12.39</v>
      </c>
      <c r="L32" s="133">
        <v>11.65</v>
      </c>
    </row>
    <row r="33" spans="1:12" x14ac:dyDescent="0.25">
      <c r="A33" s="346"/>
      <c r="B33" s="105" t="s">
        <v>29</v>
      </c>
      <c r="C33" s="152">
        <v>0</v>
      </c>
      <c r="D33" s="99">
        <v>340</v>
      </c>
      <c r="E33" s="99">
        <v>22</v>
      </c>
      <c r="F33" s="99">
        <v>12</v>
      </c>
      <c r="G33" s="99">
        <v>22</v>
      </c>
      <c r="H33" s="99">
        <v>295</v>
      </c>
      <c r="I33" s="99">
        <v>3</v>
      </c>
      <c r="J33" s="99">
        <v>268</v>
      </c>
      <c r="K33" s="19">
        <v>14.88</v>
      </c>
      <c r="L33" s="114">
        <v>14.18</v>
      </c>
    </row>
    <row r="34" spans="1:12" x14ac:dyDescent="0.25">
      <c r="A34" s="346"/>
      <c r="B34" s="127" t="s">
        <v>30</v>
      </c>
      <c r="C34" s="152">
        <v>0</v>
      </c>
      <c r="D34" s="99">
        <v>360</v>
      </c>
      <c r="E34" s="99">
        <v>28</v>
      </c>
      <c r="F34" s="99">
        <v>12</v>
      </c>
      <c r="G34" s="99">
        <v>26</v>
      </c>
      <c r="H34" s="99">
        <v>310</v>
      </c>
      <c r="I34" s="99">
        <v>3</v>
      </c>
      <c r="J34" s="99">
        <v>278</v>
      </c>
      <c r="K34" s="19">
        <v>20.95</v>
      </c>
      <c r="L34" s="114">
        <v>20.14</v>
      </c>
    </row>
    <row r="35" spans="1:12" x14ac:dyDescent="0.25">
      <c r="A35" s="346"/>
      <c r="B35" s="128" t="s">
        <v>114</v>
      </c>
      <c r="C35" s="152">
        <v>0</v>
      </c>
      <c r="D35" s="99">
        <v>375</v>
      </c>
      <c r="E35" s="99">
        <v>32</v>
      </c>
      <c r="F35" s="99">
        <v>12</v>
      </c>
      <c r="G35" s="99">
        <v>26</v>
      </c>
      <c r="H35" s="99">
        <v>320</v>
      </c>
      <c r="I35" s="99">
        <v>3</v>
      </c>
      <c r="J35" s="99">
        <v>285</v>
      </c>
      <c r="K35" s="19">
        <v>26.12</v>
      </c>
      <c r="L35" s="125">
        <v>25.17</v>
      </c>
    </row>
    <row r="36" spans="1:12" ht="13.8" thickBot="1" x14ac:dyDescent="0.3">
      <c r="A36" s="347"/>
      <c r="B36" s="174" t="s">
        <v>105</v>
      </c>
      <c r="C36" s="254">
        <v>0</v>
      </c>
      <c r="D36" s="100">
        <v>415</v>
      </c>
      <c r="E36" s="100">
        <v>46</v>
      </c>
      <c r="F36" s="100">
        <v>12</v>
      </c>
      <c r="G36" s="100">
        <v>36</v>
      </c>
      <c r="H36" s="129">
        <v>345</v>
      </c>
      <c r="I36" s="129">
        <v>3</v>
      </c>
      <c r="J36" s="129">
        <v>285</v>
      </c>
      <c r="K36" s="91">
        <v>44.39</v>
      </c>
      <c r="L36" s="116">
        <v>43</v>
      </c>
    </row>
    <row r="37" spans="1:12" x14ac:dyDescent="0.25">
      <c r="A37" s="30" t="s">
        <v>60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61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62</v>
      </c>
      <c r="B39" s="28"/>
      <c r="C39" s="28"/>
      <c r="D39" s="29"/>
      <c r="E39" s="29"/>
      <c r="F39" s="29"/>
      <c r="G39" s="29"/>
      <c r="H39" s="5"/>
      <c r="I39" s="5"/>
      <c r="J39" s="5"/>
      <c r="K39" s="5"/>
      <c r="L39" s="5"/>
    </row>
    <row r="40" spans="1:12" x14ac:dyDescent="0.25">
      <c r="A40" s="27" t="s">
        <v>63</v>
      </c>
      <c r="B40" s="28"/>
      <c r="C40" s="28"/>
      <c r="D40" s="29"/>
      <c r="E40" s="29"/>
      <c r="F40" s="29"/>
      <c r="G40" s="29"/>
      <c r="H40" s="29"/>
      <c r="I40" s="5"/>
      <c r="J40" s="5"/>
      <c r="K40" s="5"/>
      <c r="L40" s="5"/>
    </row>
    <row r="41" spans="1:12" x14ac:dyDescent="0.25">
      <c r="A41" s="27" t="s">
        <v>64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27" t="s">
        <v>65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6">
    <mergeCell ref="A27:A29"/>
    <mergeCell ref="A32:A36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4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3"/>
  <sheetViews>
    <sheetView topLeftCell="A14" zoomScaleNormal="100" workbookViewId="0">
      <selection activeCell="C31" sqref="C31"/>
    </sheetView>
  </sheetViews>
  <sheetFormatPr defaultRowHeight="13.2" x14ac:dyDescent="0.25"/>
  <cols>
    <col min="1" max="1" width="11.44140625" customWidth="1"/>
    <col min="2" max="2" width="8.88671875" style="1" customWidth="1"/>
    <col min="3" max="3" width="8.5546875" customWidth="1"/>
    <col min="4" max="4" width="8.109375" customWidth="1"/>
    <col min="5" max="5" width="8.5546875" customWidth="1"/>
    <col min="6" max="6" width="10.44140625" customWidth="1"/>
    <col min="7" max="7" width="11.109375" customWidth="1"/>
    <col min="8" max="8" width="8.5546875" customWidth="1"/>
    <col min="9" max="9" width="9" customWidth="1"/>
    <col min="12" max="12" width="8.88671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39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45" t="s">
        <v>11</v>
      </c>
      <c r="B10" s="117" t="s">
        <v>12</v>
      </c>
      <c r="C10" s="9">
        <v>276.3</v>
      </c>
      <c r="D10" s="101">
        <v>375</v>
      </c>
      <c r="E10" s="101">
        <v>24</v>
      </c>
      <c r="F10" s="101">
        <v>12</v>
      </c>
      <c r="G10" s="101">
        <v>18</v>
      </c>
      <c r="H10" s="101">
        <v>335</v>
      </c>
      <c r="I10" s="101">
        <v>3</v>
      </c>
      <c r="J10" s="101">
        <v>312</v>
      </c>
      <c r="K10" s="21">
        <v>8.93</v>
      </c>
      <c r="L10" s="113">
        <v>8.1999999999999993</v>
      </c>
    </row>
    <row r="11" spans="1:12" x14ac:dyDescent="0.25">
      <c r="A11" s="346"/>
      <c r="B11" s="118" t="s">
        <v>13</v>
      </c>
      <c r="C11" s="8">
        <v>276.3</v>
      </c>
      <c r="D11" s="99">
        <v>395</v>
      </c>
      <c r="E11" s="99">
        <v>26</v>
      </c>
      <c r="F11" s="99">
        <v>12</v>
      </c>
      <c r="G11" s="99">
        <v>22</v>
      </c>
      <c r="H11" s="99">
        <v>350</v>
      </c>
      <c r="I11" s="99">
        <v>3</v>
      </c>
      <c r="J11" s="99">
        <v>320</v>
      </c>
      <c r="K11" s="19">
        <v>11.83</v>
      </c>
      <c r="L11" s="114">
        <v>10.95</v>
      </c>
    </row>
    <row r="12" spans="1:12" x14ac:dyDescent="0.25">
      <c r="A12" s="346"/>
      <c r="B12" s="119" t="s">
        <v>14</v>
      </c>
      <c r="C12" s="8">
        <v>276.3</v>
      </c>
      <c r="D12" s="99">
        <v>405</v>
      </c>
      <c r="E12" s="99">
        <v>26</v>
      </c>
      <c r="F12" s="99">
        <v>12</v>
      </c>
      <c r="G12" s="99">
        <v>26</v>
      </c>
      <c r="H12" s="99">
        <v>355</v>
      </c>
      <c r="I12" s="99">
        <v>3</v>
      </c>
      <c r="J12" s="99">
        <v>320</v>
      </c>
      <c r="K12" s="19">
        <v>12.74</v>
      </c>
      <c r="L12" s="114">
        <v>11.75</v>
      </c>
    </row>
    <row r="13" spans="1:12" x14ac:dyDescent="0.25">
      <c r="A13" s="346"/>
      <c r="B13" s="119" t="s">
        <v>15</v>
      </c>
      <c r="C13" s="8">
        <v>276.3</v>
      </c>
      <c r="D13" s="99">
        <v>425</v>
      </c>
      <c r="E13" s="99">
        <v>32</v>
      </c>
      <c r="F13" s="99">
        <v>12</v>
      </c>
      <c r="G13" s="99">
        <v>30</v>
      </c>
      <c r="H13" s="99">
        <v>370</v>
      </c>
      <c r="I13" s="99">
        <v>3</v>
      </c>
      <c r="J13" s="99">
        <v>335</v>
      </c>
      <c r="K13" s="19">
        <v>18.43</v>
      </c>
      <c r="L13" s="114">
        <v>17.36</v>
      </c>
    </row>
    <row r="14" spans="1:12" x14ac:dyDescent="0.25">
      <c r="A14" s="346"/>
      <c r="B14" s="119" t="s">
        <v>16</v>
      </c>
      <c r="C14" s="3">
        <v>276.3</v>
      </c>
      <c r="D14" s="99">
        <v>450</v>
      </c>
      <c r="E14" s="99">
        <v>42</v>
      </c>
      <c r="F14" s="99">
        <v>12</v>
      </c>
      <c r="G14" s="99">
        <v>33</v>
      </c>
      <c r="H14" s="99">
        <v>385</v>
      </c>
      <c r="I14" s="99">
        <v>3</v>
      </c>
      <c r="J14" s="99">
        <v>345</v>
      </c>
      <c r="K14" s="19">
        <v>29.26</v>
      </c>
      <c r="L14" s="114">
        <v>27.96</v>
      </c>
    </row>
    <row r="15" spans="1:12" ht="13.8" thickBot="1" x14ac:dyDescent="0.3">
      <c r="A15" s="347"/>
      <c r="B15" s="107" t="s">
        <v>52</v>
      </c>
      <c r="C15" s="4">
        <v>276.3</v>
      </c>
      <c r="D15" s="100">
        <v>470</v>
      </c>
      <c r="E15" s="100">
        <v>54</v>
      </c>
      <c r="F15" s="100">
        <v>12</v>
      </c>
      <c r="G15" s="100">
        <v>36</v>
      </c>
      <c r="H15" s="100">
        <v>400</v>
      </c>
      <c r="I15" s="100">
        <v>3</v>
      </c>
      <c r="J15" s="100">
        <v>345</v>
      </c>
      <c r="K15" s="20">
        <v>42.91</v>
      </c>
      <c r="L15" s="116">
        <v>41.32</v>
      </c>
    </row>
    <row r="16" spans="1:12" x14ac:dyDescent="0.25">
      <c r="A16" s="102"/>
      <c r="B16" s="104" t="s">
        <v>108</v>
      </c>
      <c r="C16" s="9">
        <v>276.3</v>
      </c>
      <c r="D16" s="101">
        <v>375</v>
      </c>
      <c r="E16" s="101">
        <v>24</v>
      </c>
      <c r="F16" s="101">
        <v>12</v>
      </c>
      <c r="G16" s="101">
        <v>18</v>
      </c>
      <c r="H16" s="101">
        <v>335</v>
      </c>
      <c r="I16" s="101">
        <v>3</v>
      </c>
      <c r="J16" s="101">
        <v>312</v>
      </c>
      <c r="K16" s="21">
        <v>8.93</v>
      </c>
      <c r="L16" s="113">
        <v>8.1999999999999993</v>
      </c>
    </row>
    <row r="17" spans="1:12" x14ac:dyDescent="0.25">
      <c r="A17" s="102"/>
      <c r="B17" s="105" t="s">
        <v>109</v>
      </c>
      <c r="C17" s="8">
        <v>276.3</v>
      </c>
      <c r="D17" s="99">
        <v>395</v>
      </c>
      <c r="E17" s="99">
        <v>26</v>
      </c>
      <c r="F17" s="99">
        <v>12</v>
      </c>
      <c r="G17" s="99">
        <v>22</v>
      </c>
      <c r="H17" s="99">
        <v>350</v>
      </c>
      <c r="I17" s="99">
        <v>3</v>
      </c>
      <c r="J17" s="99">
        <v>320</v>
      </c>
      <c r="K17" s="19">
        <v>11.83</v>
      </c>
      <c r="L17" s="114">
        <v>10.95</v>
      </c>
    </row>
    <row r="18" spans="1:12" x14ac:dyDescent="0.25">
      <c r="A18" s="102"/>
      <c r="B18" s="105" t="s">
        <v>110</v>
      </c>
      <c r="C18" s="8">
        <v>276.3</v>
      </c>
      <c r="D18" s="99">
        <v>405</v>
      </c>
      <c r="E18" s="99">
        <v>29</v>
      </c>
      <c r="F18" s="99">
        <v>12</v>
      </c>
      <c r="G18" s="99">
        <v>26</v>
      </c>
      <c r="H18" s="99">
        <v>355</v>
      </c>
      <c r="I18" s="99">
        <v>3</v>
      </c>
      <c r="J18" s="99">
        <v>320</v>
      </c>
      <c r="K18" s="19">
        <v>14.21</v>
      </c>
      <c r="L18" s="114">
        <v>13.22</v>
      </c>
    </row>
    <row r="19" spans="1:12" x14ac:dyDescent="0.25">
      <c r="A19" s="102"/>
      <c r="B19" s="105" t="s">
        <v>111</v>
      </c>
      <c r="C19" s="8">
        <v>276.3</v>
      </c>
      <c r="D19" s="99">
        <v>425</v>
      </c>
      <c r="E19" s="99">
        <v>35</v>
      </c>
      <c r="F19" s="99">
        <v>12</v>
      </c>
      <c r="G19" s="99">
        <v>30</v>
      </c>
      <c r="H19" s="99">
        <v>370</v>
      </c>
      <c r="I19" s="99">
        <v>3</v>
      </c>
      <c r="J19" s="99">
        <v>335</v>
      </c>
      <c r="K19" s="19">
        <v>20.149999999999999</v>
      </c>
      <c r="L19" s="114">
        <v>19.09</v>
      </c>
    </row>
    <row r="20" spans="1:12" x14ac:dyDescent="0.25">
      <c r="A20" s="102"/>
      <c r="B20" s="105" t="s">
        <v>112</v>
      </c>
      <c r="C20" s="3">
        <v>276.3</v>
      </c>
      <c r="D20" s="99">
        <v>450</v>
      </c>
      <c r="E20" s="99">
        <v>42</v>
      </c>
      <c r="F20" s="99">
        <v>12</v>
      </c>
      <c r="G20" s="99">
        <v>33</v>
      </c>
      <c r="H20" s="99">
        <v>385</v>
      </c>
      <c r="I20" s="99">
        <v>3</v>
      </c>
      <c r="J20" s="99">
        <v>345</v>
      </c>
      <c r="K20" s="19">
        <v>29.26</v>
      </c>
      <c r="L20" s="114">
        <v>27.96</v>
      </c>
    </row>
    <row r="21" spans="1:12" ht="13.8" thickBot="1" x14ac:dyDescent="0.3">
      <c r="A21" s="103" t="s">
        <v>107</v>
      </c>
      <c r="B21" s="115" t="s">
        <v>113</v>
      </c>
      <c r="C21" s="4">
        <v>276.3</v>
      </c>
      <c r="D21" s="100">
        <v>470</v>
      </c>
      <c r="E21" s="100">
        <v>55</v>
      </c>
      <c r="F21" s="100">
        <v>12</v>
      </c>
      <c r="G21" s="100">
        <v>36</v>
      </c>
      <c r="H21" s="100">
        <v>400</v>
      </c>
      <c r="I21" s="100">
        <v>3</v>
      </c>
      <c r="J21" s="100">
        <v>345</v>
      </c>
      <c r="K21" s="20">
        <v>43.71</v>
      </c>
      <c r="L21" s="116">
        <v>42.11</v>
      </c>
    </row>
    <row r="22" spans="1:12" x14ac:dyDescent="0.25">
      <c r="A22" s="342" t="s">
        <v>22</v>
      </c>
      <c r="B22" s="120" t="s">
        <v>17</v>
      </c>
      <c r="C22" s="9">
        <v>276.3</v>
      </c>
      <c r="D22" s="101">
        <v>375</v>
      </c>
      <c r="E22" s="101">
        <v>16</v>
      </c>
      <c r="F22" s="101">
        <v>12</v>
      </c>
      <c r="G22" s="101">
        <v>18</v>
      </c>
      <c r="H22" s="101">
        <v>335</v>
      </c>
      <c r="I22" s="101">
        <v>3</v>
      </c>
      <c r="J22" s="101">
        <v>312</v>
      </c>
      <c r="K22" s="21">
        <v>5.95</v>
      </c>
      <c r="L22" s="113">
        <v>5.22</v>
      </c>
    </row>
    <row r="23" spans="1:12" x14ac:dyDescent="0.25">
      <c r="A23" s="343"/>
      <c r="B23" s="119" t="s">
        <v>18</v>
      </c>
      <c r="C23" s="8">
        <v>276.3</v>
      </c>
      <c r="D23" s="99">
        <v>395</v>
      </c>
      <c r="E23" s="99">
        <v>20</v>
      </c>
      <c r="F23" s="99">
        <v>12</v>
      </c>
      <c r="G23" s="99">
        <v>22</v>
      </c>
      <c r="H23" s="99">
        <v>350</v>
      </c>
      <c r="I23" s="99">
        <v>3</v>
      </c>
      <c r="J23" s="99">
        <v>320</v>
      </c>
      <c r="K23" s="19">
        <v>9.1</v>
      </c>
      <c r="L23" s="114">
        <v>8.2200000000000006</v>
      </c>
    </row>
    <row r="24" spans="1:12" x14ac:dyDescent="0.25">
      <c r="A24" s="343"/>
      <c r="B24" s="119" t="s">
        <v>19</v>
      </c>
      <c r="C24" s="8">
        <v>276.3</v>
      </c>
      <c r="D24" s="99">
        <v>405</v>
      </c>
      <c r="E24" s="99">
        <v>25</v>
      </c>
      <c r="F24" s="99">
        <v>12</v>
      </c>
      <c r="G24" s="99">
        <v>26</v>
      </c>
      <c r="H24" s="99">
        <v>355</v>
      </c>
      <c r="I24" s="99">
        <v>3</v>
      </c>
      <c r="J24" s="99">
        <v>320</v>
      </c>
      <c r="K24" s="19">
        <v>12.25</v>
      </c>
      <c r="L24" s="114">
        <v>11.25</v>
      </c>
    </row>
    <row r="25" spans="1:12" x14ac:dyDescent="0.25">
      <c r="A25" s="343"/>
      <c r="B25" s="119" t="s">
        <v>20</v>
      </c>
      <c r="C25" s="8">
        <v>276.3</v>
      </c>
      <c r="D25" s="99">
        <v>425</v>
      </c>
      <c r="E25" s="99">
        <v>30</v>
      </c>
      <c r="F25" s="99">
        <v>12</v>
      </c>
      <c r="G25" s="99">
        <v>26</v>
      </c>
      <c r="H25" s="99">
        <v>370</v>
      </c>
      <c r="I25" s="99">
        <v>3</v>
      </c>
      <c r="J25" s="99">
        <v>335</v>
      </c>
      <c r="K25" s="19">
        <v>17.79</v>
      </c>
      <c r="L25" s="114">
        <v>16.66</v>
      </c>
    </row>
    <row r="26" spans="1:12" ht="13.8" thickBot="1" x14ac:dyDescent="0.3">
      <c r="A26" s="344"/>
      <c r="B26" s="121" t="s">
        <v>21</v>
      </c>
      <c r="C26" s="4">
        <v>276.3</v>
      </c>
      <c r="D26" s="100">
        <v>450</v>
      </c>
      <c r="E26" s="100">
        <v>38</v>
      </c>
      <c r="F26" s="100">
        <v>12</v>
      </c>
      <c r="G26" s="100">
        <v>33</v>
      </c>
      <c r="H26" s="100">
        <v>385</v>
      </c>
      <c r="I26" s="100">
        <v>3</v>
      </c>
      <c r="J26" s="100">
        <v>345</v>
      </c>
      <c r="K26" s="20">
        <v>26.45</v>
      </c>
      <c r="L26" s="116">
        <v>25.17</v>
      </c>
    </row>
    <row r="27" spans="1:12" x14ac:dyDescent="0.25">
      <c r="A27" s="342" t="s">
        <v>23</v>
      </c>
      <c r="B27" s="104" t="s">
        <v>24</v>
      </c>
      <c r="C27" s="21">
        <v>276.3</v>
      </c>
      <c r="D27" s="9">
        <v>406.4</v>
      </c>
      <c r="E27" s="9">
        <v>15.9</v>
      </c>
      <c r="F27" s="101">
        <v>8</v>
      </c>
      <c r="G27" s="9">
        <v>22.2</v>
      </c>
      <c r="H27" s="9">
        <v>355.6</v>
      </c>
      <c r="I27" s="9"/>
      <c r="J27" s="9"/>
      <c r="K27" s="21">
        <v>8.27</v>
      </c>
      <c r="L27" s="113"/>
    </row>
    <row r="28" spans="1:12" x14ac:dyDescent="0.25">
      <c r="A28" s="343"/>
      <c r="B28" s="105" t="s">
        <v>25</v>
      </c>
      <c r="C28" s="18">
        <v>276.3</v>
      </c>
      <c r="D28" s="3">
        <v>406.4</v>
      </c>
      <c r="E28" s="3">
        <v>22.2</v>
      </c>
      <c r="F28" s="99">
        <v>12</v>
      </c>
      <c r="G28" s="3">
        <v>22.2</v>
      </c>
      <c r="H28" s="3">
        <v>355.6</v>
      </c>
      <c r="I28" s="3"/>
      <c r="J28" s="3"/>
      <c r="K28" s="19">
        <v>11.34</v>
      </c>
      <c r="L28" s="114"/>
    </row>
    <row r="29" spans="1:12" ht="13.8" thickBot="1" x14ac:dyDescent="0.3">
      <c r="A29" s="344"/>
      <c r="B29" s="107" t="s">
        <v>26</v>
      </c>
      <c r="C29" s="20">
        <v>276.3</v>
      </c>
      <c r="D29" s="4">
        <v>431.8</v>
      </c>
      <c r="E29" s="4">
        <v>28.6</v>
      </c>
      <c r="F29" s="100">
        <v>12</v>
      </c>
      <c r="G29" s="4">
        <v>25.4</v>
      </c>
      <c r="H29" s="4">
        <v>381</v>
      </c>
      <c r="I29" s="4"/>
      <c r="J29" s="4"/>
      <c r="K29" s="20">
        <v>18.03</v>
      </c>
      <c r="L29" s="116"/>
    </row>
    <row r="30" spans="1:12" x14ac:dyDescent="0.25">
      <c r="A30" s="252"/>
      <c r="B30" s="104" t="s">
        <v>24</v>
      </c>
      <c r="C30" s="151">
        <v>0</v>
      </c>
      <c r="D30" s="9">
        <v>406.4</v>
      </c>
      <c r="E30" s="9">
        <v>15.9</v>
      </c>
      <c r="F30" s="101">
        <v>8</v>
      </c>
      <c r="G30" s="9">
        <v>22.2</v>
      </c>
      <c r="H30" s="9">
        <v>355.6</v>
      </c>
      <c r="I30" s="9"/>
      <c r="J30" s="9"/>
      <c r="K30" s="21">
        <v>15.79</v>
      </c>
      <c r="L30" s="113"/>
    </row>
    <row r="31" spans="1:12" x14ac:dyDescent="0.25">
      <c r="A31" s="102"/>
      <c r="B31" s="105" t="s">
        <v>25</v>
      </c>
      <c r="C31" s="18">
        <v>0</v>
      </c>
      <c r="D31" s="3">
        <v>406.4</v>
      </c>
      <c r="E31" s="3">
        <v>22.2</v>
      </c>
      <c r="F31" s="99">
        <v>12</v>
      </c>
      <c r="G31" s="3">
        <v>22.2</v>
      </c>
      <c r="H31" s="3">
        <v>355.6</v>
      </c>
      <c r="I31" s="8"/>
      <c r="J31" s="8"/>
      <c r="K31" s="18">
        <v>21.78</v>
      </c>
      <c r="L31" s="133"/>
    </row>
    <row r="32" spans="1:12" x14ac:dyDescent="0.25">
      <c r="A32" s="346" t="s">
        <v>116</v>
      </c>
      <c r="B32" s="123" t="s">
        <v>28</v>
      </c>
      <c r="C32" s="253">
        <v>0</v>
      </c>
      <c r="D32" s="98">
        <v>395</v>
      </c>
      <c r="E32" s="98">
        <v>20</v>
      </c>
      <c r="F32" s="98">
        <v>12</v>
      </c>
      <c r="G32" s="98">
        <v>22</v>
      </c>
      <c r="H32" s="98">
        <v>350</v>
      </c>
      <c r="I32" s="98">
        <v>3</v>
      </c>
      <c r="J32" s="98">
        <v>320</v>
      </c>
      <c r="K32" s="18">
        <v>18.510000000000002</v>
      </c>
      <c r="L32" s="133">
        <v>17.62</v>
      </c>
    </row>
    <row r="33" spans="1:12" x14ac:dyDescent="0.25">
      <c r="A33" s="346"/>
      <c r="B33" s="105" t="s">
        <v>29</v>
      </c>
      <c r="C33" s="152">
        <v>0</v>
      </c>
      <c r="D33" s="99">
        <v>405</v>
      </c>
      <c r="E33" s="99">
        <v>25</v>
      </c>
      <c r="F33" s="99">
        <v>12</v>
      </c>
      <c r="G33" s="99">
        <v>26</v>
      </c>
      <c r="H33" s="99">
        <v>355</v>
      </c>
      <c r="I33" s="99">
        <v>3</v>
      </c>
      <c r="J33" s="99">
        <v>320</v>
      </c>
      <c r="K33" s="19">
        <v>24.01</v>
      </c>
      <c r="L33" s="114">
        <v>23.02</v>
      </c>
    </row>
    <row r="34" spans="1:12" x14ac:dyDescent="0.25">
      <c r="A34" s="346"/>
      <c r="B34" s="127" t="s">
        <v>30</v>
      </c>
      <c r="C34" s="152">
        <v>0</v>
      </c>
      <c r="D34" s="99">
        <v>425</v>
      </c>
      <c r="E34" s="99">
        <v>30</v>
      </c>
      <c r="F34" s="99">
        <v>12</v>
      </c>
      <c r="G34" s="99">
        <v>26</v>
      </c>
      <c r="H34" s="99">
        <v>370</v>
      </c>
      <c r="I34" s="99">
        <v>3</v>
      </c>
      <c r="J34" s="99">
        <v>335</v>
      </c>
      <c r="K34" s="19">
        <v>31.88</v>
      </c>
      <c r="L34" s="114">
        <v>30.76</v>
      </c>
    </row>
    <row r="35" spans="1:12" x14ac:dyDescent="0.25">
      <c r="A35" s="346"/>
      <c r="B35" s="130" t="s">
        <v>114</v>
      </c>
      <c r="C35" s="152">
        <v>0</v>
      </c>
      <c r="D35" s="99">
        <v>450</v>
      </c>
      <c r="E35" s="99">
        <v>38</v>
      </c>
      <c r="F35" s="99">
        <v>12</v>
      </c>
      <c r="G35" s="99">
        <v>33</v>
      </c>
      <c r="H35" s="99">
        <v>385</v>
      </c>
      <c r="I35" s="99">
        <v>3</v>
      </c>
      <c r="J35" s="99">
        <v>345</v>
      </c>
      <c r="K35" s="19">
        <v>44.34</v>
      </c>
      <c r="L35" s="125">
        <v>43.04</v>
      </c>
    </row>
    <row r="36" spans="1:12" ht="13.8" thickBot="1" x14ac:dyDescent="0.3">
      <c r="A36" s="347"/>
      <c r="B36" s="174" t="s">
        <v>105</v>
      </c>
      <c r="C36" s="254">
        <v>0</v>
      </c>
      <c r="D36" s="129">
        <v>470</v>
      </c>
      <c r="E36" s="129">
        <v>54</v>
      </c>
      <c r="F36" s="129">
        <v>12</v>
      </c>
      <c r="G36" s="129">
        <v>36</v>
      </c>
      <c r="H36" s="129">
        <v>400</v>
      </c>
      <c r="I36" s="129">
        <v>3</v>
      </c>
      <c r="J36" s="129">
        <v>345</v>
      </c>
      <c r="K36" s="91">
        <v>68.3</v>
      </c>
      <c r="L36" s="116">
        <v>66.709999999999994</v>
      </c>
    </row>
    <row r="37" spans="1:12" x14ac:dyDescent="0.25">
      <c r="A37" s="30" t="s">
        <v>60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61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62</v>
      </c>
      <c r="B39" s="28"/>
      <c r="C39" s="28"/>
      <c r="D39" s="29"/>
      <c r="E39" s="29"/>
      <c r="F39" s="29"/>
      <c r="G39" s="29"/>
      <c r="H39" s="5"/>
      <c r="I39" s="5"/>
      <c r="J39" s="5"/>
      <c r="K39" s="5"/>
      <c r="L39" s="5"/>
    </row>
    <row r="40" spans="1:12" x14ac:dyDescent="0.25">
      <c r="A40" s="27" t="s">
        <v>63</v>
      </c>
      <c r="B40" s="28"/>
      <c r="C40" s="28"/>
      <c r="D40" s="29"/>
      <c r="E40" s="29"/>
      <c r="F40" s="29"/>
      <c r="G40" s="29"/>
      <c r="H40" s="29"/>
      <c r="I40" s="5"/>
      <c r="J40" s="5"/>
      <c r="K40" s="5"/>
      <c r="L40" s="5"/>
    </row>
    <row r="41" spans="1:12" x14ac:dyDescent="0.25">
      <c r="A41" s="27" t="s">
        <v>64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27" t="s">
        <v>65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6">
    <mergeCell ref="A27:A29"/>
    <mergeCell ref="A32:A36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6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3"/>
  <sheetViews>
    <sheetView topLeftCell="A19" zoomScaleNormal="100" workbookViewId="0">
      <selection activeCell="Q31" sqref="Q31"/>
    </sheetView>
  </sheetViews>
  <sheetFormatPr defaultRowHeight="13.2" x14ac:dyDescent="0.25"/>
  <cols>
    <col min="1" max="1" width="11.44140625" customWidth="1"/>
    <col min="2" max="2" width="8.5546875" style="1" customWidth="1"/>
    <col min="3" max="3" width="8.5546875" customWidth="1"/>
    <col min="4" max="5" width="8.44140625" customWidth="1"/>
    <col min="6" max="6" width="10.44140625" customWidth="1"/>
    <col min="7" max="7" width="11.109375" customWidth="1"/>
    <col min="8" max="8" width="10.44140625" customWidth="1"/>
    <col min="9" max="9" width="9" customWidth="1"/>
    <col min="10" max="10" width="8.5546875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40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45" t="s">
        <v>11</v>
      </c>
      <c r="B10" s="117" t="s">
        <v>12</v>
      </c>
      <c r="C10" s="9">
        <v>327.2</v>
      </c>
      <c r="D10" s="101">
        <v>440</v>
      </c>
      <c r="E10" s="101">
        <v>24</v>
      </c>
      <c r="F10" s="101">
        <v>12</v>
      </c>
      <c r="G10" s="101">
        <v>22</v>
      </c>
      <c r="H10" s="101">
        <v>395</v>
      </c>
      <c r="I10" s="101">
        <v>4</v>
      </c>
      <c r="J10" s="101">
        <v>365</v>
      </c>
      <c r="K10" s="21">
        <v>11.93</v>
      </c>
      <c r="L10" s="113">
        <v>10.59</v>
      </c>
    </row>
    <row r="11" spans="1:12" x14ac:dyDescent="0.25">
      <c r="A11" s="346"/>
      <c r="B11" s="118" t="s">
        <v>13</v>
      </c>
      <c r="C11" s="8">
        <v>327.2</v>
      </c>
      <c r="D11" s="99">
        <v>445</v>
      </c>
      <c r="E11" s="99">
        <v>26</v>
      </c>
      <c r="F11" s="99">
        <v>12</v>
      </c>
      <c r="G11" s="99">
        <v>22</v>
      </c>
      <c r="H11" s="99">
        <v>400</v>
      </c>
      <c r="I11" s="99">
        <v>4</v>
      </c>
      <c r="J11" s="99">
        <v>370</v>
      </c>
      <c r="K11" s="19">
        <v>13.64</v>
      </c>
      <c r="L11" s="114">
        <v>12.28</v>
      </c>
    </row>
    <row r="12" spans="1:12" x14ac:dyDescent="0.25">
      <c r="A12" s="346"/>
      <c r="B12" s="119" t="s">
        <v>14</v>
      </c>
      <c r="C12" s="8">
        <v>327.2</v>
      </c>
      <c r="D12" s="99">
        <v>460</v>
      </c>
      <c r="E12" s="99">
        <v>28</v>
      </c>
      <c r="F12" s="99">
        <v>12</v>
      </c>
      <c r="G12" s="99">
        <v>26</v>
      </c>
      <c r="H12" s="99">
        <v>410</v>
      </c>
      <c r="I12" s="99">
        <v>4</v>
      </c>
      <c r="J12" s="99">
        <v>378</v>
      </c>
      <c r="K12" s="19">
        <v>16.63</v>
      </c>
      <c r="L12" s="114">
        <v>15.14</v>
      </c>
    </row>
    <row r="13" spans="1:12" x14ac:dyDescent="0.25">
      <c r="A13" s="346"/>
      <c r="B13" s="119" t="s">
        <v>15</v>
      </c>
      <c r="C13" s="8">
        <v>327.2</v>
      </c>
      <c r="D13" s="99">
        <v>485</v>
      </c>
      <c r="E13" s="99">
        <v>38</v>
      </c>
      <c r="F13" s="99">
        <v>16</v>
      </c>
      <c r="G13" s="99">
        <v>30</v>
      </c>
      <c r="H13" s="99">
        <v>430</v>
      </c>
      <c r="I13" s="99">
        <v>4</v>
      </c>
      <c r="J13" s="99">
        <v>395</v>
      </c>
      <c r="K13" s="19">
        <v>26.63</v>
      </c>
      <c r="L13" s="114">
        <v>25.74</v>
      </c>
    </row>
    <row r="14" spans="1:12" x14ac:dyDescent="0.25">
      <c r="A14" s="346"/>
      <c r="B14" s="119" t="s">
        <v>16</v>
      </c>
      <c r="C14" s="3">
        <v>327.2</v>
      </c>
      <c r="D14" s="99">
        <v>515</v>
      </c>
      <c r="E14" s="99">
        <v>50</v>
      </c>
      <c r="F14" s="99">
        <v>16</v>
      </c>
      <c r="G14" s="99">
        <v>33</v>
      </c>
      <c r="H14" s="99">
        <v>450</v>
      </c>
      <c r="I14" s="99">
        <v>4</v>
      </c>
      <c r="J14" s="99">
        <v>410</v>
      </c>
      <c r="K14" s="19">
        <v>43.35</v>
      </c>
      <c r="L14" s="114">
        <v>42.23</v>
      </c>
    </row>
    <row r="15" spans="1:12" ht="13.8" thickBot="1" x14ac:dyDescent="0.3">
      <c r="A15" s="347"/>
      <c r="B15" s="107" t="s">
        <v>52</v>
      </c>
      <c r="C15" s="4">
        <v>327.3</v>
      </c>
      <c r="D15" s="100">
        <v>530</v>
      </c>
      <c r="E15" s="100">
        <v>62</v>
      </c>
      <c r="F15" s="100">
        <v>16</v>
      </c>
      <c r="G15" s="100">
        <v>36</v>
      </c>
      <c r="H15" s="100">
        <v>460</v>
      </c>
      <c r="I15" s="100">
        <v>4</v>
      </c>
      <c r="J15" s="100">
        <v>410</v>
      </c>
      <c r="K15" s="20">
        <v>58.47</v>
      </c>
      <c r="L15" s="116">
        <v>56.2</v>
      </c>
    </row>
    <row r="16" spans="1:12" x14ac:dyDescent="0.25">
      <c r="A16" s="102"/>
      <c r="B16" s="104" t="s">
        <v>108</v>
      </c>
      <c r="C16" s="9">
        <v>327.2</v>
      </c>
      <c r="D16" s="101">
        <v>440</v>
      </c>
      <c r="E16" s="101">
        <v>24</v>
      </c>
      <c r="F16" s="101">
        <v>12</v>
      </c>
      <c r="G16" s="101">
        <v>22</v>
      </c>
      <c r="H16" s="101">
        <v>395</v>
      </c>
      <c r="I16" s="101">
        <v>4</v>
      </c>
      <c r="J16" s="101">
        <v>365</v>
      </c>
      <c r="K16" s="21">
        <v>11.93</v>
      </c>
      <c r="L16" s="113">
        <v>10.59</v>
      </c>
    </row>
    <row r="17" spans="1:12" x14ac:dyDescent="0.25">
      <c r="A17" s="102"/>
      <c r="B17" s="105" t="s">
        <v>109</v>
      </c>
      <c r="C17" s="8">
        <v>327.2</v>
      </c>
      <c r="D17" s="99">
        <v>445</v>
      </c>
      <c r="E17" s="99">
        <v>26</v>
      </c>
      <c r="F17" s="99">
        <v>12</v>
      </c>
      <c r="G17" s="99">
        <v>22</v>
      </c>
      <c r="H17" s="99">
        <v>400</v>
      </c>
      <c r="I17" s="99">
        <v>4</v>
      </c>
      <c r="J17" s="99">
        <v>370</v>
      </c>
      <c r="K17" s="19">
        <v>13.64</v>
      </c>
      <c r="L17" s="114">
        <v>12.28</v>
      </c>
    </row>
    <row r="18" spans="1:12" x14ac:dyDescent="0.25">
      <c r="A18" s="102"/>
      <c r="B18" s="105" t="s">
        <v>110</v>
      </c>
      <c r="C18" s="8">
        <v>327.2</v>
      </c>
      <c r="D18" s="99">
        <v>460</v>
      </c>
      <c r="E18" s="99">
        <v>32</v>
      </c>
      <c r="F18" s="99">
        <v>12</v>
      </c>
      <c r="G18" s="99">
        <v>26</v>
      </c>
      <c r="H18" s="99">
        <v>410</v>
      </c>
      <c r="I18" s="99">
        <v>4</v>
      </c>
      <c r="J18" s="99">
        <v>378</v>
      </c>
      <c r="K18" s="19">
        <v>19.010000000000002</v>
      </c>
      <c r="L18" s="114">
        <v>17.510000000000002</v>
      </c>
    </row>
    <row r="19" spans="1:12" x14ac:dyDescent="0.25">
      <c r="A19" s="102"/>
      <c r="B19" s="105" t="s">
        <v>111</v>
      </c>
      <c r="C19" s="8">
        <v>327.2</v>
      </c>
      <c r="D19" s="99">
        <v>485</v>
      </c>
      <c r="E19" s="99">
        <v>38</v>
      </c>
      <c r="F19" s="99">
        <v>16</v>
      </c>
      <c r="G19" s="99">
        <v>30</v>
      </c>
      <c r="H19" s="99">
        <v>430</v>
      </c>
      <c r="I19" s="99">
        <v>4</v>
      </c>
      <c r="J19" s="99">
        <v>395</v>
      </c>
      <c r="K19" s="19">
        <v>26.63</v>
      </c>
      <c r="L19" s="114">
        <v>25.74</v>
      </c>
    </row>
    <row r="20" spans="1:12" x14ac:dyDescent="0.25">
      <c r="A20" s="102"/>
      <c r="B20" s="105" t="s">
        <v>112</v>
      </c>
      <c r="C20" s="3">
        <v>327.2</v>
      </c>
      <c r="D20" s="99">
        <v>515</v>
      </c>
      <c r="E20" s="99">
        <v>52</v>
      </c>
      <c r="F20" s="99">
        <v>16</v>
      </c>
      <c r="G20" s="99">
        <v>33</v>
      </c>
      <c r="H20" s="99">
        <v>450</v>
      </c>
      <c r="I20" s="99">
        <v>4</v>
      </c>
      <c r="J20" s="99">
        <v>410</v>
      </c>
      <c r="K20" s="19">
        <v>45.08</v>
      </c>
      <c r="L20" s="114">
        <v>43.12</v>
      </c>
    </row>
    <row r="21" spans="1:12" ht="13.8" thickBot="1" x14ac:dyDescent="0.3">
      <c r="A21" s="103" t="s">
        <v>107</v>
      </c>
      <c r="B21" s="115" t="s">
        <v>113</v>
      </c>
      <c r="C21" s="4">
        <v>327.3</v>
      </c>
      <c r="D21" s="100">
        <v>530</v>
      </c>
      <c r="E21" s="100">
        <v>65</v>
      </c>
      <c r="F21" s="100">
        <v>16</v>
      </c>
      <c r="G21" s="100">
        <v>36</v>
      </c>
      <c r="H21" s="100">
        <v>460</v>
      </c>
      <c r="I21" s="100">
        <v>4</v>
      </c>
      <c r="J21" s="100">
        <v>410</v>
      </c>
      <c r="K21" s="20">
        <v>61.3</v>
      </c>
      <c r="L21" s="116">
        <v>59.03</v>
      </c>
    </row>
    <row r="22" spans="1:12" x14ac:dyDescent="0.25">
      <c r="A22" s="342" t="s">
        <v>22</v>
      </c>
      <c r="B22" s="120" t="s">
        <v>17</v>
      </c>
      <c r="C22" s="9">
        <v>327.2</v>
      </c>
      <c r="D22" s="101">
        <v>440</v>
      </c>
      <c r="E22" s="101">
        <v>20</v>
      </c>
      <c r="F22" s="101">
        <v>12</v>
      </c>
      <c r="G22" s="101">
        <v>22</v>
      </c>
      <c r="H22" s="101">
        <v>395</v>
      </c>
      <c r="I22" s="101">
        <v>4</v>
      </c>
      <c r="J22" s="101">
        <v>365</v>
      </c>
      <c r="K22" s="21">
        <v>9.9499999999999993</v>
      </c>
      <c r="L22" s="113">
        <v>8.6</v>
      </c>
    </row>
    <row r="23" spans="1:12" x14ac:dyDescent="0.25">
      <c r="A23" s="343"/>
      <c r="B23" s="119" t="s">
        <v>18</v>
      </c>
      <c r="C23" s="8">
        <v>327.2</v>
      </c>
      <c r="D23" s="99">
        <v>445</v>
      </c>
      <c r="E23" s="99">
        <v>22</v>
      </c>
      <c r="F23" s="99">
        <v>12</v>
      </c>
      <c r="G23" s="99">
        <v>22</v>
      </c>
      <c r="H23" s="99">
        <v>400</v>
      </c>
      <c r="I23" s="99">
        <v>4</v>
      </c>
      <c r="J23" s="99">
        <v>370</v>
      </c>
      <c r="K23" s="19">
        <v>11.48</v>
      </c>
      <c r="L23" s="114">
        <v>10.18</v>
      </c>
    </row>
    <row r="24" spans="1:12" x14ac:dyDescent="0.25">
      <c r="A24" s="343"/>
      <c r="B24" s="119" t="s">
        <v>19</v>
      </c>
      <c r="C24" s="8">
        <v>327.2</v>
      </c>
      <c r="D24" s="99">
        <v>460</v>
      </c>
      <c r="E24" s="99">
        <v>28</v>
      </c>
      <c r="F24" s="99">
        <v>12</v>
      </c>
      <c r="G24" s="99">
        <v>26</v>
      </c>
      <c r="H24" s="99">
        <v>410</v>
      </c>
      <c r="I24" s="99">
        <v>4</v>
      </c>
      <c r="J24" s="99">
        <v>378</v>
      </c>
      <c r="K24" s="19">
        <v>16.61</v>
      </c>
      <c r="L24" s="114">
        <v>15.14</v>
      </c>
    </row>
    <row r="25" spans="1:12" x14ac:dyDescent="0.25">
      <c r="A25" s="343"/>
      <c r="B25" s="119" t="s">
        <v>20</v>
      </c>
      <c r="C25" s="8">
        <v>327.2</v>
      </c>
      <c r="D25" s="99">
        <v>485</v>
      </c>
      <c r="E25" s="99">
        <v>32</v>
      </c>
      <c r="F25" s="99">
        <v>16</v>
      </c>
      <c r="G25" s="99">
        <v>26</v>
      </c>
      <c r="H25" s="99">
        <v>430</v>
      </c>
      <c r="I25" s="99">
        <v>4</v>
      </c>
      <c r="J25" s="99">
        <v>395</v>
      </c>
      <c r="K25" s="19">
        <v>23.14</v>
      </c>
      <c r="L25" s="114">
        <v>21.45</v>
      </c>
    </row>
    <row r="26" spans="1:12" ht="13.8" thickBot="1" x14ac:dyDescent="0.3">
      <c r="A26" s="344"/>
      <c r="B26" s="121" t="s">
        <v>21</v>
      </c>
      <c r="C26" s="4">
        <v>327.2</v>
      </c>
      <c r="D26" s="100">
        <v>515</v>
      </c>
      <c r="E26" s="100">
        <v>40</v>
      </c>
      <c r="F26" s="100">
        <v>16</v>
      </c>
      <c r="G26" s="100">
        <v>33</v>
      </c>
      <c r="H26" s="100">
        <v>450</v>
      </c>
      <c r="I26" s="100">
        <v>4</v>
      </c>
      <c r="J26" s="100">
        <v>410</v>
      </c>
      <c r="K26" s="20">
        <v>34.68</v>
      </c>
      <c r="L26" s="116">
        <v>32.71</v>
      </c>
    </row>
    <row r="27" spans="1:12" x14ac:dyDescent="0.25">
      <c r="A27" s="342" t="s">
        <v>23</v>
      </c>
      <c r="B27" s="104" t="s">
        <v>24</v>
      </c>
      <c r="C27" s="9">
        <v>327.2</v>
      </c>
      <c r="D27" s="9">
        <v>457.2</v>
      </c>
      <c r="E27" s="9">
        <v>19</v>
      </c>
      <c r="F27" s="101">
        <v>12</v>
      </c>
      <c r="G27" s="9">
        <v>22.2</v>
      </c>
      <c r="H27" s="9">
        <v>406.4</v>
      </c>
      <c r="I27" s="9"/>
      <c r="J27" s="9"/>
      <c r="K27" s="21">
        <v>11.19</v>
      </c>
      <c r="L27" s="113"/>
    </row>
    <row r="28" spans="1:12" x14ac:dyDescent="0.25">
      <c r="A28" s="343"/>
      <c r="B28" s="105" t="s">
        <v>25</v>
      </c>
      <c r="C28" s="8">
        <v>327.2</v>
      </c>
      <c r="D28" s="3">
        <v>457.2</v>
      </c>
      <c r="E28" s="3">
        <v>25.4</v>
      </c>
      <c r="F28" s="99">
        <v>12</v>
      </c>
      <c r="G28" s="3">
        <v>25.4</v>
      </c>
      <c r="H28" s="3">
        <v>406.4</v>
      </c>
      <c r="I28" s="3"/>
      <c r="J28" s="3"/>
      <c r="K28" s="19">
        <v>14.74</v>
      </c>
      <c r="L28" s="114"/>
    </row>
    <row r="29" spans="1:12" ht="13.8" thickBot="1" x14ac:dyDescent="0.3">
      <c r="A29" s="348"/>
      <c r="B29" s="124" t="s">
        <v>26</v>
      </c>
      <c r="C29" s="23">
        <v>327.2</v>
      </c>
      <c r="D29" s="23">
        <v>489</v>
      </c>
      <c r="E29" s="23">
        <v>31.8</v>
      </c>
      <c r="F29" s="112">
        <v>16</v>
      </c>
      <c r="G29" s="23">
        <v>25.4</v>
      </c>
      <c r="H29" s="23">
        <v>438.2</v>
      </c>
      <c r="I29" s="23"/>
      <c r="J29" s="23"/>
      <c r="K29" s="24">
        <v>23.91</v>
      </c>
      <c r="L29" s="125"/>
    </row>
    <row r="30" spans="1:12" x14ac:dyDescent="0.25">
      <c r="A30" s="109"/>
      <c r="B30" s="142" t="s">
        <v>24</v>
      </c>
      <c r="C30" s="151">
        <v>0</v>
      </c>
      <c r="D30" s="9">
        <v>457.2</v>
      </c>
      <c r="E30" s="9">
        <v>19</v>
      </c>
      <c r="F30" s="101">
        <v>12</v>
      </c>
      <c r="G30" s="9">
        <v>22.2</v>
      </c>
      <c r="H30" s="9">
        <v>406.4</v>
      </c>
      <c r="I30" s="9"/>
      <c r="J30" s="9"/>
      <c r="K30" s="21">
        <v>23.77</v>
      </c>
      <c r="L30" s="113"/>
    </row>
    <row r="31" spans="1:12" x14ac:dyDescent="0.25">
      <c r="A31" s="110"/>
      <c r="B31" s="2" t="s">
        <v>25</v>
      </c>
      <c r="C31" s="99">
        <v>0</v>
      </c>
      <c r="D31" s="3">
        <v>457.2</v>
      </c>
      <c r="E31" s="3">
        <v>25.4</v>
      </c>
      <c r="F31" s="99">
        <v>12</v>
      </c>
      <c r="G31" s="3">
        <v>25.4</v>
      </c>
      <c r="H31" s="3">
        <v>406.4</v>
      </c>
      <c r="I31" s="3"/>
      <c r="J31" s="3"/>
      <c r="K31" s="18">
        <v>31.49</v>
      </c>
      <c r="L31" s="133"/>
    </row>
    <row r="32" spans="1:12" x14ac:dyDescent="0.25">
      <c r="A32" s="334" t="s">
        <v>116</v>
      </c>
      <c r="B32" s="2" t="s">
        <v>28</v>
      </c>
      <c r="C32" s="152">
        <v>0</v>
      </c>
      <c r="D32" s="99">
        <v>445</v>
      </c>
      <c r="E32" s="99">
        <v>22</v>
      </c>
      <c r="F32" s="99">
        <v>12</v>
      </c>
      <c r="G32" s="99">
        <v>22</v>
      </c>
      <c r="H32" s="99">
        <v>400</v>
      </c>
      <c r="I32" s="99">
        <v>4</v>
      </c>
      <c r="J32" s="99">
        <v>370</v>
      </c>
      <c r="K32" s="18">
        <v>26.05</v>
      </c>
      <c r="L32" s="133">
        <v>24.68</v>
      </c>
    </row>
    <row r="33" spans="1:12" x14ac:dyDescent="0.25">
      <c r="A33" s="334"/>
      <c r="B33" s="2" t="s">
        <v>29</v>
      </c>
      <c r="C33" s="152">
        <v>0</v>
      </c>
      <c r="D33" s="99">
        <v>460</v>
      </c>
      <c r="E33" s="99">
        <v>28</v>
      </c>
      <c r="F33" s="99">
        <v>12</v>
      </c>
      <c r="G33" s="99">
        <v>26</v>
      </c>
      <c r="H33" s="99">
        <v>410</v>
      </c>
      <c r="I33" s="99">
        <v>4</v>
      </c>
      <c r="J33" s="99">
        <v>378</v>
      </c>
      <c r="K33" s="19">
        <v>35.1</v>
      </c>
      <c r="L33" s="114">
        <v>33.6</v>
      </c>
    </row>
    <row r="34" spans="1:12" x14ac:dyDescent="0.25">
      <c r="A34" s="334"/>
      <c r="B34" s="295" t="s">
        <v>30</v>
      </c>
      <c r="C34" s="152">
        <v>0</v>
      </c>
      <c r="D34" s="99">
        <v>485</v>
      </c>
      <c r="E34" s="99">
        <v>32</v>
      </c>
      <c r="F34" s="99">
        <v>16</v>
      </c>
      <c r="G34" s="99">
        <v>26</v>
      </c>
      <c r="H34" s="99">
        <v>430</v>
      </c>
      <c r="I34" s="99">
        <v>4</v>
      </c>
      <c r="J34" s="99">
        <v>395</v>
      </c>
      <c r="K34" s="19">
        <v>44.23</v>
      </c>
      <c r="L34" s="114">
        <v>42.55</v>
      </c>
    </row>
    <row r="35" spans="1:12" x14ac:dyDescent="0.25">
      <c r="A35" s="334"/>
      <c r="B35" s="195" t="s">
        <v>114</v>
      </c>
      <c r="C35" s="99">
        <v>0</v>
      </c>
      <c r="D35" s="99">
        <v>515</v>
      </c>
      <c r="E35" s="99">
        <v>40</v>
      </c>
      <c r="F35" s="99">
        <v>16</v>
      </c>
      <c r="G35" s="99">
        <v>33</v>
      </c>
      <c r="H35" s="99">
        <v>450</v>
      </c>
      <c r="I35" s="99">
        <v>4</v>
      </c>
      <c r="J35" s="99">
        <v>410</v>
      </c>
      <c r="K35" s="2">
        <v>61.05</v>
      </c>
      <c r="L35" s="114">
        <v>59.09</v>
      </c>
    </row>
    <row r="36" spans="1:12" ht="13.8" thickBot="1" x14ac:dyDescent="0.3">
      <c r="A36" s="335"/>
      <c r="B36" s="170" t="s">
        <v>105</v>
      </c>
      <c r="C36" s="254">
        <v>0</v>
      </c>
      <c r="D36" s="129">
        <v>530</v>
      </c>
      <c r="E36" s="129">
        <v>62</v>
      </c>
      <c r="F36" s="129">
        <v>16</v>
      </c>
      <c r="G36" s="129">
        <v>36</v>
      </c>
      <c r="H36" s="129">
        <v>460</v>
      </c>
      <c r="I36" s="129">
        <v>4</v>
      </c>
      <c r="J36" s="129">
        <v>410</v>
      </c>
      <c r="K36" s="20">
        <v>99.36</v>
      </c>
      <c r="L36" s="116">
        <v>98.16</v>
      </c>
    </row>
    <row r="37" spans="1:12" x14ac:dyDescent="0.25">
      <c r="A37" s="30" t="s">
        <v>60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61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62</v>
      </c>
      <c r="B39" s="28"/>
      <c r="C39" s="28"/>
      <c r="D39" s="29"/>
      <c r="E39" s="29"/>
      <c r="F39" s="29"/>
      <c r="G39" s="29"/>
      <c r="H39" s="5"/>
      <c r="I39" s="5"/>
      <c r="J39" s="5"/>
      <c r="K39" s="5"/>
      <c r="L39" s="5"/>
    </row>
    <row r="40" spans="1:12" x14ac:dyDescent="0.25">
      <c r="A40" s="27" t="s">
        <v>63</v>
      </c>
      <c r="B40" s="28"/>
      <c r="C40" s="28"/>
      <c r="D40" s="29"/>
      <c r="E40" s="29"/>
      <c r="F40" s="29"/>
      <c r="G40" s="29"/>
      <c r="H40" s="29"/>
      <c r="I40" s="5"/>
      <c r="J40" s="5"/>
      <c r="K40" s="5"/>
      <c r="L40" s="5"/>
    </row>
    <row r="41" spans="1:12" x14ac:dyDescent="0.25">
      <c r="A41" s="27" t="s">
        <v>64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27" t="s">
        <v>65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6">
    <mergeCell ref="A27:A29"/>
    <mergeCell ref="A32:A36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3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53"/>
  <sheetViews>
    <sheetView topLeftCell="A13" zoomScaleNormal="100" workbookViewId="0">
      <selection activeCell="B23" sqref="A23:XFD23"/>
    </sheetView>
  </sheetViews>
  <sheetFormatPr defaultRowHeight="13.2" x14ac:dyDescent="0.25"/>
  <cols>
    <col min="1" max="1" width="11.44140625" customWidth="1"/>
    <col min="2" max="2" width="8.88671875" style="1" customWidth="1"/>
    <col min="3" max="3" width="8.5546875" customWidth="1"/>
    <col min="4" max="4" width="8" customWidth="1"/>
    <col min="5" max="5" width="8.44140625" customWidth="1"/>
    <col min="6" max="6" width="10.44140625" customWidth="1"/>
    <col min="7" max="7" width="11.109375" customWidth="1"/>
    <col min="8" max="8" width="8.88671875" customWidth="1"/>
    <col min="9" max="9" width="9" customWidth="1"/>
    <col min="10" max="10" width="9.44140625" customWidth="1"/>
    <col min="11" max="12" width="8.88671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41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45" t="s">
        <v>11</v>
      </c>
      <c r="B10" s="117" t="s">
        <v>12</v>
      </c>
      <c r="C10" s="21">
        <v>360.43</v>
      </c>
      <c r="D10" s="101">
        <v>490</v>
      </c>
      <c r="E10" s="101">
        <v>26</v>
      </c>
      <c r="F10" s="101">
        <v>12</v>
      </c>
      <c r="G10" s="101">
        <v>22</v>
      </c>
      <c r="H10" s="101">
        <v>445</v>
      </c>
      <c r="I10" s="101">
        <v>4</v>
      </c>
      <c r="J10" s="101">
        <v>415</v>
      </c>
      <c r="K10" s="21">
        <v>16.72</v>
      </c>
      <c r="L10" s="113">
        <v>15.19</v>
      </c>
    </row>
    <row r="11" spans="1:12" x14ac:dyDescent="0.25">
      <c r="A11" s="346"/>
      <c r="B11" s="118" t="s">
        <v>13</v>
      </c>
      <c r="C11" s="18">
        <v>360.43</v>
      </c>
      <c r="D11" s="99">
        <v>505</v>
      </c>
      <c r="E11" s="99">
        <v>28</v>
      </c>
      <c r="F11" s="99">
        <v>16</v>
      </c>
      <c r="G11" s="99">
        <v>22</v>
      </c>
      <c r="H11" s="99">
        <v>460</v>
      </c>
      <c r="I11" s="99">
        <v>4</v>
      </c>
      <c r="J11" s="99">
        <v>430</v>
      </c>
      <c r="K11" s="19">
        <v>20.239999999999998</v>
      </c>
      <c r="L11" s="114">
        <v>18.71</v>
      </c>
    </row>
    <row r="12" spans="1:12" x14ac:dyDescent="0.25">
      <c r="A12" s="346"/>
      <c r="B12" s="119" t="s">
        <v>14</v>
      </c>
      <c r="C12" s="18">
        <v>360.43</v>
      </c>
      <c r="D12" s="99">
        <v>520</v>
      </c>
      <c r="E12" s="99">
        <v>32</v>
      </c>
      <c r="F12" s="99">
        <v>16</v>
      </c>
      <c r="G12" s="99">
        <v>26</v>
      </c>
      <c r="H12" s="99">
        <v>470</v>
      </c>
      <c r="I12" s="99">
        <v>4</v>
      </c>
      <c r="J12" s="99">
        <v>438</v>
      </c>
      <c r="K12" s="19">
        <v>25.56</v>
      </c>
      <c r="L12" s="114">
        <v>23.89</v>
      </c>
    </row>
    <row r="13" spans="1:12" x14ac:dyDescent="0.25">
      <c r="A13" s="346"/>
      <c r="B13" s="119" t="s">
        <v>15</v>
      </c>
      <c r="C13" s="18">
        <v>360.43</v>
      </c>
      <c r="D13" s="99">
        <v>555</v>
      </c>
      <c r="E13" s="99">
        <v>42</v>
      </c>
      <c r="F13" s="99">
        <v>16</v>
      </c>
      <c r="G13" s="99">
        <v>33</v>
      </c>
      <c r="H13" s="99">
        <v>490</v>
      </c>
      <c r="I13" s="99">
        <v>4</v>
      </c>
      <c r="J13" s="99">
        <v>450</v>
      </c>
      <c r="K13" s="19">
        <v>41.57</v>
      </c>
      <c r="L13" s="114">
        <v>39.4</v>
      </c>
    </row>
    <row r="14" spans="1:12" x14ac:dyDescent="0.25">
      <c r="A14" s="346"/>
      <c r="B14" s="119" t="s">
        <v>16</v>
      </c>
      <c r="C14" s="19">
        <v>360.43</v>
      </c>
      <c r="D14" s="99">
        <v>580</v>
      </c>
      <c r="E14" s="99">
        <v>56</v>
      </c>
      <c r="F14" s="99">
        <v>16</v>
      </c>
      <c r="G14" s="99">
        <v>36</v>
      </c>
      <c r="H14" s="99">
        <v>510</v>
      </c>
      <c r="I14" s="99">
        <v>4</v>
      </c>
      <c r="J14" s="99">
        <v>465</v>
      </c>
      <c r="K14" s="19">
        <v>64.069999999999993</v>
      </c>
      <c r="L14" s="114">
        <v>61.62</v>
      </c>
    </row>
    <row r="15" spans="1:12" ht="13.8" thickBot="1" x14ac:dyDescent="0.3">
      <c r="A15" s="347"/>
      <c r="B15" s="107" t="s">
        <v>52</v>
      </c>
      <c r="C15" s="20">
        <v>360.43</v>
      </c>
      <c r="D15" s="100">
        <v>600</v>
      </c>
      <c r="E15" s="100">
        <v>72</v>
      </c>
      <c r="F15" s="100">
        <v>16</v>
      </c>
      <c r="G15" s="100">
        <v>39</v>
      </c>
      <c r="H15" s="100">
        <v>525</v>
      </c>
      <c r="I15" s="100">
        <v>4</v>
      </c>
      <c r="J15" s="100">
        <v>465</v>
      </c>
      <c r="K15" s="20">
        <v>91.25</v>
      </c>
      <c r="L15" s="116">
        <v>88.31</v>
      </c>
    </row>
    <row r="16" spans="1:12" x14ac:dyDescent="0.25">
      <c r="A16" s="102"/>
      <c r="B16" s="104" t="s">
        <v>108</v>
      </c>
      <c r="C16" s="21">
        <v>360.43</v>
      </c>
      <c r="D16" s="101">
        <v>490</v>
      </c>
      <c r="E16" s="101">
        <v>26</v>
      </c>
      <c r="F16" s="101">
        <v>12</v>
      </c>
      <c r="G16" s="101">
        <v>22</v>
      </c>
      <c r="H16" s="101">
        <v>445</v>
      </c>
      <c r="I16" s="101">
        <v>4</v>
      </c>
      <c r="J16" s="101">
        <v>415</v>
      </c>
      <c r="K16" s="21">
        <v>16.72</v>
      </c>
      <c r="L16" s="113">
        <v>15.19</v>
      </c>
    </row>
    <row r="17" spans="1:12" x14ac:dyDescent="0.25">
      <c r="A17" s="102"/>
      <c r="B17" s="105" t="s">
        <v>109</v>
      </c>
      <c r="C17" s="18">
        <v>360.43</v>
      </c>
      <c r="D17" s="99">
        <v>505</v>
      </c>
      <c r="E17" s="99">
        <v>30</v>
      </c>
      <c r="F17" s="99">
        <v>16</v>
      </c>
      <c r="G17" s="99">
        <v>22</v>
      </c>
      <c r="H17" s="99">
        <v>460</v>
      </c>
      <c r="I17" s="99">
        <v>4</v>
      </c>
      <c r="J17" s="99">
        <v>430</v>
      </c>
      <c r="K17" s="19">
        <v>21.69</v>
      </c>
      <c r="L17" s="114">
        <v>20.149999999999999</v>
      </c>
    </row>
    <row r="18" spans="1:12" x14ac:dyDescent="0.25">
      <c r="A18" s="102"/>
      <c r="B18" s="105" t="s">
        <v>110</v>
      </c>
      <c r="C18" s="18">
        <v>360.43</v>
      </c>
      <c r="D18" s="99">
        <v>520</v>
      </c>
      <c r="E18" s="99">
        <v>35</v>
      </c>
      <c r="F18" s="99">
        <v>16</v>
      </c>
      <c r="G18" s="99">
        <v>26</v>
      </c>
      <c r="H18" s="99">
        <v>470</v>
      </c>
      <c r="I18" s="99">
        <v>4</v>
      </c>
      <c r="J18" s="99">
        <v>438</v>
      </c>
      <c r="K18" s="19">
        <v>27.96</v>
      </c>
      <c r="L18" s="114">
        <v>26.29</v>
      </c>
    </row>
    <row r="19" spans="1:12" x14ac:dyDescent="0.25">
      <c r="A19" s="102"/>
      <c r="B19" s="105" t="s">
        <v>111</v>
      </c>
      <c r="C19" s="18">
        <v>360.43</v>
      </c>
      <c r="D19" s="99">
        <v>555</v>
      </c>
      <c r="E19" s="99">
        <v>42</v>
      </c>
      <c r="F19" s="99">
        <v>16</v>
      </c>
      <c r="G19" s="99">
        <v>33</v>
      </c>
      <c r="H19" s="99">
        <v>490</v>
      </c>
      <c r="I19" s="99">
        <v>4</v>
      </c>
      <c r="J19" s="99">
        <v>450</v>
      </c>
      <c r="K19" s="19">
        <v>41.57</v>
      </c>
      <c r="L19" s="114">
        <v>39.4</v>
      </c>
    </row>
    <row r="20" spans="1:12" x14ac:dyDescent="0.25">
      <c r="A20" s="102"/>
      <c r="B20" s="105" t="s">
        <v>112</v>
      </c>
      <c r="C20" s="19">
        <v>360.43</v>
      </c>
      <c r="D20" s="99">
        <v>580</v>
      </c>
      <c r="E20" s="99">
        <v>58</v>
      </c>
      <c r="F20" s="99">
        <v>16</v>
      </c>
      <c r="G20" s="99">
        <v>36</v>
      </c>
      <c r="H20" s="99">
        <v>510</v>
      </c>
      <c r="I20" s="99">
        <v>4</v>
      </c>
      <c r="J20" s="99">
        <v>465</v>
      </c>
      <c r="K20" s="19">
        <v>66.36</v>
      </c>
      <c r="L20" s="114">
        <v>63.91</v>
      </c>
    </row>
    <row r="21" spans="1:12" ht="13.8" thickBot="1" x14ac:dyDescent="0.3">
      <c r="A21" s="103" t="s">
        <v>107</v>
      </c>
      <c r="B21" s="115" t="s">
        <v>113</v>
      </c>
      <c r="C21" s="20">
        <v>360.43</v>
      </c>
      <c r="D21" s="100">
        <v>600</v>
      </c>
      <c r="E21" s="100">
        <v>72</v>
      </c>
      <c r="F21" s="100">
        <v>16</v>
      </c>
      <c r="G21" s="100">
        <v>39</v>
      </c>
      <c r="H21" s="100">
        <v>525</v>
      </c>
      <c r="I21" s="100">
        <v>4</v>
      </c>
      <c r="J21" s="100">
        <v>465</v>
      </c>
      <c r="K21" s="20">
        <v>91.25</v>
      </c>
      <c r="L21" s="116">
        <v>88.31</v>
      </c>
    </row>
    <row r="22" spans="1:12" x14ac:dyDescent="0.25">
      <c r="A22" s="342" t="s">
        <v>22</v>
      </c>
      <c r="B22" s="120" t="s">
        <v>17</v>
      </c>
      <c r="C22" s="21">
        <v>360.43</v>
      </c>
      <c r="D22" s="101">
        <v>490</v>
      </c>
      <c r="E22" s="101">
        <v>22</v>
      </c>
      <c r="F22" s="101">
        <v>12</v>
      </c>
      <c r="G22" s="101">
        <v>22</v>
      </c>
      <c r="H22" s="101">
        <v>445</v>
      </c>
      <c r="I22" s="101">
        <v>4</v>
      </c>
      <c r="J22" s="101">
        <v>415</v>
      </c>
      <c r="K22" s="21">
        <v>14.15</v>
      </c>
      <c r="L22" s="113">
        <v>13.25</v>
      </c>
    </row>
    <row r="23" spans="1:12" x14ac:dyDescent="0.25">
      <c r="A23" s="343"/>
      <c r="B23" s="119" t="s">
        <v>18</v>
      </c>
      <c r="C23" s="18">
        <v>360.43</v>
      </c>
      <c r="D23" s="99">
        <v>505</v>
      </c>
      <c r="E23" s="99">
        <v>25</v>
      </c>
      <c r="F23" s="99">
        <v>16</v>
      </c>
      <c r="G23" s="99">
        <v>22</v>
      </c>
      <c r="H23" s="99">
        <v>460</v>
      </c>
      <c r="I23" s="99">
        <v>4</v>
      </c>
      <c r="J23" s="99">
        <v>430</v>
      </c>
      <c r="K23" s="19">
        <v>18.07</v>
      </c>
      <c r="L23" s="114">
        <v>16.54</v>
      </c>
    </row>
    <row r="24" spans="1:12" x14ac:dyDescent="0.25">
      <c r="A24" s="343"/>
      <c r="B24" s="119" t="s">
        <v>19</v>
      </c>
      <c r="C24" s="18">
        <v>360.43</v>
      </c>
      <c r="D24" s="99">
        <v>520</v>
      </c>
      <c r="E24" s="99">
        <v>30</v>
      </c>
      <c r="F24" s="99">
        <v>16</v>
      </c>
      <c r="G24" s="99">
        <v>26</v>
      </c>
      <c r="H24" s="99">
        <v>470</v>
      </c>
      <c r="I24" s="99">
        <v>4</v>
      </c>
      <c r="J24" s="99">
        <v>438</v>
      </c>
      <c r="K24" s="19">
        <v>23.96</v>
      </c>
      <c r="L24" s="114">
        <v>22.29</v>
      </c>
    </row>
    <row r="25" spans="1:12" x14ac:dyDescent="0.25">
      <c r="A25" s="343"/>
      <c r="B25" s="119" t="s">
        <v>20</v>
      </c>
      <c r="C25" s="18">
        <v>360.43</v>
      </c>
      <c r="D25" s="99">
        <v>555</v>
      </c>
      <c r="E25" s="99">
        <v>35</v>
      </c>
      <c r="F25" s="99">
        <v>16</v>
      </c>
      <c r="G25" s="99">
        <v>33</v>
      </c>
      <c r="H25" s="99">
        <v>490</v>
      </c>
      <c r="I25" s="99">
        <v>4</v>
      </c>
      <c r="J25" s="99">
        <v>450</v>
      </c>
      <c r="K25" s="19">
        <v>34.659999999999997</v>
      </c>
      <c r="L25" s="114">
        <v>32.47</v>
      </c>
    </row>
    <row r="26" spans="1:12" ht="13.8" thickBot="1" x14ac:dyDescent="0.3">
      <c r="A26" s="344"/>
      <c r="B26" s="121" t="s">
        <v>21</v>
      </c>
      <c r="C26" s="20">
        <v>360.43</v>
      </c>
      <c r="D26" s="100">
        <v>580</v>
      </c>
      <c r="E26" s="100">
        <v>45</v>
      </c>
      <c r="F26" s="100">
        <v>16</v>
      </c>
      <c r="G26" s="100">
        <v>33</v>
      </c>
      <c r="H26" s="100">
        <v>510</v>
      </c>
      <c r="I26" s="100">
        <v>4</v>
      </c>
      <c r="J26" s="100">
        <v>465</v>
      </c>
      <c r="K26" s="20">
        <v>52.41</v>
      </c>
      <c r="L26" s="116">
        <v>49.87</v>
      </c>
    </row>
    <row r="27" spans="1:12" x14ac:dyDescent="0.25">
      <c r="A27" s="342" t="s">
        <v>23</v>
      </c>
      <c r="B27" s="104" t="s">
        <v>24</v>
      </c>
      <c r="C27" s="21">
        <v>360.43</v>
      </c>
      <c r="D27" s="9">
        <v>527.1</v>
      </c>
      <c r="E27" s="9">
        <v>22.2</v>
      </c>
      <c r="F27" s="101">
        <v>12</v>
      </c>
      <c r="G27" s="9">
        <v>25.41</v>
      </c>
      <c r="H27" s="9">
        <v>469.9</v>
      </c>
      <c r="I27" s="9"/>
      <c r="J27" s="9"/>
      <c r="K27" s="21">
        <v>18.55</v>
      </c>
      <c r="L27" s="113"/>
    </row>
    <row r="28" spans="1:12" x14ac:dyDescent="0.25">
      <c r="A28" s="343"/>
      <c r="B28" s="105" t="s">
        <v>25</v>
      </c>
      <c r="C28" s="18">
        <v>360.43</v>
      </c>
      <c r="D28" s="3">
        <v>527.1</v>
      </c>
      <c r="E28" s="3">
        <v>28.6</v>
      </c>
      <c r="F28" s="99">
        <v>12</v>
      </c>
      <c r="G28" s="3">
        <v>25.4</v>
      </c>
      <c r="H28" s="3">
        <v>469.9</v>
      </c>
      <c r="I28" s="3"/>
      <c r="J28" s="3"/>
      <c r="K28" s="19">
        <v>24.7</v>
      </c>
      <c r="L28" s="114"/>
    </row>
    <row r="29" spans="1:12" ht="13.8" thickBot="1" x14ac:dyDescent="0.3">
      <c r="A29" s="344"/>
      <c r="B29" s="107" t="s">
        <v>26</v>
      </c>
      <c r="C29" s="20">
        <v>360.43</v>
      </c>
      <c r="D29" s="4">
        <v>552.5</v>
      </c>
      <c r="E29" s="4">
        <v>34.9</v>
      </c>
      <c r="F29" s="100">
        <v>16</v>
      </c>
      <c r="G29" s="4">
        <v>28.6</v>
      </c>
      <c r="H29" s="4">
        <v>495.3</v>
      </c>
      <c r="I29" s="4"/>
      <c r="J29" s="4"/>
      <c r="K29" s="20">
        <v>34.880000000000003</v>
      </c>
      <c r="L29" s="116"/>
    </row>
    <row r="30" spans="1:12" x14ac:dyDescent="0.25">
      <c r="A30" s="252"/>
      <c r="B30" s="104" t="s">
        <v>24</v>
      </c>
      <c r="C30" s="101">
        <v>0</v>
      </c>
      <c r="D30" s="9">
        <v>527.1</v>
      </c>
      <c r="E30" s="9">
        <v>22.2</v>
      </c>
      <c r="F30" s="101">
        <v>12</v>
      </c>
      <c r="G30" s="9">
        <v>25.41</v>
      </c>
      <c r="H30" s="9">
        <v>469.9</v>
      </c>
      <c r="I30" s="9"/>
      <c r="J30" s="9"/>
      <c r="K30" s="21">
        <v>37.18</v>
      </c>
      <c r="L30" s="113"/>
    </row>
    <row r="31" spans="1:12" x14ac:dyDescent="0.25">
      <c r="A31" s="102"/>
      <c r="B31" s="105" t="s">
        <v>25</v>
      </c>
      <c r="C31" s="98">
        <v>0</v>
      </c>
      <c r="D31" s="3">
        <v>527.1</v>
      </c>
      <c r="E31" s="3">
        <v>28.6</v>
      </c>
      <c r="F31" s="99">
        <v>12</v>
      </c>
      <c r="G31" s="3">
        <v>25.4</v>
      </c>
      <c r="H31" s="3">
        <v>469.9</v>
      </c>
      <c r="I31" s="8"/>
      <c r="J31" s="8"/>
      <c r="K31" s="18">
        <v>47.58</v>
      </c>
      <c r="L31" s="133"/>
    </row>
    <row r="32" spans="1:12" x14ac:dyDescent="0.25">
      <c r="A32" s="346" t="s">
        <v>116</v>
      </c>
      <c r="B32" s="123" t="s">
        <v>28</v>
      </c>
      <c r="C32" s="98">
        <v>0</v>
      </c>
      <c r="D32" s="98">
        <v>505</v>
      </c>
      <c r="E32" s="98">
        <v>25</v>
      </c>
      <c r="F32" s="98">
        <v>16</v>
      </c>
      <c r="G32" s="98">
        <v>22</v>
      </c>
      <c r="H32" s="98">
        <v>460</v>
      </c>
      <c r="I32" s="98">
        <v>4</v>
      </c>
      <c r="J32" s="98">
        <v>430</v>
      </c>
      <c r="K32" s="18">
        <v>38.08</v>
      </c>
      <c r="L32" s="133">
        <v>36.54</v>
      </c>
    </row>
    <row r="33" spans="1:12" x14ac:dyDescent="0.25">
      <c r="A33" s="346"/>
      <c r="B33" s="105" t="s">
        <v>29</v>
      </c>
      <c r="C33" s="99">
        <v>0</v>
      </c>
      <c r="D33" s="99">
        <v>520</v>
      </c>
      <c r="E33" s="99">
        <v>30</v>
      </c>
      <c r="F33" s="99">
        <v>16</v>
      </c>
      <c r="G33" s="99">
        <v>26</v>
      </c>
      <c r="H33" s="99">
        <v>470</v>
      </c>
      <c r="I33" s="99">
        <v>4</v>
      </c>
      <c r="J33" s="99">
        <v>438</v>
      </c>
      <c r="K33" s="19">
        <v>47.97</v>
      </c>
      <c r="L33" s="114">
        <v>47.09</v>
      </c>
    </row>
    <row r="34" spans="1:12" x14ac:dyDescent="0.25">
      <c r="A34" s="346"/>
      <c r="B34" s="127" t="s">
        <v>30</v>
      </c>
      <c r="C34" s="99">
        <v>0</v>
      </c>
      <c r="D34" s="99">
        <v>555</v>
      </c>
      <c r="E34" s="99">
        <v>35</v>
      </c>
      <c r="F34" s="99">
        <v>16</v>
      </c>
      <c r="G34" s="99">
        <v>33</v>
      </c>
      <c r="H34" s="99">
        <v>490</v>
      </c>
      <c r="I34" s="99">
        <v>4</v>
      </c>
      <c r="J34" s="99">
        <v>450</v>
      </c>
      <c r="K34" s="19">
        <v>62.65</v>
      </c>
      <c r="L34" s="114">
        <v>60.48</v>
      </c>
    </row>
    <row r="35" spans="1:12" x14ac:dyDescent="0.25">
      <c r="A35" s="346"/>
      <c r="B35" s="128" t="s">
        <v>114</v>
      </c>
      <c r="C35" s="99">
        <v>0</v>
      </c>
      <c r="D35" s="99">
        <v>580</v>
      </c>
      <c r="E35" s="99">
        <v>45</v>
      </c>
      <c r="F35" s="99">
        <v>16</v>
      </c>
      <c r="G35" s="99">
        <v>33</v>
      </c>
      <c r="H35" s="99">
        <v>510</v>
      </c>
      <c r="I35" s="99">
        <v>4</v>
      </c>
      <c r="J35" s="99">
        <v>465</v>
      </c>
      <c r="K35" s="19">
        <v>88.42</v>
      </c>
      <c r="L35" s="114">
        <v>85.88</v>
      </c>
    </row>
    <row r="36" spans="1:12" ht="13.8" thickBot="1" x14ac:dyDescent="0.3">
      <c r="A36" s="347"/>
      <c r="B36" s="122" t="s">
        <v>105</v>
      </c>
      <c r="C36" s="100">
        <v>0</v>
      </c>
      <c r="D36" s="100">
        <v>600</v>
      </c>
      <c r="E36" s="100">
        <v>72</v>
      </c>
      <c r="F36" s="100">
        <v>16</v>
      </c>
      <c r="G36" s="100">
        <v>39</v>
      </c>
      <c r="H36" s="100">
        <v>525</v>
      </c>
      <c r="I36" s="129">
        <v>4</v>
      </c>
      <c r="J36" s="129">
        <v>465</v>
      </c>
      <c r="K36" s="20">
        <v>148.87</v>
      </c>
      <c r="L36" s="116">
        <v>145.91999999999999</v>
      </c>
    </row>
    <row r="37" spans="1:12" x14ac:dyDescent="0.25">
      <c r="A37" s="30" t="s">
        <v>60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61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62</v>
      </c>
      <c r="B39" s="28"/>
      <c r="C39" s="28"/>
      <c r="D39" s="29"/>
      <c r="E39" s="29"/>
      <c r="F39" s="29"/>
      <c r="G39" s="29"/>
      <c r="H39" s="5"/>
      <c r="I39" s="5"/>
      <c r="J39" s="5"/>
      <c r="K39" s="5"/>
      <c r="L39" s="5"/>
    </row>
    <row r="40" spans="1:12" x14ac:dyDescent="0.25">
      <c r="A40" s="27" t="s">
        <v>63</v>
      </c>
      <c r="B40" s="28"/>
      <c r="C40" s="28"/>
      <c r="D40" s="29"/>
      <c r="E40" s="29"/>
      <c r="F40" s="29"/>
      <c r="G40" s="29"/>
      <c r="H40" s="29"/>
      <c r="I40" s="5"/>
      <c r="J40" s="5"/>
      <c r="K40" s="5"/>
      <c r="L40" s="5"/>
    </row>
    <row r="41" spans="1:12" x14ac:dyDescent="0.25">
      <c r="A41" s="27" t="s">
        <v>64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27" t="s">
        <v>65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6">
    <mergeCell ref="A27:A29"/>
    <mergeCell ref="A32:A36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3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54"/>
  <sheetViews>
    <sheetView zoomScaleNormal="100" workbookViewId="0">
      <selection activeCell="D5" sqref="D5"/>
    </sheetView>
  </sheetViews>
  <sheetFormatPr defaultRowHeight="13.2" x14ac:dyDescent="0.25"/>
  <cols>
    <col min="1" max="1" width="11.44140625" customWidth="1"/>
    <col min="2" max="2" width="8.88671875" style="1" customWidth="1"/>
    <col min="3" max="3" width="8.5546875" customWidth="1"/>
    <col min="4" max="4" width="8.44140625" customWidth="1"/>
    <col min="5" max="5" width="9.5546875" customWidth="1"/>
    <col min="6" max="6" width="10.44140625" customWidth="1"/>
    <col min="7" max="7" width="11.109375" customWidth="1"/>
    <col min="8" max="8" width="8.5546875" customWidth="1"/>
    <col min="9" max="9" width="10.44140625" customWidth="1"/>
    <col min="10" max="10" width="9.44140625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42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45" t="s">
        <v>11</v>
      </c>
      <c r="B10" s="117" t="s">
        <v>12</v>
      </c>
      <c r="C10" s="21">
        <v>411.23</v>
      </c>
      <c r="D10" s="101">
        <v>540</v>
      </c>
      <c r="E10" s="101">
        <v>28</v>
      </c>
      <c r="F10" s="101">
        <v>16</v>
      </c>
      <c r="G10" s="101">
        <v>22</v>
      </c>
      <c r="H10" s="101">
        <v>495</v>
      </c>
      <c r="I10" s="101">
        <v>4</v>
      </c>
      <c r="J10" s="101">
        <v>465</v>
      </c>
      <c r="K10" s="21">
        <v>19.79</v>
      </c>
      <c r="L10" s="113">
        <v>18.12</v>
      </c>
    </row>
    <row r="11" spans="1:12" x14ac:dyDescent="0.25">
      <c r="A11" s="346"/>
      <c r="B11" s="118" t="s">
        <v>13</v>
      </c>
      <c r="C11" s="18">
        <v>411.23</v>
      </c>
      <c r="D11" s="99">
        <v>565</v>
      </c>
      <c r="E11" s="99">
        <v>32</v>
      </c>
      <c r="F11" s="99">
        <v>16</v>
      </c>
      <c r="G11" s="99">
        <v>26</v>
      </c>
      <c r="H11" s="99">
        <v>515</v>
      </c>
      <c r="I11" s="99">
        <v>4</v>
      </c>
      <c r="J11" s="99">
        <v>482</v>
      </c>
      <c r="K11" s="19">
        <v>27.46</v>
      </c>
      <c r="L11" s="114">
        <v>25.58</v>
      </c>
    </row>
    <row r="12" spans="1:12" x14ac:dyDescent="0.25">
      <c r="A12" s="346"/>
      <c r="B12" s="119" t="s">
        <v>14</v>
      </c>
      <c r="C12" s="18">
        <v>411.23</v>
      </c>
      <c r="D12" s="99">
        <v>580</v>
      </c>
      <c r="E12" s="99">
        <v>36</v>
      </c>
      <c r="F12" s="99">
        <v>16</v>
      </c>
      <c r="G12" s="99">
        <v>30</v>
      </c>
      <c r="H12" s="99">
        <v>525</v>
      </c>
      <c r="I12" s="99">
        <v>4</v>
      </c>
      <c r="J12" s="99">
        <v>490</v>
      </c>
      <c r="K12" s="19">
        <v>33.9</v>
      </c>
      <c r="L12" s="114">
        <v>31.89</v>
      </c>
    </row>
    <row r="13" spans="1:12" x14ac:dyDescent="0.25">
      <c r="A13" s="346"/>
      <c r="B13" s="119" t="s">
        <v>15</v>
      </c>
      <c r="C13" s="18">
        <v>411.23</v>
      </c>
      <c r="D13" s="99">
        <v>620</v>
      </c>
      <c r="E13" s="99">
        <v>46</v>
      </c>
      <c r="F13" s="99">
        <v>16</v>
      </c>
      <c r="G13" s="99">
        <v>36</v>
      </c>
      <c r="H13" s="99">
        <v>550</v>
      </c>
      <c r="I13" s="99">
        <v>4</v>
      </c>
      <c r="J13" s="99">
        <v>505</v>
      </c>
      <c r="K13" s="19">
        <v>55.13</v>
      </c>
      <c r="L13" s="114">
        <v>52.45</v>
      </c>
    </row>
    <row r="14" spans="1:12" x14ac:dyDescent="0.25">
      <c r="A14" s="346"/>
      <c r="B14" s="119" t="s">
        <v>16</v>
      </c>
      <c r="C14" s="19">
        <v>411.23</v>
      </c>
      <c r="D14" s="99">
        <v>660</v>
      </c>
      <c r="E14" s="99">
        <v>64</v>
      </c>
      <c r="F14" s="99">
        <v>16</v>
      </c>
      <c r="G14" s="99">
        <v>39</v>
      </c>
      <c r="H14" s="99">
        <v>585</v>
      </c>
      <c r="I14" s="99">
        <v>4</v>
      </c>
      <c r="J14" s="99">
        <v>535</v>
      </c>
      <c r="K14" s="19">
        <v>95.46</v>
      </c>
      <c r="L14" s="114">
        <v>92.38</v>
      </c>
    </row>
    <row r="15" spans="1:12" ht="13.8" thickBot="1" x14ac:dyDescent="0.3">
      <c r="A15" s="347"/>
      <c r="B15" s="132" t="s">
        <v>52</v>
      </c>
      <c r="C15" s="24">
        <v>411.23</v>
      </c>
      <c r="D15" s="112">
        <v>670</v>
      </c>
      <c r="E15" s="112">
        <v>78</v>
      </c>
      <c r="F15" s="112">
        <v>16</v>
      </c>
      <c r="G15" s="112">
        <v>42</v>
      </c>
      <c r="H15" s="112">
        <v>585</v>
      </c>
      <c r="I15" s="112">
        <v>4</v>
      </c>
      <c r="J15" s="112">
        <v>535</v>
      </c>
      <c r="K15" s="24">
        <v>120.87</v>
      </c>
      <c r="L15" s="125">
        <v>117.55</v>
      </c>
    </row>
    <row r="16" spans="1:12" x14ac:dyDescent="0.25">
      <c r="A16" s="102"/>
      <c r="B16" s="104" t="s">
        <v>108</v>
      </c>
      <c r="C16" s="21">
        <v>411.23</v>
      </c>
      <c r="D16" s="101">
        <v>540</v>
      </c>
      <c r="E16" s="101">
        <v>28</v>
      </c>
      <c r="F16" s="101">
        <v>16</v>
      </c>
      <c r="G16" s="101">
        <v>22</v>
      </c>
      <c r="H16" s="101">
        <v>495</v>
      </c>
      <c r="I16" s="101">
        <v>4</v>
      </c>
      <c r="J16" s="101">
        <v>465</v>
      </c>
      <c r="K16" s="21">
        <v>19.79</v>
      </c>
      <c r="L16" s="113">
        <v>18.12</v>
      </c>
    </row>
    <row r="17" spans="1:12" x14ac:dyDescent="0.25">
      <c r="A17" s="102"/>
      <c r="B17" s="105" t="s">
        <v>109</v>
      </c>
      <c r="C17" s="19">
        <v>411.23</v>
      </c>
      <c r="D17" s="99">
        <v>565</v>
      </c>
      <c r="E17" s="99">
        <v>32</v>
      </c>
      <c r="F17" s="99">
        <v>16</v>
      </c>
      <c r="G17" s="99">
        <v>26</v>
      </c>
      <c r="H17" s="99">
        <v>515</v>
      </c>
      <c r="I17" s="99">
        <v>4</v>
      </c>
      <c r="J17" s="99">
        <v>482</v>
      </c>
      <c r="K17" s="19">
        <v>27.46</v>
      </c>
      <c r="L17" s="114">
        <v>25.58</v>
      </c>
    </row>
    <row r="18" spans="1:12" x14ac:dyDescent="0.25">
      <c r="A18" s="102"/>
      <c r="B18" s="105" t="s">
        <v>110</v>
      </c>
      <c r="C18" s="19">
        <v>411.23</v>
      </c>
      <c r="D18" s="99">
        <v>580</v>
      </c>
      <c r="E18" s="99">
        <v>38</v>
      </c>
      <c r="F18" s="99">
        <v>16</v>
      </c>
      <c r="G18" s="99">
        <v>30</v>
      </c>
      <c r="H18" s="99">
        <v>525</v>
      </c>
      <c r="I18" s="99">
        <v>4</v>
      </c>
      <c r="J18" s="99">
        <v>490</v>
      </c>
      <c r="K18" s="19">
        <v>35.79</v>
      </c>
      <c r="L18" s="114">
        <v>33.770000000000003</v>
      </c>
    </row>
    <row r="19" spans="1:12" x14ac:dyDescent="0.25">
      <c r="A19" s="102"/>
      <c r="B19" s="105" t="s">
        <v>111</v>
      </c>
      <c r="C19" s="19">
        <v>411.23</v>
      </c>
      <c r="D19" s="99">
        <v>620</v>
      </c>
      <c r="E19" s="99">
        <v>48</v>
      </c>
      <c r="F19" s="99">
        <v>16</v>
      </c>
      <c r="G19" s="99">
        <v>36</v>
      </c>
      <c r="H19" s="99">
        <v>550</v>
      </c>
      <c r="I19" s="99">
        <v>4</v>
      </c>
      <c r="J19" s="99">
        <v>505</v>
      </c>
      <c r="K19" s="19">
        <v>57.52</v>
      </c>
      <c r="L19" s="114">
        <v>54.85</v>
      </c>
    </row>
    <row r="20" spans="1:12" x14ac:dyDescent="0.25">
      <c r="A20" s="102"/>
      <c r="B20" s="105" t="s">
        <v>112</v>
      </c>
      <c r="C20" s="19">
        <v>411.23</v>
      </c>
      <c r="D20" s="99">
        <v>660</v>
      </c>
      <c r="E20" s="99">
        <v>65</v>
      </c>
      <c r="F20" s="99">
        <v>16</v>
      </c>
      <c r="G20" s="99">
        <v>39</v>
      </c>
      <c r="H20" s="99">
        <v>585</v>
      </c>
      <c r="I20" s="99">
        <v>4</v>
      </c>
      <c r="J20" s="99">
        <v>535</v>
      </c>
      <c r="K20" s="19">
        <v>96.95</v>
      </c>
      <c r="L20" s="114">
        <v>93.87</v>
      </c>
    </row>
    <row r="21" spans="1:12" ht="13.8" thickBot="1" x14ac:dyDescent="0.3">
      <c r="A21" s="103" t="s">
        <v>107</v>
      </c>
      <c r="B21" s="134" t="s">
        <v>113</v>
      </c>
      <c r="C21" s="24">
        <v>411.23</v>
      </c>
      <c r="D21" s="112">
        <v>670</v>
      </c>
      <c r="E21" s="112">
        <v>80</v>
      </c>
      <c r="F21" s="112">
        <v>16</v>
      </c>
      <c r="G21" s="112">
        <v>42</v>
      </c>
      <c r="H21" s="112">
        <v>585</v>
      </c>
      <c r="I21" s="112">
        <v>4</v>
      </c>
      <c r="J21" s="112">
        <v>535</v>
      </c>
      <c r="K21" s="24">
        <v>123.97</v>
      </c>
      <c r="L21" s="125">
        <v>120.65</v>
      </c>
    </row>
    <row r="22" spans="1:12" x14ac:dyDescent="0.25">
      <c r="A22" s="342" t="s">
        <v>22</v>
      </c>
      <c r="B22" s="120" t="s">
        <v>17</v>
      </c>
      <c r="C22" s="21">
        <v>411.23</v>
      </c>
      <c r="D22" s="101">
        <v>540</v>
      </c>
      <c r="E22" s="101">
        <v>22</v>
      </c>
      <c r="F22" s="101">
        <v>16</v>
      </c>
      <c r="G22" s="101">
        <v>22</v>
      </c>
      <c r="H22" s="101">
        <v>495</v>
      </c>
      <c r="I22" s="101">
        <v>4</v>
      </c>
      <c r="J22" s="101">
        <v>465</v>
      </c>
      <c r="K22" s="21">
        <v>15.55</v>
      </c>
      <c r="L22" s="113">
        <v>13.88</v>
      </c>
    </row>
    <row r="23" spans="1:12" x14ac:dyDescent="0.25">
      <c r="A23" s="343"/>
      <c r="B23" s="119" t="s">
        <v>18</v>
      </c>
      <c r="C23" s="19">
        <v>411.23</v>
      </c>
      <c r="D23" s="99">
        <v>565</v>
      </c>
      <c r="E23" s="99">
        <v>25</v>
      </c>
      <c r="F23" s="99">
        <v>16</v>
      </c>
      <c r="G23" s="99">
        <v>26</v>
      </c>
      <c r="H23" s="99">
        <v>515</v>
      </c>
      <c r="I23" s="99">
        <v>4</v>
      </c>
      <c r="J23" s="99">
        <v>482</v>
      </c>
      <c r="K23" s="19">
        <v>21.5</v>
      </c>
      <c r="L23" s="114">
        <v>19.579999999999998</v>
      </c>
    </row>
    <row r="24" spans="1:12" x14ac:dyDescent="0.25">
      <c r="A24" s="343"/>
      <c r="B24" s="119" t="s">
        <v>19</v>
      </c>
      <c r="C24" s="19">
        <v>411.23</v>
      </c>
      <c r="D24" s="99">
        <v>580</v>
      </c>
      <c r="E24" s="99">
        <v>35</v>
      </c>
      <c r="F24" s="99">
        <v>16</v>
      </c>
      <c r="G24" s="99">
        <v>26</v>
      </c>
      <c r="H24" s="99">
        <v>525</v>
      </c>
      <c r="I24" s="99">
        <v>4</v>
      </c>
      <c r="J24" s="99">
        <v>490</v>
      </c>
      <c r="K24" s="19">
        <v>33.76</v>
      </c>
      <c r="L24" s="114">
        <v>31.63</v>
      </c>
    </row>
    <row r="25" spans="1:12" x14ac:dyDescent="0.25">
      <c r="A25" s="343"/>
      <c r="B25" s="119" t="s">
        <v>20</v>
      </c>
      <c r="C25" s="19">
        <v>411.23</v>
      </c>
      <c r="D25" s="99">
        <v>620</v>
      </c>
      <c r="E25" s="99">
        <v>40</v>
      </c>
      <c r="F25" s="99">
        <v>16</v>
      </c>
      <c r="G25" s="99">
        <v>33</v>
      </c>
      <c r="H25" s="99">
        <v>550</v>
      </c>
      <c r="I25" s="99">
        <v>4</v>
      </c>
      <c r="J25" s="99">
        <v>505</v>
      </c>
      <c r="K25" s="19">
        <v>48.75</v>
      </c>
      <c r="L25" s="114">
        <v>45.99</v>
      </c>
    </row>
    <row r="26" spans="1:12" ht="13.8" thickBot="1" x14ac:dyDescent="0.3">
      <c r="A26" s="344"/>
      <c r="B26" s="121" t="s">
        <v>21</v>
      </c>
      <c r="C26" s="20">
        <v>411.23</v>
      </c>
      <c r="D26" s="100">
        <v>660</v>
      </c>
      <c r="E26" s="100">
        <v>50</v>
      </c>
      <c r="F26" s="100">
        <v>16</v>
      </c>
      <c r="G26" s="100">
        <v>39</v>
      </c>
      <c r="H26" s="100">
        <v>585</v>
      </c>
      <c r="I26" s="100">
        <v>4</v>
      </c>
      <c r="J26" s="100">
        <v>535</v>
      </c>
      <c r="K26" s="20">
        <v>74.58</v>
      </c>
      <c r="L26" s="116">
        <v>71.5</v>
      </c>
    </row>
    <row r="27" spans="1:12" x14ac:dyDescent="0.25">
      <c r="A27" s="342" t="s">
        <v>23</v>
      </c>
      <c r="B27" s="123" t="s">
        <v>24</v>
      </c>
      <c r="C27" s="18">
        <v>411.23</v>
      </c>
      <c r="D27" s="8">
        <v>577.9</v>
      </c>
      <c r="E27" s="8">
        <v>22.2</v>
      </c>
      <c r="F27" s="98">
        <v>12</v>
      </c>
      <c r="G27" s="8">
        <v>25.4</v>
      </c>
      <c r="H27" s="8">
        <v>520.70000000000005</v>
      </c>
      <c r="I27" s="8"/>
      <c r="J27" s="8"/>
      <c r="K27" s="18">
        <v>21.38</v>
      </c>
      <c r="L27" s="133"/>
    </row>
    <row r="28" spans="1:12" x14ac:dyDescent="0.25">
      <c r="A28" s="343"/>
      <c r="B28" s="105" t="s">
        <v>25</v>
      </c>
      <c r="C28" s="18">
        <v>411.23</v>
      </c>
      <c r="D28" s="3">
        <v>577.9</v>
      </c>
      <c r="E28" s="3">
        <v>31.8</v>
      </c>
      <c r="F28" s="99">
        <v>12</v>
      </c>
      <c r="G28" s="3">
        <v>25.4</v>
      </c>
      <c r="H28" s="3">
        <v>520.70000000000005</v>
      </c>
      <c r="I28" s="3"/>
      <c r="J28" s="3"/>
      <c r="K28" s="19">
        <v>30.78</v>
      </c>
      <c r="L28" s="114"/>
    </row>
    <row r="29" spans="1:12" ht="13.8" thickBot="1" x14ac:dyDescent="0.3">
      <c r="A29" s="344"/>
      <c r="B29" s="107" t="s">
        <v>26</v>
      </c>
      <c r="C29" s="20">
        <v>411.23</v>
      </c>
      <c r="D29" s="4">
        <v>609.6</v>
      </c>
      <c r="E29" s="4">
        <v>41.4</v>
      </c>
      <c r="F29" s="100">
        <v>20</v>
      </c>
      <c r="G29" s="4">
        <v>28.6</v>
      </c>
      <c r="H29" s="4">
        <v>552.5</v>
      </c>
      <c r="I29" s="4"/>
      <c r="J29" s="4"/>
      <c r="K29" s="20">
        <v>47.47</v>
      </c>
      <c r="L29" s="116"/>
    </row>
    <row r="30" spans="1:12" x14ac:dyDescent="0.25">
      <c r="A30" s="251"/>
      <c r="B30" s="104" t="s">
        <v>24</v>
      </c>
      <c r="C30" s="101">
        <v>0</v>
      </c>
      <c r="D30" s="9">
        <v>577.9</v>
      </c>
      <c r="E30" s="9">
        <v>22.2</v>
      </c>
      <c r="F30" s="101">
        <v>12</v>
      </c>
      <c r="G30" s="9">
        <v>25.4</v>
      </c>
      <c r="H30" s="9">
        <v>520.70000000000005</v>
      </c>
      <c r="I30" s="9"/>
      <c r="J30" s="9"/>
      <c r="K30" s="21">
        <v>44.61</v>
      </c>
      <c r="L30" s="113"/>
    </row>
    <row r="31" spans="1:12" x14ac:dyDescent="0.25">
      <c r="A31" s="1"/>
      <c r="B31" s="105" t="s">
        <v>25</v>
      </c>
      <c r="C31" s="98" t="s">
        <v>158</v>
      </c>
      <c r="D31" s="3">
        <v>577.9</v>
      </c>
      <c r="E31" s="3">
        <v>31.8</v>
      </c>
      <c r="F31" s="99">
        <v>12</v>
      </c>
      <c r="G31" s="3">
        <v>25.4</v>
      </c>
      <c r="H31" s="3">
        <v>520.70000000000005</v>
      </c>
      <c r="I31" s="3"/>
      <c r="J31" s="3"/>
      <c r="K31" s="19">
        <v>63.9</v>
      </c>
      <c r="L31" s="133"/>
    </row>
    <row r="32" spans="1:12" x14ac:dyDescent="0.25">
      <c r="A32" s="334" t="s">
        <v>116</v>
      </c>
      <c r="B32" s="123" t="s">
        <v>28</v>
      </c>
      <c r="C32" s="98">
        <v>0</v>
      </c>
      <c r="D32" s="98">
        <v>565</v>
      </c>
      <c r="E32" s="98">
        <v>25</v>
      </c>
      <c r="F32" s="98">
        <v>16</v>
      </c>
      <c r="G32" s="98">
        <v>26</v>
      </c>
      <c r="H32" s="98">
        <v>515</v>
      </c>
      <c r="I32" s="98">
        <v>4</v>
      </c>
      <c r="J32" s="98">
        <v>482</v>
      </c>
      <c r="K32" s="18">
        <v>47.49</v>
      </c>
      <c r="L32" s="133">
        <v>45.62</v>
      </c>
    </row>
    <row r="33" spans="1:12" x14ac:dyDescent="0.25">
      <c r="A33" s="334"/>
      <c r="B33" s="105" t="s">
        <v>29</v>
      </c>
      <c r="C33" s="98">
        <v>0</v>
      </c>
      <c r="D33" s="99">
        <v>580</v>
      </c>
      <c r="E33" s="99">
        <v>35</v>
      </c>
      <c r="F33" s="99">
        <v>16</v>
      </c>
      <c r="G33" s="99">
        <v>26</v>
      </c>
      <c r="H33" s="99">
        <v>525</v>
      </c>
      <c r="I33" s="99">
        <v>4</v>
      </c>
      <c r="J33" s="99">
        <v>490</v>
      </c>
      <c r="K33" s="19">
        <v>70.19</v>
      </c>
      <c r="L33" s="114">
        <v>68.09</v>
      </c>
    </row>
    <row r="34" spans="1:12" x14ac:dyDescent="0.25">
      <c r="A34" s="334"/>
      <c r="B34" s="127" t="s">
        <v>30</v>
      </c>
      <c r="C34" s="99">
        <v>0</v>
      </c>
      <c r="D34" s="99">
        <v>620</v>
      </c>
      <c r="E34" s="99">
        <v>40</v>
      </c>
      <c r="F34" s="99">
        <v>16</v>
      </c>
      <c r="G34" s="99">
        <v>33</v>
      </c>
      <c r="H34" s="99">
        <v>550</v>
      </c>
      <c r="I34" s="99">
        <v>4</v>
      </c>
      <c r="J34" s="99">
        <v>505</v>
      </c>
      <c r="K34" s="19">
        <v>90.42</v>
      </c>
      <c r="L34" s="114">
        <v>87.66</v>
      </c>
    </row>
    <row r="35" spans="1:12" x14ac:dyDescent="0.25">
      <c r="A35" s="334"/>
      <c r="B35" s="130" t="s">
        <v>114</v>
      </c>
      <c r="C35" s="99">
        <v>0</v>
      </c>
      <c r="D35" s="99">
        <v>660</v>
      </c>
      <c r="E35" s="99">
        <v>50</v>
      </c>
      <c r="F35" s="99">
        <v>16</v>
      </c>
      <c r="G35" s="99">
        <v>39</v>
      </c>
      <c r="H35" s="99">
        <v>585</v>
      </c>
      <c r="I35" s="99">
        <v>4</v>
      </c>
      <c r="J35" s="99">
        <v>535</v>
      </c>
      <c r="K35" s="19">
        <v>126.66</v>
      </c>
      <c r="L35" s="114">
        <v>123.58</v>
      </c>
    </row>
    <row r="36" spans="1:12" ht="13.8" thickBot="1" x14ac:dyDescent="0.3">
      <c r="A36" s="335"/>
      <c r="B36" s="131" t="s">
        <v>105</v>
      </c>
      <c r="C36" s="129">
        <v>0</v>
      </c>
      <c r="D36" s="129">
        <v>670</v>
      </c>
      <c r="E36" s="129">
        <v>78</v>
      </c>
      <c r="F36" s="129">
        <v>16</v>
      </c>
      <c r="G36" s="129">
        <v>42</v>
      </c>
      <c r="H36" s="129">
        <v>585</v>
      </c>
      <c r="I36" s="129">
        <v>4</v>
      </c>
      <c r="J36" s="129">
        <v>535</v>
      </c>
      <c r="K36" s="91">
        <v>202.12</v>
      </c>
      <c r="L36" s="108">
        <v>198.8</v>
      </c>
    </row>
    <row r="37" spans="1:12" x14ac:dyDescent="0.25">
      <c r="A37" s="1"/>
      <c r="B37" s="90"/>
      <c r="C37" s="32"/>
      <c r="D37" s="5"/>
      <c r="E37" s="5"/>
      <c r="F37" s="5"/>
      <c r="G37" s="5"/>
      <c r="H37" s="5"/>
      <c r="I37" s="5"/>
      <c r="J37" s="5"/>
      <c r="K37" s="32"/>
      <c r="L37" s="32"/>
    </row>
    <row r="38" spans="1:12" x14ac:dyDescent="0.25">
      <c r="A38" s="30" t="s">
        <v>60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61</v>
      </c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27" t="s">
        <v>62</v>
      </c>
      <c r="B40" s="28"/>
      <c r="C40" s="28"/>
      <c r="D40" s="29"/>
      <c r="E40" s="29"/>
      <c r="F40" s="29"/>
      <c r="G40" s="29"/>
      <c r="H40" s="5"/>
      <c r="I40" s="5"/>
      <c r="J40" s="5"/>
      <c r="K40" s="5"/>
      <c r="L40" s="5"/>
    </row>
    <row r="41" spans="1:12" x14ac:dyDescent="0.25">
      <c r="A41" s="27" t="s">
        <v>63</v>
      </c>
      <c r="B41" s="28"/>
      <c r="C41" s="28"/>
      <c r="D41" s="29"/>
      <c r="E41" s="29"/>
      <c r="F41" s="29"/>
      <c r="G41" s="29"/>
      <c r="H41" s="29"/>
      <c r="I41" s="5"/>
      <c r="J41" s="5"/>
      <c r="K41" s="5"/>
      <c r="L41" s="5"/>
    </row>
    <row r="42" spans="1:12" x14ac:dyDescent="0.25">
      <c r="A42" s="27" t="s">
        <v>64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A43" s="27" t="s">
        <v>65</v>
      </c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5"/>
      <c r="E66" s="5"/>
      <c r="F66" s="5"/>
      <c r="G66" s="5"/>
      <c r="H66" s="5"/>
      <c r="I66" s="5"/>
      <c r="J66" s="5"/>
      <c r="K66" s="5"/>
      <c r="L66" s="5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3:12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</row>
  </sheetData>
  <mergeCells count="6">
    <mergeCell ref="A27:A29"/>
    <mergeCell ref="A32:A36"/>
    <mergeCell ref="D7:H7"/>
    <mergeCell ref="A9:B9"/>
    <mergeCell ref="A22:A26"/>
    <mergeCell ref="A10:A15"/>
  </mergeCells>
  <phoneticPr fontId="0" type="noConversion"/>
  <pageMargins left="0.75" right="0.75" top="1" bottom="1" header="0.5" footer="0.5"/>
  <pageSetup scale="83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52"/>
  <sheetViews>
    <sheetView topLeftCell="B7" zoomScaleNormal="100" workbookViewId="0">
      <selection activeCell="K22" sqref="K22"/>
    </sheetView>
  </sheetViews>
  <sheetFormatPr defaultRowHeight="13.2" x14ac:dyDescent="0.25"/>
  <cols>
    <col min="1" max="1" width="11.44140625" customWidth="1"/>
    <col min="2" max="2" width="8.5546875" style="1" customWidth="1"/>
    <col min="3" max="3" width="8.5546875" customWidth="1"/>
    <col min="4" max="4" width="8.44140625" customWidth="1"/>
    <col min="5" max="5" width="9.5546875" customWidth="1"/>
    <col min="6" max="6" width="10.44140625" customWidth="1"/>
    <col min="7" max="7" width="11.109375" customWidth="1"/>
    <col min="8" max="8" width="9" customWidth="1"/>
    <col min="10" max="10" width="9.44140625" customWidth="1"/>
    <col min="11" max="12" width="9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43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28" t="s">
        <v>11</v>
      </c>
      <c r="B10" s="182" t="s">
        <v>12</v>
      </c>
      <c r="C10" s="21">
        <v>461.83</v>
      </c>
      <c r="D10" s="101">
        <v>595</v>
      </c>
      <c r="E10" s="101">
        <v>30</v>
      </c>
      <c r="F10" s="101">
        <v>16</v>
      </c>
      <c r="G10" s="101">
        <v>22</v>
      </c>
      <c r="H10" s="101">
        <v>550</v>
      </c>
      <c r="I10" s="101">
        <v>4</v>
      </c>
      <c r="J10" s="101">
        <v>520</v>
      </c>
      <c r="K10" s="21">
        <v>24.58</v>
      </c>
      <c r="L10" s="113">
        <v>22.71</v>
      </c>
    </row>
    <row r="11" spans="1:12" x14ac:dyDescent="0.25">
      <c r="A11" s="321"/>
      <c r="B11" s="183" t="s">
        <v>13</v>
      </c>
      <c r="C11" s="18">
        <v>461.83</v>
      </c>
      <c r="D11" s="99">
        <v>615</v>
      </c>
      <c r="E11" s="99">
        <v>36</v>
      </c>
      <c r="F11" s="99">
        <v>20</v>
      </c>
      <c r="G11" s="99">
        <v>26</v>
      </c>
      <c r="H11" s="99">
        <v>565</v>
      </c>
      <c r="I11" s="99">
        <v>4</v>
      </c>
      <c r="J11" s="99">
        <v>532</v>
      </c>
      <c r="K11" s="19">
        <v>33.58</v>
      </c>
      <c r="L11" s="114">
        <v>31.56</v>
      </c>
    </row>
    <row r="12" spans="1:12" x14ac:dyDescent="0.25">
      <c r="A12" s="321"/>
      <c r="B12" s="259" t="s">
        <v>14</v>
      </c>
      <c r="C12" s="18">
        <v>461.83</v>
      </c>
      <c r="D12" s="99">
        <v>640</v>
      </c>
      <c r="E12" s="99">
        <v>40</v>
      </c>
      <c r="F12" s="99">
        <v>20</v>
      </c>
      <c r="G12" s="99">
        <v>30</v>
      </c>
      <c r="H12" s="99">
        <v>585</v>
      </c>
      <c r="I12" s="99">
        <v>4</v>
      </c>
      <c r="J12" s="99">
        <v>550</v>
      </c>
      <c r="K12" s="19">
        <v>43.93</v>
      </c>
      <c r="L12" s="114">
        <v>41.74</v>
      </c>
    </row>
    <row r="13" spans="1:12" x14ac:dyDescent="0.25">
      <c r="A13" s="321"/>
      <c r="B13" s="259" t="s">
        <v>15</v>
      </c>
      <c r="C13" s="18">
        <v>461.83</v>
      </c>
      <c r="D13" s="99">
        <v>670</v>
      </c>
      <c r="E13" s="99">
        <v>52</v>
      </c>
      <c r="F13" s="99">
        <v>20</v>
      </c>
      <c r="G13" s="99">
        <v>36</v>
      </c>
      <c r="H13" s="99">
        <v>600</v>
      </c>
      <c r="I13" s="99">
        <v>4</v>
      </c>
      <c r="J13" s="99">
        <v>555</v>
      </c>
      <c r="K13" s="19">
        <v>67.17</v>
      </c>
      <c r="L13" s="114">
        <v>64.33</v>
      </c>
    </row>
    <row r="14" spans="1:12" ht="13.8" thickBot="1" x14ac:dyDescent="0.3">
      <c r="A14" s="322"/>
      <c r="B14" s="272" t="s">
        <v>16</v>
      </c>
      <c r="C14" s="20">
        <v>461.83</v>
      </c>
      <c r="D14" s="100">
        <v>685</v>
      </c>
      <c r="E14" s="100">
        <v>68</v>
      </c>
      <c r="F14" s="100">
        <v>20</v>
      </c>
      <c r="G14" s="100">
        <v>39</v>
      </c>
      <c r="H14" s="100">
        <v>610</v>
      </c>
      <c r="I14" s="100">
        <v>4</v>
      </c>
      <c r="J14" s="100">
        <v>560</v>
      </c>
      <c r="K14" s="20">
        <v>94.46</v>
      </c>
      <c r="L14" s="116">
        <v>91.38</v>
      </c>
    </row>
    <row r="15" spans="1:12" ht="13.8" thickBot="1" x14ac:dyDescent="0.3">
      <c r="A15" s="280" t="s">
        <v>117</v>
      </c>
      <c r="B15" s="279" t="s">
        <v>52</v>
      </c>
      <c r="C15" s="180">
        <v>461.83</v>
      </c>
      <c r="D15" s="153">
        <v>715</v>
      </c>
      <c r="E15" s="153">
        <v>84</v>
      </c>
      <c r="F15" s="153">
        <v>20</v>
      </c>
      <c r="G15" s="153">
        <v>42</v>
      </c>
      <c r="H15" s="153">
        <v>630</v>
      </c>
      <c r="I15" s="153">
        <v>4</v>
      </c>
      <c r="J15" s="153">
        <v>560</v>
      </c>
      <c r="K15" s="180">
        <v>135.9</v>
      </c>
      <c r="L15" s="106">
        <v>131.9</v>
      </c>
    </row>
    <row r="16" spans="1:12" x14ac:dyDescent="0.25">
      <c r="A16" s="245"/>
      <c r="B16" s="262" t="s">
        <v>108</v>
      </c>
      <c r="C16" s="21">
        <v>461.83</v>
      </c>
      <c r="D16" s="101">
        <v>595</v>
      </c>
      <c r="E16" s="101">
        <v>30</v>
      </c>
      <c r="F16" s="101">
        <v>16</v>
      </c>
      <c r="G16" s="101">
        <v>22</v>
      </c>
      <c r="H16" s="101">
        <v>550</v>
      </c>
      <c r="I16" s="101">
        <v>4</v>
      </c>
      <c r="J16" s="101">
        <v>520</v>
      </c>
      <c r="K16" s="21">
        <v>24.58</v>
      </c>
      <c r="L16" s="113">
        <v>22.71</v>
      </c>
    </row>
    <row r="17" spans="1:12" x14ac:dyDescent="0.25">
      <c r="A17" s="246"/>
      <c r="B17" s="263" t="s">
        <v>109</v>
      </c>
      <c r="C17" s="19">
        <v>461.83</v>
      </c>
      <c r="D17" s="99">
        <v>615</v>
      </c>
      <c r="E17" s="99">
        <v>36</v>
      </c>
      <c r="F17" s="99">
        <v>20</v>
      </c>
      <c r="G17" s="99">
        <v>26</v>
      </c>
      <c r="H17" s="99">
        <v>565</v>
      </c>
      <c r="I17" s="99">
        <v>4</v>
      </c>
      <c r="J17" s="99">
        <v>532</v>
      </c>
      <c r="K17" s="19">
        <v>33.58</v>
      </c>
      <c r="L17" s="114">
        <v>31.56</v>
      </c>
    </row>
    <row r="18" spans="1:12" x14ac:dyDescent="0.25">
      <c r="A18" s="246"/>
      <c r="B18" s="263" t="s">
        <v>110</v>
      </c>
      <c r="C18" s="19">
        <v>461.83</v>
      </c>
      <c r="D18" s="99">
        <v>640</v>
      </c>
      <c r="E18" s="99">
        <v>42</v>
      </c>
      <c r="F18" s="99">
        <v>20</v>
      </c>
      <c r="G18" s="99">
        <v>30</v>
      </c>
      <c r="H18" s="99">
        <v>585</v>
      </c>
      <c r="I18" s="99">
        <v>4</v>
      </c>
      <c r="J18" s="99">
        <v>550</v>
      </c>
      <c r="K18" s="19">
        <v>46.13</v>
      </c>
      <c r="L18" s="114">
        <v>43.94</v>
      </c>
    </row>
    <row r="19" spans="1:12" x14ac:dyDescent="0.25">
      <c r="A19" s="246"/>
      <c r="B19" s="263" t="s">
        <v>111</v>
      </c>
      <c r="C19" s="19">
        <v>461.83</v>
      </c>
      <c r="D19" s="99">
        <v>670</v>
      </c>
      <c r="E19" s="99">
        <v>54</v>
      </c>
      <c r="F19" s="99">
        <v>20</v>
      </c>
      <c r="G19" s="99">
        <v>36</v>
      </c>
      <c r="H19" s="99">
        <v>600</v>
      </c>
      <c r="I19" s="99">
        <v>4</v>
      </c>
      <c r="J19" s="99">
        <v>555</v>
      </c>
      <c r="K19" s="19">
        <v>69.75</v>
      </c>
      <c r="L19" s="114">
        <v>68.209999999999994</v>
      </c>
    </row>
    <row r="20" spans="1:12" ht="13.8" thickBot="1" x14ac:dyDescent="0.3">
      <c r="A20" s="138" t="s">
        <v>107</v>
      </c>
      <c r="B20" s="137" t="s">
        <v>112</v>
      </c>
      <c r="C20" s="20">
        <v>461.83</v>
      </c>
      <c r="D20" s="100">
        <v>685</v>
      </c>
      <c r="E20" s="100">
        <v>68</v>
      </c>
      <c r="F20" s="100">
        <v>20</v>
      </c>
      <c r="G20" s="100">
        <v>39</v>
      </c>
      <c r="H20" s="100">
        <v>610</v>
      </c>
      <c r="I20" s="100">
        <v>4</v>
      </c>
      <c r="J20" s="100">
        <v>560</v>
      </c>
      <c r="K20" s="20">
        <v>94.46</v>
      </c>
      <c r="L20" s="116">
        <v>91.38</v>
      </c>
    </row>
    <row r="21" spans="1:12" ht="13.8" thickBot="1" x14ac:dyDescent="0.3">
      <c r="A21" s="349" t="s">
        <v>22</v>
      </c>
      <c r="B21" s="278" t="s">
        <v>17</v>
      </c>
      <c r="C21" s="18">
        <v>461.83</v>
      </c>
      <c r="D21" s="98">
        <v>595</v>
      </c>
      <c r="E21" s="98">
        <v>25</v>
      </c>
      <c r="F21" s="98">
        <v>16</v>
      </c>
      <c r="G21" s="98">
        <v>22</v>
      </c>
      <c r="H21" s="98">
        <v>550</v>
      </c>
      <c r="I21" s="98">
        <v>4</v>
      </c>
      <c r="J21" s="98">
        <v>520</v>
      </c>
      <c r="K21" s="18">
        <v>20.48</v>
      </c>
      <c r="L21" s="108">
        <v>131.9</v>
      </c>
    </row>
    <row r="22" spans="1:12" x14ac:dyDescent="0.25">
      <c r="A22" s="330"/>
      <c r="B22" s="259" t="s">
        <v>18</v>
      </c>
      <c r="C22" s="18">
        <v>461.83</v>
      </c>
      <c r="D22" s="99">
        <v>615</v>
      </c>
      <c r="E22" s="99">
        <v>30</v>
      </c>
      <c r="F22" s="99">
        <v>20</v>
      </c>
      <c r="G22" s="99">
        <v>26</v>
      </c>
      <c r="H22" s="99">
        <v>565</v>
      </c>
      <c r="I22" s="99">
        <v>4</v>
      </c>
      <c r="J22" s="99">
        <v>532</v>
      </c>
      <c r="K22" s="19">
        <v>27.98</v>
      </c>
      <c r="L22" s="114">
        <v>25.97</v>
      </c>
    </row>
    <row r="23" spans="1:12" x14ac:dyDescent="0.25">
      <c r="A23" s="330"/>
      <c r="B23" s="259" t="s">
        <v>19</v>
      </c>
      <c r="C23" s="18">
        <v>461.83</v>
      </c>
      <c r="D23" s="99">
        <v>640</v>
      </c>
      <c r="E23" s="99">
        <v>40</v>
      </c>
      <c r="F23" s="99">
        <v>20</v>
      </c>
      <c r="G23" s="99">
        <v>26</v>
      </c>
      <c r="H23" s="99">
        <v>585</v>
      </c>
      <c r="I23" s="99">
        <v>4</v>
      </c>
      <c r="J23" s="99">
        <v>550</v>
      </c>
      <c r="K23" s="19">
        <v>45.05</v>
      </c>
      <c r="L23" s="114">
        <v>42.73</v>
      </c>
    </row>
    <row r="24" spans="1:12" x14ac:dyDescent="0.25">
      <c r="A24" s="330"/>
      <c r="B24" s="259" t="s">
        <v>20</v>
      </c>
      <c r="C24" s="18">
        <v>461.83</v>
      </c>
      <c r="D24" s="99">
        <v>670</v>
      </c>
      <c r="E24" s="99">
        <v>45</v>
      </c>
      <c r="F24" s="99">
        <v>20</v>
      </c>
      <c r="G24" s="99">
        <v>33</v>
      </c>
      <c r="H24" s="99">
        <v>600</v>
      </c>
      <c r="I24" s="99">
        <v>4</v>
      </c>
      <c r="J24" s="99">
        <v>555</v>
      </c>
      <c r="K24" s="19">
        <v>59.27</v>
      </c>
      <c r="L24" s="114">
        <v>55.29</v>
      </c>
    </row>
    <row r="25" spans="1:12" ht="13.8" thickBot="1" x14ac:dyDescent="0.3">
      <c r="A25" s="331"/>
      <c r="B25" s="272" t="s">
        <v>21</v>
      </c>
      <c r="C25" s="20">
        <v>461.83</v>
      </c>
      <c r="D25" s="100">
        <v>685</v>
      </c>
      <c r="E25" s="100">
        <v>60</v>
      </c>
      <c r="F25" s="100">
        <v>20</v>
      </c>
      <c r="G25" s="100">
        <v>39</v>
      </c>
      <c r="H25" s="100">
        <v>610</v>
      </c>
      <c r="I25" s="100">
        <v>4</v>
      </c>
      <c r="J25" s="100">
        <v>575</v>
      </c>
      <c r="K25" s="20">
        <v>83.35</v>
      </c>
      <c r="L25" s="116">
        <v>80.680000000000007</v>
      </c>
    </row>
    <row r="26" spans="1:12" x14ac:dyDescent="0.25">
      <c r="A26" s="329" t="s">
        <v>23</v>
      </c>
      <c r="B26" s="262" t="s">
        <v>24</v>
      </c>
      <c r="C26" s="21">
        <v>461.83</v>
      </c>
      <c r="D26" s="9">
        <v>641.4</v>
      </c>
      <c r="E26" s="9">
        <v>25.4</v>
      </c>
      <c r="F26" s="101">
        <v>12</v>
      </c>
      <c r="G26" s="9">
        <v>25.4</v>
      </c>
      <c r="H26" s="9">
        <v>584.20000000000005</v>
      </c>
      <c r="I26" s="9"/>
      <c r="J26" s="9"/>
      <c r="K26" s="21">
        <v>29.63</v>
      </c>
      <c r="L26" s="113"/>
    </row>
    <row r="27" spans="1:12" x14ac:dyDescent="0.25">
      <c r="A27" s="330"/>
      <c r="B27" s="263" t="s">
        <v>25</v>
      </c>
      <c r="C27" s="18">
        <v>461.83</v>
      </c>
      <c r="D27" s="3">
        <v>641.4</v>
      </c>
      <c r="E27" s="3">
        <v>34.9</v>
      </c>
      <c r="F27" s="99">
        <v>16</v>
      </c>
      <c r="G27" s="3">
        <v>25.4</v>
      </c>
      <c r="H27" s="3">
        <v>584.20000000000005</v>
      </c>
      <c r="I27" s="3"/>
      <c r="J27" s="3"/>
      <c r="K27" s="19">
        <v>40.369999999999997</v>
      </c>
      <c r="L27" s="114"/>
    </row>
    <row r="28" spans="1:12" ht="13.8" thickBot="1" x14ac:dyDescent="0.3">
      <c r="A28" s="340"/>
      <c r="B28" s="267" t="s">
        <v>26</v>
      </c>
      <c r="C28" s="24">
        <v>461.83</v>
      </c>
      <c r="D28" s="23">
        <v>673.1</v>
      </c>
      <c r="E28" s="23">
        <v>44.5</v>
      </c>
      <c r="F28" s="112">
        <v>20</v>
      </c>
      <c r="G28" s="23">
        <v>31.8</v>
      </c>
      <c r="H28" s="23">
        <v>609.79999999999995</v>
      </c>
      <c r="I28" s="23"/>
      <c r="J28" s="23"/>
      <c r="K28" s="24">
        <v>60.18</v>
      </c>
      <c r="L28" s="125"/>
    </row>
    <row r="29" spans="1:12" x14ac:dyDescent="0.25">
      <c r="A29" s="245"/>
      <c r="B29" s="262" t="s">
        <v>24</v>
      </c>
      <c r="C29" s="101">
        <v>0</v>
      </c>
      <c r="D29" s="9">
        <v>641.4</v>
      </c>
      <c r="E29" s="9">
        <v>25.4</v>
      </c>
      <c r="F29" s="101">
        <v>12</v>
      </c>
      <c r="G29" s="9">
        <v>25.4</v>
      </c>
      <c r="H29" s="9">
        <v>584.20000000000005</v>
      </c>
      <c r="I29" s="9"/>
      <c r="J29" s="9"/>
      <c r="K29" s="21">
        <v>63.15</v>
      </c>
      <c r="L29" s="113"/>
    </row>
    <row r="30" spans="1:12" x14ac:dyDescent="0.25">
      <c r="A30" s="246"/>
      <c r="B30" s="263" t="s">
        <v>25</v>
      </c>
      <c r="C30" s="98">
        <v>0</v>
      </c>
      <c r="D30" s="3">
        <v>641.4</v>
      </c>
      <c r="E30" s="3">
        <v>34.9</v>
      </c>
      <c r="F30" s="99">
        <v>16</v>
      </c>
      <c r="G30" s="3">
        <v>25.4</v>
      </c>
      <c r="H30" s="3">
        <v>584.20000000000005</v>
      </c>
      <c r="I30" s="3"/>
      <c r="J30" s="8"/>
      <c r="K30" s="18">
        <v>85.94</v>
      </c>
      <c r="L30" s="133"/>
    </row>
    <row r="31" spans="1:12" x14ac:dyDescent="0.25">
      <c r="A31" s="321" t="s">
        <v>116</v>
      </c>
      <c r="B31" s="264" t="s">
        <v>28</v>
      </c>
      <c r="C31" s="98">
        <v>0</v>
      </c>
      <c r="D31" s="98">
        <v>615</v>
      </c>
      <c r="E31" s="98">
        <v>30</v>
      </c>
      <c r="F31" s="98">
        <v>20</v>
      </c>
      <c r="G31" s="98">
        <v>26</v>
      </c>
      <c r="H31" s="98">
        <v>565</v>
      </c>
      <c r="I31" s="98">
        <v>4</v>
      </c>
      <c r="J31" s="98">
        <v>532</v>
      </c>
      <c r="K31" s="18">
        <v>67.39</v>
      </c>
      <c r="L31" s="133">
        <v>65.38</v>
      </c>
    </row>
    <row r="32" spans="1:12" x14ac:dyDescent="0.25">
      <c r="A32" s="321"/>
      <c r="B32" s="263" t="s">
        <v>29</v>
      </c>
      <c r="C32" s="99">
        <v>0</v>
      </c>
      <c r="D32" s="99">
        <v>640</v>
      </c>
      <c r="E32" s="99">
        <v>40</v>
      </c>
      <c r="F32" s="99">
        <v>20</v>
      </c>
      <c r="G32" s="99">
        <v>26</v>
      </c>
      <c r="H32" s="99">
        <v>585</v>
      </c>
      <c r="I32" s="99">
        <v>4</v>
      </c>
      <c r="J32" s="99">
        <v>550</v>
      </c>
      <c r="K32" s="19">
        <v>97.59</v>
      </c>
      <c r="L32" s="114">
        <v>95.28</v>
      </c>
    </row>
    <row r="33" spans="1:12" x14ac:dyDescent="0.25">
      <c r="A33" s="321"/>
      <c r="B33" s="268" t="s">
        <v>30</v>
      </c>
      <c r="C33" s="99">
        <v>0</v>
      </c>
      <c r="D33" s="99">
        <v>670</v>
      </c>
      <c r="E33" s="99">
        <v>45</v>
      </c>
      <c r="F33" s="99">
        <v>20</v>
      </c>
      <c r="G33" s="99">
        <v>33</v>
      </c>
      <c r="H33" s="99">
        <v>600</v>
      </c>
      <c r="I33" s="99">
        <v>4</v>
      </c>
      <c r="J33" s="99">
        <v>555</v>
      </c>
      <c r="K33" s="19">
        <v>118.39</v>
      </c>
      <c r="L33" s="114">
        <v>115.46</v>
      </c>
    </row>
    <row r="34" spans="1:12" x14ac:dyDescent="0.25">
      <c r="A34" s="321"/>
      <c r="B34" s="268" t="s">
        <v>114</v>
      </c>
      <c r="C34" s="99">
        <v>0</v>
      </c>
      <c r="D34" s="99">
        <v>685</v>
      </c>
      <c r="E34" s="99">
        <v>60</v>
      </c>
      <c r="F34" s="99">
        <v>20</v>
      </c>
      <c r="G34" s="99">
        <v>39</v>
      </c>
      <c r="H34" s="99">
        <v>610</v>
      </c>
      <c r="I34" s="99">
        <v>4</v>
      </c>
      <c r="J34" s="99">
        <v>575</v>
      </c>
      <c r="K34" s="19">
        <v>162.16999999999999</v>
      </c>
      <c r="L34" s="114">
        <v>159.51</v>
      </c>
    </row>
    <row r="35" spans="1:12" ht="13.8" thickBot="1" x14ac:dyDescent="0.3">
      <c r="A35" s="322"/>
      <c r="B35" s="260" t="s">
        <v>105</v>
      </c>
      <c r="C35" s="100">
        <v>0</v>
      </c>
      <c r="D35" s="100">
        <v>715</v>
      </c>
      <c r="E35" s="100">
        <v>84</v>
      </c>
      <c r="F35" s="100">
        <v>20</v>
      </c>
      <c r="G35" s="100">
        <v>42</v>
      </c>
      <c r="H35" s="100">
        <v>630</v>
      </c>
      <c r="I35" s="100">
        <v>4</v>
      </c>
      <c r="J35" s="100">
        <v>560</v>
      </c>
      <c r="K35" s="20">
        <v>246.26</v>
      </c>
      <c r="L35" s="116">
        <v>242.26</v>
      </c>
    </row>
    <row r="36" spans="1:12" x14ac:dyDescent="0.25">
      <c r="A36" s="30" t="s">
        <v>60</v>
      </c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27" t="s">
        <v>61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62</v>
      </c>
      <c r="B38" s="28"/>
      <c r="C38" s="28"/>
      <c r="D38" s="29"/>
      <c r="E38" s="29"/>
      <c r="F38" s="29"/>
      <c r="G38" s="29"/>
      <c r="H38" s="5"/>
      <c r="I38" s="5"/>
      <c r="J38" s="5"/>
      <c r="K38" s="5"/>
      <c r="L38" s="5"/>
    </row>
    <row r="39" spans="1:12" x14ac:dyDescent="0.25">
      <c r="A39" s="27" t="s">
        <v>63</v>
      </c>
      <c r="B39" s="28"/>
      <c r="C39" s="28"/>
      <c r="D39" s="29"/>
      <c r="E39" s="29"/>
      <c r="F39" s="29"/>
      <c r="G39" s="29"/>
      <c r="H39" s="29"/>
      <c r="I39" s="5"/>
      <c r="J39" s="5"/>
      <c r="K39" s="5"/>
      <c r="L39" s="5"/>
    </row>
    <row r="40" spans="1:12" x14ac:dyDescent="0.25">
      <c r="A40" s="27" t="s">
        <v>64</v>
      </c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27" t="s">
        <v>65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</sheetData>
  <mergeCells count="6">
    <mergeCell ref="A26:A28"/>
    <mergeCell ref="A31:A35"/>
    <mergeCell ref="D7:H7"/>
    <mergeCell ref="A9:B9"/>
    <mergeCell ref="A21:A25"/>
    <mergeCell ref="A10:A14"/>
  </mergeCells>
  <phoneticPr fontId="0" type="noConversion"/>
  <pageMargins left="0.75" right="0.75" top="1" bottom="1" header="0.5" footer="0.5"/>
  <pageSetup scale="86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53"/>
  <sheetViews>
    <sheetView topLeftCell="B1" zoomScaleNormal="100" workbookViewId="0">
      <selection activeCell="I9" sqref="I9:T9"/>
    </sheetView>
  </sheetViews>
  <sheetFormatPr defaultRowHeight="13.2" x14ac:dyDescent="0.25"/>
  <cols>
    <col min="1" max="1" width="11.44140625" customWidth="1"/>
    <col min="2" max="2" width="8.88671875" style="1" customWidth="1"/>
    <col min="3" max="3" width="8.5546875" customWidth="1"/>
    <col min="4" max="4" width="8.44140625" customWidth="1"/>
    <col min="5" max="5" width="8" customWidth="1"/>
    <col min="6" max="6" width="10.44140625" customWidth="1"/>
    <col min="7" max="7" width="11.109375" customWidth="1"/>
    <col min="8" max="8" width="8.5546875" customWidth="1"/>
    <col min="9" max="10" width="8.88671875" customWidth="1"/>
    <col min="12" max="12" width="8.88671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44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184"/>
      <c r="B10" s="182" t="s">
        <v>12</v>
      </c>
      <c r="C10" s="21">
        <v>512.83000000000004</v>
      </c>
      <c r="D10" s="101">
        <v>645</v>
      </c>
      <c r="E10" s="101">
        <v>30</v>
      </c>
      <c r="F10" s="101">
        <v>20</v>
      </c>
      <c r="G10" s="101">
        <v>22</v>
      </c>
      <c r="H10" s="101">
        <v>600</v>
      </c>
      <c r="I10" s="101">
        <v>4</v>
      </c>
      <c r="J10" s="101">
        <v>570</v>
      </c>
      <c r="K10" s="21">
        <v>26.49</v>
      </c>
      <c r="L10" s="113">
        <v>24.48</v>
      </c>
    </row>
    <row r="11" spans="1:12" x14ac:dyDescent="0.25">
      <c r="A11" s="300"/>
      <c r="B11" s="183" t="s">
        <v>13</v>
      </c>
      <c r="C11" s="18">
        <v>512.83000000000004</v>
      </c>
      <c r="D11" s="99">
        <v>670</v>
      </c>
      <c r="E11" s="99">
        <v>38</v>
      </c>
      <c r="F11" s="99">
        <v>20</v>
      </c>
      <c r="G11" s="99">
        <v>26</v>
      </c>
      <c r="H11" s="99">
        <v>620</v>
      </c>
      <c r="I11" s="99">
        <v>4</v>
      </c>
      <c r="J11" s="99">
        <v>585</v>
      </c>
      <c r="K11" s="19">
        <v>40.35</v>
      </c>
      <c r="L11" s="114">
        <v>38.049999999999997</v>
      </c>
    </row>
    <row r="12" spans="1:12" x14ac:dyDescent="0.25">
      <c r="A12" s="300"/>
      <c r="B12" s="259" t="s">
        <v>14</v>
      </c>
      <c r="C12" s="18">
        <v>512.83000000000004</v>
      </c>
      <c r="D12" s="99">
        <v>715</v>
      </c>
      <c r="E12" s="99">
        <v>44</v>
      </c>
      <c r="F12" s="99">
        <v>20</v>
      </c>
      <c r="G12" s="99">
        <v>33</v>
      </c>
      <c r="H12" s="99">
        <v>650</v>
      </c>
      <c r="I12" s="99">
        <v>4</v>
      </c>
      <c r="J12" s="99">
        <v>610</v>
      </c>
      <c r="K12" s="19">
        <v>61.37</v>
      </c>
      <c r="L12" s="114">
        <v>58.48</v>
      </c>
    </row>
    <row r="13" spans="1:12" x14ac:dyDescent="0.25">
      <c r="A13" s="300"/>
      <c r="B13" s="259" t="s">
        <v>15</v>
      </c>
      <c r="C13" s="18">
        <v>512.83000000000004</v>
      </c>
      <c r="D13" s="99">
        <v>730</v>
      </c>
      <c r="E13" s="99">
        <v>58</v>
      </c>
      <c r="F13" s="99">
        <v>20</v>
      </c>
      <c r="G13" s="99">
        <v>36</v>
      </c>
      <c r="H13" s="99">
        <v>660</v>
      </c>
      <c r="I13" s="99">
        <v>4</v>
      </c>
      <c r="J13" s="99">
        <v>615</v>
      </c>
      <c r="K13" s="19">
        <v>87.17</v>
      </c>
      <c r="L13" s="114">
        <v>83.99</v>
      </c>
    </row>
    <row r="14" spans="1:12" x14ac:dyDescent="0.25">
      <c r="A14" s="190"/>
      <c r="B14" s="6" t="s">
        <v>16</v>
      </c>
      <c r="C14" s="19">
        <v>512.83000000000004</v>
      </c>
      <c r="D14" s="99">
        <v>755</v>
      </c>
      <c r="E14" s="99">
        <v>72</v>
      </c>
      <c r="F14" s="99">
        <v>20</v>
      </c>
      <c r="G14" s="99">
        <v>42</v>
      </c>
      <c r="H14" s="99">
        <v>670</v>
      </c>
      <c r="I14" s="99">
        <v>4</v>
      </c>
      <c r="J14" s="99">
        <v>615</v>
      </c>
      <c r="K14" s="19">
        <v>120.52</v>
      </c>
      <c r="L14" s="19">
        <v>116.66</v>
      </c>
    </row>
    <row r="15" spans="1:12" ht="13.8" thickBot="1" x14ac:dyDescent="0.3">
      <c r="A15" s="307" t="s">
        <v>11</v>
      </c>
      <c r="B15" s="306" t="s">
        <v>156</v>
      </c>
      <c r="C15" s="19">
        <v>512.83000000000004</v>
      </c>
      <c r="D15" s="153">
        <v>870</v>
      </c>
      <c r="E15" s="153">
        <v>128</v>
      </c>
      <c r="F15" s="153">
        <v>20</v>
      </c>
      <c r="G15" s="153">
        <v>56</v>
      </c>
      <c r="H15" s="153">
        <v>760</v>
      </c>
      <c r="I15" s="153">
        <v>4</v>
      </c>
      <c r="J15" s="153">
        <v>615</v>
      </c>
      <c r="K15" s="180">
        <v>339.96</v>
      </c>
      <c r="L15" s="106">
        <v>332.18</v>
      </c>
    </row>
    <row r="16" spans="1:12" ht="13.8" thickBot="1" x14ac:dyDescent="0.3">
      <c r="A16" s="138" t="s">
        <v>117</v>
      </c>
      <c r="B16" s="277" t="s">
        <v>52</v>
      </c>
      <c r="C16" s="176">
        <v>512.83000000000004</v>
      </c>
      <c r="D16" s="196">
        <v>800</v>
      </c>
      <c r="E16" s="196">
        <v>94</v>
      </c>
      <c r="F16" s="196">
        <v>20</v>
      </c>
      <c r="G16" s="196">
        <v>48</v>
      </c>
      <c r="H16" s="196">
        <v>705</v>
      </c>
      <c r="I16" s="196">
        <v>4</v>
      </c>
      <c r="J16" s="196">
        <v>615</v>
      </c>
      <c r="K16" s="176">
        <v>191.61</v>
      </c>
      <c r="L16" s="197">
        <v>186.29</v>
      </c>
    </row>
    <row r="17" spans="1:12" x14ac:dyDescent="0.25">
      <c r="A17" s="109"/>
      <c r="B17" s="104" t="s">
        <v>108</v>
      </c>
      <c r="C17" s="21">
        <v>512.83000000000004</v>
      </c>
      <c r="D17" s="101">
        <v>645</v>
      </c>
      <c r="E17" s="101">
        <v>30</v>
      </c>
      <c r="F17" s="101">
        <v>20</v>
      </c>
      <c r="G17" s="101">
        <v>22</v>
      </c>
      <c r="H17" s="101">
        <v>600</v>
      </c>
      <c r="I17" s="101">
        <v>4</v>
      </c>
      <c r="J17" s="101">
        <v>570</v>
      </c>
      <c r="K17" s="21">
        <v>26.49</v>
      </c>
      <c r="L17" s="113">
        <v>24.48</v>
      </c>
    </row>
    <row r="18" spans="1:12" x14ac:dyDescent="0.25">
      <c r="A18" s="110"/>
      <c r="B18" s="105" t="s">
        <v>109</v>
      </c>
      <c r="C18" s="19">
        <v>512.83000000000004</v>
      </c>
      <c r="D18" s="99">
        <v>670</v>
      </c>
      <c r="E18" s="99">
        <v>38</v>
      </c>
      <c r="F18" s="99">
        <v>20</v>
      </c>
      <c r="G18" s="99">
        <v>26</v>
      </c>
      <c r="H18" s="99">
        <v>620</v>
      </c>
      <c r="I18" s="99">
        <v>4</v>
      </c>
      <c r="J18" s="99">
        <v>585</v>
      </c>
      <c r="K18" s="19">
        <v>40.35</v>
      </c>
      <c r="L18" s="114">
        <v>38.049999999999997</v>
      </c>
    </row>
    <row r="19" spans="1:12" x14ac:dyDescent="0.25">
      <c r="A19" s="110"/>
      <c r="B19" s="105" t="s">
        <v>110</v>
      </c>
      <c r="C19" s="19">
        <v>512.83000000000004</v>
      </c>
      <c r="D19" s="99">
        <v>715</v>
      </c>
      <c r="E19" s="99">
        <v>46</v>
      </c>
      <c r="F19" s="99">
        <v>20</v>
      </c>
      <c r="G19" s="99">
        <v>33</v>
      </c>
      <c r="H19" s="99">
        <v>650</v>
      </c>
      <c r="I19" s="99">
        <v>4</v>
      </c>
      <c r="J19" s="99">
        <v>610</v>
      </c>
      <c r="K19" s="19">
        <v>64.16</v>
      </c>
      <c r="L19" s="114">
        <v>59.88</v>
      </c>
    </row>
    <row r="20" spans="1:12" x14ac:dyDescent="0.25">
      <c r="A20" s="190"/>
      <c r="B20" s="105" t="s">
        <v>111</v>
      </c>
      <c r="C20" s="19">
        <v>512.83000000000004</v>
      </c>
      <c r="D20" s="99">
        <v>730</v>
      </c>
      <c r="E20" s="99">
        <v>58</v>
      </c>
      <c r="F20" s="99">
        <v>20</v>
      </c>
      <c r="G20" s="99">
        <v>36</v>
      </c>
      <c r="H20" s="99">
        <v>660</v>
      </c>
      <c r="I20" s="99">
        <v>4</v>
      </c>
      <c r="J20" s="99">
        <v>615</v>
      </c>
      <c r="K20" s="19">
        <v>87.17</v>
      </c>
      <c r="L20" s="114">
        <v>83.99</v>
      </c>
    </row>
    <row r="21" spans="1:12" ht="13.8" thickBot="1" x14ac:dyDescent="0.3">
      <c r="A21" s="301" t="s">
        <v>107</v>
      </c>
      <c r="B21" s="296" t="s">
        <v>113</v>
      </c>
      <c r="C21" s="91">
        <v>512.83000000000004</v>
      </c>
      <c r="D21" s="129">
        <v>800</v>
      </c>
      <c r="E21" s="129"/>
      <c r="F21" s="129">
        <v>20</v>
      </c>
      <c r="G21" s="129">
        <v>48</v>
      </c>
      <c r="H21" s="129">
        <v>705</v>
      </c>
      <c r="I21" s="129"/>
      <c r="J21" s="129"/>
      <c r="K21" s="91"/>
      <c r="L21" s="108"/>
    </row>
    <row r="22" spans="1:12" x14ac:dyDescent="0.25">
      <c r="A22" s="349" t="s">
        <v>22</v>
      </c>
      <c r="B22" s="278" t="s">
        <v>17</v>
      </c>
      <c r="C22" s="18">
        <v>512.83000000000004</v>
      </c>
      <c r="D22" s="98">
        <v>645</v>
      </c>
      <c r="E22" s="98">
        <v>25</v>
      </c>
      <c r="F22" s="98">
        <v>20</v>
      </c>
      <c r="G22" s="98">
        <v>22</v>
      </c>
      <c r="H22" s="98">
        <v>600</v>
      </c>
      <c r="I22" s="98">
        <v>4</v>
      </c>
      <c r="J22" s="98">
        <v>570</v>
      </c>
      <c r="K22" s="18">
        <v>22.07</v>
      </c>
      <c r="L22" s="133">
        <v>20.07</v>
      </c>
    </row>
    <row r="23" spans="1:12" x14ac:dyDescent="0.25">
      <c r="A23" s="330"/>
      <c r="B23" s="259" t="s">
        <v>18</v>
      </c>
      <c r="C23" s="18">
        <v>512.83000000000004</v>
      </c>
      <c r="D23" s="99">
        <v>670</v>
      </c>
      <c r="E23" s="99">
        <v>32</v>
      </c>
      <c r="F23" s="99">
        <v>20</v>
      </c>
      <c r="G23" s="99">
        <v>26</v>
      </c>
      <c r="H23" s="99">
        <v>620</v>
      </c>
      <c r="I23" s="99">
        <v>4</v>
      </c>
      <c r="J23" s="99">
        <v>585</v>
      </c>
      <c r="K23" s="19">
        <v>33.979999999999997</v>
      </c>
      <c r="L23" s="114">
        <v>31.68</v>
      </c>
    </row>
    <row r="24" spans="1:12" x14ac:dyDescent="0.25">
      <c r="A24" s="330"/>
      <c r="B24" s="259" t="s">
        <v>19</v>
      </c>
      <c r="C24" s="18">
        <v>512.83000000000004</v>
      </c>
      <c r="D24" s="99">
        <v>715</v>
      </c>
      <c r="E24" s="99">
        <v>40</v>
      </c>
      <c r="F24" s="99">
        <v>20</v>
      </c>
      <c r="G24" s="99">
        <v>33</v>
      </c>
      <c r="H24" s="99">
        <v>650</v>
      </c>
      <c r="I24" s="99">
        <v>4</v>
      </c>
      <c r="J24" s="99">
        <v>610</v>
      </c>
      <c r="K24" s="19">
        <v>55.81</v>
      </c>
      <c r="L24" s="114">
        <v>52.9</v>
      </c>
    </row>
    <row r="25" spans="1:12" x14ac:dyDescent="0.25">
      <c r="A25" s="330"/>
      <c r="B25" s="259" t="s">
        <v>20</v>
      </c>
      <c r="C25" s="18">
        <v>512.83000000000004</v>
      </c>
      <c r="D25" s="99">
        <v>730</v>
      </c>
      <c r="E25" s="99">
        <v>50</v>
      </c>
      <c r="F25" s="99">
        <v>20</v>
      </c>
      <c r="G25" s="99">
        <v>33</v>
      </c>
      <c r="H25" s="99">
        <v>660</v>
      </c>
      <c r="I25" s="99">
        <v>4</v>
      </c>
      <c r="J25" s="99">
        <v>615</v>
      </c>
      <c r="K25" s="19">
        <v>76.42</v>
      </c>
      <c r="L25" s="114">
        <v>73.14</v>
      </c>
    </row>
    <row r="26" spans="1:12" ht="13.8" thickBot="1" x14ac:dyDescent="0.3">
      <c r="A26" s="331"/>
      <c r="B26" s="272" t="s">
        <v>21</v>
      </c>
      <c r="C26" s="20">
        <v>512.83000000000004</v>
      </c>
      <c r="D26" s="100">
        <v>755</v>
      </c>
      <c r="E26" s="100">
        <v>70</v>
      </c>
      <c r="F26" s="100">
        <v>20</v>
      </c>
      <c r="G26" s="100">
        <v>39</v>
      </c>
      <c r="H26" s="100">
        <v>670</v>
      </c>
      <c r="I26" s="100">
        <v>4</v>
      </c>
      <c r="J26" s="100">
        <v>615</v>
      </c>
      <c r="K26" s="20">
        <v>119.24</v>
      </c>
      <c r="L26" s="116">
        <v>115.29</v>
      </c>
    </row>
    <row r="27" spans="1:12" x14ac:dyDescent="0.25">
      <c r="A27" s="329" t="s">
        <v>23</v>
      </c>
      <c r="B27" s="262" t="s">
        <v>24</v>
      </c>
      <c r="C27" s="21">
        <v>512.83000000000004</v>
      </c>
      <c r="D27" s="101">
        <v>704</v>
      </c>
      <c r="E27" s="9">
        <v>28.6</v>
      </c>
      <c r="F27" s="101">
        <v>16</v>
      </c>
      <c r="G27" s="9">
        <v>25.4</v>
      </c>
      <c r="H27" s="9">
        <v>641.4</v>
      </c>
      <c r="I27" s="9"/>
      <c r="J27" s="9"/>
      <c r="K27" s="21">
        <v>39.159999999999997</v>
      </c>
      <c r="L27" s="113"/>
    </row>
    <row r="28" spans="1:12" x14ac:dyDescent="0.25">
      <c r="A28" s="330"/>
      <c r="B28" s="263" t="s">
        <v>25</v>
      </c>
      <c r="C28" s="18">
        <v>512.83000000000004</v>
      </c>
      <c r="D28" s="99">
        <v>704</v>
      </c>
      <c r="E28" s="3">
        <v>38.1</v>
      </c>
      <c r="F28" s="99">
        <v>16</v>
      </c>
      <c r="G28" s="3">
        <v>25.4</v>
      </c>
      <c r="H28" s="3">
        <v>641.4</v>
      </c>
      <c r="I28" s="3"/>
      <c r="J28" s="3"/>
      <c r="K28" s="19">
        <v>52.18</v>
      </c>
      <c r="L28" s="114"/>
    </row>
    <row r="29" spans="1:12" ht="13.8" thickBot="1" x14ac:dyDescent="0.3">
      <c r="A29" s="331"/>
      <c r="B29" s="137" t="s">
        <v>26</v>
      </c>
      <c r="C29" s="20">
        <v>512.83000000000004</v>
      </c>
      <c r="D29" s="4">
        <v>736.6</v>
      </c>
      <c r="E29" s="4">
        <v>50.8</v>
      </c>
      <c r="F29" s="100">
        <v>24</v>
      </c>
      <c r="G29" s="4">
        <v>31.7</v>
      </c>
      <c r="H29" s="4">
        <v>673.1</v>
      </c>
      <c r="I29" s="4"/>
      <c r="J29" s="4"/>
      <c r="K29" s="20">
        <v>79.94</v>
      </c>
      <c r="L29" s="116"/>
    </row>
    <row r="30" spans="1:12" x14ac:dyDescent="0.25">
      <c r="A30" s="245"/>
      <c r="B30" s="262" t="s">
        <v>24</v>
      </c>
      <c r="C30" s="101">
        <v>0</v>
      </c>
      <c r="D30" s="101">
        <v>704</v>
      </c>
      <c r="E30" s="9">
        <v>28.6</v>
      </c>
      <c r="F30" s="101">
        <v>16</v>
      </c>
      <c r="G30" s="9">
        <v>25.4</v>
      </c>
      <c r="H30" s="9">
        <v>641.4</v>
      </c>
      <c r="I30" s="9"/>
      <c r="J30" s="9"/>
      <c r="K30" s="21">
        <v>85.49</v>
      </c>
      <c r="L30" s="113"/>
    </row>
    <row r="31" spans="1:12" x14ac:dyDescent="0.25">
      <c r="A31" s="246"/>
      <c r="B31" s="263" t="s">
        <v>25</v>
      </c>
      <c r="C31" s="98">
        <v>0</v>
      </c>
      <c r="D31" s="99">
        <v>704</v>
      </c>
      <c r="E31" s="3">
        <v>38.1</v>
      </c>
      <c r="F31" s="99">
        <v>16</v>
      </c>
      <c r="G31" s="3">
        <v>25.4</v>
      </c>
      <c r="H31" s="3">
        <v>641.4</v>
      </c>
      <c r="I31" s="8"/>
      <c r="J31" s="8"/>
      <c r="K31" s="18">
        <v>114.22</v>
      </c>
      <c r="L31" s="133"/>
    </row>
    <row r="32" spans="1:12" x14ac:dyDescent="0.25">
      <c r="A32" s="349" t="s">
        <v>116</v>
      </c>
      <c r="B32" s="264" t="s">
        <v>28</v>
      </c>
      <c r="C32" s="98">
        <v>0</v>
      </c>
      <c r="D32" s="98">
        <v>670</v>
      </c>
      <c r="E32" s="98">
        <v>32</v>
      </c>
      <c r="F32" s="98">
        <v>20</v>
      </c>
      <c r="G32" s="98">
        <v>26</v>
      </c>
      <c r="H32" s="98">
        <v>620</v>
      </c>
      <c r="I32" s="98">
        <v>4</v>
      </c>
      <c r="J32" s="98">
        <v>585</v>
      </c>
      <c r="K32" s="18">
        <v>85.82</v>
      </c>
      <c r="L32" s="133">
        <v>83.52</v>
      </c>
    </row>
    <row r="33" spans="1:12" x14ac:dyDescent="0.25">
      <c r="A33" s="330"/>
      <c r="B33" s="263" t="s">
        <v>29</v>
      </c>
      <c r="C33" s="99">
        <v>0</v>
      </c>
      <c r="D33" s="99">
        <v>715</v>
      </c>
      <c r="E33" s="99">
        <v>40</v>
      </c>
      <c r="F33" s="99">
        <v>20</v>
      </c>
      <c r="G33" s="99">
        <v>33</v>
      </c>
      <c r="H33" s="99">
        <v>650</v>
      </c>
      <c r="I33" s="99">
        <v>4</v>
      </c>
      <c r="J33" s="99">
        <v>610</v>
      </c>
      <c r="K33" s="19">
        <v>120.59</v>
      </c>
      <c r="L33" s="114">
        <v>117.7</v>
      </c>
    </row>
    <row r="34" spans="1:12" x14ac:dyDescent="0.25">
      <c r="A34" s="330"/>
      <c r="B34" s="268" t="s">
        <v>30</v>
      </c>
      <c r="C34" s="99">
        <v>0</v>
      </c>
      <c r="D34" s="99">
        <v>730</v>
      </c>
      <c r="E34" s="99">
        <v>50</v>
      </c>
      <c r="F34" s="99">
        <v>20</v>
      </c>
      <c r="G34" s="99">
        <v>33</v>
      </c>
      <c r="H34" s="99">
        <v>660</v>
      </c>
      <c r="I34" s="99">
        <v>4</v>
      </c>
      <c r="J34" s="99">
        <v>615</v>
      </c>
      <c r="K34" s="19">
        <v>157.41999999999999</v>
      </c>
      <c r="L34" s="114">
        <v>154.13999999999999</v>
      </c>
    </row>
    <row r="35" spans="1:12" x14ac:dyDescent="0.25">
      <c r="A35" s="330"/>
      <c r="B35" s="269" t="s">
        <v>114</v>
      </c>
      <c r="C35" s="99">
        <v>0</v>
      </c>
      <c r="D35" s="99">
        <v>755</v>
      </c>
      <c r="E35" s="99">
        <v>70</v>
      </c>
      <c r="F35" s="99">
        <v>20</v>
      </c>
      <c r="G35" s="99">
        <v>39</v>
      </c>
      <c r="H35" s="99">
        <v>670</v>
      </c>
      <c r="I35" s="99">
        <v>4</v>
      </c>
      <c r="J35" s="99">
        <v>615</v>
      </c>
      <c r="K35" s="19">
        <v>232.67</v>
      </c>
      <c r="L35" s="114">
        <v>228.69</v>
      </c>
    </row>
    <row r="36" spans="1:12" ht="13.8" thickBot="1" x14ac:dyDescent="0.3">
      <c r="A36" s="331"/>
      <c r="B36" s="260" t="s">
        <v>105</v>
      </c>
      <c r="C36" s="100">
        <v>0</v>
      </c>
      <c r="D36" s="100">
        <v>800</v>
      </c>
      <c r="E36" s="100">
        <v>94</v>
      </c>
      <c r="F36" s="100">
        <v>20</v>
      </c>
      <c r="G36" s="100">
        <v>48</v>
      </c>
      <c r="H36" s="100">
        <v>705</v>
      </c>
      <c r="I36" s="100">
        <v>4</v>
      </c>
      <c r="J36" s="100">
        <v>615</v>
      </c>
      <c r="K36" s="20">
        <v>343.89</v>
      </c>
      <c r="L36" s="116">
        <v>338.57</v>
      </c>
    </row>
    <row r="37" spans="1:12" x14ac:dyDescent="0.25">
      <c r="A37" s="30" t="s">
        <v>60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61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27" t="s">
        <v>62</v>
      </c>
      <c r="B39" s="28"/>
      <c r="C39" s="28"/>
      <c r="D39" s="29"/>
      <c r="E39" s="29"/>
      <c r="F39" s="29"/>
      <c r="G39" s="29"/>
      <c r="H39" s="5"/>
      <c r="I39" s="5"/>
      <c r="J39" s="5"/>
      <c r="K39" s="5"/>
      <c r="L39" s="5"/>
    </row>
    <row r="40" spans="1:12" x14ac:dyDescent="0.25">
      <c r="A40" s="27" t="s">
        <v>63</v>
      </c>
      <c r="B40" s="28"/>
      <c r="C40" s="28"/>
      <c r="D40" s="29"/>
      <c r="E40" s="29"/>
      <c r="F40" s="29"/>
      <c r="G40" s="29"/>
      <c r="H40" s="29"/>
      <c r="I40" s="5"/>
      <c r="J40" s="5"/>
      <c r="K40" s="5"/>
      <c r="L40" s="5"/>
    </row>
    <row r="41" spans="1:12" x14ac:dyDescent="0.25">
      <c r="A41" s="27" t="s">
        <v>64</v>
      </c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27" t="s">
        <v>65</v>
      </c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5"/>
      <c r="E64" s="5"/>
      <c r="F64" s="5"/>
      <c r="G64" s="5"/>
      <c r="H64" s="5"/>
      <c r="I64" s="5"/>
      <c r="J64" s="5"/>
      <c r="K64" s="5"/>
      <c r="L64" s="5"/>
    </row>
    <row r="65" spans="3:12" x14ac:dyDescent="0.25">
      <c r="C65" s="1"/>
      <c r="D65" s="5"/>
      <c r="E65" s="5"/>
      <c r="F65" s="5"/>
      <c r="G65" s="5"/>
      <c r="H65" s="5"/>
      <c r="I65" s="5"/>
      <c r="J65" s="5"/>
      <c r="K65" s="5"/>
      <c r="L65" s="5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5">
    <mergeCell ref="A27:A29"/>
    <mergeCell ref="A32:A36"/>
    <mergeCell ref="D7:H7"/>
    <mergeCell ref="A9:B9"/>
    <mergeCell ref="A22:A26"/>
  </mergeCells>
  <phoneticPr fontId="0" type="noConversion"/>
  <pageMargins left="0.75" right="0.75" top="1" bottom="1" header="0.5" footer="0.5"/>
  <pageSetup scale="85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46"/>
  <sheetViews>
    <sheetView zoomScaleNormal="100" workbookViewId="0">
      <selection activeCell="F11" sqref="F11"/>
    </sheetView>
  </sheetViews>
  <sheetFormatPr defaultRowHeight="13.2" x14ac:dyDescent="0.25"/>
  <cols>
    <col min="1" max="1" width="11.44140625" customWidth="1"/>
    <col min="2" max="2" width="8.88671875" style="1" customWidth="1"/>
    <col min="3" max="3" width="8.5546875" customWidth="1"/>
    <col min="4" max="4" width="8.44140625" customWidth="1"/>
    <col min="5" max="5" width="8" customWidth="1"/>
    <col min="6" max="6" width="10.44140625" customWidth="1"/>
    <col min="7" max="7" width="11.109375" customWidth="1"/>
    <col min="8" max="8" width="8.5546875" customWidth="1"/>
    <col min="9" max="10" width="8.88671875" customWidth="1"/>
    <col min="12" max="12" width="8.88671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67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50" t="s">
        <v>117</v>
      </c>
      <c r="B10" s="182" t="s">
        <v>12</v>
      </c>
      <c r="C10" s="9">
        <v>563.83000000000004</v>
      </c>
      <c r="D10" s="101">
        <v>705</v>
      </c>
      <c r="E10" s="101">
        <v>30</v>
      </c>
      <c r="F10" s="101">
        <v>20</v>
      </c>
      <c r="G10" s="101">
        <v>26</v>
      </c>
      <c r="H10" s="101">
        <v>655</v>
      </c>
      <c r="I10" s="101">
        <v>4</v>
      </c>
      <c r="J10" s="101">
        <v>620</v>
      </c>
      <c r="K10" s="21">
        <v>30.61</v>
      </c>
      <c r="L10" s="113">
        <v>28.16</v>
      </c>
    </row>
    <row r="11" spans="1:12" x14ac:dyDescent="0.25">
      <c r="A11" s="351"/>
      <c r="B11" s="183" t="s">
        <v>13</v>
      </c>
      <c r="C11" s="8">
        <v>563.83000000000004</v>
      </c>
      <c r="D11" s="99">
        <v>730</v>
      </c>
      <c r="E11" s="99">
        <v>40</v>
      </c>
      <c r="F11" s="99" t="s">
        <v>159</v>
      </c>
      <c r="G11" s="99">
        <v>30</v>
      </c>
      <c r="H11" s="99">
        <v>675</v>
      </c>
      <c r="I11" s="99">
        <v>4</v>
      </c>
      <c r="J11" s="99">
        <v>635</v>
      </c>
      <c r="K11" s="19">
        <v>48.54</v>
      </c>
      <c r="L11" s="114">
        <v>45.79</v>
      </c>
    </row>
    <row r="12" spans="1:12" x14ac:dyDescent="0.25">
      <c r="A12" s="351"/>
      <c r="B12" s="259" t="s">
        <v>14</v>
      </c>
      <c r="C12" s="8">
        <v>563.83000000000004</v>
      </c>
      <c r="D12" s="99">
        <v>775</v>
      </c>
      <c r="E12" s="99">
        <v>48</v>
      </c>
      <c r="F12" s="99">
        <v>20</v>
      </c>
      <c r="G12" s="99">
        <v>33</v>
      </c>
      <c r="H12" s="99">
        <v>710</v>
      </c>
      <c r="I12" s="99">
        <v>4</v>
      </c>
      <c r="J12" s="99">
        <v>635</v>
      </c>
      <c r="K12" s="19">
        <v>77.16</v>
      </c>
      <c r="L12" s="114">
        <v>71.23</v>
      </c>
    </row>
    <row r="13" spans="1:12" x14ac:dyDescent="0.25">
      <c r="A13" s="351"/>
      <c r="B13" s="259" t="s">
        <v>15</v>
      </c>
      <c r="C13" s="8">
        <v>563.79999999999995</v>
      </c>
      <c r="D13" s="99">
        <v>785</v>
      </c>
      <c r="E13" s="99">
        <v>60</v>
      </c>
      <c r="F13" s="99">
        <v>20</v>
      </c>
      <c r="G13" s="99">
        <v>39</v>
      </c>
      <c r="H13" s="99">
        <v>710</v>
      </c>
      <c r="I13" s="99">
        <v>4</v>
      </c>
      <c r="J13" s="99">
        <v>680</v>
      </c>
      <c r="K13" s="19">
        <v>99.01</v>
      </c>
      <c r="L13" s="114">
        <v>94.81</v>
      </c>
    </row>
    <row r="14" spans="1:12" x14ac:dyDescent="0.25">
      <c r="A14" s="351"/>
      <c r="B14" s="259" t="s">
        <v>16</v>
      </c>
      <c r="C14" s="3">
        <v>563.83000000000004</v>
      </c>
      <c r="D14" s="99">
        <v>835</v>
      </c>
      <c r="E14" s="99">
        <v>78</v>
      </c>
      <c r="F14" s="99">
        <v>20</v>
      </c>
      <c r="G14" s="99">
        <v>48</v>
      </c>
      <c r="H14" s="99">
        <v>740</v>
      </c>
      <c r="I14" s="99">
        <v>4</v>
      </c>
      <c r="J14" s="99">
        <v>680</v>
      </c>
      <c r="K14" s="19">
        <v>160.11000000000001</v>
      </c>
      <c r="L14" s="114">
        <v>155.46</v>
      </c>
    </row>
    <row r="15" spans="1:12" ht="13.8" thickBot="1" x14ac:dyDescent="0.3">
      <c r="A15" s="352"/>
      <c r="B15" s="260" t="s">
        <v>52</v>
      </c>
      <c r="C15" s="4">
        <v>563.83000000000004</v>
      </c>
      <c r="D15" s="100">
        <v>855</v>
      </c>
      <c r="E15" s="100">
        <v>102</v>
      </c>
      <c r="F15" s="100">
        <v>20</v>
      </c>
      <c r="G15" s="100">
        <v>48</v>
      </c>
      <c r="H15" s="100">
        <v>760</v>
      </c>
      <c r="I15" s="100">
        <v>4</v>
      </c>
      <c r="J15" s="100">
        <v>680</v>
      </c>
      <c r="K15" s="20">
        <v>230.61</v>
      </c>
      <c r="L15" s="116">
        <v>225.12</v>
      </c>
    </row>
    <row r="16" spans="1:12" x14ac:dyDescent="0.25">
      <c r="A16" s="329" t="s">
        <v>22</v>
      </c>
      <c r="B16" s="261" t="s">
        <v>17</v>
      </c>
      <c r="C16" s="9">
        <v>563.83000000000004</v>
      </c>
      <c r="D16" s="101">
        <v>705</v>
      </c>
      <c r="E16" s="101">
        <v>28</v>
      </c>
      <c r="F16" s="101">
        <v>20</v>
      </c>
      <c r="G16" s="101">
        <v>26</v>
      </c>
      <c r="H16" s="101">
        <v>655</v>
      </c>
      <c r="I16" s="101">
        <v>5</v>
      </c>
      <c r="J16" s="101">
        <v>620</v>
      </c>
      <c r="K16" s="21">
        <v>28.56</v>
      </c>
      <c r="L16" s="113">
        <v>25.51</v>
      </c>
    </row>
    <row r="17" spans="1:12" x14ac:dyDescent="0.25">
      <c r="A17" s="330"/>
      <c r="B17" s="259" t="s">
        <v>18</v>
      </c>
      <c r="C17" s="8">
        <v>563.83000000000004</v>
      </c>
      <c r="D17" s="99">
        <v>730</v>
      </c>
      <c r="E17" s="99">
        <v>35</v>
      </c>
      <c r="F17" s="99">
        <v>20</v>
      </c>
      <c r="G17" s="99">
        <v>26</v>
      </c>
      <c r="H17" s="99">
        <v>675</v>
      </c>
      <c r="I17" s="99">
        <v>5</v>
      </c>
      <c r="J17" s="99">
        <v>632</v>
      </c>
      <c r="K17" s="19">
        <v>43.44</v>
      </c>
      <c r="L17" s="114">
        <v>39.75</v>
      </c>
    </row>
    <row r="18" spans="1:12" x14ac:dyDescent="0.25">
      <c r="A18" s="330"/>
      <c r="B18" s="259" t="s">
        <v>19</v>
      </c>
      <c r="C18" s="8">
        <v>563.83000000000004</v>
      </c>
      <c r="D18" s="99">
        <v>775</v>
      </c>
      <c r="E18" s="99">
        <v>48</v>
      </c>
      <c r="F18" s="99">
        <v>20</v>
      </c>
      <c r="G18" s="99">
        <v>33</v>
      </c>
      <c r="H18" s="99">
        <v>710</v>
      </c>
      <c r="I18" s="99">
        <v>5</v>
      </c>
      <c r="J18" s="99">
        <v>632</v>
      </c>
      <c r="K18" s="19">
        <v>77.14</v>
      </c>
      <c r="L18" s="114">
        <v>71.63</v>
      </c>
    </row>
    <row r="19" spans="1:12" ht="13.8" thickBot="1" x14ac:dyDescent="0.3">
      <c r="A19" s="331"/>
      <c r="B19" s="272" t="s">
        <v>20</v>
      </c>
      <c r="C19" s="92">
        <v>563.83000000000004</v>
      </c>
      <c r="D19" s="100">
        <v>785</v>
      </c>
      <c r="E19" s="100">
        <v>55</v>
      </c>
      <c r="F19" s="100">
        <v>20</v>
      </c>
      <c r="G19" s="100">
        <v>39</v>
      </c>
      <c r="H19" s="100">
        <v>710</v>
      </c>
      <c r="I19" s="100">
        <v>5</v>
      </c>
      <c r="J19" s="100">
        <v>670</v>
      </c>
      <c r="K19" s="20">
        <v>90.77</v>
      </c>
      <c r="L19" s="116">
        <v>86.55</v>
      </c>
    </row>
    <row r="20" spans="1:12" x14ac:dyDescent="0.25">
      <c r="A20" s="349" t="s">
        <v>23</v>
      </c>
      <c r="B20" s="264" t="s">
        <v>24</v>
      </c>
      <c r="C20" s="8">
        <v>563.83000000000004</v>
      </c>
      <c r="D20" s="98">
        <v>762</v>
      </c>
      <c r="E20" s="8">
        <v>28.58</v>
      </c>
      <c r="F20" s="98">
        <v>16</v>
      </c>
      <c r="G20" s="98">
        <v>30</v>
      </c>
      <c r="H20" s="8">
        <v>698.5</v>
      </c>
      <c r="I20" s="8"/>
      <c r="J20" s="8"/>
      <c r="K20" s="18">
        <v>43.76</v>
      </c>
      <c r="L20" s="133"/>
    </row>
    <row r="21" spans="1:12" x14ac:dyDescent="0.25">
      <c r="A21" s="330"/>
      <c r="B21" s="263" t="s">
        <v>25</v>
      </c>
      <c r="C21" s="8">
        <v>563.83000000000004</v>
      </c>
      <c r="D21" s="99">
        <v>762</v>
      </c>
      <c r="E21" s="99">
        <v>44</v>
      </c>
      <c r="F21" s="99">
        <v>16</v>
      </c>
      <c r="G21" s="99">
        <v>30</v>
      </c>
      <c r="H21" s="3">
        <v>698.5</v>
      </c>
      <c r="I21" s="3"/>
      <c r="J21" s="3"/>
      <c r="K21" s="19">
        <v>67.319999999999993</v>
      </c>
      <c r="L21" s="114"/>
    </row>
    <row r="22" spans="1:12" ht="13.8" thickBot="1" x14ac:dyDescent="0.3">
      <c r="A22" s="331"/>
      <c r="B22" s="137" t="s">
        <v>26</v>
      </c>
      <c r="C22" s="194">
        <v>563.83000000000004</v>
      </c>
      <c r="D22" s="100">
        <v>785</v>
      </c>
      <c r="E22" s="100">
        <v>54</v>
      </c>
      <c r="F22" s="100">
        <v>24</v>
      </c>
      <c r="G22" s="100">
        <v>33</v>
      </c>
      <c r="H22" s="100">
        <v>724</v>
      </c>
      <c r="I22" s="4"/>
      <c r="J22" s="4"/>
      <c r="K22" s="20">
        <v>90.55</v>
      </c>
      <c r="L22" s="116"/>
    </row>
    <row r="23" spans="1:12" x14ac:dyDescent="0.25">
      <c r="A23" s="245"/>
      <c r="B23" s="264" t="s">
        <v>24</v>
      </c>
      <c r="C23" s="101">
        <v>0</v>
      </c>
      <c r="D23" s="98">
        <v>762</v>
      </c>
      <c r="E23" s="8">
        <v>28.58</v>
      </c>
      <c r="F23" s="98">
        <v>16</v>
      </c>
      <c r="G23" s="98">
        <v>30</v>
      </c>
      <c r="H23" s="8">
        <v>698.5</v>
      </c>
      <c r="I23" s="8"/>
      <c r="J23" s="8"/>
      <c r="K23" s="18">
        <v>99.75</v>
      </c>
      <c r="L23" s="133"/>
    </row>
    <row r="24" spans="1:12" x14ac:dyDescent="0.25">
      <c r="A24" s="246"/>
      <c r="B24" s="263" t="s">
        <v>25</v>
      </c>
      <c r="C24" s="98">
        <v>0</v>
      </c>
      <c r="D24" s="99">
        <v>762</v>
      </c>
      <c r="E24" s="99">
        <v>44</v>
      </c>
      <c r="F24" s="99">
        <v>16</v>
      </c>
      <c r="G24" s="99">
        <v>30</v>
      </c>
      <c r="H24" s="3">
        <v>698.5</v>
      </c>
      <c r="I24" s="8"/>
      <c r="J24" s="8"/>
      <c r="K24" s="18">
        <v>153.47</v>
      </c>
      <c r="L24" s="133"/>
    </row>
    <row r="25" spans="1:12" x14ac:dyDescent="0.25">
      <c r="A25" s="321" t="s">
        <v>116</v>
      </c>
      <c r="B25" s="264" t="s">
        <v>28</v>
      </c>
      <c r="C25" s="98">
        <v>0</v>
      </c>
      <c r="D25" s="98">
        <v>730</v>
      </c>
      <c r="E25" s="98">
        <v>35</v>
      </c>
      <c r="F25" s="98">
        <v>20</v>
      </c>
      <c r="G25" s="98">
        <v>26</v>
      </c>
      <c r="H25" s="98">
        <v>675</v>
      </c>
      <c r="I25" s="98">
        <v>5</v>
      </c>
      <c r="J25" s="98">
        <v>632</v>
      </c>
      <c r="K25" s="18">
        <v>111.97</v>
      </c>
      <c r="L25" s="133">
        <v>108.02</v>
      </c>
    </row>
    <row r="26" spans="1:12" x14ac:dyDescent="0.25">
      <c r="A26" s="321"/>
      <c r="B26" s="263" t="s">
        <v>29</v>
      </c>
      <c r="C26" s="99">
        <v>0</v>
      </c>
      <c r="D26" s="99">
        <v>775</v>
      </c>
      <c r="E26" s="99">
        <v>48</v>
      </c>
      <c r="F26" s="99">
        <v>20</v>
      </c>
      <c r="G26" s="99">
        <v>33</v>
      </c>
      <c r="H26" s="99">
        <v>710</v>
      </c>
      <c r="I26" s="99">
        <v>5</v>
      </c>
      <c r="J26" s="99">
        <v>632</v>
      </c>
      <c r="K26" s="19">
        <v>171.14</v>
      </c>
      <c r="L26" s="114">
        <v>165.62</v>
      </c>
    </row>
    <row r="27" spans="1:12" x14ac:dyDescent="0.25">
      <c r="A27" s="321"/>
      <c r="B27" s="268" t="s">
        <v>30</v>
      </c>
      <c r="C27" s="99">
        <v>0</v>
      </c>
      <c r="D27" s="99">
        <v>785</v>
      </c>
      <c r="E27" s="99">
        <v>55</v>
      </c>
      <c r="F27" s="99">
        <v>20</v>
      </c>
      <c r="G27" s="99">
        <v>39</v>
      </c>
      <c r="H27" s="99">
        <v>670</v>
      </c>
      <c r="I27" s="99">
        <v>5</v>
      </c>
      <c r="J27" s="99">
        <v>670</v>
      </c>
      <c r="K27" s="19">
        <v>198.46</v>
      </c>
      <c r="L27" s="125">
        <v>194.24</v>
      </c>
    </row>
    <row r="28" spans="1:12" x14ac:dyDescent="0.25">
      <c r="A28" s="321"/>
      <c r="B28" s="269" t="s">
        <v>115</v>
      </c>
      <c r="C28" s="99">
        <v>0</v>
      </c>
      <c r="D28" s="99">
        <v>835</v>
      </c>
      <c r="E28" s="99">
        <v>78</v>
      </c>
      <c r="F28" s="99">
        <v>20</v>
      </c>
      <c r="G28" s="99">
        <v>48</v>
      </c>
      <c r="H28" s="99">
        <v>740</v>
      </c>
      <c r="I28" s="99">
        <v>4</v>
      </c>
      <c r="J28" s="99">
        <v>680</v>
      </c>
      <c r="K28" s="19">
        <v>312.85000000000002</v>
      </c>
      <c r="L28" s="125">
        <v>308.24</v>
      </c>
    </row>
    <row r="29" spans="1:12" ht="13.8" thickBot="1" x14ac:dyDescent="0.3">
      <c r="A29" s="322"/>
      <c r="B29" s="270" t="s">
        <v>105</v>
      </c>
      <c r="C29" s="100">
        <v>0</v>
      </c>
      <c r="D29" s="100">
        <v>855</v>
      </c>
      <c r="E29" s="100">
        <v>102</v>
      </c>
      <c r="F29" s="100">
        <v>20</v>
      </c>
      <c r="G29" s="100">
        <v>48</v>
      </c>
      <c r="H29" s="100">
        <v>760</v>
      </c>
      <c r="I29" s="100">
        <v>4</v>
      </c>
      <c r="J29" s="100">
        <v>680</v>
      </c>
      <c r="K29" s="20">
        <v>430.34</v>
      </c>
      <c r="L29" s="116">
        <v>424.86</v>
      </c>
    </row>
    <row r="30" spans="1:12" x14ac:dyDescent="0.25">
      <c r="A30" s="30" t="s">
        <v>60</v>
      </c>
      <c r="C30" s="1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27" t="s">
        <v>61</v>
      </c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27" t="s">
        <v>62</v>
      </c>
      <c r="B32" s="28"/>
      <c r="C32" s="28"/>
      <c r="D32" s="29"/>
      <c r="E32" s="29"/>
      <c r="F32" s="29"/>
      <c r="G32" s="29"/>
      <c r="H32" s="5"/>
      <c r="I32" s="5"/>
      <c r="J32" s="5"/>
      <c r="K32" s="5"/>
      <c r="L32" s="5"/>
    </row>
    <row r="33" spans="1:12" x14ac:dyDescent="0.25">
      <c r="A33" s="27" t="s">
        <v>63</v>
      </c>
      <c r="B33" s="28"/>
      <c r="C33" s="28"/>
      <c r="D33" s="29"/>
      <c r="E33" s="29"/>
      <c r="F33" s="29"/>
      <c r="G33" s="29"/>
      <c r="H33" s="29"/>
      <c r="I33" s="5"/>
      <c r="J33" s="5"/>
      <c r="K33" s="5"/>
      <c r="L33" s="5"/>
    </row>
    <row r="34" spans="1:12" x14ac:dyDescent="0.25">
      <c r="A34" s="27" t="s">
        <v>64</v>
      </c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27" t="s">
        <v>65</v>
      </c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</sheetData>
  <mergeCells count="6">
    <mergeCell ref="A20:A22"/>
    <mergeCell ref="A25:A29"/>
    <mergeCell ref="D7:H7"/>
    <mergeCell ref="A9:B9"/>
    <mergeCell ref="A16:A19"/>
    <mergeCell ref="A10:A15"/>
  </mergeCells>
  <phoneticPr fontId="0" type="noConversion"/>
  <pageMargins left="1.3149999999999999" right="0.75" top="1" bottom="1" header="0.5" footer="0.5"/>
  <pageSetup paperSize="8" scale="95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51"/>
  <sheetViews>
    <sheetView topLeftCell="A4" zoomScaleNormal="100" workbookViewId="0">
      <selection activeCell="F19" sqref="F19"/>
    </sheetView>
  </sheetViews>
  <sheetFormatPr defaultRowHeight="13.2" x14ac:dyDescent="0.25"/>
  <cols>
    <col min="1" max="1" width="11.44140625" customWidth="1"/>
    <col min="2" max="2" width="8.88671875" style="1" customWidth="1"/>
    <col min="3" max="4" width="8.44140625" customWidth="1"/>
    <col min="5" max="5" width="8.5546875" customWidth="1"/>
    <col min="6" max="6" width="10.44140625" customWidth="1"/>
    <col min="7" max="7" width="11.109375" customWidth="1"/>
    <col min="8" max="8" width="8.44140625" customWidth="1"/>
    <col min="11" max="11" width="8.5546875" customWidth="1"/>
    <col min="12" max="12" width="8.88671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45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26" t="s">
        <v>0</v>
      </c>
      <c r="B9" s="327"/>
      <c r="C9" s="143" t="s">
        <v>1</v>
      </c>
      <c r="D9" s="143" t="s">
        <v>2</v>
      </c>
      <c r="E9" s="144" t="s">
        <v>3</v>
      </c>
      <c r="F9" s="145" t="s">
        <v>4</v>
      </c>
      <c r="G9" s="145" t="s">
        <v>5</v>
      </c>
      <c r="H9" s="145" t="s">
        <v>6</v>
      </c>
      <c r="I9" s="145" t="s">
        <v>7</v>
      </c>
      <c r="J9" s="145" t="s">
        <v>8</v>
      </c>
      <c r="K9" s="145" t="s">
        <v>9</v>
      </c>
      <c r="L9" s="146" t="s">
        <v>10</v>
      </c>
    </row>
    <row r="10" spans="1:12" x14ac:dyDescent="0.25">
      <c r="A10" s="245"/>
      <c r="B10" s="182" t="s">
        <v>12</v>
      </c>
      <c r="C10" s="21">
        <v>614.83000000000004</v>
      </c>
      <c r="D10" s="101">
        <v>755</v>
      </c>
      <c r="E10" s="101">
        <v>32</v>
      </c>
      <c r="F10" s="101">
        <v>20</v>
      </c>
      <c r="G10" s="101">
        <v>26</v>
      </c>
      <c r="H10" s="101">
        <v>705</v>
      </c>
      <c r="I10" s="101">
        <v>5</v>
      </c>
      <c r="J10" s="101">
        <v>670</v>
      </c>
      <c r="K10" s="21">
        <v>35.18</v>
      </c>
      <c r="L10" s="113">
        <v>33.380000000000003</v>
      </c>
    </row>
    <row r="11" spans="1:12" x14ac:dyDescent="0.25">
      <c r="A11" s="246"/>
      <c r="B11" s="183" t="s">
        <v>13</v>
      </c>
      <c r="C11" s="19">
        <v>614.83000000000004</v>
      </c>
      <c r="D11" s="99">
        <v>780</v>
      </c>
      <c r="E11" s="99">
        <v>42</v>
      </c>
      <c r="F11" s="99">
        <v>20</v>
      </c>
      <c r="G11" s="99">
        <v>30</v>
      </c>
      <c r="H11" s="99">
        <v>725</v>
      </c>
      <c r="I11" s="99">
        <v>5</v>
      </c>
      <c r="J11" s="99">
        <v>685</v>
      </c>
      <c r="K11" s="19">
        <v>56.1</v>
      </c>
      <c r="L11" s="114">
        <v>52.23</v>
      </c>
    </row>
    <row r="12" spans="1:12" x14ac:dyDescent="0.25">
      <c r="A12" s="246"/>
      <c r="B12" s="259" t="s">
        <v>14</v>
      </c>
      <c r="C12" s="19">
        <v>614.83000000000004</v>
      </c>
      <c r="D12" s="99">
        <v>840</v>
      </c>
      <c r="E12" s="99">
        <v>52</v>
      </c>
      <c r="F12" s="99">
        <v>20</v>
      </c>
      <c r="G12" s="99">
        <v>36</v>
      </c>
      <c r="H12" s="99">
        <v>770</v>
      </c>
      <c r="I12" s="99">
        <v>5</v>
      </c>
      <c r="J12" s="99">
        <v>725</v>
      </c>
      <c r="K12" s="19">
        <v>96.62</v>
      </c>
      <c r="L12" s="114">
        <v>91.88</v>
      </c>
    </row>
    <row r="13" spans="1:12" ht="13.8" thickBot="1" x14ac:dyDescent="0.3">
      <c r="A13" s="246" t="s">
        <v>11</v>
      </c>
      <c r="B13" s="181" t="s">
        <v>15</v>
      </c>
      <c r="C13" s="24">
        <v>614.83000000000004</v>
      </c>
      <c r="D13" s="112">
        <v>845</v>
      </c>
      <c r="E13" s="112">
        <v>68</v>
      </c>
      <c r="F13" s="112">
        <v>20</v>
      </c>
      <c r="G13" s="112">
        <v>39</v>
      </c>
      <c r="H13" s="112">
        <v>770</v>
      </c>
      <c r="I13" s="112">
        <v>5</v>
      </c>
      <c r="J13" s="112">
        <v>720</v>
      </c>
      <c r="K13" s="24">
        <v>128</v>
      </c>
      <c r="L13" s="125">
        <v>122.91</v>
      </c>
    </row>
    <row r="14" spans="1:12" x14ac:dyDescent="0.25">
      <c r="A14" s="245"/>
      <c r="B14" s="261" t="s">
        <v>16</v>
      </c>
      <c r="C14" s="21">
        <v>614.83000000000004</v>
      </c>
      <c r="D14" s="101">
        <v>890</v>
      </c>
      <c r="E14" s="101">
        <v>84</v>
      </c>
      <c r="F14" s="101">
        <v>20</v>
      </c>
      <c r="G14" s="101">
        <v>48</v>
      </c>
      <c r="H14" s="101">
        <v>795</v>
      </c>
      <c r="I14" s="101">
        <v>5</v>
      </c>
      <c r="J14" s="101">
        <v>735</v>
      </c>
      <c r="K14" s="21">
        <v>190.41</v>
      </c>
      <c r="L14" s="113">
        <v>184.07</v>
      </c>
    </row>
    <row r="15" spans="1:12" ht="13.8" thickBot="1" x14ac:dyDescent="0.3">
      <c r="A15" s="280" t="s">
        <v>117</v>
      </c>
      <c r="B15" s="260" t="s">
        <v>52</v>
      </c>
      <c r="C15" s="20">
        <v>614.83000000000004</v>
      </c>
      <c r="D15" s="100">
        <v>930</v>
      </c>
      <c r="E15" s="100">
        <v>108</v>
      </c>
      <c r="F15" s="100">
        <v>20</v>
      </c>
      <c r="G15" s="100">
        <v>56</v>
      </c>
      <c r="H15" s="100">
        <v>820</v>
      </c>
      <c r="I15" s="100">
        <v>5</v>
      </c>
      <c r="J15" s="100">
        <v>735</v>
      </c>
      <c r="K15" s="20">
        <v>282.17</v>
      </c>
      <c r="L15" s="116">
        <v>274.11</v>
      </c>
    </row>
    <row r="16" spans="1:12" x14ac:dyDescent="0.25">
      <c r="A16" s="245"/>
      <c r="B16" s="104" t="s">
        <v>108</v>
      </c>
      <c r="C16" s="21">
        <v>614.83000000000004</v>
      </c>
      <c r="D16" s="101">
        <v>755</v>
      </c>
      <c r="E16" s="101">
        <v>32</v>
      </c>
      <c r="F16" s="101">
        <v>20</v>
      </c>
      <c r="G16" s="101">
        <v>26</v>
      </c>
      <c r="H16" s="101">
        <v>705</v>
      </c>
      <c r="I16" s="101">
        <v>5</v>
      </c>
      <c r="J16" s="101">
        <v>670</v>
      </c>
      <c r="K16" s="21">
        <v>35.18</v>
      </c>
      <c r="L16" s="113">
        <v>33.380000000000003</v>
      </c>
    </row>
    <row r="17" spans="1:12" x14ac:dyDescent="0.25">
      <c r="A17" s="246"/>
      <c r="B17" s="105" t="s">
        <v>109</v>
      </c>
      <c r="C17" s="18">
        <v>614.83000000000004</v>
      </c>
      <c r="D17" s="99">
        <v>780</v>
      </c>
      <c r="E17" s="99">
        <v>42</v>
      </c>
      <c r="F17" s="99">
        <v>20</v>
      </c>
      <c r="G17" s="99">
        <v>30</v>
      </c>
      <c r="H17" s="99">
        <v>725</v>
      </c>
      <c r="I17" s="99">
        <v>5</v>
      </c>
      <c r="J17" s="99">
        <v>685</v>
      </c>
      <c r="K17" s="19">
        <v>56.1</v>
      </c>
      <c r="L17" s="114">
        <v>52.23</v>
      </c>
    </row>
    <row r="18" spans="1:12" x14ac:dyDescent="0.25">
      <c r="A18" s="246"/>
      <c r="B18" s="124" t="s">
        <v>110</v>
      </c>
      <c r="C18" s="180">
        <v>614.83000000000004</v>
      </c>
      <c r="D18" s="112">
        <v>840</v>
      </c>
      <c r="E18" s="112">
        <v>55</v>
      </c>
      <c r="F18" s="112">
        <v>20</v>
      </c>
      <c r="G18" s="112">
        <v>36</v>
      </c>
      <c r="H18" s="112">
        <v>770</v>
      </c>
      <c r="I18" s="112">
        <v>5</v>
      </c>
      <c r="J18" s="112">
        <v>725</v>
      </c>
      <c r="K18" s="24">
        <v>102.2</v>
      </c>
      <c r="L18" s="125">
        <v>97.45</v>
      </c>
    </row>
    <row r="19" spans="1:12" x14ac:dyDescent="0.25">
      <c r="A19" s="300"/>
      <c r="B19" s="105" t="s">
        <v>111</v>
      </c>
      <c r="C19" s="19">
        <v>614.83000000000004</v>
      </c>
      <c r="D19" s="99">
        <v>845</v>
      </c>
      <c r="E19" s="99">
        <v>68</v>
      </c>
      <c r="F19" s="99">
        <v>20</v>
      </c>
      <c r="G19" s="99">
        <v>39</v>
      </c>
      <c r="H19" s="99">
        <v>770</v>
      </c>
      <c r="I19" s="99">
        <v>5</v>
      </c>
      <c r="J19" s="99">
        <v>720</v>
      </c>
      <c r="K19" s="19">
        <v>128</v>
      </c>
      <c r="L19" s="114">
        <v>122.91</v>
      </c>
    </row>
    <row r="20" spans="1:12" ht="13.8" thickBot="1" x14ac:dyDescent="0.3">
      <c r="A20" s="138" t="s">
        <v>107</v>
      </c>
      <c r="B20" s="107" t="s">
        <v>113</v>
      </c>
      <c r="C20" s="20">
        <v>614.83000000000004</v>
      </c>
      <c r="D20" s="100">
        <v>930</v>
      </c>
      <c r="E20" s="100"/>
      <c r="F20" s="100">
        <v>20</v>
      </c>
      <c r="G20" s="100">
        <v>56</v>
      </c>
      <c r="H20" s="100">
        <v>820</v>
      </c>
      <c r="I20" s="100"/>
      <c r="J20" s="100"/>
      <c r="K20" s="20"/>
      <c r="L20" s="116"/>
    </row>
    <row r="21" spans="1:12" x14ac:dyDescent="0.25">
      <c r="A21" s="349" t="s">
        <v>22</v>
      </c>
      <c r="B21" s="278" t="s">
        <v>17</v>
      </c>
      <c r="C21" s="18">
        <v>614.83000000000004</v>
      </c>
      <c r="D21" s="98">
        <v>755</v>
      </c>
      <c r="E21" s="98">
        <v>30</v>
      </c>
      <c r="F21" s="98">
        <v>20</v>
      </c>
      <c r="G21" s="98">
        <v>26</v>
      </c>
      <c r="H21" s="98">
        <v>705</v>
      </c>
      <c r="I21" s="98">
        <v>5</v>
      </c>
      <c r="J21" s="98">
        <v>670</v>
      </c>
      <c r="K21" s="18">
        <v>32.979999999999997</v>
      </c>
      <c r="L21" s="133">
        <v>26.67</v>
      </c>
    </row>
    <row r="22" spans="1:12" x14ac:dyDescent="0.25">
      <c r="A22" s="330"/>
      <c r="B22" s="259" t="s">
        <v>18</v>
      </c>
      <c r="C22" s="18">
        <v>614.83000000000004</v>
      </c>
      <c r="D22" s="99">
        <v>780</v>
      </c>
      <c r="E22" s="99">
        <v>38</v>
      </c>
      <c r="F22" s="99">
        <v>20</v>
      </c>
      <c r="G22" s="99">
        <v>26</v>
      </c>
      <c r="H22" s="99">
        <v>725</v>
      </c>
      <c r="I22" s="99">
        <v>5</v>
      </c>
      <c r="J22" s="99">
        <v>685</v>
      </c>
      <c r="K22" s="19">
        <v>50.8</v>
      </c>
      <c r="L22" s="114">
        <v>48.89</v>
      </c>
    </row>
    <row r="23" spans="1:12" x14ac:dyDescent="0.25">
      <c r="A23" s="330"/>
      <c r="B23" s="259" t="s">
        <v>19</v>
      </c>
      <c r="C23" s="18">
        <v>614.83000000000004</v>
      </c>
      <c r="D23" s="99">
        <v>840</v>
      </c>
      <c r="E23" s="99">
        <v>50</v>
      </c>
      <c r="F23" s="99">
        <v>20</v>
      </c>
      <c r="G23" s="99">
        <v>33</v>
      </c>
      <c r="H23" s="99">
        <v>770</v>
      </c>
      <c r="I23" s="99">
        <v>5</v>
      </c>
      <c r="J23" s="99">
        <v>725</v>
      </c>
      <c r="K23" s="19">
        <v>94.18</v>
      </c>
      <c r="L23" s="114">
        <v>89.31</v>
      </c>
    </row>
    <row r="24" spans="1:12" ht="13.8" thickBot="1" x14ac:dyDescent="0.3">
      <c r="A24" s="331"/>
      <c r="B24" s="272" t="s">
        <v>20</v>
      </c>
      <c r="C24" s="91">
        <v>614.83000000000004</v>
      </c>
      <c r="D24" s="100">
        <v>845</v>
      </c>
      <c r="E24" s="100">
        <v>60</v>
      </c>
      <c r="F24" s="100">
        <v>20</v>
      </c>
      <c r="G24" s="100">
        <v>39</v>
      </c>
      <c r="H24" s="100">
        <v>770</v>
      </c>
      <c r="I24" s="100">
        <v>5</v>
      </c>
      <c r="J24" s="100">
        <v>720</v>
      </c>
      <c r="K24" s="20">
        <v>112.94</v>
      </c>
      <c r="L24" s="116">
        <v>107.85</v>
      </c>
    </row>
    <row r="25" spans="1:12" x14ac:dyDescent="0.25">
      <c r="A25" s="329" t="s">
        <v>23</v>
      </c>
      <c r="B25" s="262" t="s">
        <v>24</v>
      </c>
      <c r="C25" s="21">
        <v>614.83000000000004</v>
      </c>
      <c r="D25" s="9">
        <v>825.5</v>
      </c>
      <c r="E25" s="9">
        <v>31.8</v>
      </c>
      <c r="F25" s="101">
        <v>16</v>
      </c>
      <c r="G25" s="9">
        <v>28.6</v>
      </c>
      <c r="H25" s="9">
        <v>755.7</v>
      </c>
      <c r="I25" s="9"/>
      <c r="J25" s="9"/>
      <c r="K25" s="21">
        <v>56.57</v>
      </c>
      <c r="L25" s="113"/>
    </row>
    <row r="26" spans="1:12" x14ac:dyDescent="0.25">
      <c r="A26" s="330"/>
      <c r="B26" s="263" t="s">
        <v>25</v>
      </c>
      <c r="C26" s="18">
        <v>614.83000000000004</v>
      </c>
      <c r="D26" s="3">
        <v>825.5</v>
      </c>
      <c r="E26" s="3">
        <v>47.6</v>
      </c>
      <c r="F26" s="99">
        <v>16</v>
      </c>
      <c r="G26" s="3">
        <v>31.8</v>
      </c>
      <c r="H26" s="3">
        <v>755.7</v>
      </c>
      <c r="I26" s="3"/>
      <c r="J26" s="3"/>
      <c r="K26" s="19">
        <v>84.23</v>
      </c>
      <c r="L26" s="114"/>
    </row>
    <row r="27" spans="1:12" ht="13.8" thickBot="1" x14ac:dyDescent="0.3">
      <c r="A27" s="331"/>
      <c r="B27" s="137" t="s">
        <v>26</v>
      </c>
      <c r="C27" s="20">
        <v>614.83000000000004</v>
      </c>
      <c r="D27" s="4">
        <v>850.9</v>
      </c>
      <c r="E27" s="4">
        <v>57.2</v>
      </c>
      <c r="F27" s="100">
        <v>24</v>
      </c>
      <c r="G27" s="4">
        <v>35</v>
      </c>
      <c r="H27" s="4">
        <v>781.1</v>
      </c>
      <c r="I27" s="4"/>
      <c r="J27" s="4"/>
      <c r="K27" s="20">
        <v>111.55</v>
      </c>
      <c r="L27" s="116"/>
    </row>
    <row r="28" spans="1:12" x14ac:dyDescent="0.25">
      <c r="A28" s="245"/>
      <c r="B28" s="262" t="s">
        <v>24</v>
      </c>
      <c r="C28" s="101">
        <v>0</v>
      </c>
      <c r="D28" s="9">
        <v>825.5</v>
      </c>
      <c r="E28" s="9">
        <v>31.8</v>
      </c>
      <c r="F28" s="101">
        <v>16</v>
      </c>
      <c r="G28" s="9">
        <v>28.6</v>
      </c>
      <c r="H28" s="9">
        <v>755.7</v>
      </c>
      <c r="I28" s="9"/>
      <c r="J28" s="9"/>
      <c r="K28" s="21">
        <v>131.05000000000001</v>
      </c>
      <c r="L28" s="113"/>
    </row>
    <row r="29" spans="1:12" x14ac:dyDescent="0.25">
      <c r="A29" s="246"/>
      <c r="B29" s="263" t="s">
        <v>25</v>
      </c>
      <c r="C29" s="98">
        <v>0</v>
      </c>
      <c r="D29" s="3">
        <v>825.5</v>
      </c>
      <c r="E29" s="3">
        <v>47.6</v>
      </c>
      <c r="F29" s="99">
        <v>16</v>
      </c>
      <c r="G29" s="3">
        <v>31.8</v>
      </c>
      <c r="H29" s="3">
        <v>755.7</v>
      </c>
      <c r="I29" s="8"/>
      <c r="J29" s="8"/>
      <c r="K29" s="18">
        <v>195.06</v>
      </c>
      <c r="L29" s="133"/>
    </row>
    <row r="30" spans="1:12" x14ac:dyDescent="0.25">
      <c r="A30" s="321" t="s">
        <v>116</v>
      </c>
      <c r="B30" s="264" t="s">
        <v>28</v>
      </c>
      <c r="C30" s="98">
        <v>0</v>
      </c>
      <c r="D30" s="98">
        <v>780</v>
      </c>
      <c r="E30" s="98">
        <v>38</v>
      </c>
      <c r="F30" s="98">
        <v>20</v>
      </c>
      <c r="G30" s="98">
        <v>26</v>
      </c>
      <c r="H30" s="98">
        <v>725</v>
      </c>
      <c r="I30" s="98">
        <v>5</v>
      </c>
      <c r="J30" s="98">
        <v>685</v>
      </c>
      <c r="K30" s="18">
        <v>139.24</v>
      </c>
      <c r="L30" s="133">
        <v>135.37</v>
      </c>
    </row>
    <row r="31" spans="1:12" x14ac:dyDescent="0.25">
      <c r="A31" s="321"/>
      <c r="B31" s="263" t="s">
        <v>29</v>
      </c>
      <c r="C31" s="99">
        <v>0</v>
      </c>
      <c r="D31" s="99">
        <v>840</v>
      </c>
      <c r="E31" s="99">
        <v>50</v>
      </c>
      <c r="F31" s="99">
        <v>20</v>
      </c>
      <c r="G31" s="99">
        <v>33</v>
      </c>
      <c r="H31" s="99">
        <v>770</v>
      </c>
      <c r="I31" s="99">
        <v>5</v>
      </c>
      <c r="J31" s="99">
        <v>725</v>
      </c>
      <c r="K31" s="19">
        <v>210.61</v>
      </c>
      <c r="L31" s="114">
        <v>205.73</v>
      </c>
    </row>
    <row r="32" spans="1:12" x14ac:dyDescent="0.25">
      <c r="A32" s="321"/>
      <c r="B32" s="268" t="s">
        <v>30</v>
      </c>
      <c r="C32" s="99">
        <v>0</v>
      </c>
      <c r="D32" s="99">
        <v>845</v>
      </c>
      <c r="E32" s="99">
        <v>60</v>
      </c>
      <c r="F32" s="99">
        <v>20</v>
      </c>
      <c r="G32" s="99">
        <v>39</v>
      </c>
      <c r="H32" s="99">
        <v>770</v>
      </c>
      <c r="I32" s="99">
        <v>5</v>
      </c>
      <c r="J32" s="99">
        <v>720</v>
      </c>
      <c r="K32" s="19">
        <v>252.65</v>
      </c>
      <c r="L32" s="114">
        <v>247.56</v>
      </c>
    </row>
    <row r="33" spans="1:12" x14ac:dyDescent="0.25">
      <c r="A33" s="321"/>
      <c r="B33" s="273" t="s">
        <v>115</v>
      </c>
      <c r="C33" s="98">
        <v>0</v>
      </c>
      <c r="D33" s="98">
        <v>890</v>
      </c>
      <c r="E33" s="98">
        <v>84</v>
      </c>
      <c r="F33" s="98">
        <v>20</v>
      </c>
      <c r="G33" s="98">
        <v>48</v>
      </c>
      <c r="H33" s="98">
        <v>795</v>
      </c>
      <c r="I33" s="98">
        <v>5</v>
      </c>
      <c r="J33" s="98">
        <v>720</v>
      </c>
      <c r="K33" s="18">
        <v>386</v>
      </c>
      <c r="L33" s="114">
        <v>378.99</v>
      </c>
    </row>
    <row r="34" spans="1:12" ht="13.8" thickBot="1" x14ac:dyDescent="0.3">
      <c r="A34" s="322"/>
      <c r="B34" s="274" t="s">
        <v>105</v>
      </c>
      <c r="C34" s="100">
        <v>0</v>
      </c>
      <c r="D34" s="100">
        <v>930</v>
      </c>
      <c r="E34" s="100">
        <v>108</v>
      </c>
      <c r="F34" s="100">
        <v>20</v>
      </c>
      <c r="G34" s="100">
        <v>56</v>
      </c>
      <c r="H34" s="100">
        <v>820</v>
      </c>
      <c r="I34" s="100">
        <v>5</v>
      </c>
      <c r="J34" s="100">
        <v>735</v>
      </c>
      <c r="K34" s="20">
        <v>533.65</v>
      </c>
      <c r="L34" s="116">
        <v>525.58000000000004</v>
      </c>
    </row>
    <row r="35" spans="1:12" x14ac:dyDescent="0.25">
      <c r="A35" s="30" t="s">
        <v>60</v>
      </c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27" t="s">
        <v>61</v>
      </c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27" t="s">
        <v>62</v>
      </c>
      <c r="B37" s="28"/>
      <c r="C37" s="28"/>
      <c r="D37" s="29"/>
      <c r="E37" s="29"/>
      <c r="F37" s="29"/>
      <c r="G37" s="29"/>
      <c r="H37" s="5"/>
      <c r="I37" s="5"/>
      <c r="J37" s="5"/>
      <c r="K37" s="5"/>
      <c r="L37" s="5"/>
    </row>
    <row r="38" spans="1:12" x14ac:dyDescent="0.25">
      <c r="A38" s="27" t="s">
        <v>63</v>
      </c>
      <c r="B38" s="28"/>
      <c r="C38" s="28"/>
      <c r="D38" s="29"/>
      <c r="E38" s="29"/>
      <c r="F38" s="29"/>
      <c r="G38" s="29"/>
      <c r="H38" s="29"/>
      <c r="I38" s="5"/>
      <c r="J38" s="5"/>
      <c r="K38" s="5"/>
      <c r="L38" s="5"/>
    </row>
    <row r="39" spans="1:12" x14ac:dyDescent="0.25">
      <c r="A39" s="27" t="s">
        <v>64</v>
      </c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27" t="s">
        <v>65</v>
      </c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5"/>
      <c r="E62" s="5"/>
      <c r="F62" s="5"/>
      <c r="G62" s="5"/>
      <c r="H62" s="5"/>
      <c r="I62" s="5"/>
      <c r="J62" s="5"/>
      <c r="K62" s="5"/>
      <c r="L62" s="5"/>
    </row>
    <row r="63" spans="3:12" x14ac:dyDescent="0.25">
      <c r="C63" s="1"/>
      <c r="D63" s="5"/>
      <c r="E63" s="5"/>
      <c r="F63" s="5"/>
      <c r="G63" s="5"/>
      <c r="H63" s="5"/>
      <c r="I63" s="5"/>
      <c r="J63" s="5"/>
      <c r="K63" s="5"/>
      <c r="L63" s="5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</row>
  </sheetData>
  <mergeCells count="5">
    <mergeCell ref="A25:A27"/>
    <mergeCell ref="A30:A34"/>
    <mergeCell ref="D7:H7"/>
    <mergeCell ref="A9:B9"/>
    <mergeCell ref="A21:A24"/>
  </mergeCells>
  <phoneticPr fontId="0" type="noConversion"/>
  <pageMargins left="0.75" right="0.75" top="1" bottom="1" header="0.5" footer="0.5"/>
  <pageSetup scale="90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42"/>
  <sheetViews>
    <sheetView topLeftCell="A3" zoomScaleNormal="100" workbookViewId="0">
      <selection activeCell="B26" sqref="B26"/>
    </sheetView>
  </sheetViews>
  <sheetFormatPr defaultRowHeight="13.2" x14ac:dyDescent="0.25"/>
  <cols>
    <col min="1" max="1" width="11.44140625" customWidth="1"/>
    <col min="2" max="2" width="8.88671875" style="1" customWidth="1"/>
    <col min="3" max="4" width="8.44140625" customWidth="1"/>
    <col min="5" max="5" width="8.5546875" customWidth="1"/>
    <col min="6" max="6" width="10.44140625" customWidth="1"/>
    <col min="7" max="7" width="11.109375" customWidth="1"/>
    <col min="8" max="8" width="8.44140625" customWidth="1"/>
    <col min="11" max="11" width="8.5546875" customWidth="1"/>
    <col min="12" max="12" width="8.88671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66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50" t="s">
        <v>118</v>
      </c>
      <c r="B10" s="182" t="s">
        <v>12</v>
      </c>
      <c r="C10" s="21">
        <v>666.75</v>
      </c>
      <c r="D10" s="9">
        <v>810</v>
      </c>
      <c r="E10" s="9">
        <v>34</v>
      </c>
      <c r="F10" s="9">
        <v>20</v>
      </c>
      <c r="G10" s="9">
        <v>26</v>
      </c>
      <c r="H10" s="9">
        <v>760</v>
      </c>
      <c r="I10" s="9">
        <v>5</v>
      </c>
      <c r="J10" s="9">
        <v>725</v>
      </c>
      <c r="K10" s="21">
        <v>41.47</v>
      </c>
      <c r="L10" s="113">
        <v>37.869999999999997</v>
      </c>
    </row>
    <row r="11" spans="1:12" x14ac:dyDescent="0.25">
      <c r="A11" s="351"/>
      <c r="B11" s="183" t="s">
        <v>13</v>
      </c>
      <c r="C11" s="18">
        <v>666.75</v>
      </c>
      <c r="D11" s="3">
        <v>835</v>
      </c>
      <c r="E11" s="3">
        <v>44</v>
      </c>
      <c r="F11" s="3">
        <v>24</v>
      </c>
      <c r="G11" s="3">
        <v>26</v>
      </c>
      <c r="H11" s="3">
        <v>780</v>
      </c>
      <c r="I11" s="3">
        <v>5</v>
      </c>
      <c r="J11" s="3">
        <v>740</v>
      </c>
      <c r="K11" s="19">
        <v>62.63</v>
      </c>
      <c r="L11" s="114">
        <v>60.56</v>
      </c>
    </row>
    <row r="12" spans="1:12" x14ac:dyDescent="0.25">
      <c r="A12" s="351"/>
      <c r="B12" s="259" t="s">
        <v>14</v>
      </c>
      <c r="C12" s="18">
        <v>666.75</v>
      </c>
      <c r="D12" s="3">
        <v>860</v>
      </c>
      <c r="E12" s="3">
        <v>56</v>
      </c>
      <c r="F12" s="3">
        <v>24</v>
      </c>
      <c r="G12" s="3">
        <v>36</v>
      </c>
      <c r="H12" s="3">
        <v>790</v>
      </c>
      <c r="I12" s="3">
        <v>5</v>
      </c>
      <c r="J12" s="3">
        <v>740</v>
      </c>
      <c r="K12" s="19">
        <v>91.04</v>
      </c>
      <c r="L12" s="114">
        <v>87.96</v>
      </c>
    </row>
    <row r="13" spans="1:12" x14ac:dyDescent="0.25">
      <c r="A13" s="351"/>
      <c r="B13" s="259" t="s">
        <v>15</v>
      </c>
      <c r="C13" s="18">
        <v>666.75</v>
      </c>
      <c r="D13" s="3">
        <v>895</v>
      </c>
      <c r="E13" s="3">
        <v>70</v>
      </c>
      <c r="F13" s="3">
        <v>24</v>
      </c>
      <c r="G13" s="3">
        <v>39</v>
      </c>
      <c r="H13" s="3">
        <v>820</v>
      </c>
      <c r="I13" s="3">
        <v>5</v>
      </c>
      <c r="J13" s="3">
        <v>770</v>
      </c>
      <c r="K13" s="19">
        <v>137.96</v>
      </c>
      <c r="L13" s="114">
        <v>132.68</v>
      </c>
    </row>
    <row r="14" spans="1:12" x14ac:dyDescent="0.25">
      <c r="A14" s="351"/>
      <c r="B14" s="259" t="s">
        <v>16</v>
      </c>
      <c r="C14" s="19">
        <v>666.75</v>
      </c>
      <c r="D14" s="3">
        <v>945</v>
      </c>
      <c r="E14" s="3">
        <v>90</v>
      </c>
      <c r="F14" s="3">
        <v>24</v>
      </c>
      <c r="G14" s="3">
        <v>48</v>
      </c>
      <c r="H14" s="3">
        <v>850</v>
      </c>
      <c r="I14" s="3">
        <v>5</v>
      </c>
      <c r="J14" s="3">
        <v>790</v>
      </c>
      <c r="K14" s="19">
        <v>217.96</v>
      </c>
      <c r="L14" s="114">
        <v>211.38</v>
      </c>
    </row>
    <row r="15" spans="1:12" ht="13.8" thickBot="1" x14ac:dyDescent="0.3">
      <c r="A15" s="352"/>
      <c r="B15" s="260" t="s">
        <v>52</v>
      </c>
      <c r="C15" s="20">
        <v>666.75</v>
      </c>
      <c r="D15" s="4">
        <v>985</v>
      </c>
      <c r="E15" s="4">
        <v>116</v>
      </c>
      <c r="F15" s="4">
        <v>24</v>
      </c>
      <c r="G15" s="4">
        <v>56</v>
      </c>
      <c r="H15" s="4">
        <v>875</v>
      </c>
      <c r="I15" s="4">
        <v>5</v>
      </c>
      <c r="J15" s="4">
        <v>790</v>
      </c>
      <c r="K15" s="20">
        <v>321.82</v>
      </c>
      <c r="L15" s="116">
        <v>310.48</v>
      </c>
    </row>
    <row r="16" spans="1:12" x14ac:dyDescent="0.25">
      <c r="A16" s="329" t="s">
        <v>22</v>
      </c>
      <c r="B16" s="261" t="s">
        <v>17</v>
      </c>
      <c r="C16" s="21">
        <v>666.75</v>
      </c>
      <c r="D16" s="9">
        <v>810</v>
      </c>
      <c r="E16" s="9">
        <v>32</v>
      </c>
      <c r="F16" s="9">
        <v>20</v>
      </c>
      <c r="G16" s="9">
        <v>26</v>
      </c>
      <c r="H16" s="9">
        <v>760</v>
      </c>
      <c r="I16" s="9">
        <v>5</v>
      </c>
      <c r="J16" s="9">
        <v>720</v>
      </c>
      <c r="K16" s="21">
        <v>39.03</v>
      </c>
      <c r="L16" s="113">
        <v>35.21</v>
      </c>
    </row>
    <row r="17" spans="1:12" x14ac:dyDescent="0.25">
      <c r="A17" s="330"/>
      <c r="B17" s="259" t="s">
        <v>18</v>
      </c>
      <c r="C17" s="18">
        <v>666.75</v>
      </c>
      <c r="D17" s="3">
        <v>835</v>
      </c>
      <c r="E17" s="3">
        <v>40</v>
      </c>
      <c r="F17" s="3">
        <v>24</v>
      </c>
      <c r="G17" s="3">
        <v>26</v>
      </c>
      <c r="H17" s="3">
        <v>780</v>
      </c>
      <c r="I17" s="3">
        <v>5</v>
      </c>
      <c r="J17" s="3">
        <v>740</v>
      </c>
      <c r="K17" s="19">
        <v>58.26</v>
      </c>
      <c r="L17" s="114">
        <v>54.15</v>
      </c>
    </row>
    <row r="18" spans="1:12" ht="13.8" thickBot="1" x14ac:dyDescent="0.3">
      <c r="A18" s="331"/>
      <c r="B18" s="272" t="s">
        <v>19</v>
      </c>
      <c r="C18" s="91">
        <v>666.75</v>
      </c>
      <c r="D18" s="4">
        <v>860</v>
      </c>
      <c r="E18" s="4">
        <v>56</v>
      </c>
      <c r="F18" s="4">
        <v>24</v>
      </c>
      <c r="G18" s="4">
        <v>39</v>
      </c>
      <c r="H18" s="4">
        <v>790</v>
      </c>
      <c r="I18" s="4">
        <v>5</v>
      </c>
      <c r="J18" s="4">
        <v>740</v>
      </c>
      <c r="K18" s="20">
        <v>89.18</v>
      </c>
      <c r="L18" s="116">
        <v>84.39</v>
      </c>
    </row>
    <row r="19" spans="1:12" ht="13.8" thickBot="1" x14ac:dyDescent="0.3">
      <c r="A19" s="329" t="s">
        <v>23</v>
      </c>
      <c r="B19" s="262" t="s">
        <v>24</v>
      </c>
      <c r="C19" s="91">
        <v>666.75</v>
      </c>
      <c r="D19" s="9">
        <v>908</v>
      </c>
      <c r="E19" s="9">
        <v>38</v>
      </c>
      <c r="F19" s="9">
        <v>20</v>
      </c>
      <c r="G19" s="9">
        <v>25</v>
      </c>
      <c r="H19" s="9">
        <v>844</v>
      </c>
      <c r="I19" s="9"/>
      <c r="J19" s="9"/>
      <c r="K19" s="21">
        <v>86</v>
      </c>
      <c r="L19" s="113"/>
    </row>
    <row r="20" spans="1:12" ht="13.8" thickBot="1" x14ac:dyDescent="0.3">
      <c r="A20" s="330"/>
      <c r="B20" s="263" t="s">
        <v>25</v>
      </c>
      <c r="C20" s="91"/>
      <c r="D20" s="3"/>
      <c r="E20" s="3"/>
      <c r="F20" s="3"/>
      <c r="G20" s="3"/>
      <c r="H20" s="3"/>
      <c r="I20" s="3"/>
      <c r="J20" s="3"/>
      <c r="K20" s="19"/>
      <c r="L20" s="114"/>
    </row>
    <row r="21" spans="1:12" ht="13.8" thickBot="1" x14ac:dyDescent="0.3">
      <c r="A21" s="340"/>
      <c r="B21" s="267" t="s">
        <v>26</v>
      </c>
      <c r="C21" s="24"/>
      <c r="D21" s="23"/>
      <c r="E21" s="23"/>
      <c r="F21" s="23"/>
      <c r="G21" s="23"/>
      <c r="H21" s="23"/>
      <c r="I21" s="23"/>
      <c r="J21" s="23"/>
      <c r="K21" s="24"/>
      <c r="L21" s="125"/>
    </row>
    <row r="22" spans="1:12" x14ac:dyDescent="0.25">
      <c r="A22" s="328" t="s">
        <v>116</v>
      </c>
      <c r="B22" s="262" t="s">
        <v>28</v>
      </c>
      <c r="C22" s="21"/>
      <c r="D22" s="9">
        <v>835</v>
      </c>
      <c r="E22" s="9">
        <v>40</v>
      </c>
      <c r="F22" s="9">
        <v>24</v>
      </c>
      <c r="G22" s="9">
        <v>26</v>
      </c>
      <c r="H22" s="9">
        <v>780</v>
      </c>
      <c r="I22" s="9">
        <v>5</v>
      </c>
      <c r="J22" s="9">
        <v>740</v>
      </c>
      <c r="K22" s="21">
        <v>167.79</v>
      </c>
      <c r="L22" s="113">
        <v>163.68</v>
      </c>
    </row>
    <row r="23" spans="1:12" x14ac:dyDescent="0.25">
      <c r="A23" s="321"/>
      <c r="B23" s="263" t="s">
        <v>29</v>
      </c>
      <c r="C23" s="19"/>
      <c r="D23" s="3">
        <v>860</v>
      </c>
      <c r="E23" s="3">
        <v>56</v>
      </c>
      <c r="F23" s="3">
        <v>24</v>
      </c>
      <c r="G23" s="3">
        <v>39</v>
      </c>
      <c r="H23" s="3">
        <v>790</v>
      </c>
      <c r="I23" s="3">
        <v>5</v>
      </c>
      <c r="J23" s="3">
        <v>740</v>
      </c>
      <c r="K23" s="19">
        <v>242.53</v>
      </c>
      <c r="L23" s="114">
        <v>237.74</v>
      </c>
    </row>
    <row r="24" spans="1:12" x14ac:dyDescent="0.25">
      <c r="A24" s="321"/>
      <c r="B24" s="275" t="s">
        <v>121</v>
      </c>
      <c r="C24" s="19"/>
      <c r="D24" s="3">
        <v>895</v>
      </c>
      <c r="E24" s="3">
        <v>70</v>
      </c>
      <c r="F24" s="3">
        <v>24</v>
      </c>
      <c r="G24" s="3">
        <v>39</v>
      </c>
      <c r="H24" s="3">
        <v>820</v>
      </c>
      <c r="I24" s="3">
        <v>5</v>
      </c>
      <c r="J24" s="3">
        <v>770</v>
      </c>
      <c r="K24" s="19">
        <v>329.64</v>
      </c>
      <c r="L24" s="125">
        <v>324.36</v>
      </c>
    </row>
    <row r="25" spans="1:12" ht="13.8" thickBot="1" x14ac:dyDescent="0.3">
      <c r="A25" s="322"/>
      <c r="B25" s="276" t="s">
        <v>115</v>
      </c>
      <c r="C25" s="91"/>
      <c r="D25" s="92">
        <v>945</v>
      </c>
      <c r="E25" s="92">
        <v>90</v>
      </c>
      <c r="F25" s="92">
        <v>24</v>
      </c>
      <c r="G25" s="92">
        <v>48</v>
      </c>
      <c r="H25" s="92">
        <v>850</v>
      </c>
      <c r="I25" s="92">
        <v>5</v>
      </c>
      <c r="J25" s="92">
        <v>790</v>
      </c>
      <c r="K25" s="91">
        <v>464.41</v>
      </c>
      <c r="L25" s="116">
        <v>457.83</v>
      </c>
    </row>
    <row r="26" spans="1:12" x14ac:dyDescent="0.25">
      <c r="A26" s="30" t="s">
        <v>60</v>
      </c>
      <c r="B26" s="308" t="s">
        <v>157</v>
      </c>
      <c r="C26" s="1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27" t="s">
        <v>61</v>
      </c>
      <c r="C27" s="1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27" t="s">
        <v>62</v>
      </c>
      <c r="B28" s="28"/>
      <c r="C28" s="28"/>
      <c r="D28" s="29"/>
      <c r="E28" s="29"/>
      <c r="F28" s="29"/>
      <c r="G28" s="29"/>
      <c r="H28" s="5"/>
      <c r="I28" s="5"/>
      <c r="J28" s="5"/>
      <c r="K28" s="5"/>
      <c r="L28" s="5"/>
    </row>
    <row r="29" spans="1:12" x14ac:dyDescent="0.25">
      <c r="A29" s="27" t="s">
        <v>63</v>
      </c>
      <c r="B29" s="28"/>
      <c r="C29" s="28"/>
      <c r="D29" s="29"/>
      <c r="E29" s="29"/>
      <c r="F29" s="29"/>
      <c r="G29" s="29"/>
      <c r="H29" s="29"/>
      <c r="I29" s="5"/>
      <c r="J29" s="5"/>
      <c r="K29" s="5"/>
      <c r="L29" s="5"/>
    </row>
    <row r="30" spans="1:12" x14ac:dyDescent="0.25">
      <c r="A30" s="27" t="s">
        <v>64</v>
      </c>
      <c r="C30" s="1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27" t="s">
        <v>65</v>
      </c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3:12" x14ac:dyDescent="0.25"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3:12" x14ac:dyDescent="0.25"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3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3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3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3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3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3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3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3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3:12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</sheetData>
  <mergeCells count="6">
    <mergeCell ref="A19:A21"/>
    <mergeCell ref="A22:A25"/>
    <mergeCell ref="D7:H7"/>
    <mergeCell ref="A9:B9"/>
    <mergeCell ref="A16:A18"/>
    <mergeCell ref="A10:A15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47"/>
  <sheetViews>
    <sheetView zoomScaleNormal="100" workbookViewId="0">
      <selection activeCell="R16" sqref="R16"/>
    </sheetView>
  </sheetViews>
  <sheetFormatPr defaultRowHeight="13.2" x14ac:dyDescent="0.25"/>
  <cols>
    <col min="1" max="1" width="11.44140625" customWidth="1"/>
    <col min="2" max="2" width="8.5546875" style="1" customWidth="1"/>
    <col min="3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46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26" t="s">
        <v>0</v>
      </c>
      <c r="B9" s="327"/>
      <c r="C9" s="143" t="s">
        <v>1</v>
      </c>
      <c r="D9" s="143" t="s">
        <v>2</v>
      </c>
      <c r="E9" s="144" t="s">
        <v>3</v>
      </c>
      <c r="F9" s="145" t="s">
        <v>4</v>
      </c>
      <c r="G9" s="145" t="s">
        <v>5</v>
      </c>
      <c r="H9" s="145" t="s">
        <v>6</v>
      </c>
      <c r="I9" s="145" t="s">
        <v>7</v>
      </c>
      <c r="J9" s="145" t="s">
        <v>8</v>
      </c>
      <c r="K9" s="145" t="s">
        <v>9</v>
      </c>
      <c r="L9" s="146" t="s">
        <v>10</v>
      </c>
    </row>
    <row r="10" spans="1:12" x14ac:dyDescent="0.25">
      <c r="A10" s="271" t="s">
        <v>124</v>
      </c>
      <c r="B10" s="182" t="s">
        <v>12</v>
      </c>
      <c r="C10" s="21">
        <v>717.35</v>
      </c>
      <c r="D10" s="101">
        <v>860</v>
      </c>
      <c r="E10" s="101">
        <v>34</v>
      </c>
      <c r="F10" s="101">
        <v>24</v>
      </c>
      <c r="G10" s="101">
        <v>26</v>
      </c>
      <c r="H10" s="101">
        <v>810</v>
      </c>
      <c r="I10" s="101">
        <v>5</v>
      </c>
      <c r="J10" s="101">
        <v>775</v>
      </c>
      <c r="K10" s="21">
        <v>44.73</v>
      </c>
      <c r="L10" s="113">
        <v>39.950000000000003</v>
      </c>
    </row>
    <row r="11" spans="1:12" x14ac:dyDescent="0.25">
      <c r="A11" s="246"/>
      <c r="B11" s="183" t="s">
        <v>13</v>
      </c>
      <c r="C11" s="19">
        <v>717.35</v>
      </c>
      <c r="D11" s="99">
        <v>895</v>
      </c>
      <c r="E11" s="99">
        <v>46</v>
      </c>
      <c r="F11" s="99">
        <v>24</v>
      </c>
      <c r="G11" s="99">
        <v>30</v>
      </c>
      <c r="H11" s="99">
        <v>840</v>
      </c>
      <c r="I11" s="99">
        <v>5</v>
      </c>
      <c r="J11" s="99">
        <v>800</v>
      </c>
      <c r="K11" s="19">
        <v>76.48</v>
      </c>
      <c r="L11" s="114">
        <v>72.02</v>
      </c>
    </row>
    <row r="12" spans="1:12" x14ac:dyDescent="0.25">
      <c r="A12" s="246"/>
      <c r="B12" s="259" t="s">
        <v>14</v>
      </c>
      <c r="C12" s="19">
        <v>717.35</v>
      </c>
      <c r="D12" s="99">
        <v>910</v>
      </c>
      <c r="E12" s="99">
        <v>58</v>
      </c>
      <c r="F12" s="99">
        <v>24</v>
      </c>
      <c r="G12" s="99">
        <v>36</v>
      </c>
      <c r="H12" s="99">
        <v>840</v>
      </c>
      <c r="I12" s="99">
        <v>5</v>
      </c>
      <c r="J12" s="99">
        <v>795</v>
      </c>
      <c r="K12" s="19">
        <v>100.89</v>
      </c>
      <c r="L12" s="114">
        <v>95.81</v>
      </c>
    </row>
    <row r="13" spans="1:12" ht="13.8" thickBot="1" x14ac:dyDescent="0.3">
      <c r="A13" s="246"/>
      <c r="B13" s="181" t="s">
        <v>15</v>
      </c>
      <c r="C13" s="24">
        <v>717.35</v>
      </c>
      <c r="D13" s="112">
        <v>960</v>
      </c>
      <c r="E13" s="112">
        <v>74</v>
      </c>
      <c r="F13" s="112">
        <v>24</v>
      </c>
      <c r="G13" s="112">
        <v>42</v>
      </c>
      <c r="H13" s="112">
        <v>875</v>
      </c>
      <c r="I13" s="112">
        <v>5</v>
      </c>
      <c r="J13" s="112">
        <v>820</v>
      </c>
      <c r="K13" s="24">
        <v>166.22</v>
      </c>
      <c r="L13" s="125">
        <v>159.85</v>
      </c>
    </row>
    <row r="14" spans="1:12" x14ac:dyDescent="0.25">
      <c r="A14" s="353" t="s">
        <v>118</v>
      </c>
      <c r="B14" s="261" t="s">
        <v>16</v>
      </c>
      <c r="C14" s="21">
        <v>717.35</v>
      </c>
      <c r="D14" s="101">
        <v>995</v>
      </c>
      <c r="E14" s="101">
        <v>96</v>
      </c>
      <c r="F14" s="101">
        <v>24</v>
      </c>
      <c r="G14" s="101">
        <v>48</v>
      </c>
      <c r="H14" s="101">
        <v>900</v>
      </c>
      <c r="I14" s="101">
        <v>5</v>
      </c>
      <c r="J14" s="101">
        <v>840</v>
      </c>
      <c r="K14" s="21">
        <v>248.44</v>
      </c>
      <c r="L14" s="113">
        <v>241.38</v>
      </c>
    </row>
    <row r="15" spans="1:12" ht="13.8" thickBot="1" x14ac:dyDescent="0.3">
      <c r="A15" s="322"/>
      <c r="B15" s="260" t="s">
        <v>52</v>
      </c>
      <c r="C15" s="20">
        <v>717.35</v>
      </c>
      <c r="D15" s="100">
        <v>1045</v>
      </c>
      <c r="E15" s="100">
        <v>124</v>
      </c>
      <c r="F15" s="100">
        <v>24</v>
      </c>
      <c r="G15" s="100">
        <v>56</v>
      </c>
      <c r="H15" s="100">
        <v>935</v>
      </c>
      <c r="I15" s="100">
        <v>5</v>
      </c>
      <c r="J15" s="100">
        <v>840</v>
      </c>
      <c r="K15" s="20">
        <v>383.56</v>
      </c>
      <c r="L15" s="116">
        <v>373.97</v>
      </c>
    </row>
    <row r="16" spans="1:12" x14ac:dyDescent="0.25">
      <c r="A16" s="245"/>
      <c r="B16" s="104" t="s">
        <v>108</v>
      </c>
      <c r="C16" s="21">
        <v>717.35</v>
      </c>
      <c r="D16" s="101">
        <v>860</v>
      </c>
      <c r="E16" s="101">
        <v>40</v>
      </c>
      <c r="F16" s="101">
        <v>24</v>
      </c>
      <c r="G16" s="101">
        <v>26</v>
      </c>
      <c r="H16" s="101">
        <v>810</v>
      </c>
      <c r="I16" s="101">
        <v>5</v>
      </c>
      <c r="J16" s="101">
        <v>775</v>
      </c>
      <c r="K16" s="21">
        <v>51.44</v>
      </c>
      <c r="L16" s="113">
        <v>47.66</v>
      </c>
    </row>
    <row r="17" spans="1:12" x14ac:dyDescent="0.25">
      <c r="A17" s="246"/>
      <c r="B17" s="105" t="s">
        <v>109</v>
      </c>
      <c r="C17" s="19">
        <v>717.35</v>
      </c>
      <c r="D17" s="99">
        <v>895</v>
      </c>
      <c r="E17" s="99">
        <v>50</v>
      </c>
      <c r="F17" s="99">
        <v>24</v>
      </c>
      <c r="G17" s="99">
        <v>30</v>
      </c>
      <c r="H17" s="99">
        <v>840</v>
      </c>
      <c r="I17" s="99">
        <v>5</v>
      </c>
      <c r="J17" s="99">
        <v>800</v>
      </c>
      <c r="K17" s="19">
        <v>81.56</v>
      </c>
      <c r="L17" s="114">
        <v>77.27</v>
      </c>
    </row>
    <row r="18" spans="1:12" x14ac:dyDescent="0.25">
      <c r="A18" s="246"/>
      <c r="B18" s="105" t="s">
        <v>110</v>
      </c>
      <c r="C18" s="19">
        <v>717.35</v>
      </c>
      <c r="D18" s="99">
        <v>910</v>
      </c>
      <c r="E18" s="99">
        <v>63</v>
      </c>
      <c r="F18" s="99">
        <v>24</v>
      </c>
      <c r="G18" s="99">
        <v>36</v>
      </c>
      <c r="H18" s="99">
        <v>840</v>
      </c>
      <c r="I18" s="99">
        <v>5</v>
      </c>
      <c r="J18" s="99">
        <v>795</v>
      </c>
      <c r="K18" s="19">
        <v>109.59</v>
      </c>
      <c r="L18" s="114">
        <v>104.51</v>
      </c>
    </row>
    <row r="19" spans="1:12" x14ac:dyDescent="0.25">
      <c r="A19" s="280"/>
      <c r="B19" s="105" t="s">
        <v>111</v>
      </c>
      <c r="C19" s="19">
        <v>717.35</v>
      </c>
      <c r="D19" s="99">
        <v>960</v>
      </c>
      <c r="E19" s="99">
        <v>85</v>
      </c>
      <c r="F19" s="99">
        <v>24</v>
      </c>
      <c r="G19" s="99">
        <v>42</v>
      </c>
      <c r="H19" s="99">
        <v>875</v>
      </c>
      <c r="I19" s="99">
        <v>5</v>
      </c>
      <c r="J19" s="99">
        <v>820</v>
      </c>
      <c r="K19" s="19">
        <v>190.93</v>
      </c>
      <c r="L19" s="114">
        <v>184.56</v>
      </c>
    </row>
    <row r="20" spans="1:12" ht="13.8" thickBot="1" x14ac:dyDescent="0.3">
      <c r="A20" s="138" t="s">
        <v>107</v>
      </c>
      <c r="B20" s="107" t="s">
        <v>113</v>
      </c>
      <c r="C20" s="20">
        <v>717.35</v>
      </c>
      <c r="D20" s="100">
        <v>1045</v>
      </c>
      <c r="E20" s="100"/>
      <c r="F20" s="100">
        <v>24</v>
      </c>
      <c r="G20" s="100">
        <v>56</v>
      </c>
      <c r="H20" s="100">
        <v>935</v>
      </c>
      <c r="I20" s="100"/>
      <c r="J20" s="100"/>
      <c r="K20" s="20"/>
      <c r="L20" s="116"/>
    </row>
    <row r="21" spans="1:12" x14ac:dyDescent="0.25">
      <c r="A21" s="349" t="s">
        <v>22</v>
      </c>
      <c r="B21" s="278" t="s">
        <v>17</v>
      </c>
      <c r="C21" s="18">
        <v>717.35</v>
      </c>
      <c r="D21" s="98">
        <v>860</v>
      </c>
      <c r="E21" s="98">
        <v>35</v>
      </c>
      <c r="F21" s="98">
        <v>24</v>
      </c>
      <c r="G21" s="98">
        <v>26</v>
      </c>
      <c r="H21" s="98">
        <v>810</v>
      </c>
      <c r="I21" s="98">
        <v>5</v>
      </c>
      <c r="J21" s="98">
        <v>775</v>
      </c>
      <c r="K21" s="18">
        <v>45.01</v>
      </c>
      <c r="L21" s="133">
        <v>41.23</v>
      </c>
    </row>
    <row r="22" spans="1:12" x14ac:dyDescent="0.25">
      <c r="A22" s="330"/>
      <c r="B22" s="259" t="s">
        <v>18</v>
      </c>
      <c r="C22" s="19">
        <v>717.35</v>
      </c>
      <c r="D22" s="99">
        <v>895</v>
      </c>
      <c r="E22" s="99">
        <v>45</v>
      </c>
      <c r="F22" s="99">
        <v>24</v>
      </c>
      <c r="G22" s="99">
        <v>26</v>
      </c>
      <c r="H22" s="99">
        <v>840</v>
      </c>
      <c r="I22" s="99">
        <v>5</v>
      </c>
      <c r="J22" s="99">
        <v>800</v>
      </c>
      <c r="K22" s="19">
        <v>74.900000000000006</v>
      </c>
      <c r="L22" s="114">
        <v>70.36</v>
      </c>
    </row>
    <row r="23" spans="1:12" x14ac:dyDescent="0.25">
      <c r="A23" s="330"/>
      <c r="B23" s="259" t="s">
        <v>19</v>
      </c>
      <c r="C23" s="19">
        <v>717.35</v>
      </c>
      <c r="D23" s="99">
        <v>910</v>
      </c>
      <c r="E23" s="99">
        <v>55</v>
      </c>
      <c r="F23" s="99">
        <v>24</v>
      </c>
      <c r="G23" s="99">
        <v>33</v>
      </c>
      <c r="H23" s="99">
        <v>840</v>
      </c>
      <c r="I23" s="99">
        <v>5</v>
      </c>
      <c r="J23" s="99">
        <v>795</v>
      </c>
      <c r="K23" s="19">
        <v>97.37</v>
      </c>
      <c r="L23" s="114">
        <v>94.39</v>
      </c>
    </row>
    <row r="24" spans="1:12" ht="13.8" thickBot="1" x14ac:dyDescent="0.3">
      <c r="A24" s="330"/>
      <c r="B24" s="259" t="s">
        <v>20</v>
      </c>
      <c r="C24" s="19">
        <v>717.35</v>
      </c>
      <c r="D24" s="99">
        <v>960</v>
      </c>
      <c r="E24" s="99">
        <v>74</v>
      </c>
      <c r="F24" s="99">
        <v>24</v>
      </c>
      <c r="G24" s="99">
        <v>42</v>
      </c>
      <c r="H24" s="99">
        <v>875</v>
      </c>
      <c r="I24" s="99">
        <v>5</v>
      </c>
      <c r="J24" s="99">
        <v>820</v>
      </c>
      <c r="K24" s="19">
        <v>166.22</v>
      </c>
      <c r="L24" s="114">
        <v>159.85</v>
      </c>
    </row>
    <row r="25" spans="1:12" x14ac:dyDescent="0.25">
      <c r="A25" s="329" t="s">
        <v>23</v>
      </c>
      <c r="B25" s="262" t="s">
        <v>24</v>
      </c>
      <c r="C25" s="21">
        <v>717.35</v>
      </c>
      <c r="D25" s="9">
        <v>908.1</v>
      </c>
      <c r="E25" s="9">
        <v>34.9</v>
      </c>
      <c r="F25" s="101">
        <v>20</v>
      </c>
      <c r="G25" s="9">
        <v>28.6</v>
      </c>
      <c r="H25" s="9">
        <v>844.6</v>
      </c>
      <c r="I25" s="9"/>
      <c r="J25" s="9"/>
      <c r="K25" s="21">
        <v>63.16</v>
      </c>
      <c r="L25" s="113"/>
    </row>
    <row r="26" spans="1:12" x14ac:dyDescent="0.25">
      <c r="A26" s="330"/>
      <c r="B26" s="263" t="s">
        <v>25</v>
      </c>
      <c r="C26" s="18">
        <v>717.35</v>
      </c>
      <c r="D26" s="3">
        <v>908.1</v>
      </c>
      <c r="E26" s="3">
        <v>50.8</v>
      </c>
      <c r="F26" s="99">
        <v>20</v>
      </c>
      <c r="G26" s="3">
        <v>31.8</v>
      </c>
      <c r="H26" s="3">
        <v>844.6</v>
      </c>
      <c r="I26" s="3"/>
      <c r="J26" s="3"/>
      <c r="K26" s="19">
        <v>90.67</v>
      </c>
      <c r="L26" s="114"/>
    </row>
    <row r="27" spans="1:12" ht="13.8" thickBot="1" x14ac:dyDescent="0.3">
      <c r="A27" s="340"/>
      <c r="B27" s="267" t="s">
        <v>26</v>
      </c>
      <c r="C27" s="180">
        <v>717.35</v>
      </c>
      <c r="D27" s="112">
        <v>935</v>
      </c>
      <c r="E27" s="112">
        <v>60</v>
      </c>
      <c r="F27" s="112">
        <v>24</v>
      </c>
      <c r="G27" s="112">
        <v>36</v>
      </c>
      <c r="H27" s="112">
        <v>857</v>
      </c>
      <c r="I27" s="23"/>
      <c r="J27" s="23"/>
      <c r="K27" s="24">
        <v>121.42</v>
      </c>
      <c r="L27" s="125"/>
    </row>
    <row r="28" spans="1:12" x14ac:dyDescent="0.25">
      <c r="A28" s="245"/>
      <c r="B28" s="262" t="s">
        <v>24</v>
      </c>
      <c r="C28" s="101">
        <v>0</v>
      </c>
      <c r="D28" s="9">
        <v>908.1</v>
      </c>
      <c r="E28" s="9">
        <v>34.9</v>
      </c>
      <c r="F28" s="101">
        <v>20</v>
      </c>
      <c r="G28" s="9">
        <v>28.6</v>
      </c>
      <c r="H28" s="9">
        <v>844.6</v>
      </c>
      <c r="I28" s="9"/>
      <c r="J28" s="9"/>
      <c r="K28" s="21">
        <v>173.36</v>
      </c>
      <c r="L28" s="113"/>
    </row>
    <row r="29" spans="1:12" x14ac:dyDescent="0.25">
      <c r="A29" s="246"/>
      <c r="B29" s="263" t="s">
        <v>25</v>
      </c>
      <c r="C29" s="98">
        <v>0</v>
      </c>
      <c r="D29" s="3">
        <v>908.1</v>
      </c>
      <c r="E29" s="3">
        <v>50.8</v>
      </c>
      <c r="F29" s="99">
        <v>20</v>
      </c>
      <c r="G29" s="3">
        <v>31.8</v>
      </c>
      <c r="H29" s="3">
        <v>844.6</v>
      </c>
      <c r="I29" s="8"/>
      <c r="J29" s="8"/>
      <c r="K29" s="18">
        <v>251.71</v>
      </c>
      <c r="L29" s="133"/>
    </row>
    <row r="30" spans="1:12" x14ac:dyDescent="0.25">
      <c r="A30" s="321" t="s">
        <v>116</v>
      </c>
      <c r="B30" s="264" t="s">
        <v>28</v>
      </c>
      <c r="C30" s="98">
        <v>0</v>
      </c>
      <c r="D30" s="98">
        <v>895</v>
      </c>
      <c r="E30" s="98">
        <v>45</v>
      </c>
      <c r="F30" s="98">
        <v>24</v>
      </c>
      <c r="G30" s="98">
        <v>26</v>
      </c>
      <c r="H30" s="98">
        <v>840</v>
      </c>
      <c r="I30" s="98">
        <v>5</v>
      </c>
      <c r="J30" s="98">
        <v>800</v>
      </c>
      <c r="K30" s="18">
        <v>217.54</v>
      </c>
      <c r="L30" s="133">
        <v>213.08</v>
      </c>
    </row>
    <row r="31" spans="1:12" x14ac:dyDescent="0.25">
      <c r="A31" s="321"/>
      <c r="B31" s="263" t="s">
        <v>29</v>
      </c>
      <c r="C31" s="99">
        <v>0</v>
      </c>
      <c r="D31" s="99">
        <v>910</v>
      </c>
      <c r="E31" s="99">
        <v>55</v>
      </c>
      <c r="F31" s="99">
        <v>24</v>
      </c>
      <c r="G31" s="99">
        <v>33</v>
      </c>
      <c r="H31" s="99">
        <v>840</v>
      </c>
      <c r="I31" s="99">
        <v>5</v>
      </c>
      <c r="J31" s="99">
        <v>795</v>
      </c>
      <c r="K31" s="19">
        <v>271.69</v>
      </c>
      <c r="L31" s="114">
        <v>266.45999999999998</v>
      </c>
    </row>
    <row r="32" spans="1:12" x14ac:dyDescent="0.25">
      <c r="A32" s="321"/>
      <c r="B32" s="268" t="s">
        <v>30</v>
      </c>
      <c r="C32" s="99">
        <v>0</v>
      </c>
      <c r="D32" s="99">
        <v>960</v>
      </c>
      <c r="E32" s="99">
        <v>74</v>
      </c>
      <c r="F32" s="99">
        <v>24</v>
      </c>
      <c r="G32" s="99">
        <v>42</v>
      </c>
      <c r="H32" s="99">
        <v>875</v>
      </c>
      <c r="I32" s="99">
        <v>5</v>
      </c>
      <c r="J32" s="99">
        <v>820</v>
      </c>
      <c r="K32" s="19">
        <v>400.78</v>
      </c>
      <c r="L32" s="114">
        <v>394.41</v>
      </c>
    </row>
    <row r="33" spans="1:12" x14ac:dyDescent="0.25">
      <c r="A33" s="321"/>
      <c r="B33" s="269" t="s">
        <v>115</v>
      </c>
      <c r="C33" s="99">
        <v>0</v>
      </c>
      <c r="D33" s="99">
        <v>995</v>
      </c>
      <c r="E33" s="99">
        <v>96</v>
      </c>
      <c r="F33" s="99">
        <v>24</v>
      </c>
      <c r="G33" s="99">
        <v>48</v>
      </c>
      <c r="H33" s="99">
        <v>900</v>
      </c>
      <c r="I33" s="99">
        <v>5</v>
      </c>
      <c r="J33" s="99">
        <v>840</v>
      </c>
      <c r="K33" s="19">
        <v>552.78</v>
      </c>
      <c r="L33" s="114">
        <v>545.67999999999995</v>
      </c>
    </row>
    <row r="34" spans="1:12" ht="13.8" thickBot="1" x14ac:dyDescent="0.3">
      <c r="A34" s="322"/>
      <c r="B34" s="270" t="s">
        <v>105</v>
      </c>
      <c r="C34" s="129">
        <v>0</v>
      </c>
      <c r="D34" s="100">
        <v>1045</v>
      </c>
      <c r="E34" s="100">
        <v>124</v>
      </c>
      <c r="F34" s="100">
        <v>24</v>
      </c>
      <c r="G34" s="100">
        <v>56</v>
      </c>
      <c r="H34" s="100">
        <v>935</v>
      </c>
      <c r="I34" s="100">
        <v>5</v>
      </c>
      <c r="J34" s="100">
        <v>840</v>
      </c>
      <c r="K34" s="20">
        <v>776.6</v>
      </c>
      <c r="L34" s="116">
        <v>767.02</v>
      </c>
    </row>
    <row r="35" spans="1:12" x14ac:dyDescent="0.25">
      <c r="A35" s="30" t="s">
        <v>60</v>
      </c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27" t="s">
        <v>61</v>
      </c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27" t="s">
        <v>62</v>
      </c>
      <c r="B37" s="28"/>
      <c r="C37" s="28"/>
      <c r="D37" s="29"/>
      <c r="E37" s="29"/>
      <c r="F37" s="29"/>
      <c r="G37" s="29"/>
      <c r="H37" s="5"/>
      <c r="I37" s="5"/>
      <c r="J37" s="5"/>
      <c r="K37" s="5"/>
      <c r="L37" s="5"/>
    </row>
    <row r="38" spans="1:12" x14ac:dyDescent="0.25">
      <c r="A38" s="27" t="s">
        <v>63</v>
      </c>
      <c r="B38" s="28"/>
      <c r="C38" s="28"/>
      <c r="D38" s="29"/>
      <c r="E38" s="29"/>
      <c r="F38" s="29"/>
      <c r="G38" s="29"/>
      <c r="H38" s="29"/>
      <c r="I38" s="5"/>
      <c r="J38" s="5"/>
      <c r="K38" s="5"/>
      <c r="L38" s="5"/>
    </row>
    <row r="39" spans="1:12" x14ac:dyDescent="0.25">
      <c r="A39" s="27" t="s">
        <v>64</v>
      </c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27" t="s">
        <v>65</v>
      </c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</sheetData>
  <mergeCells count="6">
    <mergeCell ref="A25:A27"/>
    <mergeCell ref="A30:A34"/>
    <mergeCell ref="D7:H7"/>
    <mergeCell ref="A9:B9"/>
    <mergeCell ref="A21:A24"/>
    <mergeCell ref="A14:A15"/>
  </mergeCells>
  <phoneticPr fontId="0" type="noConversion"/>
  <pageMargins left="0.75" right="0.75" top="1" bottom="1" header="0.5" footer="0.5"/>
  <pageSetup scale="90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44"/>
  <sheetViews>
    <sheetView topLeftCell="A4" zoomScaleNormal="100" workbookViewId="0">
      <selection activeCell="O9" sqref="O9"/>
    </sheetView>
  </sheetViews>
  <sheetFormatPr defaultRowHeight="13.2" x14ac:dyDescent="0.25"/>
  <cols>
    <col min="1" max="1" width="11.44140625" customWidth="1"/>
    <col min="2" max="2" width="8.44140625" style="1" customWidth="1"/>
    <col min="3" max="4" width="8.44140625" customWidth="1"/>
    <col min="5" max="5" width="8" customWidth="1"/>
    <col min="6" max="6" width="10.44140625" customWidth="1"/>
    <col min="7" max="7" width="11.109375" customWidth="1"/>
    <col min="8" max="8" width="8.44140625" customWidth="1"/>
    <col min="9" max="9" width="8.5546875" customWidth="1"/>
    <col min="10" max="10" width="8.44140625" customWidth="1"/>
    <col min="11" max="11" width="8.5546875" customWidth="1"/>
    <col min="12" max="12" width="8.4414062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47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50" t="s">
        <v>118</v>
      </c>
      <c r="B10" s="182" t="s">
        <v>12</v>
      </c>
      <c r="C10" s="21">
        <v>768.4</v>
      </c>
      <c r="D10" s="101">
        <v>920</v>
      </c>
      <c r="E10" s="101">
        <v>36</v>
      </c>
      <c r="F10" s="101">
        <v>24</v>
      </c>
      <c r="G10" s="101">
        <v>30</v>
      </c>
      <c r="H10" s="101">
        <v>865</v>
      </c>
      <c r="I10" s="101">
        <v>5</v>
      </c>
      <c r="J10" s="101">
        <v>825</v>
      </c>
      <c r="K10" s="21">
        <v>51.97</v>
      </c>
      <c r="L10" s="113">
        <v>47.53</v>
      </c>
    </row>
    <row r="11" spans="1:12" x14ac:dyDescent="0.25">
      <c r="A11" s="351"/>
      <c r="B11" s="183" t="s">
        <v>13</v>
      </c>
      <c r="C11" s="18">
        <v>768.4</v>
      </c>
      <c r="D11" s="99">
        <v>965</v>
      </c>
      <c r="E11" s="99">
        <v>50</v>
      </c>
      <c r="F11" s="99">
        <v>24</v>
      </c>
      <c r="G11" s="99">
        <v>33</v>
      </c>
      <c r="H11" s="99">
        <v>900</v>
      </c>
      <c r="I11" s="99">
        <v>5</v>
      </c>
      <c r="J11" s="99">
        <v>850</v>
      </c>
      <c r="K11" s="19">
        <v>96.91</v>
      </c>
      <c r="L11" s="114">
        <v>91.55</v>
      </c>
    </row>
    <row r="12" spans="1:12" x14ac:dyDescent="0.25">
      <c r="A12" s="351"/>
      <c r="B12" s="259" t="s">
        <v>14</v>
      </c>
      <c r="C12" s="18">
        <v>768.4</v>
      </c>
      <c r="D12" s="99">
        <v>970</v>
      </c>
      <c r="E12" s="99">
        <v>60</v>
      </c>
      <c r="F12" s="99">
        <v>24</v>
      </c>
      <c r="G12" s="99">
        <v>36</v>
      </c>
      <c r="H12" s="99">
        <v>900</v>
      </c>
      <c r="I12" s="99">
        <v>5</v>
      </c>
      <c r="J12" s="99">
        <v>855</v>
      </c>
      <c r="K12" s="19">
        <v>118.03</v>
      </c>
      <c r="L12" s="114">
        <v>112.52</v>
      </c>
    </row>
    <row r="13" spans="1:12" x14ac:dyDescent="0.25">
      <c r="A13" s="351"/>
      <c r="B13" s="259" t="s">
        <v>15</v>
      </c>
      <c r="C13" s="18">
        <v>768.4</v>
      </c>
      <c r="D13" s="99">
        <v>1020</v>
      </c>
      <c r="E13" s="99">
        <v>78</v>
      </c>
      <c r="F13" s="99">
        <v>24</v>
      </c>
      <c r="G13" s="99">
        <v>42</v>
      </c>
      <c r="H13" s="99">
        <v>935</v>
      </c>
      <c r="I13" s="99">
        <v>5</v>
      </c>
      <c r="J13" s="99">
        <v>880</v>
      </c>
      <c r="K13" s="19">
        <v>195.85</v>
      </c>
      <c r="L13" s="114">
        <v>188.33</v>
      </c>
    </row>
    <row r="14" spans="1:12" x14ac:dyDescent="0.25">
      <c r="A14" s="351"/>
      <c r="B14" s="259" t="s">
        <v>16</v>
      </c>
      <c r="C14" s="19">
        <v>768.4</v>
      </c>
      <c r="D14" s="99">
        <v>1080</v>
      </c>
      <c r="E14" s="99">
        <v>102</v>
      </c>
      <c r="F14" s="99">
        <v>24</v>
      </c>
      <c r="G14" s="99">
        <v>56</v>
      </c>
      <c r="H14" s="99">
        <v>970</v>
      </c>
      <c r="I14" s="99">
        <v>5</v>
      </c>
      <c r="J14" s="99">
        <v>900</v>
      </c>
      <c r="K14" s="19">
        <v>314.58</v>
      </c>
      <c r="L14" s="114">
        <v>296.69</v>
      </c>
    </row>
    <row r="15" spans="1:12" ht="13.8" thickBot="1" x14ac:dyDescent="0.3">
      <c r="A15" s="352"/>
      <c r="B15" s="260" t="s">
        <v>52</v>
      </c>
      <c r="C15" s="20">
        <v>768.4</v>
      </c>
      <c r="D15" s="100">
        <v>1100</v>
      </c>
      <c r="E15" s="100">
        <v>132</v>
      </c>
      <c r="F15" s="100">
        <v>24</v>
      </c>
      <c r="G15" s="100">
        <v>56</v>
      </c>
      <c r="H15" s="100">
        <v>990</v>
      </c>
      <c r="I15" s="100">
        <v>5</v>
      </c>
      <c r="J15" s="100">
        <v>900</v>
      </c>
      <c r="K15" s="20">
        <v>442.56</v>
      </c>
      <c r="L15" s="116">
        <v>432.55</v>
      </c>
    </row>
    <row r="16" spans="1:12" x14ac:dyDescent="0.25">
      <c r="A16" s="329" t="s">
        <v>22</v>
      </c>
      <c r="B16" s="261" t="s">
        <v>17</v>
      </c>
      <c r="C16" s="21">
        <v>768.4</v>
      </c>
      <c r="D16" s="101">
        <v>920</v>
      </c>
      <c r="E16" s="101">
        <v>38</v>
      </c>
      <c r="F16" s="101">
        <v>24</v>
      </c>
      <c r="G16" s="101">
        <v>26</v>
      </c>
      <c r="H16" s="101">
        <v>865</v>
      </c>
      <c r="I16" s="101">
        <v>5</v>
      </c>
      <c r="J16" s="101">
        <v>825</v>
      </c>
      <c r="K16" s="21">
        <v>56.11</v>
      </c>
      <c r="L16" s="113">
        <v>51.51</v>
      </c>
    </row>
    <row r="17" spans="1:12" x14ac:dyDescent="0.25">
      <c r="A17" s="330"/>
      <c r="B17" s="259" t="s">
        <v>18</v>
      </c>
      <c r="C17" s="18">
        <v>768.4</v>
      </c>
      <c r="D17" s="99">
        <v>965</v>
      </c>
      <c r="E17" s="99">
        <v>45</v>
      </c>
      <c r="F17" s="99">
        <v>24</v>
      </c>
      <c r="G17" s="99">
        <v>33</v>
      </c>
      <c r="H17" s="99">
        <v>900</v>
      </c>
      <c r="I17" s="99">
        <v>5</v>
      </c>
      <c r="J17" s="99">
        <v>850</v>
      </c>
      <c r="K17" s="19">
        <v>87.25</v>
      </c>
      <c r="L17" s="114">
        <v>81.61</v>
      </c>
    </row>
    <row r="18" spans="1:12" ht="13.8" thickBot="1" x14ac:dyDescent="0.3">
      <c r="A18" s="330"/>
      <c r="B18" s="259" t="s">
        <v>19</v>
      </c>
      <c r="C18" s="18">
        <v>768.4</v>
      </c>
      <c r="D18" s="99">
        <v>970</v>
      </c>
      <c r="E18" s="99">
        <v>60</v>
      </c>
      <c r="F18" s="99">
        <v>24</v>
      </c>
      <c r="G18" s="99">
        <v>33</v>
      </c>
      <c r="H18" s="99">
        <v>900</v>
      </c>
      <c r="I18" s="99">
        <v>5</v>
      </c>
      <c r="J18" s="99">
        <v>850</v>
      </c>
      <c r="K18" s="19">
        <v>119.92</v>
      </c>
      <c r="L18" s="114">
        <v>113.97</v>
      </c>
    </row>
    <row r="19" spans="1:12" x14ac:dyDescent="0.25">
      <c r="A19" s="329" t="s">
        <v>23</v>
      </c>
      <c r="B19" s="262" t="s">
        <v>24</v>
      </c>
      <c r="C19" s="21">
        <v>768.4</v>
      </c>
      <c r="D19" s="101">
        <v>996</v>
      </c>
      <c r="E19" s="101">
        <v>41</v>
      </c>
      <c r="F19" s="101">
        <v>20</v>
      </c>
      <c r="G19" s="101">
        <v>31</v>
      </c>
      <c r="H19" s="101">
        <v>927</v>
      </c>
      <c r="I19" s="9"/>
      <c r="J19" s="9"/>
      <c r="K19" s="21">
        <v>96.58</v>
      </c>
      <c r="L19" s="113"/>
    </row>
    <row r="20" spans="1:12" x14ac:dyDescent="0.25">
      <c r="A20" s="330"/>
      <c r="B20" s="263" t="s">
        <v>25</v>
      </c>
      <c r="C20" s="18">
        <v>768.4</v>
      </c>
      <c r="D20" s="99">
        <v>996</v>
      </c>
      <c r="E20" s="99">
        <v>53</v>
      </c>
      <c r="F20" s="99">
        <v>20</v>
      </c>
      <c r="G20" s="99">
        <v>35</v>
      </c>
      <c r="H20" s="99">
        <v>927</v>
      </c>
      <c r="I20" s="3"/>
      <c r="J20" s="3"/>
      <c r="K20" s="19">
        <v>123.3</v>
      </c>
      <c r="L20" s="114"/>
    </row>
    <row r="21" spans="1:12" ht="13.8" thickBot="1" x14ac:dyDescent="0.3">
      <c r="A21" s="331"/>
      <c r="B21" s="137" t="s">
        <v>26</v>
      </c>
      <c r="C21" s="180">
        <v>768.4</v>
      </c>
      <c r="D21" s="100">
        <v>1015</v>
      </c>
      <c r="E21" s="100">
        <v>67</v>
      </c>
      <c r="F21" s="100">
        <v>28</v>
      </c>
      <c r="G21" s="100">
        <v>36</v>
      </c>
      <c r="H21" s="100">
        <v>940</v>
      </c>
      <c r="I21" s="4"/>
      <c r="J21" s="4"/>
      <c r="K21" s="20">
        <v>166.52</v>
      </c>
      <c r="L21" s="116"/>
    </row>
    <row r="22" spans="1:12" x14ac:dyDescent="0.25">
      <c r="A22" s="245"/>
      <c r="B22" s="264" t="s">
        <v>24</v>
      </c>
      <c r="C22" s="101">
        <v>0</v>
      </c>
      <c r="D22" s="98">
        <v>996</v>
      </c>
      <c r="E22" s="98">
        <v>41</v>
      </c>
      <c r="F22" s="98">
        <v>20</v>
      </c>
      <c r="G22" s="98">
        <v>31</v>
      </c>
      <c r="H22" s="98">
        <v>927</v>
      </c>
      <c r="I22" s="3"/>
      <c r="J22" s="3"/>
      <c r="K22" s="18">
        <v>245.68</v>
      </c>
      <c r="L22" s="133"/>
    </row>
    <row r="23" spans="1:12" x14ac:dyDescent="0.25">
      <c r="A23" s="246"/>
      <c r="B23" s="263" t="s">
        <v>25</v>
      </c>
      <c r="C23" s="98">
        <v>0</v>
      </c>
      <c r="D23" s="99">
        <v>996</v>
      </c>
      <c r="E23" s="99">
        <v>53</v>
      </c>
      <c r="F23" s="99">
        <v>20</v>
      </c>
      <c r="G23" s="99">
        <v>35</v>
      </c>
      <c r="H23" s="99">
        <v>927</v>
      </c>
      <c r="I23" s="8"/>
      <c r="J23" s="8"/>
      <c r="K23" s="18">
        <v>315.86</v>
      </c>
      <c r="L23" s="133"/>
    </row>
    <row r="24" spans="1:12" x14ac:dyDescent="0.25">
      <c r="A24" s="321" t="s">
        <v>116</v>
      </c>
      <c r="B24" s="264" t="s">
        <v>28</v>
      </c>
      <c r="C24" s="98">
        <v>0</v>
      </c>
      <c r="D24" s="98">
        <v>965</v>
      </c>
      <c r="E24" s="98">
        <v>45</v>
      </c>
      <c r="F24" s="98">
        <v>24</v>
      </c>
      <c r="G24" s="98">
        <v>33</v>
      </c>
      <c r="H24" s="98">
        <v>900</v>
      </c>
      <c r="I24" s="98">
        <v>5</v>
      </c>
      <c r="J24" s="98">
        <v>850</v>
      </c>
      <c r="K24" s="18">
        <v>250.88</v>
      </c>
      <c r="L24" s="133">
        <v>245.25</v>
      </c>
    </row>
    <row r="25" spans="1:12" x14ac:dyDescent="0.25">
      <c r="A25" s="321"/>
      <c r="B25" s="263" t="s">
        <v>29</v>
      </c>
      <c r="C25" s="99">
        <v>0</v>
      </c>
      <c r="D25" s="99">
        <v>970</v>
      </c>
      <c r="E25" s="99">
        <v>60</v>
      </c>
      <c r="F25" s="99">
        <v>24</v>
      </c>
      <c r="G25" s="99">
        <v>33</v>
      </c>
      <c r="H25" s="99">
        <v>900</v>
      </c>
      <c r="I25" s="99">
        <v>5</v>
      </c>
      <c r="J25" s="99">
        <v>850</v>
      </c>
      <c r="K25" s="19">
        <v>338.08</v>
      </c>
      <c r="L25" s="114">
        <v>332.16</v>
      </c>
    </row>
    <row r="26" spans="1:12" x14ac:dyDescent="0.25">
      <c r="A26" s="321"/>
      <c r="B26" s="265" t="s">
        <v>121</v>
      </c>
      <c r="C26" s="99">
        <v>0</v>
      </c>
      <c r="D26" s="99">
        <v>1020</v>
      </c>
      <c r="E26" s="99">
        <v>78</v>
      </c>
      <c r="F26" s="99">
        <v>24</v>
      </c>
      <c r="G26" s="99">
        <v>42</v>
      </c>
      <c r="H26" s="99">
        <v>935</v>
      </c>
      <c r="I26" s="99">
        <v>5</v>
      </c>
      <c r="J26" s="99">
        <v>880</v>
      </c>
      <c r="K26" s="19">
        <v>479.52</v>
      </c>
      <c r="L26" s="125">
        <v>472.64</v>
      </c>
    </row>
    <row r="27" spans="1:12" ht="13.8" thickBot="1" x14ac:dyDescent="0.3">
      <c r="A27" s="322"/>
      <c r="B27" s="266" t="s">
        <v>115</v>
      </c>
      <c r="C27" s="129">
        <v>0</v>
      </c>
      <c r="D27" s="129">
        <v>1080</v>
      </c>
      <c r="E27" s="129">
        <v>102</v>
      </c>
      <c r="F27" s="129">
        <v>24</v>
      </c>
      <c r="G27" s="129">
        <v>56</v>
      </c>
      <c r="H27" s="129">
        <v>970</v>
      </c>
      <c r="I27" s="100">
        <v>5</v>
      </c>
      <c r="J27" s="100">
        <v>900</v>
      </c>
      <c r="K27" s="91">
        <v>685.55</v>
      </c>
      <c r="L27" s="116">
        <v>676.89</v>
      </c>
    </row>
    <row r="28" spans="1:12" x14ac:dyDescent="0.25">
      <c r="A28" s="30" t="s">
        <v>60</v>
      </c>
      <c r="C28" s="1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27" t="s">
        <v>61</v>
      </c>
      <c r="C29" s="1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27" t="s">
        <v>62</v>
      </c>
      <c r="B30" s="28"/>
      <c r="C30" s="28"/>
      <c r="D30" s="29"/>
      <c r="E30" s="29"/>
      <c r="F30" s="29"/>
      <c r="G30" s="29"/>
      <c r="H30" s="5"/>
      <c r="I30" s="5"/>
      <c r="J30" s="5"/>
      <c r="K30" s="5"/>
      <c r="L30" s="5"/>
    </row>
    <row r="31" spans="1:12" x14ac:dyDescent="0.25">
      <c r="A31" s="27" t="s">
        <v>63</v>
      </c>
      <c r="B31" s="28"/>
      <c r="C31" s="28"/>
      <c r="D31" s="29"/>
      <c r="E31" s="29"/>
      <c r="F31" s="29"/>
      <c r="G31" s="29"/>
      <c r="H31" s="29"/>
      <c r="I31" s="5"/>
      <c r="J31" s="5"/>
      <c r="K31" s="5"/>
      <c r="L31" s="5"/>
    </row>
    <row r="32" spans="1:12" x14ac:dyDescent="0.25">
      <c r="A32" s="27" t="s">
        <v>64</v>
      </c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27" t="s">
        <v>65</v>
      </c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</sheetData>
  <mergeCells count="6">
    <mergeCell ref="A19:A21"/>
    <mergeCell ref="A24:A27"/>
    <mergeCell ref="D7:H7"/>
    <mergeCell ref="A9:B9"/>
    <mergeCell ref="A16:A18"/>
    <mergeCell ref="A10:A15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149"/>
  <sheetViews>
    <sheetView topLeftCell="A8" zoomScaleNormal="100" workbookViewId="0">
      <selection activeCell="M30" sqref="M30"/>
    </sheetView>
  </sheetViews>
  <sheetFormatPr defaultRowHeight="13.2" x14ac:dyDescent="0.25"/>
  <cols>
    <col min="1" max="1" width="11.44140625" customWidth="1"/>
    <col min="2" max="2" width="8.5546875" style="1" customWidth="1"/>
    <col min="3" max="3" width="8.109375" customWidth="1"/>
    <col min="4" max="4" width="8.5546875" customWidth="1"/>
    <col min="5" max="5" width="8.44140625" customWidth="1"/>
    <col min="6" max="6" width="10.44140625" customWidth="1"/>
    <col min="7" max="7" width="11.109375" customWidth="1"/>
    <col min="8" max="8" width="10.44140625" customWidth="1"/>
    <col min="10" max="10" width="9.4414062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E5" s="354"/>
      <c r="F5" s="354"/>
      <c r="G5" s="354"/>
      <c r="I5" t="s">
        <v>57</v>
      </c>
    </row>
    <row r="6" spans="1:12" ht="13.8" thickBot="1" x14ac:dyDescent="0.3"/>
    <row r="7" spans="1:12" ht="13.8" thickBot="1" x14ac:dyDescent="0.3">
      <c r="D7" s="341" t="s">
        <v>48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26" t="s">
        <v>0</v>
      </c>
      <c r="B9" s="327"/>
      <c r="C9" s="143" t="s">
        <v>1</v>
      </c>
      <c r="D9" s="143" t="s">
        <v>2</v>
      </c>
      <c r="E9" s="144" t="s">
        <v>3</v>
      </c>
      <c r="F9" s="145" t="s">
        <v>4</v>
      </c>
      <c r="G9" s="145" t="s">
        <v>5</v>
      </c>
      <c r="H9" s="145" t="s">
        <v>6</v>
      </c>
      <c r="I9" s="145" t="s">
        <v>7</v>
      </c>
      <c r="J9" s="145" t="s">
        <v>8</v>
      </c>
      <c r="K9" s="145" t="s">
        <v>9</v>
      </c>
      <c r="L9" s="146" t="s">
        <v>10</v>
      </c>
    </row>
    <row r="10" spans="1:12" ht="12.6" customHeight="1" x14ac:dyDescent="0.25">
      <c r="A10" s="361" t="s">
        <v>123</v>
      </c>
      <c r="B10" s="135" t="s">
        <v>12</v>
      </c>
      <c r="C10" s="9">
        <v>819.4</v>
      </c>
      <c r="D10" s="101">
        <v>975</v>
      </c>
      <c r="E10" s="101">
        <v>38</v>
      </c>
      <c r="F10" s="101">
        <v>24</v>
      </c>
      <c r="G10" s="101">
        <v>30</v>
      </c>
      <c r="H10" s="101">
        <v>920</v>
      </c>
      <c r="I10" s="101">
        <v>5</v>
      </c>
      <c r="J10" s="101">
        <v>975</v>
      </c>
      <c r="K10" s="21">
        <v>60.3</v>
      </c>
      <c r="L10" s="113">
        <v>57.75</v>
      </c>
    </row>
    <row r="11" spans="1:12" x14ac:dyDescent="0.25">
      <c r="A11" s="362"/>
      <c r="B11" s="17" t="s">
        <v>13</v>
      </c>
      <c r="C11" s="3">
        <v>819.4</v>
      </c>
      <c r="D11" s="99">
        <v>1015</v>
      </c>
      <c r="E11" s="99">
        <v>52</v>
      </c>
      <c r="F11" s="99">
        <v>24</v>
      </c>
      <c r="G11" s="99">
        <v>33</v>
      </c>
      <c r="H11" s="99">
        <v>950</v>
      </c>
      <c r="I11" s="99">
        <v>5</v>
      </c>
      <c r="J11" s="99">
        <v>905</v>
      </c>
      <c r="K11" s="19">
        <v>106.56</v>
      </c>
      <c r="L11" s="114">
        <v>100.86</v>
      </c>
    </row>
    <row r="12" spans="1:12" ht="13.8" thickBot="1" x14ac:dyDescent="0.3">
      <c r="A12" s="363"/>
      <c r="B12" s="11" t="s">
        <v>14</v>
      </c>
      <c r="C12" s="4">
        <v>819.4</v>
      </c>
      <c r="D12" s="100">
        <v>1025</v>
      </c>
      <c r="E12" s="100">
        <v>64</v>
      </c>
      <c r="F12" s="100">
        <v>24</v>
      </c>
      <c r="G12" s="100">
        <v>39</v>
      </c>
      <c r="H12" s="100">
        <v>950</v>
      </c>
      <c r="I12" s="100">
        <v>5</v>
      </c>
      <c r="J12" s="100">
        <v>900</v>
      </c>
      <c r="K12" s="20">
        <v>135.13</v>
      </c>
      <c r="L12" s="116">
        <v>128.85</v>
      </c>
    </row>
    <row r="13" spans="1:12" x14ac:dyDescent="0.25">
      <c r="A13" s="148"/>
      <c r="B13" s="7" t="s">
        <v>15</v>
      </c>
      <c r="C13" s="8">
        <v>819.4</v>
      </c>
      <c r="D13" s="98">
        <v>1085</v>
      </c>
      <c r="E13" s="98">
        <v>82</v>
      </c>
      <c r="F13" s="98">
        <v>24</v>
      </c>
      <c r="G13" s="98">
        <v>48</v>
      </c>
      <c r="H13" s="98">
        <v>990</v>
      </c>
      <c r="I13" s="98">
        <v>5</v>
      </c>
      <c r="J13" s="98">
        <v>930</v>
      </c>
      <c r="K13" s="18">
        <v>227.55</v>
      </c>
      <c r="L13" s="133">
        <v>219.63</v>
      </c>
    </row>
    <row r="14" spans="1:12" x14ac:dyDescent="0.25">
      <c r="A14" s="148"/>
      <c r="B14" s="6" t="s">
        <v>16</v>
      </c>
      <c r="C14" s="3">
        <v>819.4</v>
      </c>
      <c r="D14" s="99">
        <v>1140</v>
      </c>
      <c r="E14" s="99">
        <v>108</v>
      </c>
      <c r="F14" s="99">
        <v>24</v>
      </c>
      <c r="G14" s="99">
        <v>56</v>
      </c>
      <c r="H14" s="99">
        <v>1030</v>
      </c>
      <c r="I14" s="99">
        <v>5</v>
      </c>
      <c r="J14" s="99">
        <v>960</v>
      </c>
      <c r="K14" s="19">
        <v>367.83</v>
      </c>
      <c r="L14" s="114">
        <v>358.5</v>
      </c>
    </row>
    <row r="15" spans="1:12" ht="13.8" thickBot="1" x14ac:dyDescent="0.3">
      <c r="A15" s="157" t="s">
        <v>117</v>
      </c>
      <c r="B15" s="12" t="s">
        <v>52</v>
      </c>
      <c r="C15" s="4">
        <v>819.4</v>
      </c>
      <c r="D15" s="100">
        <v>1165</v>
      </c>
      <c r="E15" s="100">
        <v>140</v>
      </c>
      <c r="F15" s="100">
        <v>24</v>
      </c>
      <c r="G15" s="100">
        <v>62</v>
      </c>
      <c r="H15" s="100">
        <v>1050</v>
      </c>
      <c r="I15" s="100">
        <v>5</v>
      </c>
      <c r="J15" s="100">
        <v>960</v>
      </c>
      <c r="K15" s="20">
        <v>511.85</v>
      </c>
      <c r="L15" s="116">
        <v>501.28</v>
      </c>
    </row>
    <row r="16" spans="1:12" x14ac:dyDescent="0.25">
      <c r="A16" s="245"/>
      <c r="B16" s="284" t="s">
        <v>108</v>
      </c>
      <c r="C16" s="194">
        <v>819.4</v>
      </c>
      <c r="D16" s="153">
        <v>975</v>
      </c>
      <c r="E16" s="98">
        <v>44</v>
      </c>
      <c r="F16" s="98">
        <v>24</v>
      </c>
      <c r="G16" s="98">
        <v>30</v>
      </c>
      <c r="H16" s="98">
        <v>920</v>
      </c>
      <c r="I16" s="98">
        <v>5</v>
      </c>
      <c r="J16" s="98">
        <v>975</v>
      </c>
      <c r="K16" s="18">
        <v>69.819999999999993</v>
      </c>
      <c r="L16" s="133">
        <v>67.27</v>
      </c>
    </row>
    <row r="17" spans="1:12" x14ac:dyDescent="0.25">
      <c r="A17" s="246"/>
      <c r="B17" s="263" t="s">
        <v>109</v>
      </c>
      <c r="C17" s="3">
        <v>819.4</v>
      </c>
      <c r="D17" s="99">
        <v>1015</v>
      </c>
      <c r="E17" s="99">
        <v>56</v>
      </c>
      <c r="F17" s="99">
        <v>24</v>
      </c>
      <c r="G17" s="99">
        <v>33</v>
      </c>
      <c r="H17" s="99">
        <v>950</v>
      </c>
      <c r="I17" s="99">
        <v>5</v>
      </c>
      <c r="J17" s="99">
        <v>905</v>
      </c>
      <c r="K17" s="19">
        <v>114.75</v>
      </c>
      <c r="L17" s="114">
        <v>111.62</v>
      </c>
    </row>
    <row r="18" spans="1:12" x14ac:dyDescent="0.25">
      <c r="A18" s="246"/>
      <c r="B18" s="284" t="s">
        <v>110</v>
      </c>
      <c r="C18" s="23">
        <v>819.4</v>
      </c>
      <c r="D18" s="153">
        <v>1025</v>
      </c>
      <c r="E18" s="112">
        <v>74</v>
      </c>
      <c r="F18" s="112">
        <v>24</v>
      </c>
      <c r="G18" s="112">
        <v>39</v>
      </c>
      <c r="H18" s="112">
        <v>950</v>
      </c>
      <c r="I18" s="112">
        <v>5</v>
      </c>
      <c r="J18" s="112">
        <v>900</v>
      </c>
      <c r="K18" s="24">
        <v>156.21</v>
      </c>
      <c r="L18" s="125">
        <v>149.91999999999999</v>
      </c>
    </row>
    <row r="19" spans="1:12" x14ac:dyDescent="0.25">
      <c r="A19" s="280"/>
      <c r="B19" s="263" t="s">
        <v>111</v>
      </c>
      <c r="C19" s="3">
        <v>819.4</v>
      </c>
      <c r="D19" s="99">
        <v>1085</v>
      </c>
      <c r="E19" s="152">
        <v>95</v>
      </c>
      <c r="F19" s="99">
        <v>24</v>
      </c>
      <c r="G19" s="99">
        <v>48</v>
      </c>
      <c r="H19" s="99">
        <v>990</v>
      </c>
      <c r="I19" s="99">
        <v>5</v>
      </c>
      <c r="J19" s="99">
        <v>930</v>
      </c>
      <c r="K19" s="19">
        <v>263.63</v>
      </c>
      <c r="L19" s="19">
        <v>255.71</v>
      </c>
    </row>
    <row r="20" spans="1:12" ht="13.8" thickBot="1" x14ac:dyDescent="0.3">
      <c r="A20" s="138" t="s">
        <v>107</v>
      </c>
      <c r="B20" s="304" t="s">
        <v>113</v>
      </c>
      <c r="C20" s="92">
        <v>819.4</v>
      </c>
      <c r="D20" s="129">
        <v>1165</v>
      </c>
      <c r="E20" s="254"/>
      <c r="F20" s="129">
        <v>24</v>
      </c>
      <c r="G20" s="129">
        <v>62</v>
      </c>
      <c r="H20" s="129">
        <v>1050</v>
      </c>
      <c r="I20" s="129"/>
      <c r="J20" s="129"/>
      <c r="K20" s="91"/>
      <c r="L20" s="108"/>
    </row>
    <row r="21" spans="1:12" x14ac:dyDescent="0.25">
      <c r="A21" s="355" t="s">
        <v>22</v>
      </c>
      <c r="B21" s="31" t="s">
        <v>17</v>
      </c>
      <c r="C21" s="9">
        <v>819.4</v>
      </c>
      <c r="D21" s="101">
        <v>975</v>
      </c>
      <c r="E21" s="101">
        <v>38</v>
      </c>
      <c r="F21" s="101">
        <v>24</v>
      </c>
      <c r="G21" s="101">
        <v>26</v>
      </c>
      <c r="H21" s="101">
        <v>920</v>
      </c>
      <c r="I21" s="101">
        <v>5</v>
      </c>
      <c r="J21" s="101">
        <v>880</v>
      </c>
      <c r="K21" s="21">
        <v>61.56</v>
      </c>
      <c r="L21" s="113">
        <v>56.63</v>
      </c>
    </row>
    <row r="22" spans="1:12" x14ac:dyDescent="0.25">
      <c r="A22" s="356"/>
      <c r="B22" s="6" t="s">
        <v>18</v>
      </c>
      <c r="C22" s="8">
        <v>819.4</v>
      </c>
      <c r="D22" s="99">
        <v>1015</v>
      </c>
      <c r="E22" s="99">
        <v>50</v>
      </c>
      <c r="F22" s="99">
        <v>24</v>
      </c>
      <c r="G22" s="99">
        <v>33</v>
      </c>
      <c r="H22" s="99">
        <v>950</v>
      </c>
      <c r="I22" s="99">
        <v>5</v>
      </c>
      <c r="J22" s="99">
        <v>905</v>
      </c>
      <c r="K22" s="19">
        <v>102.5</v>
      </c>
      <c r="L22" s="114">
        <v>96.76</v>
      </c>
    </row>
    <row r="23" spans="1:12" ht="13.8" thickBot="1" x14ac:dyDescent="0.3">
      <c r="A23" s="356"/>
      <c r="B23" s="6" t="s">
        <v>19</v>
      </c>
      <c r="C23" s="8">
        <v>819.4</v>
      </c>
      <c r="D23" s="99">
        <v>1025</v>
      </c>
      <c r="E23" s="99">
        <v>65</v>
      </c>
      <c r="F23" s="99">
        <v>24</v>
      </c>
      <c r="G23" s="99">
        <v>39</v>
      </c>
      <c r="H23" s="99">
        <v>950</v>
      </c>
      <c r="I23" s="99">
        <v>5</v>
      </c>
      <c r="J23" s="99">
        <v>900</v>
      </c>
      <c r="K23" s="19">
        <v>137.30000000000001</v>
      </c>
      <c r="L23" s="114">
        <v>130.96</v>
      </c>
    </row>
    <row r="24" spans="1:12" x14ac:dyDescent="0.25">
      <c r="A24" s="355" t="s">
        <v>23</v>
      </c>
      <c r="B24" s="142" t="s">
        <v>24</v>
      </c>
      <c r="C24" s="9">
        <v>819.4</v>
      </c>
      <c r="D24" s="101">
        <v>1066</v>
      </c>
      <c r="E24" s="101">
        <v>44</v>
      </c>
      <c r="F24" s="101">
        <v>20</v>
      </c>
      <c r="G24" s="101">
        <v>35</v>
      </c>
      <c r="H24" s="101">
        <v>990</v>
      </c>
      <c r="I24" s="9"/>
      <c r="J24" s="9"/>
      <c r="K24" s="21">
        <v>119.37</v>
      </c>
      <c r="L24" s="113"/>
    </row>
    <row r="25" spans="1:12" x14ac:dyDescent="0.25">
      <c r="A25" s="356"/>
      <c r="B25" s="2" t="s">
        <v>25</v>
      </c>
      <c r="C25" s="8">
        <v>819.4</v>
      </c>
      <c r="D25" s="99">
        <v>1066</v>
      </c>
      <c r="E25" s="99">
        <v>57</v>
      </c>
      <c r="F25" s="99">
        <v>20</v>
      </c>
      <c r="G25" s="99">
        <v>35</v>
      </c>
      <c r="H25" s="99">
        <v>990</v>
      </c>
      <c r="I25" s="3"/>
      <c r="J25" s="3"/>
      <c r="K25" s="19">
        <v>154.63999999999999</v>
      </c>
      <c r="L25" s="114"/>
    </row>
    <row r="26" spans="1:12" ht="13.8" thickBot="1" x14ac:dyDescent="0.3">
      <c r="A26" s="357"/>
      <c r="B26" s="136" t="s">
        <v>26</v>
      </c>
      <c r="C26" s="23">
        <v>819.4</v>
      </c>
      <c r="D26" s="112">
        <v>1092</v>
      </c>
      <c r="E26" s="112">
        <v>70</v>
      </c>
      <c r="F26" s="112">
        <v>32</v>
      </c>
      <c r="G26" s="112">
        <v>35</v>
      </c>
      <c r="H26" s="112">
        <v>1016</v>
      </c>
      <c r="I26" s="23"/>
      <c r="J26" s="23"/>
      <c r="K26" s="24">
        <v>208.04</v>
      </c>
      <c r="L26" s="125"/>
    </row>
    <row r="27" spans="1:12" x14ac:dyDescent="0.25">
      <c r="A27" s="248"/>
      <c r="B27" s="142" t="s">
        <v>24</v>
      </c>
      <c r="C27" s="101">
        <v>0</v>
      </c>
      <c r="D27" s="101">
        <v>1066</v>
      </c>
      <c r="E27" s="101">
        <v>44</v>
      </c>
      <c r="F27" s="101">
        <v>20</v>
      </c>
      <c r="G27" s="101">
        <v>35</v>
      </c>
      <c r="H27" s="101">
        <v>990</v>
      </c>
      <c r="I27" s="9"/>
      <c r="J27" s="9"/>
      <c r="K27" s="21">
        <v>301.33999999999997</v>
      </c>
      <c r="L27" s="113"/>
    </row>
    <row r="28" spans="1:12" x14ac:dyDescent="0.25">
      <c r="A28" s="283"/>
      <c r="B28" s="2" t="s">
        <v>25</v>
      </c>
      <c r="C28" s="98">
        <v>0</v>
      </c>
      <c r="D28" s="99">
        <v>1066</v>
      </c>
      <c r="E28" s="99">
        <v>57</v>
      </c>
      <c r="F28" s="99">
        <v>20</v>
      </c>
      <c r="G28" s="99">
        <v>35</v>
      </c>
      <c r="H28" s="99">
        <v>990</v>
      </c>
      <c r="I28" s="8"/>
      <c r="J28" s="8"/>
      <c r="K28" s="18">
        <v>390.37</v>
      </c>
      <c r="L28" s="133"/>
    </row>
    <row r="29" spans="1:12" x14ac:dyDescent="0.25">
      <c r="A29" s="358" t="s">
        <v>116</v>
      </c>
      <c r="B29" s="162" t="s">
        <v>28</v>
      </c>
      <c r="C29" s="99">
        <v>0</v>
      </c>
      <c r="D29" s="98">
        <v>1015</v>
      </c>
      <c r="E29" s="98">
        <v>50</v>
      </c>
      <c r="F29" s="98">
        <v>24</v>
      </c>
      <c r="G29" s="98">
        <v>33</v>
      </c>
      <c r="H29" s="98">
        <v>950</v>
      </c>
      <c r="I29" s="98">
        <v>5</v>
      </c>
      <c r="J29" s="98">
        <v>905</v>
      </c>
      <c r="K29" s="18">
        <v>309.24</v>
      </c>
      <c r="L29" s="133">
        <v>303.54000000000002</v>
      </c>
    </row>
    <row r="30" spans="1:12" x14ac:dyDescent="0.25">
      <c r="A30" s="359"/>
      <c r="B30" s="2" t="s">
        <v>29</v>
      </c>
      <c r="C30" s="99">
        <v>0</v>
      </c>
      <c r="D30" s="99">
        <v>1025</v>
      </c>
      <c r="E30" s="99">
        <v>65</v>
      </c>
      <c r="F30" s="99">
        <v>24</v>
      </c>
      <c r="G30" s="99">
        <v>39</v>
      </c>
      <c r="H30" s="99">
        <v>950</v>
      </c>
      <c r="I30" s="99">
        <v>5</v>
      </c>
      <c r="J30" s="99">
        <v>900</v>
      </c>
      <c r="K30" s="19">
        <v>406.03</v>
      </c>
      <c r="L30" s="114">
        <v>399.75</v>
      </c>
    </row>
    <row r="31" spans="1:12" x14ac:dyDescent="0.25">
      <c r="A31" s="359"/>
      <c r="B31" s="193" t="s">
        <v>121</v>
      </c>
      <c r="C31" s="99">
        <v>0</v>
      </c>
      <c r="D31" s="99">
        <v>1085</v>
      </c>
      <c r="E31" s="99">
        <v>82</v>
      </c>
      <c r="F31" s="99">
        <v>24</v>
      </c>
      <c r="G31" s="99">
        <v>48</v>
      </c>
      <c r="H31" s="99">
        <v>990</v>
      </c>
      <c r="I31" s="99">
        <v>5</v>
      </c>
      <c r="J31" s="99">
        <v>930</v>
      </c>
      <c r="K31" s="19">
        <v>566.67999999999995</v>
      </c>
      <c r="L31" s="114">
        <v>558.76</v>
      </c>
    </row>
    <row r="32" spans="1:12" ht="13.8" thickBot="1" x14ac:dyDescent="0.3">
      <c r="A32" s="360"/>
      <c r="B32" s="170" t="s">
        <v>115</v>
      </c>
      <c r="C32" s="100">
        <v>0</v>
      </c>
      <c r="D32" s="129">
        <v>1140</v>
      </c>
      <c r="E32" s="129">
        <v>108</v>
      </c>
      <c r="F32" s="129">
        <v>24</v>
      </c>
      <c r="G32" s="129">
        <v>56</v>
      </c>
      <c r="H32" s="129">
        <v>1030</v>
      </c>
      <c r="I32" s="129">
        <v>5</v>
      </c>
      <c r="J32" s="129">
        <v>960</v>
      </c>
      <c r="K32" s="91">
        <v>814.48</v>
      </c>
      <c r="L32" s="108">
        <v>805.16</v>
      </c>
    </row>
    <row r="33" spans="1:12" x14ac:dyDescent="0.25">
      <c r="A33" s="30" t="s">
        <v>60</v>
      </c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27" t="s">
        <v>61</v>
      </c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27" t="s">
        <v>62</v>
      </c>
      <c r="B35" s="28"/>
      <c r="C35" s="28"/>
      <c r="D35" s="29"/>
      <c r="E35" s="29"/>
      <c r="F35" s="29"/>
      <c r="G35" s="29"/>
      <c r="H35" s="5"/>
      <c r="I35" s="5"/>
      <c r="J35" s="5"/>
      <c r="K35" s="5"/>
      <c r="L35" s="5"/>
    </row>
    <row r="36" spans="1:12" x14ac:dyDescent="0.25">
      <c r="A36" s="27" t="s">
        <v>63</v>
      </c>
      <c r="B36" s="28"/>
      <c r="C36" s="28"/>
      <c r="D36" s="29"/>
      <c r="E36" s="29"/>
      <c r="F36" s="29"/>
      <c r="G36" s="29"/>
      <c r="H36" s="29"/>
      <c r="I36" s="5"/>
      <c r="J36" s="5"/>
      <c r="K36" s="5"/>
      <c r="L36" s="5"/>
    </row>
    <row r="37" spans="1:12" x14ac:dyDescent="0.25">
      <c r="A37" s="27" t="s">
        <v>64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65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</sheetData>
  <mergeCells count="7">
    <mergeCell ref="E5:G5"/>
    <mergeCell ref="A24:A26"/>
    <mergeCell ref="A29:A32"/>
    <mergeCell ref="D7:H7"/>
    <mergeCell ref="A9:B9"/>
    <mergeCell ref="A21:A23"/>
    <mergeCell ref="A10:A12"/>
  </mergeCells>
  <phoneticPr fontId="0" type="noConversion"/>
  <pageMargins left="0.75" right="0.75" top="1" bottom="1" header="0.5" footer="0.5"/>
  <pageSetup scale="95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49"/>
  <sheetViews>
    <sheetView topLeftCell="A10" zoomScaleNormal="100" workbookViewId="0">
      <selection activeCell="G20" sqref="G20"/>
    </sheetView>
  </sheetViews>
  <sheetFormatPr defaultRowHeight="13.2" x14ac:dyDescent="0.25"/>
  <cols>
    <col min="1" max="1" width="11.44140625" customWidth="1"/>
    <col min="2" max="2" width="9.109375" style="1" customWidth="1"/>
    <col min="3" max="3" width="8.5546875" customWidth="1"/>
    <col min="4" max="4" width="8.44140625" customWidth="1"/>
    <col min="5" max="5" width="8.5546875" customWidth="1"/>
    <col min="6" max="6" width="10.44140625" customWidth="1"/>
    <col min="7" max="7" width="11.109375" customWidth="1"/>
    <col min="8" max="8" width="9.44140625" customWidth="1"/>
    <col min="9" max="9" width="9" customWidth="1"/>
    <col min="10" max="10" width="9.44140625" customWidth="1"/>
    <col min="11" max="11" width="9" customWidth="1"/>
    <col min="12" max="12" width="8.88671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49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61" t="s">
        <v>123</v>
      </c>
      <c r="B10" s="135" t="s">
        <v>12</v>
      </c>
      <c r="C10" s="21">
        <v>920.75</v>
      </c>
      <c r="D10" s="101">
        <v>1075</v>
      </c>
      <c r="E10" s="101">
        <v>42</v>
      </c>
      <c r="F10" s="101">
        <v>24</v>
      </c>
      <c r="G10" s="101">
        <v>30</v>
      </c>
      <c r="H10" s="101">
        <v>1020</v>
      </c>
      <c r="I10" s="101">
        <v>5</v>
      </c>
      <c r="J10" s="101">
        <v>980</v>
      </c>
      <c r="K10" s="21">
        <v>74.05</v>
      </c>
      <c r="L10" s="113">
        <v>68.709999999999994</v>
      </c>
    </row>
    <row r="11" spans="1:12" x14ac:dyDescent="0.25">
      <c r="A11" s="362"/>
      <c r="B11" s="17" t="s">
        <v>13</v>
      </c>
      <c r="C11" s="18">
        <v>920.75</v>
      </c>
      <c r="D11" s="99">
        <v>1115</v>
      </c>
      <c r="E11" s="99">
        <v>56</v>
      </c>
      <c r="F11" s="99">
        <v>28</v>
      </c>
      <c r="G11" s="99">
        <v>33</v>
      </c>
      <c r="H11" s="99">
        <v>1050</v>
      </c>
      <c r="I11" s="99">
        <v>5</v>
      </c>
      <c r="J11" s="99">
        <v>1005</v>
      </c>
      <c r="K11" s="19">
        <v>125.89</v>
      </c>
      <c r="L11" s="114">
        <v>119.64</v>
      </c>
    </row>
    <row r="12" spans="1:12" ht="13.8" thickBot="1" x14ac:dyDescent="0.3">
      <c r="A12" s="363"/>
      <c r="B12" s="22" t="s">
        <v>14</v>
      </c>
      <c r="C12" s="180">
        <v>920.75</v>
      </c>
      <c r="D12" s="112">
        <v>1125</v>
      </c>
      <c r="E12" s="112">
        <v>72</v>
      </c>
      <c r="F12" s="112">
        <v>28</v>
      </c>
      <c r="G12" s="112">
        <v>39</v>
      </c>
      <c r="H12" s="112">
        <v>1050</v>
      </c>
      <c r="I12" s="112">
        <v>5</v>
      </c>
      <c r="J12" s="112">
        <v>1000</v>
      </c>
      <c r="K12" s="24">
        <v>166.71</v>
      </c>
      <c r="L12" s="125">
        <v>159.84</v>
      </c>
    </row>
    <row r="13" spans="1:12" x14ac:dyDescent="0.25">
      <c r="A13" s="147"/>
      <c r="B13" s="31" t="s">
        <v>15</v>
      </c>
      <c r="C13" s="21">
        <v>920.75</v>
      </c>
      <c r="D13" s="101">
        <v>1185</v>
      </c>
      <c r="E13" s="101">
        <v>90</v>
      </c>
      <c r="F13" s="101">
        <v>28</v>
      </c>
      <c r="G13" s="101">
        <v>48</v>
      </c>
      <c r="H13" s="101">
        <v>1090</v>
      </c>
      <c r="I13" s="101">
        <v>5</v>
      </c>
      <c r="J13" s="101">
        <v>1030</v>
      </c>
      <c r="K13" s="21">
        <v>272.70999999999998</v>
      </c>
      <c r="L13" s="113">
        <v>267.38</v>
      </c>
    </row>
    <row r="14" spans="1:12" x14ac:dyDescent="0.25">
      <c r="A14" s="148"/>
      <c r="B14" s="6" t="s">
        <v>16</v>
      </c>
      <c r="C14" s="19">
        <v>920.75</v>
      </c>
      <c r="D14" s="99">
        <v>1250</v>
      </c>
      <c r="E14" s="99">
        <v>120</v>
      </c>
      <c r="F14" s="99">
        <v>28</v>
      </c>
      <c r="G14" s="99">
        <v>56</v>
      </c>
      <c r="H14" s="99">
        <v>1140</v>
      </c>
      <c r="I14" s="99">
        <v>5</v>
      </c>
      <c r="J14" s="99">
        <v>1070</v>
      </c>
      <c r="K14" s="19">
        <v>463.39</v>
      </c>
      <c r="L14" s="114">
        <v>453.23</v>
      </c>
    </row>
    <row r="15" spans="1:12" ht="13.8" thickBot="1" x14ac:dyDescent="0.3">
      <c r="A15" s="157" t="s">
        <v>117</v>
      </c>
      <c r="B15" s="12" t="s">
        <v>52</v>
      </c>
      <c r="C15" s="20">
        <v>920.75</v>
      </c>
      <c r="D15" s="100">
        <v>1285</v>
      </c>
      <c r="E15" s="100">
        <v>156</v>
      </c>
      <c r="F15" s="100">
        <v>28</v>
      </c>
      <c r="G15" s="100">
        <v>62</v>
      </c>
      <c r="H15" s="100">
        <v>1170</v>
      </c>
      <c r="I15" s="100">
        <v>5</v>
      </c>
      <c r="J15" s="100">
        <v>1070</v>
      </c>
      <c r="K15" s="20">
        <v>668.61</v>
      </c>
      <c r="L15" s="116">
        <v>656.33</v>
      </c>
    </row>
    <row r="16" spans="1:12" x14ac:dyDescent="0.25">
      <c r="A16" s="245"/>
      <c r="B16" s="248" t="s">
        <v>108</v>
      </c>
      <c r="C16" s="187">
        <v>920.75</v>
      </c>
      <c r="D16" s="171">
        <v>1075</v>
      </c>
      <c r="E16" s="101">
        <v>48</v>
      </c>
      <c r="F16" s="101">
        <v>24</v>
      </c>
      <c r="G16" s="101">
        <v>30</v>
      </c>
      <c r="H16" s="101">
        <v>1020</v>
      </c>
      <c r="I16" s="101">
        <v>5</v>
      </c>
      <c r="J16" s="101">
        <v>980</v>
      </c>
      <c r="K16" s="21">
        <v>84.63</v>
      </c>
      <c r="L16" s="113">
        <v>79.23</v>
      </c>
    </row>
    <row r="17" spans="1:12" x14ac:dyDescent="0.25">
      <c r="A17" s="246"/>
      <c r="B17" s="105" t="s">
        <v>109</v>
      </c>
      <c r="C17" s="19">
        <v>920.75</v>
      </c>
      <c r="D17" s="99">
        <v>1115</v>
      </c>
      <c r="E17" s="99">
        <v>62</v>
      </c>
      <c r="F17" s="99">
        <v>28</v>
      </c>
      <c r="G17" s="99">
        <v>33</v>
      </c>
      <c r="H17" s="99">
        <v>1050</v>
      </c>
      <c r="I17" s="99">
        <v>5</v>
      </c>
      <c r="J17" s="99">
        <v>1005</v>
      </c>
      <c r="K17" s="19">
        <v>139.38</v>
      </c>
      <c r="L17" s="114">
        <v>133.13</v>
      </c>
    </row>
    <row r="18" spans="1:12" x14ac:dyDescent="0.25">
      <c r="A18" s="246"/>
      <c r="B18" s="124" t="s">
        <v>110</v>
      </c>
      <c r="C18" s="24">
        <v>920.75</v>
      </c>
      <c r="D18" s="112">
        <v>1125</v>
      </c>
      <c r="E18" s="112">
        <v>82</v>
      </c>
      <c r="F18" s="112">
        <v>28</v>
      </c>
      <c r="G18" s="112">
        <v>39</v>
      </c>
      <c r="H18" s="112">
        <v>1050</v>
      </c>
      <c r="I18" s="112">
        <v>5</v>
      </c>
      <c r="J18" s="112">
        <v>1000</v>
      </c>
      <c r="K18" s="24">
        <v>189.54</v>
      </c>
      <c r="L18" s="125">
        <v>182.67</v>
      </c>
    </row>
    <row r="19" spans="1:12" x14ac:dyDescent="0.25">
      <c r="A19" s="280"/>
      <c r="B19" s="105" t="s">
        <v>111</v>
      </c>
      <c r="C19" s="19">
        <v>920.75</v>
      </c>
      <c r="D19" s="99">
        <v>1185</v>
      </c>
      <c r="E19" s="99" t="s">
        <v>32</v>
      </c>
      <c r="F19" s="99">
        <v>28</v>
      </c>
      <c r="G19" s="99">
        <v>48</v>
      </c>
      <c r="H19" s="99">
        <v>1090</v>
      </c>
      <c r="I19" s="99">
        <v>5</v>
      </c>
      <c r="J19" s="99">
        <v>1030</v>
      </c>
      <c r="K19" s="19"/>
      <c r="L19" s="114"/>
    </row>
    <row r="20" spans="1:12" ht="13.8" thickBot="1" x14ac:dyDescent="0.3">
      <c r="A20" s="138" t="s">
        <v>107</v>
      </c>
      <c r="B20" s="107" t="s">
        <v>113</v>
      </c>
      <c r="C20" s="20">
        <v>920.75</v>
      </c>
      <c r="D20" s="100">
        <v>1285</v>
      </c>
      <c r="E20" s="100" t="s">
        <v>32</v>
      </c>
      <c r="F20" s="100">
        <v>28</v>
      </c>
      <c r="G20" s="100">
        <v>62</v>
      </c>
      <c r="H20" s="100">
        <v>1170</v>
      </c>
      <c r="I20" s="100"/>
      <c r="J20" s="100"/>
      <c r="K20" s="20"/>
      <c r="L20" s="116"/>
    </row>
    <row r="21" spans="1:12" x14ac:dyDescent="0.25">
      <c r="A21" s="367" t="s">
        <v>22</v>
      </c>
      <c r="B21" s="7" t="s">
        <v>17</v>
      </c>
      <c r="C21" s="18">
        <v>920.75</v>
      </c>
      <c r="D21" s="98">
        <v>1075</v>
      </c>
      <c r="E21" s="98">
        <v>40</v>
      </c>
      <c r="F21" s="98">
        <v>24</v>
      </c>
      <c r="G21" s="98">
        <v>26</v>
      </c>
      <c r="H21" s="98">
        <v>1020</v>
      </c>
      <c r="I21" s="98">
        <v>5</v>
      </c>
      <c r="J21" s="98">
        <v>980</v>
      </c>
      <c r="K21" s="18">
        <v>71.849999999999994</v>
      </c>
      <c r="L21" s="133">
        <v>61.03</v>
      </c>
    </row>
    <row r="22" spans="1:12" x14ac:dyDescent="0.25">
      <c r="A22" s="356"/>
      <c r="B22" s="6" t="s">
        <v>18</v>
      </c>
      <c r="C22" s="18">
        <v>920.75</v>
      </c>
      <c r="D22" s="99">
        <v>1115</v>
      </c>
      <c r="E22" s="99">
        <v>55</v>
      </c>
      <c r="F22" s="99">
        <v>28</v>
      </c>
      <c r="G22" s="99">
        <v>33</v>
      </c>
      <c r="H22" s="99">
        <v>1050</v>
      </c>
      <c r="I22" s="99">
        <v>5</v>
      </c>
      <c r="J22" s="99">
        <v>1005</v>
      </c>
      <c r="K22" s="19">
        <v>123.65</v>
      </c>
      <c r="L22" s="114">
        <v>117.4</v>
      </c>
    </row>
    <row r="23" spans="1:12" ht="13.8" thickBot="1" x14ac:dyDescent="0.3">
      <c r="A23" s="368"/>
      <c r="B23" s="11" t="s">
        <v>19</v>
      </c>
      <c r="C23" s="91">
        <v>920.75</v>
      </c>
      <c r="D23" s="100">
        <v>1125</v>
      </c>
      <c r="E23" s="100">
        <v>70</v>
      </c>
      <c r="F23" s="100">
        <v>28</v>
      </c>
      <c r="G23" s="100">
        <v>39</v>
      </c>
      <c r="H23" s="100">
        <v>1050</v>
      </c>
      <c r="I23" s="100">
        <v>5</v>
      </c>
      <c r="J23" s="100">
        <v>1000</v>
      </c>
      <c r="K23" s="20">
        <v>162.18</v>
      </c>
      <c r="L23" s="116">
        <v>155.21</v>
      </c>
    </row>
    <row r="24" spans="1:12" x14ac:dyDescent="0.25">
      <c r="A24" s="364" t="s">
        <v>23</v>
      </c>
      <c r="B24" s="162" t="s">
        <v>24</v>
      </c>
      <c r="C24" s="18">
        <v>920.75</v>
      </c>
      <c r="D24" s="98">
        <v>1174.7</v>
      </c>
      <c r="E24" s="98">
        <v>47.5</v>
      </c>
      <c r="F24" s="98">
        <v>24</v>
      </c>
      <c r="G24" s="98">
        <v>35</v>
      </c>
      <c r="H24" s="98">
        <v>1092.2</v>
      </c>
      <c r="I24" s="8"/>
      <c r="J24" s="8"/>
      <c r="K24" s="18">
        <v>147.63999999999999</v>
      </c>
      <c r="L24" s="18"/>
    </row>
    <row r="25" spans="1:12" x14ac:dyDescent="0.25">
      <c r="A25" s="365"/>
      <c r="B25" s="2" t="s">
        <v>25</v>
      </c>
      <c r="C25" s="18">
        <v>920.75</v>
      </c>
      <c r="D25" s="99">
        <v>1174.7</v>
      </c>
      <c r="E25" s="99">
        <v>64</v>
      </c>
      <c r="F25" s="99">
        <v>24</v>
      </c>
      <c r="G25" s="99">
        <v>35</v>
      </c>
      <c r="H25" s="99">
        <v>1092</v>
      </c>
      <c r="I25" s="3"/>
      <c r="J25" s="3"/>
      <c r="K25" s="19">
        <v>198.47</v>
      </c>
      <c r="L25" s="19"/>
    </row>
    <row r="26" spans="1:12" ht="13.8" thickBot="1" x14ac:dyDescent="0.3">
      <c r="A26" s="366"/>
      <c r="B26" s="10" t="s">
        <v>26</v>
      </c>
      <c r="C26" s="20">
        <v>920.75</v>
      </c>
      <c r="D26" s="100">
        <v>1185</v>
      </c>
      <c r="E26" s="100">
        <v>76</v>
      </c>
      <c r="F26" s="100">
        <v>32</v>
      </c>
      <c r="G26" s="100">
        <v>39</v>
      </c>
      <c r="H26" s="100">
        <v>1105</v>
      </c>
      <c r="I26" s="4"/>
      <c r="J26" s="4"/>
      <c r="K26" s="20">
        <v>226.66</v>
      </c>
      <c r="L26" s="20"/>
    </row>
    <row r="27" spans="1:12" x14ac:dyDescent="0.25">
      <c r="A27" s="244"/>
      <c r="B27" s="142" t="s">
        <v>24</v>
      </c>
      <c r="C27" s="101">
        <v>0</v>
      </c>
      <c r="D27" s="101">
        <v>1174.7</v>
      </c>
      <c r="E27" s="101">
        <v>47.5</v>
      </c>
      <c r="F27" s="101">
        <v>24</v>
      </c>
      <c r="G27" s="101">
        <v>35</v>
      </c>
      <c r="H27" s="101">
        <v>1092.2</v>
      </c>
      <c r="I27" s="9"/>
      <c r="J27" s="9"/>
      <c r="K27" s="21">
        <v>399.51</v>
      </c>
      <c r="L27" s="258"/>
    </row>
    <row r="28" spans="1:12" x14ac:dyDescent="0.25">
      <c r="A28" s="284"/>
      <c r="B28" s="2" t="s">
        <v>25</v>
      </c>
      <c r="C28" s="98">
        <v>0</v>
      </c>
      <c r="D28" s="99">
        <v>1174.7</v>
      </c>
      <c r="E28" s="99">
        <v>64</v>
      </c>
      <c r="F28" s="99">
        <v>24</v>
      </c>
      <c r="G28" s="99">
        <v>35</v>
      </c>
      <c r="H28" s="99">
        <v>1092</v>
      </c>
      <c r="I28" s="8"/>
      <c r="J28" s="8"/>
      <c r="K28" s="18">
        <v>532.67999999999995</v>
      </c>
      <c r="L28" s="285"/>
    </row>
    <row r="29" spans="1:12" x14ac:dyDescent="0.25">
      <c r="A29" s="358" t="s">
        <v>116</v>
      </c>
      <c r="B29" s="162" t="s">
        <v>28</v>
      </c>
      <c r="C29" s="98">
        <v>0</v>
      </c>
      <c r="D29" s="98">
        <v>1115</v>
      </c>
      <c r="E29" s="98">
        <v>55</v>
      </c>
      <c r="F29" s="98">
        <v>28</v>
      </c>
      <c r="G29" s="98">
        <v>33</v>
      </c>
      <c r="H29" s="98">
        <v>1050</v>
      </c>
      <c r="I29" s="98">
        <v>5</v>
      </c>
      <c r="J29" s="98">
        <v>1005</v>
      </c>
      <c r="K29" s="18">
        <v>410.85</v>
      </c>
      <c r="L29" s="133">
        <v>404.61</v>
      </c>
    </row>
    <row r="30" spans="1:12" x14ac:dyDescent="0.25">
      <c r="A30" s="359"/>
      <c r="B30" s="2" t="s">
        <v>29</v>
      </c>
      <c r="C30" s="98">
        <v>0</v>
      </c>
      <c r="D30" s="99">
        <v>1125</v>
      </c>
      <c r="E30" s="99">
        <v>70</v>
      </c>
      <c r="F30" s="99">
        <v>28</v>
      </c>
      <c r="G30" s="99">
        <v>39</v>
      </c>
      <c r="H30" s="99">
        <v>1050</v>
      </c>
      <c r="I30" s="99">
        <v>5</v>
      </c>
      <c r="J30" s="99">
        <v>1000</v>
      </c>
      <c r="K30" s="19">
        <v>527.35</v>
      </c>
      <c r="L30" s="114">
        <v>520.48</v>
      </c>
    </row>
    <row r="31" spans="1:12" x14ac:dyDescent="0.25">
      <c r="A31" s="359"/>
      <c r="B31" s="164" t="s">
        <v>121</v>
      </c>
      <c r="C31" s="99">
        <v>0</v>
      </c>
      <c r="D31" s="99">
        <v>1185</v>
      </c>
      <c r="E31" s="99">
        <v>90</v>
      </c>
      <c r="F31" s="99">
        <v>28</v>
      </c>
      <c r="G31" s="99">
        <v>48</v>
      </c>
      <c r="H31" s="99">
        <v>1090</v>
      </c>
      <c r="I31" s="99">
        <v>5</v>
      </c>
      <c r="J31" s="99">
        <v>1030</v>
      </c>
      <c r="K31" s="19">
        <v>742.7</v>
      </c>
      <c r="L31" s="125">
        <v>734.11</v>
      </c>
    </row>
    <row r="32" spans="1:12" ht="13.8" thickBot="1" x14ac:dyDescent="0.3">
      <c r="A32" s="360"/>
      <c r="B32" s="170" t="s">
        <v>115</v>
      </c>
      <c r="C32" s="129">
        <v>0</v>
      </c>
      <c r="D32" s="100">
        <v>1250</v>
      </c>
      <c r="E32" s="100">
        <v>120</v>
      </c>
      <c r="F32" s="100">
        <v>28</v>
      </c>
      <c r="G32" s="100">
        <v>56</v>
      </c>
      <c r="H32" s="100">
        <v>1140</v>
      </c>
      <c r="I32" s="100">
        <v>5</v>
      </c>
      <c r="J32" s="100">
        <v>1070</v>
      </c>
      <c r="K32" s="91">
        <v>1090.03</v>
      </c>
      <c r="L32" s="116">
        <v>1079.8800000000001</v>
      </c>
    </row>
    <row r="33" spans="1:12" x14ac:dyDescent="0.25">
      <c r="A33" s="30" t="s">
        <v>60</v>
      </c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27" t="s">
        <v>61</v>
      </c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27" t="s">
        <v>62</v>
      </c>
      <c r="B35" s="28"/>
      <c r="C35" s="28"/>
      <c r="D35" s="29"/>
      <c r="E35" s="29"/>
      <c r="F35" s="29"/>
      <c r="G35" s="29"/>
      <c r="H35" s="5"/>
      <c r="I35" s="5"/>
      <c r="J35" s="5"/>
      <c r="K35" s="5"/>
      <c r="L35" s="5"/>
    </row>
    <row r="36" spans="1:12" x14ac:dyDescent="0.25">
      <c r="A36" s="27" t="s">
        <v>63</v>
      </c>
      <c r="B36" s="28"/>
      <c r="C36" s="28"/>
      <c r="D36" s="29"/>
      <c r="E36" s="29"/>
      <c r="F36" s="29"/>
      <c r="G36" s="29"/>
      <c r="H36" s="29"/>
      <c r="I36" s="5"/>
      <c r="J36" s="5"/>
      <c r="K36" s="5"/>
      <c r="L36" s="5"/>
    </row>
    <row r="37" spans="1:12" x14ac:dyDescent="0.25">
      <c r="A37" s="27" t="s">
        <v>64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65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</sheetData>
  <mergeCells count="6">
    <mergeCell ref="A24:A26"/>
    <mergeCell ref="A29:A32"/>
    <mergeCell ref="D7:H7"/>
    <mergeCell ref="A9:B9"/>
    <mergeCell ref="A21:A23"/>
    <mergeCell ref="A10:A12"/>
  </mergeCells>
  <phoneticPr fontId="0" type="noConversion"/>
  <pageMargins left="0.75" right="0.75" top="1" bottom="1" header="0.5" footer="0.5"/>
  <pageSetup scale="95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49"/>
  <sheetViews>
    <sheetView topLeftCell="A10" zoomScaleNormal="100" workbookViewId="0">
      <selection activeCell="M26" sqref="M26"/>
    </sheetView>
  </sheetViews>
  <sheetFormatPr defaultRowHeight="13.2" x14ac:dyDescent="0.25"/>
  <cols>
    <col min="1" max="1" width="11.44140625" customWidth="1"/>
    <col min="2" max="2" width="8.5546875" style="1" customWidth="1"/>
    <col min="3" max="3" width="9.44140625" customWidth="1"/>
    <col min="4" max="5" width="8.5546875" customWidth="1"/>
    <col min="6" max="6" width="10.44140625" customWidth="1"/>
    <col min="7" max="7" width="11.109375" customWidth="1"/>
    <col min="8" max="9" width="8.5546875" customWidth="1"/>
    <col min="10" max="10" width="9" customWidth="1"/>
    <col min="11" max="11" width="8.88671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50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26" t="s">
        <v>0</v>
      </c>
      <c r="B9" s="327"/>
      <c r="C9" s="143" t="s">
        <v>1</v>
      </c>
      <c r="D9" s="143" t="s">
        <v>2</v>
      </c>
      <c r="E9" s="144" t="s">
        <v>3</v>
      </c>
      <c r="F9" s="145" t="s">
        <v>4</v>
      </c>
      <c r="G9" s="145" t="s">
        <v>5</v>
      </c>
      <c r="H9" s="145" t="s">
        <v>6</v>
      </c>
      <c r="I9" s="145" t="s">
        <v>7</v>
      </c>
      <c r="J9" s="145" t="s">
        <v>8</v>
      </c>
      <c r="K9" s="145" t="s">
        <v>9</v>
      </c>
      <c r="L9" s="146" t="s">
        <v>10</v>
      </c>
    </row>
    <row r="10" spans="1:12" x14ac:dyDescent="0.25">
      <c r="A10" s="163"/>
      <c r="B10" s="135" t="s">
        <v>12</v>
      </c>
      <c r="C10" s="21">
        <v>1022.35</v>
      </c>
      <c r="D10" s="101">
        <v>1175</v>
      </c>
      <c r="E10" s="101">
        <v>46</v>
      </c>
      <c r="F10" s="101">
        <v>28</v>
      </c>
      <c r="G10" s="101">
        <v>30</v>
      </c>
      <c r="H10" s="101">
        <v>1120</v>
      </c>
      <c r="I10" s="101">
        <v>5</v>
      </c>
      <c r="J10" s="101">
        <v>1080</v>
      </c>
      <c r="K10" s="21">
        <v>87.9</v>
      </c>
      <c r="L10" s="113">
        <v>82.08</v>
      </c>
    </row>
    <row r="11" spans="1:12" x14ac:dyDescent="0.25">
      <c r="A11" s="191"/>
      <c r="B11" s="17" t="s">
        <v>13</v>
      </c>
      <c r="C11" s="19">
        <v>1022.35</v>
      </c>
      <c r="D11" s="99">
        <v>1230</v>
      </c>
      <c r="E11" s="99">
        <v>62</v>
      </c>
      <c r="F11" s="99">
        <v>28</v>
      </c>
      <c r="G11" s="99">
        <v>36</v>
      </c>
      <c r="H11" s="99">
        <v>1160</v>
      </c>
      <c r="I11" s="99">
        <v>5</v>
      </c>
      <c r="J11" s="99">
        <v>1110</v>
      </c>
      <c r="K11" s="19">
        <v>166.97</v>
      </c>
      <c r="L11" s="114">
        <v>159.26</v>
      </c>
    </row>
    <row r="12" spans="1:12" ht="13.8" thickBot="1" x14ac:dyDescent="0.3">
      <c r="A12" s="192" t="s">
        <v>123</v>
      </c>
      <c r="B12" s="11" t="s">
        <v>14</v>
      </c>
      <c r="C12" s="20">
        <v>1022.35</v>
      </c>
      <c r="D12" s="100">
        <v>1255</v>
      </c>
      <c r="E12" s="100">
        <v>78</v>
      </c>
      <c r="F12" s="100">
        <v>28</v>
      </c>
      <c r="G12" s="100">
        <v>42</v>
      </c>
      <c r="H12" s="100">
        <v>1170</v>
      </c>
      <c r="I12" s="100">
        <v>5</v>
      </c>
      <c r="J12" s="100">
        <v>1115</v>
      </c>
      <c r="K12" s="20">
        <v>230.78</v>
      </c>
      <c r="L12" s="116">
        <v>222.08</v>
      </c>
    </row>
    <row r="13" spans="1:12" x14ac:dyDescent="0.25">
      <c r="A13" s="190"/>
      <c r="B13" s="7" t="s">
        <v>15</v>
      </c>
      <c r="C13" s="18">
        <v>1022.35</v>
      </c>
      <c r="D13" s="98">
        <v>1320</v>
      </c>
      <c r="E13" s="98">
        <v>98</v>
      </c>
      <c r="F13" s="98">
        <v>28</v>
      </c>
      <c r="G13" s="98">
        <v>56</v>
      </c>
      <c r="H13" s="98">
        <v>1210</v>
      </c>
      <c r="I13" s="98">
        <v>5</v>
      </c>
      <c r="J13" s="98">
        <v>1140</v>
      </c>
      <c r="K13" s="18">
        <v>367.86</v>
      </c>
      <c r="L13" s="133">
        <v>364.43</v>
      </c>
    </row>
    <row r="14" spans="1:12" x14ac:dyDescent="0.25">
      <c r="A14" s="148"/>
      <c r="B14" s="22" t="s">
        <v>16</v>
      </c>
      <c r="C14" s="24">
        <v>1022.35</v>
      </c>
      <c r="D14" s="112">
        <v>1360</v>
      </c>
      <c r="E14" s="112">
        <v>132</v>
      </c>
      <c r="F14" s="112">
        <v>28</v>
      </c>
      <c r="G14" s="112">
        <v>56</v>
      </c>
      <c r="H14" s="112">
        <v>1250</v>
      </c>
      <c r="I14" s="112">
        <v>5</v>
      </c>
      <c r="J14" s="112">
        <v>1180</v>
      </c>
      <c r="K14" s="24">
        <v>582.64</v>
      </c>
      <c r="L14" s="125">
        <v>571.27</v>
      </c>
    </row>
    <row r="15" spans="1:12" ht="13.8" thickBot="1" x14ac:dyDescent="0.3">
      <c r="A15" s="177" t="s">
        <v>117</v>
      </c>
      <c r="B15" s="12" t="s">
        <v>52</v>
      </c>
      <c r="C15" s="20">
        <v>1022.35</v>
      </c>
      <c r="D15" s="100">
        <v>1415</v>
      </c>
      <c r="E15" s="100">
        <v>172</v>
      </c>
      <c r="F15" s="100">
        <v>28</v>
      </c>
      <c r="G15" s="100">
        <v>70</v>
      </c>
      <c r="H15" s="100">
        <v>1290</v>
      </c>
      <c r="I15" s="100">
        <v>5</v>
      </c>
      <c r="J15" s="100">
        <v>1180</v>
      </c>
      <c r="K15" s="20">
        <v>868.58</v>
      </c>
      <c r="L15" s="116">
        <v>854.02</v>
      </c>
    </row>
    <row r="16" spans="1:12" x14ac:dyDescent="0.25">
      <c r="A16" s="104"/>
      <c r="B16" s="142" t="s">
        <v>108</v>
      </c>
      <c r="C16" s="21">
        <v>1022.35</v>
      </c>
      <c r="D16" s="101">
        <v>1175</v>
      </c>
      <c r="E16" s="101">
        <v>52</v>
      </c>
      <c r="F16" s="101">
        <v>28</v>
      </c>
      <c r="G16" s="101">
        <v>30</v>
      </c>
      <c r="H16" s="101">
        <v>1120</v>
      </c>
      <c r="I16" s="101">
        <v>5</v>
      </c>
      <c r="J16" s="101">
        <v>1080</v>
      </c>
      <c r="K16" s="21">
        <v>99.37</v>
      </c>
      <c r="L16" s="113">
        <v>93.54</v>
      </c>
    </row>
    <row r="17" spans="1:12" x14ac:dyDescent="0.25">
      <c r="A17" s="105"/>
      <c r="B17" s="2" t="s">
        <v>109</v>
      </c>
      <c r="C17" s="19">
        <v>1022.35</v>
      </c>
      <c r="D17" s="99">
        <v>1230</v>
      </c>
      <c r="E17" s="99">
        <v>70</v>
      </c>
      <c r="F17" s="99">
        <v>28</v>
      </c>
      <c r="G17" s="99">
        <v>36</v>
      </c>
      <c r="H17" s="99">
        <v>1160</v>
      </c>
      <c r="I17" s="99">
        <v>5</v>
      </c>
      <c r="J17" s="99">
        <v>1110</v>
      </c>
      <c r="K17" s="19">
        <v>186.02</v>
      </c>
      <c r="L17" s="114">
        <v>178.48</v>
      </c>
    </row>
    <row r="18" spans="1:12" x14ac:dyDescent="0.25">
      <c r="A18" s="189"/>
      <c r="B18" s="2" t="s">
        <v>110</v>
      </c>
      <c r="C18" s="19">
        <v>1022.35</v>
      </c>
      <c r="D18" s="99">
        <v>1255</v>
      </c>
      <c r="E18" s="99">
        <v>90</v>
      </c>
      <c r="F18" s="99">
        <v>28</v>
      </c>
      <c r="G18" s="99">
        <v>42</v>
      </c>
      <c r="H18" s="99">
        <v>1170</v>
      </c>
      <c r="I18" s="99">
        <v>5</v>
      </c>
      <c r="J18" s="99">
        <v>1115</v>
      </c>
      <c r="K18" s="19">
        <v>266.33999999999997</v>
      </c>
      <c r="L18" s="114">
        <v>251</v>
      </c>
    </row>
    <row r="19" spans="1:12" x14ac:dyDescent="0.25">
      <c r="A19" s="303"/>
      <c r="B19" s="303" t="s">
        <v>111</v>
      </c>
      <c r="C19" s="19">
        <v>1022.35</v>
      </c>
      <c r="D19" s="99">
        <v>1320</v>
      </c>
      <c r="E19" s="152" t="s">
        <v>32</v>
      </c>
      <c r="F19" s="99">
        <v>28</v>
      </c>
      <c r="G19" s="99">
        <v>56</v>
      </c>
      <c r="H19" s="99">
        <v>1210</v>
      </c>
      <c r="I19" s="99">
        <v>5</v>
      </c>
      <c r="J19" s="99">
        <v>1140</v>
      </c>
      <c r="K19" s="19"/>
      <c r="L19" s="19"/>
    </row>
    <row r="20" spans="1:12" ht="13.8" thickBot="1" x14ac:dyDescent="0.3">
      <c r="A20" s="141" t="s">
        <v>107</v>
      </c>
      <c r="B20" s="302" t="s">
        <v>113</v>
      </c>
      <c r="C20" s="91">
        <v>1022.35</v>
      </c>
      <c r="D20" s="129">
        <v>1415</v>
      </c>
      <c r="E20" s="254" t="s">
        <v>32</v>
      </c>
      <c r="F20" s="129">
        <v>28</v>
      </c>
      <c r="G20" s="129">
        <v>70</v>
      </c>
      <c r="H20" s="129">
        <v>1290</v>
      </c>
      <c r="I20" s="129"/>
      <c r="J20" s="129"/>
      <c r="K20" s="91"/>
      <c r="L20" s="108"/>
    </row>
    <row r="21" spans="1:12" x14ac:dyDescent="0.25">
      <c r="A21" s="367" t="s">
        <v>22</v>
      </c>
      <c r="B21" s="7" t="s">
        <v>17</v>
      </c>
      <c r="C21" s="18">
        <v>1022.36</v>
      </c>
      <c r="D21" s="98">
        <v>1175</v>
      </c>
      <c r="E21" s="98">
        <v>46</v>
      </c>
      <c r="F21" s="98">
        <v>28</v>
      </c>
      <c r="G21" s="98">
        <v>30</v>
      </c>
      <c r="H21" s="98">
        <v>1175</v>
      </c>
      <c r="I21" s="98">
        <v>5</v>
      </c>
      <c r="J21" s="98">
        <v>1120</v>
      </c>
      <c r="K21" s="18">
        <v>87.9</v>
      </c>
      <c r="L21" s="133">
        <v>84.78</v>
      </c>
    </row>
    <row r="22" spans="1:12" x14ac:dyDescent="0.25">
      <c r="A22" s="356"/>
      <c r="B22" s="6" t="s">
        <v>18</v>
      </c>
      <c r="C22" s="18">
        <v>1022.35</v>
      </c>
      <c r="D22" s="99">
        <v>1230</v>
      </c>
      <c r="E22" s="99">
        <v>60</v>
      </c>
      <c r="F22" s="99">
        <v>28</v>
      </c>
      <c r="G22" s="99">
        <v>33</v>
      </c>
      <c r="H22" s="99">
        <v>1160</v>
      </c>
      <c r="I22" s="99">
        <v>5</v>
      </c>
      <c r="J22" s="99">
        <v>1110</v>
      </c>
      <c r="K22" s="19">
        <v>161.69999999999999</v>
      </c>
      <c r="L22" s="114">
        <v>153.87</v>
      </c>
    </row>
    <row r="23" spans="1:12" ht="13.8" thickBot="1" x14ac:dyDescent="0.3">
      <c r="A23" s="356"/>
      <c r="B23" s="6" t="s">
        <v>19</v>
      </c>
      <c r="C23" s="18">
        <v>1022.35</v>
      </c>
      <c r="D23" s="99">
        <v>1255</v>
      </c>
      <c r="E23" s="99">
        <v>75</v>
      </c>
      <c r="F23" s="99">
        <v>28</v>
      </c>
      <c r="G23" s="99">
        <v>39</v>
      </c>
      <c r="H23" s="99">
        <v>1170</v>
      </c>
      <c r="I23" s="99">
        <v>5</v>
      </c>
      <c r="J23" s="99">
        <v>1115</v>
      </c>
      <c r="K23" s="19">
        <v>225.18</v>
      </c>
      <c r="L23" s="114">
        <v>216.14</v>
      </c>
    </row>
    <row r="24" spans="1:12" x14ac:dyDescent="0.25">
      <c r="A24" s="355" t="s">
        <v>23</v>
      </c>
      <c r="B24" s="142" t="s">
        <v>24</v>
      </c>
      <c r="C24" s="21">
        <v>1022.35</v>
      </c>
      <c r="D24" s="9">
        <v>1257.3</v>
      </c>
      <c r="E24" s="101">
        <v>50.8</v>
      </c>
      <c r="F24" s="101">
        <v>24</v>
      </c>
      <c r="G24" s="101">
        <v>35</v>
      </c>
      <c r="H24" s="9">
        <v>1174.7</v>
      </c>
      <c r="I24" s="9"/>
      <c r="J24" s="9"/>
      <c r="K24" s="21">
        <v>173.34</v>
      </c>
      <c r="L24" s="113"/>
    </row>
    <row r="25" spans="1:12" x14ac:dyDescent="0.25">
      <c r="A25" s="356"/>
      <c r="B25" s="2" t="s">
        <v>25</v>
      </c>
      <c r="C25" s="18">
        <v>1022.35</v>
      </c>
      <c r="D25" s="3">
        <v>1257.3</v>
      </c>
      <c r="E25" s="99">
        <v>67</v>
      </c>
      <c r="F25" s="99">
        <v>24</v>
      </c>
      <c r="G25" s="99">
        <v>39</v>
      </c>
      <c r="H25" s="3">
        <v>1174.7</v>
      </c>
      <c r="I25" s="3"/>
      <c r="J25" s="3"/>
      <c r="K25" s="19">
        <v>224.79</v>
      </c>
      <c r="L25" s="114"/>
    </row>
    <row r="26" spans="1:12" ht="13.8" thickBot="1" x14ac:dyDescent="0.3">
      <c r="A26" s="368"/>
      <c r="B26" s="10" t="s">
        <v>26</v>
      </c>
      <c r="C26" s="20">
        <v>1022.35</v>
      </c>
      <c r="D26" s="4">
        <v>1275.3</v>
      </c>
      <c r="E26" s="100">
        <v>83</v>
      </c>
      <c r="F26" s="100">
        <v>36</v>
      </c>
      <c r="G26" s="100">
        <v>39</v>
      </c>
      <c r="H26" s="100">
        <v>1194</v>
      </c>
      <c r="I26" s="4"/>
      <c r="J26" s="4"/>
      <c r="K26" s="20">
        <v>269.14</v>
      </c>
      <c r="L26" s="116"/>
    </row>
    <row r="27" spans="1:12" x14ac:dyDescent="0.25">
      <c r="A27" s="248"/>
      <c r="B27" s="142" t="s">
        <v>24</v>
      </c>
      <c r="C27" s="101">
        <v>0</v>
      </c>
      <c r="D27" s="9">
        <v>1257.3</v>
      </c>
      <c r="E27" s="101">
        <v>50.8</v>
      </c>
      <c r="F27" s="101">
        <v>24</v>
      </c>
      <c r="G27" s="101">
        <v>35</v>
      </c>
      <c r="H27" s="101">
        <v>1174.7</v>
      </c>
      <c r="I27" s="9"/>
      <c r="J27" s="9"/>
      <c r="K27" s="21">
        <v>487.36</v>
      </c>
      <c r="L27" s="113"/>
    </row>
    <row r="28" spans="1:12" x14ac:dyDescent="0.25">
      <c r="A28" s="283"/>
      <c r="B28" s="2" t="s">
        <v>25</v>
      </c>
      <c r="C28" s="98">
        <v>0</v>
      </c>
      <c r="D28" s="3">
        <v>1257.3</v>
      </c>
      <c r="E28" s="99">
        <v>67</v>
      </c>
      <c r="F28" s="99">
        <v>24</v>
      </c>
      <c r="G28" s="99">
        <v>39</v>
      </c>
      <c r="H28" s="3">
        <v>1174.7</v>
      </c>
      <c r="I28" s="8"/>
      <c r="J28" s="8"/>
      <c r="K28" s="18">
        <v>637.33000000000004</v>
      </c>
      <c r="L28" s="133"/>
    </row>
    <row r="29" spans="1:12" x14ac:dyDescent="0.25">
      <c r="A29" s="359" t="s">
        <v>116</v>
      </c>
      <c r="B29" s="162" t="s">
        <v>28</v>
      </c>
      <c r="C29" s="99">
        <v>0</v>
      </c>
      <c r="D29" s="98">
        <v>1230</v>
      </c>
      <c r="E29" s="98">
        <v>60</v>
      </c>
      <c r="F29" s="98">
        <v>28</v>
      </c>
      <c r="G29" s="98">
        <v>33</v>
      </c>
      <c r="H29" s="98">
        <v>1160</v>
      </c>
      <c r="I29" s="98">
        <v>5</v>
      </c>
      <c r="J29" s="98">
        <v>1110</v>
      </c>
      <c r="K29" s="18">
        <v>547.87</v>
      </c>
      <c r="L29" s="133">
        <v>540.16</v>
      </c>
    </row>
    <row r="30" spans="1:12" x14ac:dyDescent="0.25">
      <c r="A30" s="359"/>
      <c r="B30" s="2" t="s">
        <v>29</v>
      </c>
      <c r="C30" s="99">
        <v>0</v>
      </c>
      <c r="D30" s="99">
        <v>1255</v>
      </c>
      <c r="E30" s="99">
        <v>75</v>
      </c>
      <c r="F30" s="99">
        <v>28</v>
      </c>
      <c r="G30" s="99">
        <v>39</v>
      </c>
      <c r="H30" s="99">
        <v>1170</v>
      </c>
      <c r="I30" s="99">
        <v>5</v>
      </c>
      <c r="J30" s="99">
        <v>1115</v>
      </c>
      <c r="K30" s="19">
        <v>707.95</v>
      </c>
      <c r="L30" s="114">
        <v>699.04</v>
      </c>
    </row>
    <row r="31" spans="1:12" x14ac:dyDescent="0.25">
      <c r="A31" s="359"/>
      <c r="B31" s="139" t="s">
        <v>121</v>
      </c>
      <c r="C31" s="99">
        <v>0</v>
      </c>
      <c r="D31" s="99">
        <v>1320</v>
      </c>
      <c r="E31" s="99">
        <v>98</v>
      </c>
      <c r="F31" s="99">
        <v>28</v>
      </c>
      <c r="G31" s="99">
        <v>56</v>
      </c>
      <c r="H31" s="99">
        <v>1210</v>
      </c>
      <c r="I31" s="99">
        <v>5</v>
      </c>
      <c r="J31" s="99">
        <v>1140</v>
      </c>
      <c r="K31" s="19">
        <v>998.79</v>
      </c>
      <c r="L31" s="114">
        <v>985.78</v>
      </c>
    </row>
    <row r="32" spans="1:12" ht="13.8" thickBot="1" x14ac:dyDescent="0.3">
      <c r="A32" s="360"/>
      <c r="B32" s="150" t="s">
        <v>115</v>
      </c>
      <c r="C32" s="100">
        <v>0</v>
      </c>
      <c r="D32" s="129">
        <v>1360</v>
      </c>
      <c r="E32" s="129">
        <v>132</v>
      </c>
      <c r="F32" s="129">
        <v>28</v>
      </c>
      <c r="G32" s="129">
        <v>56</v>
      </c>
      <c r="H32" s="129">
        <v>1250</v>
      </c>
      <c r="I32" s="100">
        <v>5</v>
      </c>
      <c r="J32" s="100">
        <v>1180</v>
      </c>
      <c r="K32" s="91">
        <v>1423.47</v>
      </c>
      <c r="L32" s="108">
        <v>1421.1</v>
      </c>
    </row>
    <row r="33" spans="1:12" x14ac:dyDescent="0.25">
      <c r="A33" s="30" t="s">
        <v>60</v>
      </c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27" t="s">
        <v>61</v>
      </c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27" t="s">
        <v>62</v>
      </c>
      <c r="B35" s="28"/>
      <c r="C35" s="28"/>
      <c r="D35" s="29"/>
      <c r="E35" s="29"/>
      <c r="F35" s="29"/>
      <c r="G35" s="29"/>
      <c r="H35" s="5"/>
      <c r="I35" s="5"/>
      <c r="J35" s="5"/>
      <c r="K35" s="5"/>
      <c r="L35" s="5"/>
    </row>
    <row r="36" spans="1:12" x14ac:dyDescent="0.25">
      <c r="A36" s="27" t="s">
        <v>63</v>
      </c>
      <c r="B36" s="28"/>
      <c r="C36" s="28"/>
      <c r="D36" s="29"/>
      <c r="E36" s="29"/>
      <c r="F36" s="29"/>
      <c r="G36" s="29"/>
      <c r="H36" s="29"/>
      <c r="I36" s="5"/>
      <c r="J36" s="5"/>
      <c r="K36" s="5"/>
      <c r="L36" s="5"/>
    </row>
    <row r="37" spans="1:12" x14ac:dyDescent="0.25">
      <c r="A37" s="27" t="s">
        <v>64</v>
      </c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27" t="s">
        <v>65</v>
      </c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5"/>
      <c r="E60" s="5"/>
      <c r="F60" s="5"/>
      <c r="G60" s="5"/>
      <c r="H60" s="5"/>
      <c r="I60" s="5"/>
      <c r="J60" s="5"/>
      <c r="K60" s="5"/>
      <c r="L60" s="5"/>
    </row>
    <row r="61" spans="3:12" x14ac:dyDescent="0.25">
      <c r="C61" s="1"/>
      <c r="D61" s="5"/>
      <c r="E61" s="5"/>
      <c r="F61" s="5"/>
      <c r="G61" s="5"/>
      <c r="H61" s="5"/>
      <c r="I61" s="5"/>
      <c r="J61" s="5"/>
      <c r="K61" s="5"/>
      <c r="L61" s="5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</row>
  </sheetData>
  <mergeCells count="5">
    <mergeCell ref="A24:A26"/>
    <mergeCell ref="A29:A32"/>
    <mergeCell ref="D7:H7"/>
    <mergeCell ref="A9:B9"/>
    <mergeCell ref="A21:A23"/>
  </mergeCells>
  <phoneticPr fontId="0" type="noConversion"/>
  <pageMargins left="0.75" right="0.75" top="1" bottom="1" header="0.5" footer="0.5"/>
  <pageSetup scale="91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43"/>
  <sheetViews>
    <sheetView topLeftCell="A10" zoomScaleNormal="100" workbookViewId="0">
      <selection activeCell="C10" sqref="C10"/>
    </sheetView>
  </sheetViews>
  <sheetFormatPr defaultRowHeight="13.2" x14ac:dyDescent="0.25"/>
  <cols>
    <col min="1" max="1" width="11.44140625" customWidth="1"/>
    <col min="2" max="2" width="8.5546875" style="1" customWidth="1"/>
    <col min="3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138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70" t="s">
        <v>118</v>
      </c>
      <c r="B10" s="135" t="s">
        <v>12</v>
      </c>
      <c r="C10" s="101">
        <v>1124</v>
      </c>
      <c r="D10" s="101">
        <v>1305</v>
      </c>
      <c r="E10" s="101">
        <v>52</v>
      </c>
      <c r="F10" s="101">
        <v>28</v>
      </c>
      <c r="G10" s="101">
        <v>33</v>
      </c>
      <c r="H10" s="101">
        <v>1240</v>
      </c>
      <c r="I10" s="101">
        <v>5</v>
      </c>
      <c r="J10" s="101">
        <v>1195</v>
      </c>
      <c r="K10" s="21">
        <v>131.05000000000001</v>
      </c>
      <c r="L10" s="113">
        <v>123.52</v>
      </c>
    </row>
    <row r="11" spans="1:12" x14ac:dyDescent="0.25">
      <c r="A11" s="362"/>
      <c r="B11" s="17" t="s">
        <v>13</v>
      </c>
      <c r="C11" s="98">
        <v>1124</v>
      </c>
      <c r="D11" s="99">
        <v>1340</v>
      </c>
      <c r="E11" s="99">
        <v>68</v>
      </c>
      <c r="F11" s="99">
        <v>32</v>
      </c>
      <c r="G11" s="99">
        <v>36</v>
      </c>
      <c r="H11" s="99">
        <v>1270</v>
      </c>
      <c r="I11" s="99">
        <v>5</v>
      </c>
      <c r="J11" s="99">
        <v>1215</v>
      </c>
      <c r="K11" s="19">
        <v>205.56</v>
      </c>
      <c r="L11" s="114">
        <v>197</v>
      </c>
    </row>
    <row r="12" spans="1:12" x14ac:dyDescent="0.25">
      <c r="A12" s="362"/>
      <c r="B12" s="6" t="s">
        <v>14</v>
      </c>
      <c r="C12" s="98">
        <v>1124</v>
      </c>
      <c r="D12" s="99">
        <v>1355</v>
      </c>
      <c r="E12" s="99">
        <v>84</v>
      </c>
      <c r="F12" s="99">
        <v>32</v>
      </c>
      <c r="G12" s="99">
        <v>42</v>
      </c>
      <c r="H12" s="99">
        <v>1270</v>
      </c>
      <c r="I12" s="99">
        <v>5</v>
      </c>
      <c r="J12" s="99">
        <v>1215</v>
      </c>
      <c r="K12" s="19">
        <v>267.08999999999997</v>
      </c>
      <c r="L12" s="114">
        <v>257.75</v>
      </c>
    </row>
    <row r="13" spans="1:12" x14ac:dyDescent="0.25">
      <c r="A13" s="362"/>
      <c r="B13" s="6" t="s">
        <v>15</v>
      </c>
      <c r="C13" s="98">
        <v>1124</v>
      </c>
      <c r="D13" s="99">
        <v>1420</v>
      </c>
      <c r="E13" s="99">
        <v>106</v>
      </c>
      <c r="F13" s="99">
        <v>32</v>
      </c>
      <c r="G13" s="99">
        <v>56</v>
      </c>
      <c r="H13" s="99">
        <v>1310</v>
      </c>
      <c r="I13" s="99">
        <v>5</v>
      </c>
      <c r="J13" s="99">
        <v>1240</v>
      </c>
      <c r="K13" s="19">
        <v>426.15</v>
      </c>
      <c r="L13" s="114">
        <v>414.49</v>
      </c>
    </row>
    <row r="14" spans="1:12" x14ac:dyDescent="0.25">
      <c r="A14" s="362"/>
      <c r="B14" s="6" t="s">
        <v>16</v>
      </c>
      <c r="C14" s="99">
        <v>1124</v>
      </c>
      <c r="D14" s="99">
        <v>1460</v>
      </c>
      <c r="E14" s="99">
        <v>142</v>
      </c>
      <c r="F14" s="99">
        <v>32</v>
      </c>
      <c r="G14" s="99">
        <v>56</v>
      </c>
      <c r="H14" s="99">
        <v>1350</v>
      </c>
      <c r="I14" s="99">
        <v>5</v>
      </c>
      <c r="J14" s="99">
        <v>1280</v>
      </c>
      <c r="K14" s="19">
        <v>671.64</v>
      </c>
      <c r="L14" s="114">
        <v>659.54</v>
      </c>
    </row>
    <row r="15" spans="1:12" ht="13.8" thickBot="1" x14ac:dyDescent="0.3">
      <c r="A15" s="363"/>
      <c r="B15" s="12" t="s">
        <v>52</v>
      </c>
      <c r="C15" s="20"/>
      <c r="D15" s="4"/>
      <c r="E15" s="4"/>
      <c r="F15" s="4"/>
      <c r="G15" s="4"/>
      <c r="H15" s="4"/>
      <c r="I15" s="4"/>
      <c r="J15" s="4"/>
      <c r="K15" s="20"/>
      <c r="L15" s="116"/>
    </row>
    <row r="16" spans="1:12" x14ac:dyDescent="0.25">
      <c r="A16" s="355" t="s">
        <v>22</v>
      </c>
      <c r="B16" s="31" t="s">
        <v>17</v>
      </c>
      <c r="C16" s="21"/>
      <c r="D16" s="9"/>
      <c r="E16" s="9"/>
      <c r="F16" s="9"/>
      <c r="G16" s="9"/>
      <c r="H16" s="9"/>
      <c r="I16" s="9"/>
      <c r="J16" s="9"/>
      <c r="K16" s="21"/>
      <c r="L16" s="113"/>
    </row>
    <row r="17" spans="1:12" x14ac:dyDescent="0.25">
      <c r="A17" s="356"/>
      <c r="B17" s="6" t="s">
        <v>18</v>
      </c>
      <c r="C17" s="18"/>
      <c r="D17" s="3"/>
      <c r="E17" s="3"/>
      <c r="F17" s="3"/>
      <c r="G17" s="3"/>
      <c r="H17" s="3"/>
      <c r="I17" s="3"/>
      <c r="J17" s="3"/>
      <c r="K17" s="19"/>
      <c r="L17" s="114"/>
    </row>
    <row r="18" spans="1:12" x14ac:dyDescent="0.25">
      <c r="A18" s="356"/>
      <c r="B18" s="6" t="s">
        <v>19</v>
      </c>
      <c r="C18" s="18"/>
      <c r="D18" s="3"/>
      <c r="E18" s="3"/>
      <c r="F18" s="3"/>
      <c r="G18" s="3"/>
      <c r="H18" s="3"/>
      <c r="I18" s="3"/>
      <c r="J18" s="3"/>
      <c r="K18" s="19"/>
      <c r="L18" s="114"/>
    </row>
    <row r="19" spans="1:12" x14ac:dyDescent="0.25">
      <c r="A19" s="356"/>
      <c r="B19" s="6" t="s">
        <v>20</v>
      </c>
      <c r="C19" s="18"/>
      <c r="D19" s="3"/>
      <c r="E19" s="3"/>
      <c r="F19" s="3"/>
      <c r="G19" s="3"/>
      <c r="H19" s="3"/>
      <c r="I19" s="3"/>
      <c r="J19" s="3"/>
      <c r="K19" s="19"/>
      <c r="L19" s="114"/>
    </row>
    <row r="20" spans="1:12" ht="13.8" thickBot="1" x14ac:dyDescent="0.3">
      <c r="A20" s="368"/>
      <c r="B20" s="11" t="s">
        <v>21</v>
      </c>
      <c r="C20" s="20"/>
      <c r="D20" s="4"/>
      <c r="E20" s="4"/>
      <c r="F20" s="4"/>
      <c r="G20" s="4"/>
      <c r="H20" s="4"/>
      <c r="I20" s="4"/>
      <c r="J20" s="4"/>
      <c r="K20" s="20"/>
      <c r="L20" s="116"/>
    </row>
    <row r="21" spans="1:12" x14ac:dyDescent="0.25">
      <c r="A21" s="355" t="s">
        <v>23</v>
      </c>
      <c r="B21" s="142" t="s">
        <v>24</v>
      </c>
      <c r="C21" s="21"/>
      <c r="D21" s="9"/>
      <c r="E21" s="9"/>
      <c r="F21" s="9"/>
      <c r="G21" s="9"/>
      <c r="H21" s="9"/>
      <c r="I21" s="9"/>
      <c r="J21" s="9"/>
      <c r="K21" s="21"/>
      <c r="L21" s="113"/>
    </row>
    <row r="22" spans="1:12" x14ac:dyDescent="0.25">
      <c r="A22" s="356"/>
      <c r="B22" s="2" t="s">
        <v>25</v>
      </c>
      <c r="C22" s="18"/>
      <c r="D22" s="3"/>
      <c r="E22" s="3"/>
      <c r="F22" s="3"/>
      <c r="G22" s="3"/>
      <c r="H22" s="3"/>
      <c r="I22" s="3"/>
      <c r="J22" s="3"/>
      <c r="K22" s="19"/>
      <c r="L22" s="114"/>
    </row>
    <row r="23" spans="1:12" ht="13.8" thickBot="1" x14ac:dyDescent="0.3">
      <c r="A23" s="368"/>
      <c r="B23" s="10" t="s">
        <v>26</v>
      </c>
      <c r="C23" s="20"/>
      <c r="D23" s="4"/>
      <c r="E23" s="4"/>
      <c r="F23" s="4"/>
      <c r="G23" s="4"/>
      <c r="H23" s="4"/>
      <c r="I23" s="4"/>
      <c r="J23" s="4"/>
      <c r="K23" s="20"/>
      <c r="L23" s="116"/>
    </row>
    <row r="24" spans="1:12" x14ac:dyDescent="0.25">
      <c r="A24" s="369" t="s">
        <v>116</v>
      </c>
      <c r="B24" s="149" t="s">
        <v>119</v>
      </c>
      <c r="C24" s="101">
        <v>0</v>
      </c>
      <c r="D24" s="101">
        <v>1340</v>
      </c>
      <c r="E24" s="101">
        <v>68</v>
      </c>
      <c r="F24" s="101">
        <v>32</v>
      </c>
      <c r="G24" s="101">
        <v>36</v>
      </c>
      <c r="H24" s="101">
        <v>1270</v>
      </c>
      <c r="I24" s="101">
        <v>5</v>
      </c>
      <c r="J24" s="101">
        <v>1215</v>
      </c>
      <c r="K24" s="21">
        <v>734.73</v>
      </c>
      <c r="L24" s="113"/>
    </row>
    <row r="25" spans="1:12" x14ac:dyDescent="0.25">
      <c r="A25" s="359"/>
      <c r="B25" s="139" t="s">
        <v>120</v>
      </c>
      <c r="C25" s="98">
        <v>0</v>
      </c>
      <c r="D25" s="99">
        <v>1355</v>
      </c>
      <c r="E25" s="99">
        <v>84</v>
      </c>
      <c r="F25" s="99">
        <v>32</v>
      </c>
      <c r="G25" s="99">
        <v>42</v>
      </c>
      <c r="H25" s="99">
        <v>1270</v>
      </c>
      <c r="I25" s="99">
        <v>5</v>
      </c>
      <c r="J25" s="99">
        <v>1215</v>
      </c>
      <c r="K25" s="19">
        <v>920.78</v>
      </c>
      <c r="L25" s="114"/>
    </row>
    <row r="26" spans="1:12" ht="13.8" thickBot="1" x14ac:dyDescent="0.3">
      <c r="A26" s="360"/>
      <c r="B26" s="12" t="s">
        <v>121</v>
      </c>
      <c r="C26" s="100">
        <v>0</v>
      </c>
      <c r="D26" s="100">
        <v>1420</v>
      </c>
      <c r="E26" s="100">
        <v>106</v>
      </c>
      <c r="F26" s="100">
        <v>32</v>
      </c>
      <c r="G26" s="100">
        <v>56</v>
      </c>
      <c r="H26" s="100">
        <v>1310</v>
      </c>
      <c r="I26" s="100">
        <v>5</v>
      </c>
      <c r="J26" s="100">
        <v>1240</v>
      </c>
      <c r="K26" s="20">
        <v>1251.04</v>
      </c>
      <c r="L26" s="116"/>
    </row>
    <row r="27" spans="1:12" x14ac:dyDescent="0.25">
      <c r="A27" s="30" t="s">
        <v>60</v>
      </c>
      <c r="C27" s="1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27" t="s">
        <v>61</v>
      </c>
      <c r="C28" s="1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27" t="s">
        <v>62</v>
      </c>
      <c r="B29" s="28"/>
      <c r="C29" s="28"/>
      <c r="D29" s="29"/>
      <c r="E29" s="29"/>
      <c r="F29" s="29"/>
      <c r="G29" s="29"/>
      <c r="H29" s="5"/>
      <c r="I29" s="5"/>
      <c r="J29" s="5"/>
      <c r="K29" s="5"/>
      <c r="L29" s="5"/>
    </row>
    <row r="30" spans="1:12" x14ac:dyDescent="0.25">
      <c r="A30" s="27" t="s">
        <v>63</v>
      </c>
      <c r="B30" s="28"/>
      <c r="C30" s="28"/>
      <c r="D30" s="29"/>
      <c r="E30" s="29"/>
      <c r="F30" s="29"/>
      <c r="G30" s="29"/>
      <c r="H30" s="29"/>
      <c r="I30" s="5"/>
      <c r="J30" s="5"/>
      <c r="K30" s="5"/>
      <c r="L30" s="5"/>
    </row>
    <row r="31" spans="1:12" x14ac:dyDescent="0.25">
      <c r="A31" s="27" t="s">
        <v>64</v>
      </c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27" t="s">
        <v>65</v>
      </c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3:12" x14ac:dyDescent="0.25"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3:12" x14ac:dyDescent="0.25"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3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3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3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3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3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3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3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3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</sheetData>
  <mergeCells count="6">
    <mergeCell ref="A21:A23"/>
    <mergeCell ref="A24:A26"/>
    <mergeCell ref="D7:H7"/>
    <mergeCell ref="A9:B9"/>
    <mergeCell ref="A16:A20"/>
    <mergeCell ref="A10:A15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47"/>
  <sheetViews>
    <sheetView topLeftCell="A7" zoomScaleNormal="100" workbookViewId="0">
      <selection activeCell="M12" sqref="M12"/>
    </sheetView>
  </sheetViews>
  <sheetFormatPr defaultRowHeight="13.2" x14ac:dyDescent="0.25"/>
  <cols>
    <col min="1" max="1" width="11.44140625" customWidth="1"/>
    <col min="2" max="2" width="8.5546875" style="1" customWidth="1"/>
    <col min="3" max="3" width="9" customWidth="1"/>
    <col min="4" max="4" width="8.44140625" customWidth="1"/>
    <col min="5" max="5" width="8.109375" customWidth="1"/>
    <col min="6" max="6" width="10.44140625" customWidth="1"/>
    <col min="7" max="7" width="11.44140625" customWidth="1"/>
    <col min="8" max="9" width="8.88671875" customWidth="1"/>
    <col min="10" max="10" width="8.5546875" customWidth="1"/>
    <col min="11" max="11" width="8.88671875" customWidth="1"/>
    <col min="12" max="12" width="9" customWidth="1"/>
  </cols>
  <sheetData>
    <row r="1" spans="1:13" x14ac:dyDescent="0.25">
      <c r="E1" t="s">
        <v>58</v>
      </c>
      <c r="I1" t="s">
        <v>68</v>
      </c>
    </row>
    <row r="2" spans="1:13" x14ac:dyDescent="0.25">
      <c r="E2" t="s">
        <v>59</v>
      </c>
      <c r="I2" t="s">
        <v>54</v>
      </c>
      <c r="M2" s="25"/>
    </row>
    <row r="3" spans="1:13" x14ac:dyDescent="0.25">
      <c r="I3" t="s">
        <v>55</v>
      </c>
    </row>
    <row r="4" spans="1:13" x14ac:dyDescent="0.25">
      <c r="I4" t="s">
        <v>56</v>
      </c>
    </row>
    <row r="5" spans="1:13" x14ac:dyDescent="0.25">
      <c r="I5" t="s">
        <v>57</v>
      </c>
    </row>
    <row r="6" spans="1:13" ht="13.8" thickBot="1" x14ac:dyDescent="0.3"/>
    <row r="7" spans="1:13" ht="13.8" thickBot="1" x14ac:dyDescent="0.3">
      <c r="D7" s="341" t="s">
        <v>51</v>
      </c>
      <c r="E7" s="324"/>
      <c r="F7" s="324"/>
      <c r="G7" s="324"/>
      <c r="H7" s="325"/>
    </row>
    <row r="8" spans="1:13" ht="13.8" thickBot="1" x14ac:dyDescent="0.3"/>
    <row r="9" spans="1:13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3" x14ac:dyDescent="0.25">
      <c r="A10" s="184"/>
      <c r="B10" s="182" t="s">
        <v>12</v>
      </c>
      <c r="C10" s="21">
        <v>1226.31</v>
      </c>
      <c r="D10" s="101">
        <v>1405</v>
      </c>
      <c r="E10" s="101">
        <v>56</v>
      </c>
      <c r="F10" s="101">
        <v>32</v>
      </c>
      <c r="G10" s="101">
        <v>33</v>
      </c>
      <c r="H10" s="101">
        <v>1340</v>
      </c>
      <c r="I10" s="101">
        <v>5</v>
      </c>
      <c r="J10" s="101">
        <v>1295</v>
      </c>
      <c r="K10" s="21">
        <v>174.21</v>
      </c>
      <c r="L10" s="113">
        <v>167.8</v>
      </c>
    </row>
    <row r="11" spans="1:13" x14ac:dyDescent="0.25">
      <c r="A11" s="185"/>
      <c r="B11" s="183" t="s">
        <v>13</v>
      </c>
      <c r="C11" s="18">
        <v>1226.31</v>
      </c>
      <c r="D11" s="99">
        <v>1455</v>
      </c>
      <c r="E11" s="99">
        <v>74</v>
      </c>
      <c r="F11" s="99">
        <v>32</v>
      </c>
      <c r="G11" s="99">
        <v>39</v>
      </c>
      <c r="H11" s="99">
        <v>1380</v>
      </c>
      <c r="I11" s="99">
        <v>5</v>
      </c>
      <c r="J11" s="99">
        <v>1330</v>
      </c>
      <c r="K11" s="19">
        <v>257.32</v>
      </c>
      <c r="L11" s="114">
        <v>248.09</v>
      </c>
    </row>
    <row r="12" spans="1:13" ht="13.8" thickBot="1" x14ac:dyDescent="0.3">
      <c r="A12" s="186" t="s">
        <v>123</v>
      </c>
      <c r="B12" s="181" t="s">
        <v>14</v>
      </c>
      <c r="C12" s="180">
        <v>1226.32</v>
      </c>
      <c r="D12" s="112">
        <v>1485</v>
      </c>
      <c r="E12" s="112">
        <v>94</v>
      </c>
      <c r="F12" s="112">
        <v>32</v>
      </c>
      <c r="G12" s="112">
        <v>48</v>
      </c>
      <c r="H12" s="112">
        <v>1390</v>
      </c>
      <c r="I12" s="112">
        <v>5</v>
      </c>
      <c r="J12" s="112">
        <v>1330</v>
      </c>
      <c r="K12" s="24">
        <v>363.29</v>
      </c>
      <c r="L12" s="125">
        <v>352.13</v>
      </c>
    </row>
    <row r="13" spans="1:13" x14ac:dyDescent="0.25">
      <c r="A13" s="148"/>
      <c r="B13" s="31" t="s">
        <v>15</v>
      </c>
      <c r="C13" s="21">
        <v>1226.31</v>
      </c>
      <c r="D13" s="101">
        <v>1530</v>
      </c>
      <c r="E13" s="101">
        <v>116</v>
      </c>
      <c r="F13" s="101">
        <v>32</v>
      </c>
      <c r="G13" s="101">
        <v>56</v>
      </c>
      <c r="H13" s="101">
        <v>1420</v>
      </c>
      <c r="I13" s="101">
        <v>5</v>
      </c>
      <c r="J13" s="101">
        <v>1350</v>
      </c>
      <c r="K13" s="21">
        <v>526.46</v>
      </c>
      <c r="L13" s="113">
        <v>513.41999999999996</v>
      </c>
    </row>
    <row r="14" spans="1:13" ht="13.8" thickBot="1" x14ac:dyDescent="0.3">
      <c r="A14" s="177" t="s">
        <v>117</v>
      </c>
      <c r="B14" s="22" t="s">
        <v>16</v>
      </c>
      <c r="C14" s="24">
        <v>1226.31</v>
      </c>
      <c r="D14" s="112">
        <v>1575</v>
      </c>
      <c r="E14" s="112">
        <v>154</v>
      </c>
      <c r="F14" s="112">
        <v>32</v>
      </c>
      <c r="G14" s="112">
        <v>62</v>
      </c>
      <c r="H14" s="112">
        <v>1460</v>
      </c>
      <c r="I14" s="112">
        <v>5</v>
      </c>
      <c r="J14" s="112">
        <v>1380</v>
      </c>
      <c r="K14" s="24">
        <v>810.61</v>
      </c>
      <c r="L14" s="125">
        <v>795.93</v>
      </c>
    </row>
    <row r="15" spans="1:13" x14ac:dyDescent="0.25">
      <c r="A15" s="245"/>
      <c r="B15" s="104" t="s">
        <v>108</v>
      </c>
      <c r="C15" s="21">
        <v>1226.31</v>
      </c>
      <c r="D15" s="101">
        <v>1405</v>
      </c>
      <c r="E15" s="101">
        <v>60</v>
      </c>
      <c r="F15" s="101">
        <v>32</v>
      </c>
      <c r="G15" s="101">
        <v>33</v>
      </c>
      <c r="H15" s="101">
        <v>1340</v>
      </c>
      <c r="I15" s="101">
        <v>5</v>
      </c>
      <c r="J15" s="101">
        <v>1295</v>
      </c>
      <c r="K15" s="21">
        <v>160.88999999999999</v>
      </c>
      <c r="L15" s="113">
        <v>152.82</v>
      </c>
    </row>
    <row r="16" spans="1:13" x14ac:dyDescent="0.25">
      <c r="A16" s="246"/>
      <c r="B16" s="105" t="s">
        <v>109</v>
      </c>
      <c r="C16" s="19">
        <v>1226.31</v>
      </c>
      <c r="D16" s="99">
        <v>1455</v>
      </c>
      <c r="E16" s="99">
        <v>83</v>
      </c>
      <c r="F16" s="99">
        <v>32</v>
      </c>
      <c r="G16" s="99">
        <v>39</v>
      </c>
      <c r="H16" s="99">
        <v>1380</v>
      </c>
      <c r="I16" s="99">
        <v>5</v>
      </c>
      <c r="J16" s="99">
        <v>1330</v>
      </c>
      <c r="K16" s="19">
        <v>288.61</v>
      </c>
      <c r="L16" s="114">
        <v>279.39</v>
      </c>
    </row>
    <row r="17" spans="1:12" x14ac:dyDescent="0.25">
      <c r="A17" s="300"/>
      <c r="B17" s="105" t="s">
        <v>110</v>
      </c>
      <c r="C17" s="19">
        <v>1226.31</v>
      </c>
      <c r="D17" s="99">
        <v>1485</v>
      </c>
      <c r="E17" s="99" t="s">
        <v>32</v>
      </c>
      <c r="F17" s="99">
        <v>32</v>
      </c>
      <c r="G17" s="99">
        <v>48</v>
      </c>
      <c r="H17" s="99">
        <v>1390</v>
      </c>
      <c r="I17" s="99">
        <v>5</v>
      </c>
      <c r="J17" s="99">
        <v>1330</v>
      </c>
      <c r="K17" s="19"/>
      <c r="L17" s="114"/>
    </row>
    <row r="18" spans="1:12" ht="13.8" thickBot="1" x14ac:dyDescent="0.3">
      <c r="A18" s="138" t="s">
        <v>107</v>
      </c>
      <c r="B18" s="107" t="s">
        <v>113</v>
      </c>
      <c r="C18" s="20">
        <v>1226.31</v>
      </c>
      <c r="D18" s="100">
        <v>1665</v>
      </c>
      <c r="E18" s="100"/>
      <c r="F18" s="100">
        <v>32</v>
      </c>
      <c r="G18" s="100">
        <v>78</v>
      </c>
      <c r="H18" s="100">
        <v>1530</v>
      </c>
      <c r="I18" s="100"/>
      <c r="J18" s="100"/>
      <c r="K18" s="20"/>
      <c r="L18" s="116"/>
    </row>
    <row r="19" spans="1:12" x14ac:dyDescent="0.25">
      <c r="A19" s="367" t="s">
        <v>22</v>
      </c>
      <c r="B19" s="7" t="s">
        <v>17</v>
      </c>
      <c r="C19" s="18">
        <v>1226.31</v>
      </c>
      <c r="D19" s="98">
        <v>1405</v>
      </c>
      <c r="E19" s="98">
        <v>56</v>
      </c>
      <c r="F19" s="98">
        <v>32</v>
      </c>
      <c r="G19" s="98">
        <v>33</v>
      </c>
      <c r="H19" s="98">
        <v>1340</v>
      </c>
      <c r="I19" s="98">
        <v>5</v>
      </c>
      <c r="J19" s="98">
        <v>1295</v>
      </c>
      <c r="K19" s="18">
        <v>150.16999999999999</v>
      </c>
      <c r="L19" s="133">
        <v>142.09</v>
      </c>
    </row>
    <row r="20" spans="1:12" x14ac:dyDescent="0.25">
      <c r="A20" s="356"/>
      <c r="B20" s="6" t="s">
        <v>18</v>
      </c>
      <c r="C20" s="18">
        <v>1226.31</v>
      </c>
      <c r="D20" s="99">
        <v>1455</v>
      </c>
      <c r="E20" s="99">
        <v>70</v>
      </c>
      <c r="F20" s="99">
        <v>32</v>
      </c>
      <c r="G20" s="99">
        <v>39</v>
      </c>
      <c r="H20" s="99">
        <v>1380</v>
      </c>
      <c r="I20" s="99">
        <v>5</v>
      </c>
      <c r="J20" s="99">
        <v>1330</v>
      </c>
      <c r="K20" s="19">
        <v>243.7</v>
      </c>
      <c r="L20" s="114">
        <v>234.18</v>
      </c>
    </row>
    <row r="21" spans="1:12" ht="13.8" thickBot="1" x14ac:dyDescent="0.3">
      <c r="A21" s="356"/>
      <c r="B21" s="6" t="s">
        <v>19</v>
      </c>
      <c r="C21" s="18">
        <v>1226.31</v>
      </c>
      <c r="D21" s="99">
        <v>1485</v>
      </c>
      <c r="E21" s="99">
        <v>85</v>
      </c>
      <c r="F21" s="99">
        <v>32</v>
      </c>
      <c r="G21" s="99">
        <v>45</v>
      </c>
      <c r="H21" s="99">
        <v>1390</v>
      </c>
      <c r="I21" s="99">
        <v>5</v>
      </c>
      <c r="J21" s="99">
        <v>1330</v>
      </c>
      <c r="K21" s="19">
        <v>333.3</v>
      </c>
      <c r="L21" s="114">
        <v>327.74</v>
      </c>
    </row>
    <row r="22" spans="1:12" x14ac:dyDescent="0.25">
      <c r="A22" s="355" t="s">
        <v>23</v>
      </c>
      <c r="B22" s="142" t="s">
        <v>24</v>
      </c>
      <c r="C22" s="187">
        <v>1226.31</v>
      </c>
      <c r="D22" s="171">
        <v>1492</v>
      </c>
      <c r="E22" s="188">
        <v>60.3</v>
      </c>
      <c r="F22" s="171">
        <v>32</v>
      </c>
      <c r="G22" s="171">
        <v>35</v>
      </c>
      <c r="H22" s="171">
        <v>1410</v>
      </c>
      <c r="I22" s="9"/>
      <c r="J22" s="9"/>
      <c r="K22" s="21">
        <v>253.95</v>
      </c>
      <c r="L22" s="113"/>
    </row>
    <row r="23" spans="1:12" x14ac:dyDescent="0.25">
      <c r="A23" s="356"/>
      <c r="B23" s="2" t="s">
        <v>25</v>
      </c>
      <c r="C23" s="19">
        <v>1226.31</v>
      </c>
      <c r="D23" s="99">
        <v>1492</v>
      </c>
      <c r="E23" s="99">
        <v>79</v>
      </c>
      <c r="F23" s="99">
        <v>32</v>
      </c>
      <c r="G23" s="99">
        <v>39</v>
      </c>
      <c r="H23" s="99">
        <v>1410</v>
      </c>
      <c r="I23" s="3"/>
      <c r="J23" s="3"/>
      <c r="K23" s="19">
        <v>327.76</v>
      </c>
      <c r="L23" s="114"/>
    </row>
    <row r="24" spans="1:12" ht="13.8" thickBot="1" x14ac:dyDescent="0.3">
      <c r="A24" s="368"/>
      <c r="B24" s="10" t="s">
        <v>26</v>
      </c>
      <c r="C24" s="20">
        <v>1226.31</v>
      </c>
      <c r="D24" s="100">
        <v>1530</v>
      </c>
      <c r="E24" s="100">
        <v>95</v>
      </c>
      <c r="F24" s="100">
        <v>40</v>
      </c>
      <c r="G24" s="100">
        <v>42</v>
      </c>
      <c r="H24" s="100">
        <v>1441</v>
      </c>
      <c r="I24" s="4"/>
      <c r="J24" s="4"/>
      <c r="K24" s="20">
        <v>462.7</v>
      </c>
      <c r="L24" s="116"/>
    </row>
    <row r="25" spans="1:12" x14ac:dyDescent="0.25">
      <c r="A25" s="248"/>
      <c r="B25" s="142" t="s">
        <v>24</v>
      </c>
      <c r="C25" s="101">
        <v>0</v>
      </c>
      <c r="D25" s="101">
        <v>1492</v>
      </c>
      <c r="E25" s="9">
        <v>60.3</v>
      </c>
      <c r="F25" s="101">
        <v>32</v>
      </c>
      <c r="G25" s="101">
        <v>35</v>
      </c>
      <c r="H25" s="101">
        <v>1410</v>
      </c>
      <c r="I25" s="9"/>
      <c r="J25" s="9"/>
      <c r="K25" s="21">
        <v>812.26</v>
      </c>
      <c r="L25" s="113"/>
    </row>
    <row r="26" spans="1:12" x14ac:dyDescent="0.25">
      <c r="A26" s="283"/>
      <c r="B26" s="2" t="s">
        <v>25</v>
      </c>
      <c r="C26" s="99">
        <v>0</v>
      </c>
      <c r="D26" s="99">
        <v>1492</v>
      </c>
      <c r="E26" s="99">
        <v>79</v>
      </c>
      <c r="F26" s="99">
        <v>32</v>
      </c>
      <c r="G26" s="99">
        <v>39</v>
      </c>
      <c r="H26" s="99">
        <v>1410</v>
      </c>
      <c r="I26" s="8"/>
      <c r="J26" s="8"/>
      <c r="K26" s="18">
        <v>1059.55</v>
      </c>
      <c r="L26" s="133"/>
    </row>
    <row r="27" spans="1:12" x14ac:dyDescent="0.25">
      <c r="A27" s="359" t="s">
        <v>116</v>
      </c>
      <c r="B27" s="162" t="s">
        <v>28</v>
      </c>
      <c r="C27" s="153">
        <v>0</v>
      </c>
      <c r="D27" s="98">
        <v>1455</v>
      </c>
      <c r="E27" s="98">
        <v>70</v>
      </c>
      <c r="F27" s="98">
        <v>32</v>
      </c>
      <c r="G27" s="98">
        <v>39</v>
      </c>
      <c r="H27" s="98">
        <v>1380</v>
      </c>
      <c r="I27" s="98">
        <v>5</v>
      </c>
      <c r="J27" s="98">
        <v>1328</v>
      </c>
      <c r="K27" s="18">
        <v>891.83</v>
      </c>
      <c r="L27" s="133">
        <v>882.44</v>
      </c>
    </row>
    <row r="28" spans="1:12" x14ac:dyDescent="0.25">
      <c r="A28" s="359"/>
      <c r="B28" s="2" t="s">
        <v>29</v>
      </c>
      <c r="C28" s="99">
        <v>0</v>
      </c>
      <c r="D28" s="99">
        <v>1485</v>
      </c>
      <c r="E28" s="99">
        <v>85</v>
      </c>
      <c r="F28" s="99">
        <v>32</v>
      </c>
      <c r="G28" s="99">
        <v>45</v>
      </c>
      <c r="H28" s="99">
        <v>1390</v>
      </c>
      <c r="I28" s="99">
        <v>5</v>
      </c>
      <c r="J28" s="99">
        <v>1330</v>
      </c>
      <c r="K28" s="19">
        <v>1120.8699999999999</v>
      </c>
      <c r="L28" s="114">
        <v>1109.22</v>
      </c>
    </row>
    <row r="29" spans="1:12" x14ac:dyDescent="0.25">
      <c r="A29" s="359"/>
      <c r="B29" s="139" t="s">
        <v>121</v>
      </c>
      <c r="C29" s="99">
        <v>0</v>
      </c>
      <c r="D29" s="99">
        <v>1530</v>
      </c>
      <c r="E29" s="99">
        <v>116</v>
      </c>
      <c r="F29" s="99">
        <v>32</v>
      </c>
      <c r="G29" s="99">
        <v>56</v>
      </c>
      <c r="H29" s="99">
        <v>1420</v>
      </c>
      <c r="I29" s="99">
        <v>5</v>
      </c>
      <c r="J29" s="99">
        <v>1350</v>
      </c>
      <c r="K29" s="19">
        <v>1600.92</v>
      </c>
      <c r="L29" s="125">
        <v>1588.05</v>
      </c>
    </row>
    <row r="30" spans="1:12" ht="13.8" thickBot="1" x14ac:dyDescent="0.3">
      <c r="A30" s="360"/>
      <c r="B30" s="150" t="s">
        <v>115</v>
      </c>
      <c r="C30" s="100">
        <v>0</v>
      </c>
      <c r="D30" s="129">
        <v>1575</v>
      </c>
      <c r="E30" s="129">
        <v>154</v>
      </c>
      <c r="F30" s="129">
        <v>32</v>
      </c>
      <c r="G30" s="129">
        <v>62</v>
      </c>
      <c r="H30" s="129">
        <v>1460</v>
      </c>
      <c r="I30" s="100">
        <v>5</v>
      </c>
      <c r="J30" s="100">
        <v>1380</v>
      </c>
      <c r="K30" s="91">
        <v>2221.83</v>
      </c>
      <c r="L30" s="116">
        <v>2219.58</v>
      </c>
    </row>
    <row r="31" spans="1:12" x14ac:dyDescent="0.25">
      <c r="A31" s="30" t="s">
        <v>60</v>
      </c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27" t="s">
        <v>61</v>
      </c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27" t="s">
        <v>62</v>
      </c>
      <c r="B33" s="28"/>
      <c r="C33" s="28"/>
      <c r="D33" s="29"/>
      <c r="E33" s="29"/>
      <c r="F33" s="29"/>
      <c r="G33" s="29"/>
      <c r="H33" s="5"/>
      <c r="I33" s="5"/>
      <c r="J33" s="5"/>
      <c r="K33" s="5"/>
      <c r="L33" s="5"/>
    </row>
    <row r="34" spans="1:12" x14ac:dyDescent="0.25">
      <c r="A34" s="27" t="s">
        <v>63</v>
      </c>
      <c r="B34" s="28"/>
      <c r="C34" s="28"/>
      <c r="D34" s="29"/>
      <c r="E34" s="29"/>
      <c r="F34" s="29"/>
      <c r="G34" s="29"/>
      <c r="H34" s="29"/>
      <c r="I34" s="5"/>
      <c r="J34" s="5"/>
      <c r="K34" s="5"/>
      <c r="L34" s="5"/>
    </row>
    <row r="35" spans="1:12" x14ac:dyDescent="0.25">
      <c r="A35" s="27" t="s">
        <v>64</v>
      </c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27" t="s">
        <v>65</v>
      </c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5"/>
      <c r="E58" s="5"/>
      <c r="F58" s="5"/>
      <c r="G58" s="5"/>
      <c r="H58" s="5"/>
      <c r="I58" s="5"/>
      <c r="J58" s="5"/>
      <c r="K58" s="5"/>
      <c r="L58" s="5"/>
    </row>
    <row r="59" spans="3:12" x14ac:dyDescent="0.25">
      <c r="C59" s="1"/>
      <c r="D59" s="5"/>
      <c r="E59" s="5"/>
      <c r="F59" s="5"/>
      <c r="G59" s="5"/>
      <c r="H59" s="5"/>
      <c r="I59" s="5"/>
      <c r="J59" s="5"/>
      <c r="K59" s="5"/>
      <c r="L59" s="5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</row>
  </sheetData>
  <mergeCells count="5">
    <mergeCell ref="A22:A24"/>
    <mergeCell ref="A27:A30"/>
    <mergeCell ref="D7:H7"/>
    <mergeCell ref="A9:B9"/>
    <mergeCell ref="A19:A21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35"/>
  <sheetViews>
    <sheetView workbookViewId="0">
      <selection activeCell="K29" sqref="K29"/>
    </sheetView>
  </sheetViews>
  <sheetFormatPr defaultRowHeight="13.2" x14ac:dyDescent="0.25"/>
  <cols>
    <col min="1" max="1" width="11.109375" customWidth="1"/>
  </cols>
  <sheetData>
    <row r="1" spans="1:12" x14ac:dyDescent="0.25">
      <c r="B1" s="1"/>
      <c r="E1" t="s">
        <v>58</v>
      </c>
      <c r="I1" t="s">
        <v>68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ht="13.8" thickBot="1" x14ac:dyDescent="0.3">
      <c r="B6" s="1"/>
    </row>
    <row r="7" spans="1:12" ht="13.8" thickBot="1" x14ac:dyDescent="0.3">
      <c r="B7" s="1"/>
      <c r="D7" s="323" t="s">
        <v>154</v>
      </c>
      <c r="E7" s="324"/>
      <c r="F7" s="324"/>
      <c r="G7" s="324"/>
      <c r="H7" s="325"/>
    </row>
    <row r="8" spans="1:12" ht="13.8" thickBot="1" x14ac:dyDescent="0.3">
      <c r="B8" s="1"/>
    </row>
    <row r="9" spans="1:12" ht="40.200000000000003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190"/>
      <c r="B10" s="235" t="s">
        <v>13</v>
      </c>
      <c r="C10" s="98">
        <v>1326</v>
      </c>
      <c r="D10" s="98">
        <v>1575</v>
      </c>
      <c r="E10" s="98">
        <v>78</v>
      </c>
      <c r="F10" s="98">
        <v>32</v>
      </c>
      <c r="G10" s="98">
        <v>42</v>
      </c>
      <c r="H10" s="98">
        <v>1490</v>
      </c>
      <c r="I10" s="98">
        <v>5</v>
      </c>
      <c r="J10" s="98">
        <v>1430</v>
      </c>
      <c r="K10" s="18">
        <v>319.94</v>
      </c>
      <c r="L10" s="133">
        <v>308.25</v>
      </c>
    </row>
    <row r="11" spans="1:12" x14ac:dyDescent="0.25">
      <c r="A11" s="148"/>
      <c r="B11" s="6" t="s">
        <v>14</v>
      </c>
      <c r="C11" s="98">
        <v>1326</v>
      </c>
      <c r="D11" s="99">
        <v>1585</v>
      </c>
      <c r="E11" s="99">
        <v>98</v>
      </c>
      <c r="F11" s="99">
        <v>32</v>
      </c>
      <c r="G11" s="99">
        <v>48</v>
      </c>
      <c r="H11" s="99">
        <v>1490</v>
      </c>
      <c r="I11" s="99">
        <v>5</v>
      </c>
      <c r="J11" s="99">
        <v>1430</v>
      </c>
      <c r="K11" s="19">
        <v>410.61</v>
      </c>
      <c r="L11" s="114">
        <v>398.49</v>
      </c>
    </row>
    <row r="12" spans="1:12" x14ac:dyDescent="0.25">
      <c r="A12" s="148"/>
      <c r="B12" s="6" t="s">
        <v>15</v>
      </c>
      <c r="C12" s="98">
        <v>1326</v>
      </c>
      <c r="D12" s="99">
        <v>1645</v>
      </c>
      <c r="E12" s="99">
        <v>124</v>
      </c>
      <c r="F12" s="99">
        <v>32</v>
      </c>
      <c r="G12" s="99">
        <v>62</v>
      </c>
      <c r="H12" s="99">
        <v>1530</v>
      </c>
      <c r="I12" s="99">
        <v>5</v>
      </c>
      <c r="J12" s="99">
        <v>1450</v>
      </c>
      <c r="K12" s="19">
        <v>629.94000000000005</v>
      </c>
      <c r="L12" s="114">
        <v>615.14</v>
      </c>
    </row>
    <row r="13" spans="1:12" ht="13.8" thickBot="1" x14ac:dyDescent="0.3">
      <c r="A13" s="148" t="s">
        <v>117</v>
      </c>
      <c r="B13" s="22" t="s">
        <v>16</v>
      </c>
      <c r="C13" s="98">
        <v>1326</v>
      </c>
      <c r="D13" s="112">
        <v>1685</v>
      </c>
      <c r="E13" s="112">
        <v>166</v>
      </c>
      <c r="F13" s="112">
        <v>32</v>
      </c>
      <c r="G13" s="112">
        <v>62</v>
      </c>
      <c r="H13" s="112">
        <v>1570</v>
      </c>
      <c r="I13" s="112">
        <v>5</v>
      </c>
      <c r="J13" s="112">
        <v>1490</v>
      </c>
      <c r="K13" s="24">
        <v>979.5</v>
      </c>
      <c r="L13" s="125">
        <v>964.22</v>
      </c>
    </row>
    <row r="14" spans="1:12" x14ac:dyDescent="0.25">
      <c r="A14" s="147"/>
      <c r="B14" s="159"/>
      <c r="C14" s="101"/>
      <c r="D14" s="9"/>
      <c r="E14" s="167"/>
      <c r="F14" s="9"/>
      <c r="G14" s="9"/>
      <c r="H14" s="9"/>
      <c r="I14" s="9"/>
      <c r="J14" s="9"/>
      <c r="K14" s="21"/>
      <c r="L14" s="113"/>
    </row>
    <row r="15" spans="1:12" x14ac:dyDescent="0.25">
      <c r="A15" s="148"/>
      <c r="B15" s="158"/>
      <c r="C15" s="99"/>
      <c r="D15" s="3"/>
      <c r="E15" s="166"/>
      <c r="F15" s="3"/>
      <c r="G15" s="3"/>
      <c r="H15" s="3"/>
      <c r="I15" s="3"/>
      <c r="J15" s="3"/>
      <c r="K15" s="19"/>
      <c r="L15" s="114"/>
    </row>
    <row r="16" spans="1:12" ht="13.8" thickBot="1" x14ac:dyDescent="0.3">
      <c r="A16" s="157" t="s">
        <v>107</v>
      </c>
      <c r="B16" s="160"/>
      <c r="C16" s="100"/>
      <c r="D16" s="4"/>
      <c r="E16" s="168"/>
      <c r="F16" s="4"/>
      <c r="G16" s="4"/>
      <c r="H16" s="4"/>
      <c r="I16" s="4"/>
      <c r="J16" s="4"/>
      <c r="K16" s="20"/>
      <c r="L16" s="116"/>
    </row>
    <row r="17" spans="1:12" x14ac:dyDescent="0.25">
      <c r="A17" s="367" t="s">
        <v>22</v>
      </c>
      <c r="B17" s="7"/>
      <c r="C17" s="98"/>
      <c r="D17" s="8"/>
      <c r="E17" s="8"/>
      <c r="F17" s="8"/>
      <c r="G17" s="8"/>
      <c r="H17" s="8"/>
      <c r="I17" s="8"/>
      <c r="J17" s="8"/>
      <c r="K17" s="18"/>
      <c r="L17" s="133"/>
    </row>
    <row r="18" spans="1:12" x14ac:dyDescent="0.25">
      <c r="A18" s="356"/>
      <c r="B18" s="6"/>
      <c r="C18" s="99"/>
      <c r="D18" s="3"/>
      <c r="E18" s="3"/>
      <c r="F18" s="3"/>
      <c r="G18" s="3"/>
      <c r="H18" s="3"/>
      <c r="I18" s="3"/>
      <c r="J18" s="3"/>
      <c r="K18" s="19"/>
      <c r="L18" s="114"/>
    </row>
    <row r="19" spans="1:12" x14ac:dyDescent="0.25">
      <c r="A19" s="356"/>
      <c r="B19" s="6"/>
      <c r="C19" s="99"/>
      <c r="D19" s="3"/>
      <c r="E19" s="3"/>
      <c r="F19" s="3"/>
      <c r="G19" s="3"/>
      <c r="H19" s="3"/>
      <c r="I19" s="3"/>
      <c r="J19" s="3"/>
      <c r="K19" s="19"/>
      <c r="L19" s="114"/>
    </row>
    <row r="20" spans="1:12" x14ac:dyDescent="0.25">
      <c r="A20" s="356"/>
      <c r="B20" s="6"/>
      <c r="C20" s="99"/>
      <c r="D20" s="3"/>
      <c r="E20" s="3"/>
      <c r="F20" s="3"/>
      <c r="G20" s="3"/>
      <c r="H20" s="3"/>
      <c r="I20" s="3"/>
      <c r="J20" s="3"/>
      <c r="K20" s="19"/>
      <c r="L20" s="114"/>
    </row>
    <row r="21" spans="1:12" ht="13.8" thickBot="1" x14ac:dyDescent="0.3">
      <c r="A21" s="357"/>
      <c r="B21" s="22"/>
      <c r="C21" s="112"/>
      <c r="D21" s="23"/>
      <c r="E21" s="23"/>
      <c r="F21" s="23"/>
      <c r="G21" s="23"/>
      <c r="H21" s="23"/>
      <c r="I21" s="23"/>
      <c r="J21" s="23"/>
      <c r="K21" s="24"/>
      <c r="L21" s="125"/>
    </row>
    <row r="22" spans="1:12" x14ac:dyDescent="0.25">
      <c r="A22" s="355" t="s">
        <v>23</v>
      </c>
      <c r="B22" s="142" t="s">
        <v>24</v>
      </c>
      <c r="C22" s="101"/>
      <c r="D22" s="9"/>
      <c r="E22" s="9"/>
      <c r="F22" s="9"/>
      <c r="G22" s="9"/>
      <c r="H22" s="9"/>
      <c r="I22" s="9"/>
      <c r="J22" s="9"/>
      <c r="K22" s="21"/>
      <c r="L22" s="113"/>
    </row>
    <row r="23" spans="1:12" x14ac:dyDescent="0.25">
      <c r="A23" s="356"/>
      <c r="B23" s="2" t="s">
        <v>25</v>
      </c>
      <c r="C23" s="19"/>
      <c r="D23" s="3"/>
      <c r="E23" s="3"/>
      <c r="F23" s="3"/>
      <c r="G23" s="3"/>
      <c r="H23" s="3"/>
      <c r="I23" s="3"/>
      <c r="J23" s="3"/>
      <c r="K23" s="19"/>
      <c r="L23" s="114"/>
    </row>
    <row r="24" spans="1:12" ht="13.8" thickBot="1" x14ac:dyDescent="0.3">
      <c r="A24" s="368"/>
      <c r="B24" s="10" t="s">
        <v>26</v>
      </c>
      <c r="C24" s="20"/>
      <c r="D24" s="4"/>
      <c r="E24" s="4"/>
      <c r="F24" s="4"/>
      <c r="G24" s="4"/>
      <c r="H24" s="4"/>
      <c r="I24" s="4"/>
      <c r="J24" s="4"/>
      <c r="K24" s="20"/>
      <c r="L24" s="116"/>
    </row>
    <row r="25" spans="1:12" x14ac:dyDescent="0.25">
      <c r="A25" s="369" t="s">
        <v>116</v>
      </c>
      <c r="B25" s="149" t="s">
        <v>119</v>
      </c>
      <c r="C25" s="101">
        <v>0</v>
      </c>
      <c r="D25" s="101">
        <v>1575</v>
      </c>
      <c r="E25" s="101">
        <v>78</v>
      </c>
      <c r="F25" s="101">
        <v>32</v>
      </c>
      <c r="G25" s="101">
        <v>42</v>
      </c>
      <c r="H25" s="101">
        <v>1490</v>
      </c>
      <c r="I25" s="101">
        <v>5</v>
      </c>
      <c r="J25" s="101">
        <v>1430</v>
      </c>
      <c r="K25" s="21">
        <v>1164.71</v>
      </c>
      <c r="L25" s="113">
        <v>1153.03</v>
      </c>
    </row>
    <row r="26" spans="1:12" x14ac:dyDescent="0.25">
      <c r="A26" s="359"/>
      <c r="B26" s="139" t="s">
        <v>120</v>
      </c>
      <c r="C26" s="99">
        <v>0</v>
      </c>
      <c r="D26" s="99">
        <v>1585</v>
      </c>
      <c r="E26" s="99">
        <v>98</v>
      </c>
      <c r="F26" s="99">
        <v>32</v>
      </c>
      <c r="G26" s="99">
        <v>48</v>
      </c>
      <c r="H26" s="99">
        <v>1490</v>
      </c>
      <c r="I26" s="99">
        <v>5</v>
      </c>
      <c r="J26" s="99">
        <v>1430</v>
      </c>
      <c r="K26" s="19">
        <v>1471.99</v>
      </c>
      <c r="L26" s="19">
        <v>1459.87</v>
      </c>
    </row>
    <row r="27" spans="1:12" x14ac:dyDescent="0.25">
      <c r="A27" s="359"/>
      <c r="B27" s="139" t="s">
        <v>121</v>
      </c>
      <c r="C27" s="99">
        <v>0</v>
      </c>
      <c r="D27" s="99">
        <v>1645</v>
      </c>
      <c r="E27" s="99">
        <v>124</v>
      </c>
      <c r="F27" s="99">
        <v>32</v>
      </c>
      <c r="G27" s="99">
        <v>62</v>
      </c>
      <c r="H27" s="99">
        <v>1530</v>
      </c>
      <c r="I27" s="99">
        <v>5</v>
      </c>
      <c r="J27" s="99">
        <v>1450</v>
      </c>
      <c r="K27" s="19">
        <v>1972.91</v>
      </c>
      <c r="L27" s="19">
        <v>1958.11</v>
      </c>
    </row>
    <row r="28" spans="1:12" ht="13.8" thickBot="1" x14ac:dyDescent="0.3">
      <c r="A28" s="360"/>
      <c r="B28" s="6" t="s">
        <v>16</v>
      </c>
      <c r="C28" s="299"/>
      <c r="D28" s="2">
        <v>1685</v>
      </c>
      <c r="E28" s="2">
        <v>166</v>
      </c>
      <c r="F28" s="2">
        <v>32</v>
      </c>
      <c r="G28" s="2">
        <v>62</v>
      </c>
      <c r="H28" s="2">
        <v>1570</v>
      </c>
      <c r="I28" s="2">
        <v>5</v>
      </c>
      <c r="J28" s="2">
        <v>1490</v>
      </c>
      <c r="K28" s="299">
        <v>2777.35</v>
      </c>
      <c r="L28" s="299">
        <v>2762.07</v>
      </c>
    </row>
    <row r="29" spans="1:12" x14ac:dyDescent="0.25">
      <c r="A29" s="1"/>
      <c r="B29" s="297"/>
      <c r="C29" s="298"/>
      <c r="D29" s="298"/>
      <c r="E29" s="298"/>
      <c r="F29" s="298"/>
      <c r="G29" s="298"/>
      <c r="H29" s="298"/>
      <c r="I29" s="5"/>
      <c r="J29" s="5"/>
      <c r="K29" s="32"/>
      <c r="L29" s="32"/>
    </row>
    <row r="30" spans="1:12" x14ac:dyDescent="0.25">
      <c r="A30" s="30" t="s">
        <v>60</v>
      </c>
      <c r="B30" s="1"/>
      <c r="C30" s="1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27" t="s">
        <v>61</v>
      </c>
      <c r="B31" s="1"/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27" t="s">
        <v>62</v>
      </c>
      <c r="B32" s="28"/>
      <c r="C32" s="28"/>
      <c r="D32" s="29"/>
      <c r="E32" s="29"/>
      <c r="F32" s="29"/>
      <c r="G32" s="29"/>
      <c r="H32" s="5"/>
      <c r="I32" s="5"/>
      <c r="J32" s="5"/>
      <c r="K32" s="5"/>
      <c r="L32" s="5"/>
    </row>
    <row r="33" spans="1:12" x14ac:dyDescent="0.25">
      <c r="A33" s="27" t="s">
        <v>63</v>
      </c>
      <c r="B33" s="28"/>
      <c r="C33" s="28"/>
      <c r="D33" s="29"/>
      <c r="E33" s="29"/>
      <c r="F33" s="29"/>
      <c r="G33" s="29"/>
      <c r="H33" s="29"/>
      <c r="I33" s="5"/>
      <c r="J33" s="5"/>
      <c r="K33" s="5"/>
      <c r="L33" s="5"/>
    </row>
    <row r="34" spans="1:12" x14ac:dyDescent="0.25">
      <c r="A34" s="27" t="s">
        <v>64</v>
      </c>
      <c r="B34" s="1"/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27" t="s">
        <v>65</v>
      </c>
      <c r="B35" s="1"/>
      <c r="C35" s="1"/>
      <c r="D35" s="5"/>
      <c r="E35" s="5"/>
      <c r="F35" s="5"/>
      <c r="G35" s="5"/>
      <c r="H35" s="5"/>
      <c r="I35" s="5"/>
      <c r="J35" s="5"/>
      <c r="K35" s="5"/>
      <c r="L35" s="5"/>
    </row>
  </sheetData>
  <mergeCells count="5">
    <mergeCell ref="A9:B9"/>
    <mergeCell ref="A17:A21"/>
    <mergeCell ref="A22:A24"/>
    <mergeCell ref="A25:A28"/>
    <mergeCell ref="D7:H7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35"/>
  <sheetViews>
    <sheetView workbookViewId="0">
      <selection activeCell="I16" sqref="I16"/>
    </sheetView>
  </sheetViews>
  <sheetFormatPr defaultRowHeight="13.2" x14ac:dyDescent="0.25"/>
  <cols>
    <col min="1" max="1" width="11.44140625" customWidth="1"/>
    <col min="2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B1" s="1"/>
      <c r="E1" t="s">
        <v>58</v>
      </c>
      <c r="I1" t="s">
        <v>68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ht="13.8" thickBot="1" x14ac:dyDescent="0.3">
      <c r="B6" s="1"/>
    </row>
    <row r="7" spans="1:12" ht="13.8" thickBot="1" x14ac:dyDescent="0.3">
      <c r="B7" s="1"/>
      <c r="D7" s="323" t="s">
        <v>145</v>
      </c>
      <c r="E7" s="324"/>
      <c r="F7" s="324"/>
      <c r="G7" s="324"/>
      <c r="H7" s="325"/>
    </row>
    <row r="8" spans="1:12" ht="13.8" thickBot="1" x14ac:dyDescent="0.3">
      <c r="B8" s="1"/>
    </row>
    <row r="9" spans="1:12" ht="27" thickBot="1" x14ac:dyDescent="0.3">
      <c r="A9" s="326" t="s">
        <v>0</v>
      </c>
      <c r="B9" s="327"/>
      <c r="C9" s="143" t="s">
        <v>1</v>
      </c>
      <c r="D9" s="143" t="s">
        <v>2</v>
      </c>
      <c r="E9" s="144" t="s">
        <v>3</v>
      </c>
      <c r="F9" s="145" t="s">
        <v>4</v>
      </c>
      <c r="G9" s="145" t="s">
        <v>5</v>
      </c>
      <c r="H9" s="145" t="s">
        <v>6</v>
      </c>
      <c r="I9" s="145" t="s">
        <v>7</v>
      </c>
      <c r="J9" s="145" t="s">
        <v>8</v>
      </c>
      <c r="K9" s="145" t="s">
        <v>9</v>
      </c>
      <c r="L9" s="146" t="s">
        <v>10</v>
      </c>
    </row>
    <row r="10" spans="1:12" ht="13.8" thickBot="1" x14ac:dyDescent="0.3">
      <c r="A10" s="236" t="s">
        <v>123</v>
      </c>
      <c r="B10" s="237" t="s">
        <v>12</v>
      </c>
      <c r="C10" s="196">
        <v>1423</v>
      </c>
      <c r="D10" s="238">
        <v>1630</v>
      </c>
      <c r="E10" s="238">
        <v>66</v>
      </c>
      <c r="F10" s="238">
        <v>36</v>
      </c>
      <c r="G10" s="238">
        <v>36</v>
      </c>
      <c r="H10" s="238">
        <v>1560</v>
      </c>
      <c r="I10" s="238">
        <v>5</v>
      </c>
      <c r="J10" s="238">
        <v>1510</v>
      </c>
      <c r="K10" s="176">
        <v>237.95</v>
      </c>
      <c r="L10" s="197">
        <v>227.79</v>
      </c>
    </row>
    <row r="11" spans="1:12" x14ac:dyDescent="0.25">
      <c r="A11" s="190"/>
      <c r="B11" s="235" t="s">
        <v>13</v>
      </c>
      <c r="C11" s="98">
        <v>1423</v>
      </c>
      <c r="D11" s="8">
        <v>1675</v>
      </c>
      <c r="E11" s="8">
        <v>84</v>
      </c>
      <c r="F11" s="8">
        <v>36</v>
      </c>
      <c r="G11" s="8">
        <v>42</v>
      </c>
      <c r="H11" s="8">
        <v>1590</v>
      </c>
      <c r="I11" s="8">
        <v>5</v>
      </c>
      <c r="J11" s="8">
        <v>1530</v>
      </c>
      <c r="K11" s="18">
        <v>371.08</v>
      </c>
      <c r="L11" s="133">
        <v>358.73</v>
      </c>
    </row>
    <row r="12" spans="1:12" x14ac:dyDescent="0.25">
      <c r="A12" s="148"/>
      <c r="B12" s="6" t="s">
        <v>14</v>
      </c>
      <c r="C12" s="99">
        <v>1423</v>
      </c>
      <c r="D12" s="3">
        <v>1685</v>
      </c>
      <c r="E12" s="3">
        <v>104</v>
      </c>
      <c r="F12" s="3">
        <v>36</v>
      </c>
      <c r="G12" s="3">
        <v>48</v>
      </c>
      <c r="H12" s="3">
        <v>1590</v>
      </c>
      <c r="I12" s="3">
        <v>5</v>
      </c>
      <c r="J12" s="3">
        <v>1530</v>
      </c>
      <c r="K12" s="19">
        <v>468.51</v>
      </c>
      <c r="L12" s="114">
        <v>455.72</v>
      </c>
    </row>
    <row r="13" spans="1:12" x14ac:dyDescent="0.25">
      <c r="A13" s="148"/>
      <c r="B13" s="6" t="s">
        <v>15</v>
      </c>
      <c r="C13" s="99">
        <v>1423</v>
      </c>
      <c r="D13" s="3">
        <v>1755</v>
      </c>
      <c r="E13" s="3">
        <v>134</v>
      </c>
      <c r="F13" s="3">
        <v>36</v>
      </c>
      <c r="G13" s="3">
        <v>62</v>
      </c>
      <c r="H13" s="3">
        <v>1640</v>
      </c>
      <c r="I13" s="3">
        <v>5</v>
      </c>
      <c r="J13" s="3">
        <v>1560</v>
      </c>
      <c r="K13" s="19">
        <v>756.65</v>
      </c>
      <c r="L13" s="114">
        <v>741</v>
      </c>
    </row>
    <row r="14" spans="1:12" ht="12.6" customHeight="1" thickBot="1" x14ac:dyDescent="0.3">
      <c r="A14" s="148" t="s">
        <v>117</v>
      </c>
      <c r="B14" s="22" t="s">
        <v>16</v>
      </c>
      <c r="C14" s="112">
        <v>1423</v>
      </c>
      <c r="D14" s="23">
        <v>1795</v>
      </c>
      <c r="E14" s="23">
        <v>178</v>
      </c>
      <c r="F14" s="23">
        <v>36</v>
      </c>
      <c r="G14" s="23">
        <v>62</v>
      </c>
      <c r="H14" s="23">
        <v>1680</v>
      </c>
      <c r="I14" s="23">
        <v>5</v>
      </c>
      <c r="J14" s="23">
        <v>1600</v>
      </c>
      <c r="K14" s="24">
        <v>1160.79</v>
      </c>
      <c r="L14" s="125">
        <v>1144.67</v>
      </c>
    </row>
    <row r="15" spans="1:12" x14ac:dyDescent="0.25">
      <c r="A15" s="147"/>
      <c r="B15" s="159" t="s">
        <v>108</v>
      </c>
      <c r="C15" s="101">
        <v>1423</v>
      </c>
      <c r="D15" s="9">
        <v>1630</v>
      </c>
      <c r="E15" s="167">
        <v>72</v>
      </c>
      <c r="F15" s="9">
        <v>36</v>
      </c>
      <c r="G15" s="9">
        <v>36</v>
      </c>
      <c r="H15" s="9">
        <v>1560</v>
      </c>
      <c r="I15" s="9">
        <v>5</v>
      </c>
      <c r="J15" s="9">
        <v>1510</v>
      </c>
      <c r="K15" s="21">
        <v>259.58999999999997</v>
      </c>
      <c r="L15" s="113">
        <v>249.42</v>
      </c>
    </row>
    <row r="16" spans="1:12" x14ac:dyDescent="0.25">
      <c r="A16" s="148"/>
      <c r="B16" s="158" t="s">
        <v>109</v>
      </c>
      <c r="C16" s="99">
        <v>1423</v>
      </c>
      <c r="D16" s="3">
        <v>1675</v>
      </c>
      <c r="E16" s="166" t="s">
        <v>32</v>
      </c>
      <c r="F16" s="3">
        <v>36</v>
      </c>
      <c r="G16" s="3">
        <v>42</v>
      </c>
      <c r="H16" s="3">
        <v>1590</v>
      </c>
      <c r="I16" s="3">
        <v>5</v>
      </c>
      <c r="J16" s="3">
        <v>1530</v>
      </c>
      <c r="K16" s="19"/>
      <c r="L16" s="114"/>
    </row>
    <row r="17" spans="1:12" ht="13.5" customHeight="1" thickBot="1" x14ac:dyDescent="0.3">
      <c r="A17" s="157" t="s">
        <v>107</v>
      </c>
      <c r="B17" s="160" t="s">
        <v>110</v>
      </c>
      <c r="C17" s="100">
        <v>1423</v>
      </c>
      <c r="D17" s="4">
        <v>1685</v>
      </c>
      <c r="E17" s="168" t="s">
        <v>32</v>
      </c>
      <c r="F17" s="4">
        <v>36</v>
      </c>
      <c r="G17" s="4">
        <v>48</v>
      </c>
      <c r="H17" s="4">
        <v>1590</v>
      </c>
      <c r="I17" s="4">
        <v>5</v>
      </c>
      <c r="J17" s="4">
        <v>1530</v>
      </c>
      <c r="K17" s="20"/>
      <c r="L17" s="116"/>
    </row>
    <row r="18" spans="1:12" x14ac:dyDescent="0.25">
      <c r="A18" s="367" t="s">
        <v>22</v>
      </c>
      <c r="B18" s="7" t="s">
        <v>17</v>
      </c>
      <c r="C18" s="98">
        <v>1423</v>
      </c>
      <c r="D18" s="8">
        <v>1630</v>
      </c>
      <c r="E18" s="8">
        <v>65</v>
      </c>
      <c r="F18" s="8">
        <v>36</v>
      </c>
      <c r="G18" s="8">
        <v>33</v>
      </c>
      <c r="H18" s="8">
        <v>1560</v>
      </c>
      <c r="I18" s="8">
        <v>5</v>
      </c>
      <c r="J18" s="8">
        <v>1510</v>
      </c>
      <c r="K18" s="18">
        <v>232.77</v>
      </c>
      <c r="L18" s="133">
        <v>226.93</v>
      </c>
    </row>
    <row r="19" spans="1:12" x14ac:dyDescent="0.25">
      <c r="A19" s="356"/>
      <c r="B19" s="6" t="s">
        <v>18</v>
      </c>
      <c r="C19" s="99"/>
      <c r="D19" s="3"/>
      <c r="E19" s="3"/>
      <c r="F19" s="3"/>
      <c r="G19" s="3"/>
      <c r="H19" s="3"/>
      <c r="I19" s="3"/>
      <c r="J19" s="3"/>
      <c r="K19" s="19"/>
      <c r="L19" s="114"/>
    </row>
    <row r="20" spans="1:12" x14ac:dyDescent="0.25">
      <c r="A20" s="356"/>
      <c r="B20" s="6" t="s">
        <v>19</v>
      </c>
      <c r="C20" s="99"/>
      <c r="D20" s="3"/>
      <c r="E20" s="3"/>
      <c r="F20" s="3"/>
      <c r="G20" s="3"/>
      <c r="H20" s="3"/>
      <c r="I20" s="3"/>
      <c r="J20" s="3"/>
      <c r="K20" s="19"/>
      <c r="L20" s="114"/>
    </row>
    <row r="21" spans="1:12" x14ac:dyDescent="0.25">
      <c r="A21" s="356"/>
      <c r="B21" s="6" t="s">
        <v>20</v>
      </c>
      <c r="C21" s="99"/>
      <c r="D21" s="3"/>
      <c r="E21" s="3"/>
      <c r="F21" s="3"/>
      <c r="G21" s="3"/>
      <c r="H21" s="3"/>
      <c r="I21" s="3"/>
      <c r="J21" s="3"/>
      <c r="K21" s="19"/>
      <c r="L21" s="114"/>
    </row>
    <row r="22" spans="1:12" ht="13.8" thickBot="1" x14ac:dyDescent="0.3">
      <c r="A22" s="357"/>
      <c r="B22" s="22" t="s">
        <v>21</v>
      </c>
      <c r="C22" s="112"/>
      <c r="D22" s="23"/>
      <c r="E22" s="23"/>
      <c r="F22" s="23"/>
      <c r="G22" s="23"/>
      <c r="H22" s="23"/>
      <c r="I22" s="23"/>
      <c r="J22" s="23"/>
      <c r="K22" s="24"/>
      <c r="L22" s="125"/>
    </row>
    <row r="23" spans="1:12" x14ac:dyDescent="0.25">
      <c r="A23" s="355" t="s">
        <v>23</v>
      </c>
      <c r="B23" s="142" t="s">
        <v>24</v>
      </c>
      <c r="C23" s="101">
        <v>1423</v>
      </c>
      <c r="D23" s="9">
        <f>63.24*25.4</f>
        <v>1606.296</v>
      </c>
      <c r="E23" s="9">
        <v>60.3</v>
      </c>
      <c r="F23" s="9">
        <v>36</v>
      </c>
      <c r="G23" s="9">
        <v>34</v>
      </c>
      <c r="H23" s="9">
        <f>60.24*25.4</f>
        <v>1530.096</v>
      </c>
      <c r="I23" s="9"/>
      <c r="J23" s="9"/>
      <c r="K23" s="21">
        <v>190.79</v>
      </c>
      <c r="L23" s="113"/>
    </row>
    <row r="24" spans="1:12" x14ac:dyDescent="0.25">
      <c r="A24" s="356"/>
      <c r="B24" s="2" t="s">
        <v>25</v>
      </c>
      <c r="C24" s="19"/>
      <c r="D24" s="3"/>
      <c r="E24" s="3"/>
      <c r="F24" s="3"/>
      <c r="G24" s="3"/>
      <c r="H24" s="3"/>
      <c r="I24" s="3"/>
      <c r="J24" s="3"/>
      <c r="K24" s="19"/>
      <c r="L24" s="114"/>
    </row>
    <row r="25" spans="1:12" ht="13.8" thickBot="1" x14ac:dyDescent="0.3">
      <c r="A25" s="368"/>
      <c r="B25" s="10" t="s">
        <v>26</v>
      </c>
      <c r="C25" s="20"/>
      <c r="D25" s="4"/>
      <c r="E25" s="4"/>
      <c r="F25" s="4"/>
      <c r="G25" s="4"/>
      <c r="H25" s="4"/>
      <c r="I25" s="4"/>
      <c r="J25" s="4"/>
      <c r="K25" s="20"/>
      <c r="L25" s="116"/>
    </row>
    <row r="26" spans="1:12" x14ac:dyDescent="0.25">
      <c r="A26" s="369" t="s">
        <v>116</v>
      </c>
      <c r="B26" s="149" t="s">
        <v>119</v>
      </c>
      <c r="C26" s="101">
        <v>0</v>
      </c>
      <c r="D26" s="101">
        <v>1675</v>
      </c>
      <c r="E26" s="101">
        <v>84</v>
      </c>
      <c r="F26" s="101">
        <v>36</v>
      </c>
      <c r="G26" s="101">
        <v>39</v>
      </c>
      <c r="H26" s="101">
        <v>1590</v>
      </c>
      <c r="I26" s="9">
        <v>5</v>
      </c>
      <c r="J26" s="9">
        <v>1530</v>
      </c>
      <c r="K26" s="21">
        <v>1423.33</v>
      </c>
      <c r="L26" s="113">
        <v>1410.71</v>
      </c>
    </row>
    <row r="27" spans="1:12" x14ac:dyDescent="0.25">
      <c r="A27" s="359"/>
      <c r="B27" s="139" t="s">
        <v>120</v>
      </c>
      <c r="C27" s="98">
        <v>0</v>
      </c>
      <c r="D27" s="99">
        <v>1685</v>
      </c>
      <c r="E27" s="99">
        <v>104</v>
      </c>
      <c r="F27" s="99">
        <v>36</v>
      </c>
      <c r="G27" s="99">
        <v>48</v>
      </c>
      <c r="H27" s="99">
        <v>1590</v>
      </c>
      <c r="I27" s="3">
        <v>5</v>
      </c>
      <c r="J27" s="3">
        <v>1530</v>
      </c>
      <c r="K27" s="19">
        <v>1765.69</v>
      </c>
      <c r="L27" s="114">
        <v>1752.9</v>
      </c>
    </row>
    <row r="28" spans="1:12" ht="13.8" thickBot="1" x14ac:dyDescent="0.3">
      <c r="A28" s="360"/>
      <c r="B28" s="140" t="s">
        <v>121</v>
      </c>
      <c r="C28" s="100">
        <v>0</v>
      </c>
      <c r="D28" s="100">
        <v>1755</v>
      </c>
      <c r="E28" s="100">
        <v>134</v>
      </c>
      <c r="F28" s="100">
        <v>36</v>
      </c>
      <c r="G28" s="100">
        <v>62</v>
      </c>
      <c r="H28" s="100">
        <v>1640</v>
      </c>
      <c r="I28" s="4">
        <v>5</v>
      </c>
      <c r="J28" s="4">
        <v>1560</v>
      </c>
      <c r="K28" s="20">
        <v>2428.02</v>
      </c>
      <c r="L28" s="116">
        <v>2412.37</v>
      </c>
    </row>
    <row r="29" spans="1:12" x14ac:dyDescent="0.25">
      <c r="A29" s="30" t="s">
        <v>60</v>
      </c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27" t="s">
        <v>61</v>
      </c>
      <c r="B30" s="1"/>
      <c r="C30" s="1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27" t="s">
        <v>62</v>
      </c>
      <c r="B31" s="28"/>
      <c r="C31" s="28"/>
      <c r="D31" s="29"/>
      <c r="E31" s="29"/>
      <c r="F31" s="29"/>
      <c r="G31" s="29"/>
      <c r="H31" s="5"/>
      <c r="I31" s="5"/>
      <c r="J31" s="5"/>
      <c r="K31" s="5"/>
      <c r="L31" s="5"/>
    </row>
    <row r="32" spans="1:12" x14ac:dyDescent="0.25">
      <c r="A32" s="27" t="s">
        <v>63</v>
      </c>
      <c r="B32" s="28"/>
      <c r="C32" s="28"/>
      <c r="D32" s="29"/>
      <c r="E32" s="29"/>
      <c r="F32" s="29"/>
      <c r="G32" s="29"/>
      <c r="H32" s="29"/>
      <c r="I32" s="5"/>
      <c r="J32" s="5"/>
      <c r="K32" s="5"/>
      <c r="L32" s="5"/>
    </row>
    <row r="33" spans="1:12" x14ac:dyDescent="0.25">
      <c r="A33" s="27" t="s">
        <v>64</v>
      </c>
      <c r="B33" s="1"/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27" t="s">
        <v>65</v>
      </c>
      <c r="B34" s="1"/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B35" s="1"/>
      <c r="C35" s="1"/>
      <c r="D35" s="5"/>
      <c r="E35" s="5"/>
      <c r="F35" s="5"/>
      <c r="G35" s="5"/>
      <c r="H35" s="5"/>
      <c r="I35" s="5"/>
      <c r="J35" s="5"/>
      <c r="K35" s="5"/>
      <c r="L35" s="5"/>
    </row>
  </sheetData>
  <mergeCells count="5">
    <mergeCell ref="D7:H7"/>
    <mergeCell ref="A9:B9"/>
    <mergeCell ref="A18:A22"/>
    <mergeCell ref="A23:A25"/>
    <mergeCell ref="A26:A28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145"/>
  <sheetViews>
    <sheetView topLeftCell="A7" workbookViewId="0">
      <selection activeCell="K24" sqref="K24"/>
    </sheetView>
  </sheetViews>
  <sheetFormatPr defaultRowHeight="13.2" x14ac:dyDescent="0.25"/>
  <cols>
    <col min="1" max="1" width="11.44140625" customWidth="1"/>
    <col min="2" max="2" width="8.5546875" style="1" customWidth="1"/>
    <col min="3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137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26" t="s">
        <v>0</v>
      </c>
      <c r="B9" s="327"/>
      <c r="C9" s="143" t="s">
        <v>1</v>
      </c>
      <c r="D9" s="143" t="s">
        <v>2</v>
      </c>
      <c r="E9" s="144" t="s">
        <v>3</v>
      </c>
      <c r="F9" s="145" t="s">
        <v>4</v>
      </c>
      <c r="G9" s="145" t="s">
        <v>5</v>
      </c>
      <c r="H9" s="145" t="s">
        <v>6</v>
      </c>
      <c r="I9" s="145" t="s">
        <v>7</v>
      </c>
      <c r="J9" s="145" t="s">
        <v>8</v>
      </c>
      <c r="K9" s="145" t="s">
        <v>9</v>
      </c>
      <c r="L9" s="146" t="s">
        <v>10</v>
      </c>
    </row>
    <row r="10" spans="1:12" ht="13.8" thickBot="1" x14ac:dyDescent="0.3">
      <c r="A10" s="236" t="s">
        <v>123</v>
      </c>
      <c r="B10" s="237" t="s">
        <v>12</v>
      </c>
      <c r="C10" s="196">
        <v>1427</v>
      </c>
      <c r="D10" s="238">
        <v>1630</v>
      </c>
      <c r="E10" s="238">
        <v>66</v>
      </c>
      <c r="F10" s="238">
        <v>36</v>
      </c>
      <c r="G10" s="238">
        <v>36</v>
      </c>
      <c r="H10" s="238">
        <v>1560</v>
      </c>
      <c r="I10" s="238">
        <v>5</v>
      </c>
      <c r="J10" s="238">
        <v>1510</v>
      </c>
      <c r="K10" s="176">
        <v>233.32</v>
      </c>
      <c r="L10" s="197">
        <v>223.15</v>
      </c>
    </row>
    <row r="11" spans="1:12" x14ac:dyDescent="0.25">
      <c r="A11" s="190"/>
      <c r="B11" s="235" t="s">
        <v>13</v>
      </c>
      <c r="C11" s="98">
        <v>1427</v>
      </c>
      <c r="D11" s="8">
        <v>1675</v>
      </c>
      <c r="E11" s="8">
        <v>84</v>
      </c>
      <c r="F11" s="8">
        <v>36</v>
      </c>
      <c r="G11" s="8">
        <v>42</v>
      </c>
      <c r="H11" s="8">
        <v>1590</v>
      </c>
      <c r="I11" s="8">
        <v>5</v>
      </c>
      <c r="J11" s="8">
        <v>1530</v>
      </c>
      <c r="K11" s="18">
        <v>365.19</v>
      </c>
      <c r="L11" s="133">
        <v>352.83</v>
      </c>
    </row>
    <row r="12" spans="1:12" x14ac:dyDescent="0.25">
      <c r="A12" s="148"/>
      <c r="B12" s="6" t="s">
        <v>14</v>
      </c>
      <c r="C12" s="99">
        <v>1427</v>
      </c>
      <c r="D12" s="3">
        <v>1685</v>
      </c>
      <c r="E12" s="3">
        <v>104</v>
      </c>
      <c r="F12" s="3">
        <v>36</v>
      </c>
      <c r="G12" s="3">
        <v>48</v>
      </c>
      <c r="H12" s="3">
        <v>1590</v>
      </c>
      <c r="I12" s="3">
        <v>5</v>
      </c>
      <c r="J12" s="3">
        <v>1530</v>
      </c>
      <c r="K12" s="19">
        <v>461.21</v>
      </c>
      <c r="L12" s="114">
        <v>448.41</v>
      </c>
    </row>
    <row r="13" spans="1:12" x14ac:dyDescent="0.25">
      <c r="A13" s="148"/>
      <c r="B13" s="6" t="s">
        <v>15</v>
      </c>
      <c r="C13" s="99">
        <v>1427</v>
      </c>
      <c r="D13" s="3">
        <v>1755</v>
      </c>
      <c r="E13" s="3">
        <v>134</v>
      </c>
      <c r="F13" s="3">
        <v>36</v>
      </c>
      <c r="G13" s="3">
        <v>62</v>
      </c>
      <c r="H13" s="3">
        <v>1640</v>
      </c>
      <c r="I13" s="3">
        <v>5</v>
      </c>
      <c r="J13" s="3">
        <v>1560</v>
      </c>
      <c r="K13" s="19">
        <v>747.24</v>
      </c>
      <c r="L13" s="114">
        <v>731.59</v>
      </c>
    </row>
    <row r="14" spans="1:12" ht="13.8" thickBot="1" x14ac:dyDescent="0.3">
      <c r="A14" s="148" t="s">
        <v>117</v>
      </c>
      <c r="B14" s="22" t="s">
        <v>16</v>
      </c>
      <c r="C14" s="112">
        <v>1427</v>
      </c>
      <c r="D14" s="23">
        <v>1795</v>
      </c>
      <c r="E14" s="23">
        <v>178</v>
      </c>
      <c r="F14" s="23">
        <v>36</v>
      </c>
      <c r="G14" s="23">
        <v>62</v>
      </c>
      <c r="H14" s="23">
        <v>1680</v>
      </c>
      <c r="I14" s="23">
        <v>5</v>
      </c>
      <c r="J14" s="23">
        <v>1600</v>
      </c>
      <c r="K14" s="24">
        <v>1148.3</v>
      </c>
      <c r="L14" s="125">
        <v>1132.17</v>
      </c>
    </row>
    <row r="15" spans="1:12" x14ac:dyDescent="0.25">
      <c r="A15" s="147"/>
      <c r="B15" s="159" t="s">
        <v>108</v>
      </c>
      <c r="C15" s="101">
        <v>1427</v>
      </c>
      <c r="D15" s="9">
        <v>1630</v>
      </c>
      <c r="E15" s="167">
        <v>72</v>
      </c>
      <c r="F15" s="9">
        <v>36</v>
      </c>
      <c r="G15" s="9">
        <v>36</v>
      </c>
      <c r="H15" s="9">
        <v>1560</v>
      </c>
      <c r="I15" s="9">
        <v>5</v>
      </c>
      <c r="J15" s="9">
        <v>1510</v>
      </c>
      <c r="K15" s="21">
        <v>254.53</v>
      </c>
      <c r="L15" s="113">
        <v>244.36</v>
      </c>
    </row>
    <row r="16" spans="1:12" x14ac:dyDescent="0.25">
      <c r="A16" s="148"/>
      <c r="B16" s="158" t="s">
        <v>109</v>
      </c>
      <c r="C16" s="99">
        <v>1427</v>
      </c>
      <c r="D16" s="3">
        <v>1675</v>
      </c>
      <c r="E16" s="166" t="s">
        <v>32</v>
      </c>
      <c r="F16" s="3">
        <v>36</v>
      </c>
      <c r="G16" s="3">
        <v>42</v>
      </c>
      <c r="H16" s="3">
        <v>1590</v>
      </c>
      <c r="I16" s="3">
        <v>5</v>
      </c>
      <c r="J16" s="3">
        <v>1530</v>
      </c>
      <c r="K16" s="19"/>
      <c r="L16" s="114"/>
    </row>
    <row r="17" spans="1:12" ht="13.8" thickBot="1" x14ac:dyDescent="0.3">
      <c r="A17" s="157" t="s">
        <v>107</v>
      </c>
      <c r="B17" s="160" t="s">
        <v>110</v>
      </c>
      <c r="C17" s="100">
        <v>1427</v>
      </c>
      <c r="D17" s="4">
        <v>1685</v>
      </c>
      <c r="E17" s="168" t="s">
        <v>32</v>
      </c>
      <c r="F17" s="4">
        <v>36</v>
      </c>
      <c r="G17" s="4">
        <v>48</v>
      </c>
      <c r="H17" s="4">
        <v>1590</v>
      </c>
      <c r="I17" s="4">
        <v>5</v>
      </c>
      <c r="J17" s="4">
        <v>1530</v>
      </c>
      <c r="K17" s="20"/>
      <c r="L17" s="116"/>
    </row>
    <row r="18" spans="1:12" x14ac:dyDescent="0.25">
      <c r="A18" s="367" t="s">
        <v>22</v>
      </c>
      <c r="B18" s="7" t="s">
        <v>17</v>
      </c>
      <c r="C18" s="98">
        <v>1427</v>
      </c>
      <c r="D18" s="8">
        <v>1630</v>
      </c>
      <c r="E18" s="8">
        <v>65</v>
      </c>
      <c r="F18" s="8">
        <v>36</v>
      </c>
      <c r="G18" s="8">
        <v>33</v>
      </c>
      <c r="H18" s="8">
        <v>1560</v>
      </c>
      <c r="I18" s="8">
        <v>5</v>
      </c>
      <c r="J18" s="8">
        <v>1510</v>
      </c>
      <c r="K18" s="18">
        <v>232.77</v>
      </c>
      <c r="L18" s="133">
        <v>222.37</v>
      </c>
    </row>
    <row r="19" spans="1:12" x14ac:dyDescent="0.25">
      <c r="A19" s="356"/>
      <c r="B19" s="6" t="s">
        <v>18</v>
      </c>
      <c r="C19" s="99"/>
      <c r="D19" s="3"/>
      <c r="E19" s="3"/>
      <c r="F19" s="3"/>
      <c r="G19" s="3"/>
      <c r="H19" s="3"/>
      <c r="I19" s="3"/>
      <c r="J19" s="3"/>
      <c r="K19" s="19"/>
      <c r="L19" s="114"/>
    </row>
    <row r="20" spans="1:12" x14ac:dyDescent="0.25">
      <c r="A20" s="356"/>
      <c r="B20" s="6" t="s">
        <v>19</v>
      </c>
      <c r="C20" s="99"/>
      <c r="D20" s="3"/>
      <c r="E20" s="3"/>
      <c r="F20" s="3"/>
      <c r="G20" s="3"/>
      <c r="H20" s="3"/>
      <c r="I20" s="3"/>
      <c r="J20" s="3"/>
      <c r="K20" s="19"/>
      <c r="L20" s="114"/>
    </row>
    <row r="21" spans="1:12" x14ac:dyDescent="0.25">
      <c r="A21" s="356"/>
      <c r="B21" s="6" t="s">
        <v>20</v>
      </c>
      <c r="C21" s="99"/>
      <c r="D21" s="3"/>
      <c r="E21" s="3"/>
      <c r="F21" s="3"/>
      <c r="G21" s="3"/>
      <c r="H21" s="3"/>
      <c r="I21" s="3"/>
      <c r="J21" s="3"/>
      <c r="K21" s="19"/>
      <c r="L21" s="114"/>
    </row>
    <row r="22" spans="1:12" ht="13.8" thickBot="1" x14ac:dyDescent="0.3">
      <c r="A22" s="357"/>
      <c r="B22" s="22" t="s">
        <v>21</v>
      </c>
      <c r="C22" s="112"/>
      <c r="D22" s="23"/>
      <c r="E22" s="23"/>
      <c r="F22" s="23"/>
      <c r="G22" s="23"/>
      <c r="H22" s="23"/>
      <c r="I22" s="23"/>
      <c r="J22" s="23"/>
      <c r="K22" s="24"/>
      <c r="L22" s="125"/>
    </row>
    <row r="23" spans="1:12" x14ac:dyDescent="0.25">
      <c r="A23" s="355" t="s">
        <v>23</v>
      </c>
      <c r="B23" s="142" t="s">
        <v>24</v>
      </c>
      <c r="C23" s="101">
        <v>1427</v>
      </c>
      <c r="D23" s="9">
        <f>63.24*25.4</f>
        <v>1606.296</v>
      </c>
      <c r="E23" s="9">
        <v>60.3</v>
      </c>
      <c r="F23" s="9">
        <v>36</v>
      </c>
      <c r="G23" s="9">
        <v>34</v>
      </c>
      <c r="H23" s="9">
        <f>60.24*25.4</f>
        <v>1530.096</v>
      </c>
      <c r="I23" s="9"/>
      <c r="J23" s="9"/>
      <c r="K23" s="21">
        <v>186.55</v>
      </c>
      <c r="L23" s="113"/>
    </row>
    <row r="24" spans="1:12" x14ac:dyDescent="0.25">
      <c r="A24" s="356"/>
      <c r="B24" s="2" t="s">
        <v>25</v>
      </c>
      <c r="C24" s="19"/>
      <c r="D24" s="3"/>
      <c r="E24" s="3"/>
      <c r="F24" s="3"/>
      <c r="G24" s="3"/>
      <c r="H24" s="3"/>
      <c r="I24" s="3"/>
      <c r="J24" s="3"/>
      <c r="K24" s="19"/>
      <c r="L24" s="114"/>
    </row>
    <row r="25" spans="1:12" ht="13.8" thickBot="1" x14ac:dyDescent="0.3">
      <c r="A25" s="368"/>
      <c r="B25" s="10" t="s">
        <v>26</v>
      </c>
      <c r="C25" s="20"/>
      <c r="D25" s="4"/>
      <c r="E25" s="4"/>
      <c r="F25" s="4"/>
      <c r="G25" s="4"/>
      <c r="H25" s="4"/>
      <c r="I25" s="4"/>
      <c r="J25" s="4"/>
      <c r="K25" s="20"/>
      <c r="L25" s="116"/>
    </row>
    <row r="26" spans="1:12" x14ac:dyDescent="0.25">
      <c r="A26" s="369" t="s">
        <v>116</v>
      </c>
      <c r="B26" s="149" t="s">
        <v>119</v>
      </c>
      <c r="C26" s="101">
        <v>0</v>
      </c>
      <c r="D26" s="101">
        <v>1675</v>
      </c>
      <c r="E26" s="101">
        <v>84</v>
      </c>
      <c r="F26" s="101">
        <v>36</v>
      </c>
      <c r="G26" s="101">
        <v>39</v>
      </c>
      <c r="H26" s="101">
        <v>1590</v>
      </c>
      <c r="I26" s="9">
        <v>5</v>
      </c>
      <c r="J26" s="9">
        <v>1530</v>
      </c>
      <c r="K26" s="21">
        <v>1423.33</v>
      </c>
      <c r="L26" s="113">
        <v>1410.71</v>
      </c>
    </row>
    <row r="27" spans="1:12" x14ac:dyDescent="0.25">
      <c r="A27" s="359"/>
      <c r="B27" s="139" t="s">
        <v>120</v>
      </c>
      <c r="C27" s="98">
        <v>0</v>
      </c>
      <c r="D27" s="99">
        <v>1685</v>
      </c>
      <c r="E27" s="99">
        <v>104</v>
      </c>
      <c r="F27" s="99">
        <v>36</v>
      </c>
      <c r="G27" s="99">
        <v>48</v>
      </c>
      <c r="H27" s="99">
        <v>1590</v>
      </c>
      <c r="I27" s="3">
        <v>5</v>
      </c>
      <c r="J27" s="3">
        <v>1530</v>
      </c>
      <c r="K27" s="19">
        <v>1765.69</v>
      </c>
      <c r="L27" s="114">
        <v>1752.9</v>
      </c>
    </row>
    <row r="28" spans="1:12" ht="13.8" thickBot="1" x14ac:dyDescent="0.3">
      <c r="A28" s="360"/>
      <c r="B28" s="140" t="s">
        <v>121</v>
      </c>
      <c r="C28" s="100">
        <v>0</v>
      </c>
      <c r="D28" s="100">
        <v>1755</v>
      </c>
      <c r="E28" s="100">
        <v>134</v>
      </c>
      <c r="F28" s="100">
        <v>36</v>
      </c>
      <c r="G28" s="100">
        <v>62</v>
      </c>
      <c r="H28" s="100">
        <v>1640</v>
      </c>
      <c r="I28" s="4">
        <v>5</v>
      </c>
      <c r="J28" s="4">
        <v>1560</v>
      </c>
      <c r="K28" s="20">
        <v>2428.02</v>
      </c>
      <c r="L28" s="116">
        <v>2412.37</v>
      </c>
    </row>
    <row r="29" spans="1:12" x14ac:dyDescent="0.25">
      <c r="A29" s="30" t="s">
        <v>60</v>
      </c>
      <c r="C29" s="1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27" t="s">
        <v>61</v>
      </c>
      <c r="C30" s="1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27" t="s">
        <v>62</v>
      </c>
      <c r="B31" s="28"/>
      <c r="C31" s="28"/>
      <c r="D31" s="29"/>
      <c r="E31" s="29"/>
      <c r="F31" s="29"/>
      <c r="G31" s="29"/>
      <c r="H31" s="5"/>
      <c r="I31" s="5"/>
      <c r="J31" s="5"/>
      <c r="K31" s="5"/>
      <c r="L31" s="5"/>
    </row>
    <row r="32" spans="1:12" x14ac:dyDescent="0.25">
      <c r="A32" s="27" t="s">
        <v>63</v>
      </c>
      <c r="B32" s="28"/>
      <c r="C32" s="28"/>
      <c r="D32" s="29"/>
      <c r="E32" s="29"/>
      <c r="F32" s="29"/>
      <c r="G32" s="29"/>
      <c r="H32" s="29"/>
      <c r="I32" s="5"/>
      <c r="J32" s="5"/>
      <c r="K32" s="5"/>
      <c r="L32" s="5"/>
    </row>
    <row r="33" spans="1:12" x14ac:dyDescent="0.25">
      <c r="A33" s="27" t="s">
        <v>64</v>
      </c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27" t="s">
        <v>65</v>
      </c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5"/>
      <c r="E57" s="5"/>
      <c r="F57" s="5"/>
      <c r="G57" s="5"/>
      <c r="H57" s="5"/>
      <c r="I57" s="5"/>
      <c r="J57" s="5"/>
      <c r="K57" s="5"/>
      <c r="L57" s="5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</row>
  </sheetData>
  <mergeCells count="5">
    <mergeCell ref="A23:A25"/>
    <mergeCell ref="A26:A28"/>
    <mergeCell ref="D7:H7"/>
    <mergeCell ref="A9:B9"/>
    <mergeCell ref="A18:A22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35"/>
  <sheetViews>
    <sheetView workbookViewId="0">
      <selection activeCell="F21" sqref="F21:G21"/>
    </sheetView>
  </sheetViews>
  <sheetFormatPr defaultRowHeight="13.2" x14ac:dyDescent="0.25"/>
  <cols>
    <col min="1" max="1" width="11.44140625" customWidth="1"/>
    <col min="2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B1" s="1"/>
      <c r="E1" t="s">
        <v>58</v>
      </c>
      <c r="I1" t="s">
        <v>68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ht="13.8" thickBot="1" x14ac:dyDescent="0.3">
      <c r="B6" s="1"/>
    </row>
    <row r="7" spans="1:12" ht="13.8" thickBot="1" x14ac:dyDescent="0.3">
      <c r="B7" s="1"/>
      <c r="D7" s="323" t="s">
        <v>144</v>
      </c>
      <c r="E7" s="324"/>
      <c r="F7" s="324"/>
      <c r="G7" s="324"/>
      <c r="H7" s="325"/>
    </row>
    <row r="8" spans="1:12" ht="13.8" thickBot="1" x14ac:dyDescent="0.3">
      <c r="B8" s="1"/>
    </row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61" t="s">
        <v>117</v>
      </c>
      <c r="B10" s="135" t="s">
        <v>12</v>
      </c>
      <c r="C10" s="171">
        <v>1530</v>
      </c>
      <c r="D10" s="101">
        <v>1730</v>
      </c>
      <c r="E10" s="101">
        <v>70</v>
      </c>
      <c r="F10" s="101">
        <v>36</v>
      </c>
      <c r="G10" s="101">
        <v>36</v>
      </c>
      <c r="H10" s="101">
        <v>1660</v>
      </c>
      <c r="I10" s="101">
        <v>5</v>
      </c>
      <c r="J10" s="101">
        <v>1610</v>
      </c>
      <c r="K10" s="21">
        <v>261.01</v>
      </c>
      <c r="L10" s="113">
        <v>250.1</v>
      </c>
    </row>
    <row r="11" spans="1:12" x14ac:dyDescent="0.25">
      <c r="A11" s="362"/>
      <c r="B11" s="17" t="s">
        <v>13</v>
      </c>
      <c r="C11" s="99">
        <v>1530</v>
      </c>
      <c r="D11" s="99">
        <v>1785</v>
      </c>
      <c r="E11" s="99">
        <v>90</v>
      </c>
      <c r="F11" s="99">
        <v>36</v>
      </c>
      <c r="G11" s="99">
        <v>42</v>
      </c>
      <c r="H11" s="99">
        <v>1700</v>
      </c>
      <c r="I11" s="99">
        <v>5</v>
      </c>
      <c r="J11" s="99">
        <v>1640</v>
      </c>
      <c r="K11" s="19">
        <v>433.24</v>
      </c>
      <c r="L11" s="114">
        <v>420.08</v>
      </c>
    </row>
    <row r="12" spans="1:12" x14ac:dyDescent="0.25">
      <c r="A12" s="362"/>
      <c r="B12" s="6" t="s">
        <v>14</v>
      </c>
      <c r="C12" s="153">
        <v>1530</v>
      </c>
      <c r="D12" s="99">
        <v>1820</v>
      </c>
      <c r="E12" s="99">
        <v>110</v>
      </c>
      <c r="F12" s="99">
        <v>36</v>
      </c>
      <c r="G12" s="99">
        <v>56</v>
      </c>
      <c r="H12" s="99">
        <v>1710</v>
      </c>
      <c r="I12" s="99">
        <v>5</v>
      </c>
      <c r="J12" s="99">
        <v>1640</v>
      </c>
      <c r="K12" s="19">
        <v>581.76</v>
      </c>
      <c r="L12" s="114">
        <v>566.04999999999995</v>
      </c>
    </row>
    <row r="13" spans="1:12" x14ac:dyDescent="0.25">
      <c r="A13" s="362"/>
      <c r="B13" s="6" t="s">
        <v>15</v>
      </c>
      <c r="C13" s="99">
        <v>1530</v>
      </c>
      <c r="D13" s="99">
        <v>1865</v>
      </c>
      <c r="E13" s="99">
        <v>144</v>
      </c>
      <c r="F13" s="99">
        <v>36</v>
      </c>
      <c r="G13" s="99">
        <v>62</v>
      </c>
      <c r="H13" s="99">
        <v>1750</v>
      </c>
      <c r="I13" s="99">
        <v>5</v>
      </c>
      <c r="J13" s="99">
        <v>1670</v>
      </c>
      <c r="K13" s="19">
        <v>886.05</v>
      </c>
      <c r="L13" s="114">
        <v>869.09</v>
      </c>
    </row>
    <row r="14" spans="1:12" x14ac:dyDescent="0.25">
      <c r="A14" s="362"/>
      <c r="B14" s="6" t="s">
        <v>16</v>
      </c>
      <c r="C14" s="99"/>
      <c r="D14" s="3"/>
      <c r="E14" s="3"/>
      <c r="F14" s="3"/>
      <c r="G14" s="3"/>
      <c r="H14" s="3"/>
      <c r="I14" s="3"/>
      <c r="J14" s="3"/>
      <c r="K14" s="19"/>
      <c r="L14" s="114"/>
    </row>
    <row r="15" spans="1:12" ht="13.8" thickBot="1" x14ac:dyDescent="0.3">
      <c r="A15" s="363"/>
      <c r="B15" s="12" t="s">
        <v>52</v>
      </c>
      <c r="C15" s="100"/>
      <c r="D15" s="4"/>
      <c r="E15" s="4"/>
      <c r="F15" s="4"/>
      <c r="G15" s="4"/>
      <c r="H15" s="4"/>
      <c r="I15" s="4"/>
      <c r="J15" s="4"/>
      <c r="K15" s="20"/>
      <c r="L15" s="116"/>
    </row>
    <row r="16" spans="1:12" x14ac:dyDescent="0.25">
      <c r="A16" s="355" t="s">
        <v>22</v>
      </c>
      <c r="B16" s="31" t="s">
        <v>17</v>
      </c>
      <c r="C16" s="101">
        <v>1530</v>
      </c>
      <c r="D16" s="101">
        <v>1730</v>
      </c>
      <c r="E16" s="101">
        <v>70</v>
      </c>
      <c r="F16" s="101">
        <v>36</v>
      </c>
      <c r="G16" s="101">
        <v>33</v>
      </c>
      <c r="H16" s="101">
        <v>1660</v>
      </c>
      <c r="I16" s="101">
        <v>5</v>
      </c>
      <c r="J16" s="101">
        <v>1590</v>
      </c>
      <c r="K16" s="21">
        <v>264.22000000000003</v>
      </c>
      <c r="L16" s="113">
        <v>253.09</v>
      </c>
    </row>
    <row r="17" spans="1:12" x14ac:dyDescent="0.25">
      <c r="A17" s="356"/>
      <c r="B17" s="2" t="s">
        <v>18</v>
      </c>
      <c r="C17" s="18"/>
      <c r="D17" s="3"/>
      <c r="E17" s="3"/>
      <c r="F17" s="3"/>
      <c r="G17" s="3"/>
      <c r="H17" s="3"/>
      <c r="I17" s="3"/>
      <c r="J17" s="3"/>
      <c r="K17" s="19"/>
      <c r="L17" s="114"/>
    </row>
    <row r="18" spans="1:12" x14ac:dyDescent="0.25">
      <c r="A18" s="356"/>
      <c r="B18" s="6" t="s">
        <v>19</v>
      </c>
      <c r="C18" s="18"/>
      <c r="D18" s="3"/>
      <c r="E18" s="3"/>
      <c r="F18" s="3"/>
      <c r="G18" s="3"/>
      <c r="H18" s="3"/>
      <c r="I18" s="3"/>
      <c r="J18" s="3"/>
      <c r="K18" s="19"/>
      <c r="L18" s="114"/>
    </row>
    <row r="19" spans="1:12" x14ac:dyDescent="0.25">
      <c r="A19" s="356"/>
      <c r="B19" s="6" t="s">
        <v>20</v>
      </c>
      <c r="C19" s="18"/>
      <c r="D19" s="3"/>
      <c r="E19" s="3"/>
      <c r="F19" s="3"/>
      <c r="G19" s="3"/>
      <c r="H19" s="3"/>
      <c r="I19" s="3"/>
      <c r="J19" s="3"/>
      <c r="K19" s="19"/>
      <c r="L19" s="114"/>
    </row>
    <row r="20" spans="1:12" ht="13.8" thickBot="1" x14ac:dyDescent="0.3">
      <c r="A20" s="368"/>
      <c r="B20" s="11" t="s">
        <v>21</v>
      </c>
      <c r="C20" s="20"/>
      <c r="D20" s="4"/>
      <c r="E20" s="4"/>
      <c r="F20" s="4"/>
      <c r="G20" s="4"/>
      <c r="H20" s="4"/>
      <c r="I20" s="4"/>
      <c r="J20" s="4"/>
      <c r="K20" s="20"/>
      <c r="L20" s="116"/>
    </row>
    <row r="21" spans="1:12" x14ac:dyDescent="0.25">
      <c r="A21" s="355" t="s">
        <v>23</v>
      </c>
      <c r="B21" s="31" t="s">
        <v>24</v>
      </c>
      <c r="C21" s="21">
        <v>1530</v>
      </c>
      <c r="D21" s="9">
        <v>1784.35</v>
      </c>
      <c r="E21" s="9">
        <v>64</v>
      </c>
      <c r="F21" s="101">
        <v>40</v>
      </c>
      <c r="G21" s="101">
        <v>35</v>
      </c>
      <c r="H21" s="9">
        <v>1701.8</v>
      </c>
      <c r="I21" s="9"/>
      <c r="J21" s="9"/>
      <c r="K21" s="21">
        <v>312.52</v>
      </c>
      <c r="L21" s="113"/>
    </row>
    <row r="22" spans="1:12" x14ac:dyDescent="0.25">
      <c r="A22" s="356"/>
      <c r="B22" s="6" t="s">
        <v>25</v>
      </c>
      <c r="C22" s="18"/>
      <c r="D22" s="3"/>
      <c r="E22" s="3"/>
      <c r="F22" s="3"/>
      <c r="G22" s="3"/>
      <c r="H22" s="3"/>
      <c r="I22" s="3"/>
      <c r="J22" s="3"/>
      <c r="K22" s="19"/>
      <c r="L22" s="114"/>
    </row>
    <row r="23" spans="1:12" ht="13.8" thickBot="1" x14ac:dyDescent="0.3">
      <c r="A23" s="368"/>
      <c r="B23" s="11" t="s">
        <v>26</v>
      </c>
      <c r="C23" s="20"/>
      <c r="D23" s="4"/>
      <c r="E23" s="4"/>
      <c r="F23" s="4"/>
      <c r="G23" s="4"/>
      <c r="H23" s="4"/>
      <c r="I23" s="4"/>
      <c r="J23" s="4"/>
      <c r="K23" s="20"/>
      <c r="L23" s="116"/>
    </row>
    <row r="24" spans="1:12" x14ac:dyDescent="0.25">
      <c r="A24" s="248"/>
      <c r="B24" s="305" t="s">
        <v>155</v>
      </c>
      <c r="C24" s="21">
        <v>0</v>
      </c>
      <c r="D24" s="9">
        <v>1784.35</v>
      </c>
      <c r="E24" s="9">
        <v>64</v>
      </c>
      <c r="F24" s="101">
        <v>40</v>
      </c>
      <c r="G24" s="101">
        <v>35</v>
      </c>
      <c r="H24" s="9">
        <v>1701.8</v>
      </c>
      <c r="I24" s="9"/>
      <c r="J24" s="9"/>
      <c r="K24" s="21">
        <v>1235.3499999999999</v>
      </c>
      <c r="L24" s="113"/>
    </row>
    <row r="25" spans="1:12" x14ac:dyDescent="0.25">
      <c r="A25" s="359" t="s">
        <v>116</v>
      </c>
      <c r="B25" s="7" t="s">
        <v>119</v>
      </c>
      <c r="C25" s="98">
        <v>0</v>
      </c>
      <c r="D25" s="98">
        <v>1785</v>
      </c>
      <c r="E25" s="98">
        <v>90</v>
      </c>
      <c r="F25" s="98">
        <v>36</v>
      </c>
      <c r="G25" s="98">
        <v>42</v>
      </c>
      <c r="H25" s="98">
        <v>1700</v>
      </c>
      <c r="I25" s="98">
        <v>5</v>
      </c>
      <c r="J25" s="98">
        <v>1610</v>
      </c>
      <c r="K25" s="18">
        <v>1731.14</v>
      </c>
      <c r="L25" s="133">
        <v>1714.8</v>
      </c>
    </row>
    <row r="26" spans="1:12" x14ac:dyDescent="0.25">
      <c r="A26" s="359"/>
      <c r="B26" s="6" t="s">
        <v>120</v>
      </c>
      <c r="C26" s="98">
        <v>0</v>
      </c>
      <c r="D26" s="99">
        <v>1820</v>
      </c>
      <c r="E26" s="99">
        <v>110</v>
      </c>
      <c r="F26" s="99">
        <v>36</v>
      </c>
      <c r="G26" s="99">
        <v>56</v>
      </c>
      <c r="H26" s="99">
        <v>1710</v>
      </c>
      <c r="I26" s="99">
        <v>5</v>
      </c>
      <c r="J26" s="99">
        <v>1640</v>
      </c>
      <c r="K26" s="19">
        <v>2167.87</v>
      </c>
      <c r="L26" s="114">
        <v>2152.16</v>
      </c>
    </row>
    <row r="27" spans="1:12" ht="13.8" thickBot="1" x14ac:dyDescent="0.3">
      <c r="A27" s="360"/>
      <c r="B27" s="12" t="s">
        <v>121</v>
      </c>
      <c r="C27" s="100">
        <v>0</v>
      </c>
      <c r="D27" s="100">
        <v>1865</v>
      </c>
      <c r="E27" s="100">
        <v>144</v>
      </c>
      <c r="F27" s="100">
        <v>36</v>
      </c>
      <c r="G27" s="100">
        <v>62</v>
      </c>
      <c r="H27" s="100">
        <v>1750</v>
      </c>
      <c r="I27" s="100">
        <v>5</v>
      </c>
      <c r="J27" s="100">
        <v>1670</v>
      </c>
      <c r="K27" s="20">
        <v>2962.42</v>
      </c>
      <c r="L27" s="116">
        <v>2945.45</v>
      </c>
    </row>
    <row r="28" spans="1:12" x14ac:dyDescent="0.25">
      <c r="A28" s="30" t="s">
        <v>60</v>
      </c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27" t="s">
        <v>61</v>
      </c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27" t="s">
        <v>62</v>
      </c>
      <c r="B30" s="28"/>
      <c r="C30" s="28"/>
      <c r="D30" s="29"/>
      <c r="E30" s="29"/>
      <c r="F30" s="29"/>
      <c r="G30" s="29"/>
      <c r="H30" s="5"/>
      <c r="I30" s="5"/>
      <c r="J30" s="5"/>
      <c r="K30" s="5"/>
      <c r="L30" s="5"/>
    </row>
    <row r="31" spans="1:12" x14ac:dyDescent="0.25">
      <c r="A31" s="27" t="s">
        <v>63</v>
      </c>
      <c r="B31" s="28"/>
      <c r="C31" s="28"/>
      <c r="D31" s="29"/>
      <c r="E31" s="29"/>
      <c r="F31" s="29"/>
      <c r="G31" s="29"/>
      <c r="H31" s="29"/>
      <c r="I31" s="5"/>
      <c r="J31" s="5"/>
      <c r="K31" s="5"/>
      <c r="L31" s="5"/>
    </row>
    <row r="32" spans="1:12" x14ac:dyDescent="0.25">
      <c r="A32" s="27" t="s">
        <v>64</v>
      </c>
      <c r="B32" s="1"/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27" t="s">
        <v>65</v>
      </c>
      <c r="B33" s="1"/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B34" s="1"/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B35" s="1"/>
      <c r="C35" s="1"/>
      <c r="D35" s="5"/>
      <c r="E35" s="5"/>
      <c r="F35" s="5"/>
      <c r="G35" s="5"/>
      <c r="H35" s="5"/>
      <c r="I35" s="5"/>
      <c r="J35" s="5"/>
      <c r="K35" s="5"/>
      <c r="L35" s="5"/>
    </row>
  </sheetData>
  <mergeCells count="6">
    <mergeCell ref="A25:A27"/>
    <mergeCell ref="D7:H7"/>
    <mergeCell ref="A9:B9"/>
    <mergeCell ref="A10:A15"/>
    <mergeCell ref="A16:A20"/>
    <mergeCell ref="A21:A23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5" verticalDpi="4294967295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43"/>
  <sheetViews>
    <sheetView workbookViewId="0">
      <selection activeCell="F3" sqref="F3"/>
    </sheetView>
  </sheetViews>
  <sheetFormatPr defaultRowHeight="13.2" x14ac:dyDescent="0.25"/>
  <cols>
    <col min="1" max="1" width="11.44140625" customWidth="1"/>
    <col min="2" max="2" width="8.5546875" style="1" customWidth="1"/>
    <col min="3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23" t="s">
        <v>143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61" t="s">
        <v>117</v>
      </c>
      <c r="B10" s="135" t="s">
        <v>12</v>
      </c>
      <c r="C10" s="187">
        <v>1526.35</v>
      </c>
      <c r="D10" s="101">
        <v>1730</v>
      </c>
      <c r="E10" s="101">
        <v>70</v>
      </c>
      <c r="F10" s="101">
        <v>36</v>
      </c>
      <c r="G10" s="101">
        <v>36</v>
      </c>
      <c r="H10" s="101">
        <v>1660</v>
      </c>
      <c r="I10" s="101">
        <v>5</v>
      </c>
      <c r="J10" s="101">
        <v>1610</v>
      </c>
      <c r="K10" s="21">
        <v>265.82</v>
      </c>
      <c r="L10" s="113">
        <v>259.95</v>
      </c>
    </row>
    <row r="11" spans="1:12" x14ac:dyDescent="0.25">
      <c r="A11" s="362"/>
      <c r="B11" s="17" t="s">
        <v>13</v>
      </c>
      <c r="C11" s="19">
        <v>1526.35</v>
      </c>
      <c r="D11" s="99">
        <v>1785</v>
      </c>
      <c r="E11" s="99">
        <v>90</v>
      </c>
      <c r="F11" s="99">
        <v>36</v>
      </c>
      <c r="G11" s="99">
        <v>42</v>
      </c>
      <c r="H11" s="99">
        <v>1700</v>
      </c>
      <c r="I11" s="99">
        <v>5</v>
      </c>
      <c r="J11" s="99">
        <v>1640</v>
      </c>
      <c r="K11" s="19">
        <v>439.6</v>
      </c>
      <c r="L11" s="114">
        <v>426.26</v>
      </c>
    </row>
    <row r="12" spans="1:12" x14ac:dyDescent="0.25">
      <c r="A12" s="362"/>
      <c r="B12" s="6" t="s">
        <v>14</v>
      </c>
      <c r="C12" s="19">
        <v>1526.35</v>
      </c>
      <c r="D12" s="99">
        <v>1820</v>
      </c>
      <c r="E12" s="99">
        <v>110</v>
      </c>
      <c r="F12" s="99">
        <v>36</v>
      </c>
      <c r="G12" s="99">
        <v>56</v>
      </c>
      <c r="H12" s="99">
        <v>1710</v>
      </c>
      <c r="I12" s="99">
        <v>5</v>
      </c>
      <c r="J12" s="99">
        <v>1640</v>
      </c>
      <c r="K12" s="19">
        <v>589.32000000000005</v>
      </c>
      <c r="L12" s="114">
        <v>573.61</v>
      </c>
    </row>
    <row r="13" spans="1:12" x14ac:dyDescent="0.25">
      <c r="A13" s="362"/>
      <c r="B13" s="6" t="s">
        <v>15</v>
      </c>
      <c r="C13" s="19">
        <v>1526.35</v>
      </c>
      <c r="D13" s="99">
        <v>1865</v>
      </c>
      <c r="E13" s="99">
        <v>144</v>
      </c>
      <c r="F13" s="99">
        <v>36</v>
      </c>
      <c r="G13" s="99">
        <v>62</v>
      </c>
      <c r="H13" s="99">
        <v>1750</v>
      </c>
      <c r="I13" s="99">
        <v>5</v>
      </c>
      <c r="J13" s="99">
        <v>1670</v>
      </c>
      <c r="K13" s="19">
        <v>895.95</v>
      </c>
      <c r="L13" s="114">
        <v>878.98</v>
      </c>
    </row>
    <row r="14" spans="1:12" x14ac:dyDescent="0.25">
      <c r="A14" s="362"/>
      <c r="B14" s="6" t="s">
        <v>16</v>
      </c>
      <c r="C14" s="19"/>
      <c r="D14" s="3"/>
      <c r="E14" s="3"/>
      <c r="F14" s="3"/>
      <c r="G14" s="3"/>
      <c r="H14" s="3"/>
      <c r="I14" s="3"/>
      <c r="J14" s="3"/>
      <c r="K14" s="19"/>
      <c r="L14" s="114"/>
    </row>
    <row r="15" spans="1:12" ht="13.8" thickBot="1" x14ac:dyDescent="0.3">
      <c r="A15" s="363"/>
      <c r="B15" s="12" t="s">
        <v>52</v>
      </c>
      <c r="C15" s="20"/>
      <c r="D15" s="4"/>
      <c r="E15" s="4"/>
      <c r="F15" s="4"/>
      <c r="G15" s="4"/>
      <c r="H15" s="4"/>
      <c r="I15" s="4"/>
      <c r="J15" s="4"/>
      <c r="K15" s="20"/>
      <c r="L15" s="116"/>
    </row>
    <row r="16" spans="1:12" x14ac:dyDescent="0.25">
      <c r="A16" s="355" t="s">
        <v>22</v>
      </c>
      <c r="B16" s="31" t="s">
        <v>17</v>
      </c>
      <c r="C16" s="21">
        <v>1526.35</v>
      </c>
      <c r="D16" s="101">
        <v>1730</v>
      </c>
      <c r="E16" s="101">
        <v>70</v>
      </c>
      <c r="F16" s="101">
        <v>36</v>
      </c>
      <c r="G16" s="101">
        <v>33</v>
      </c>
      <c r="H16" s="101">
        <v>1660</v>
      </c>
      <c r="I16" s="101">
        <v>5</v>
      </c>
      <c r="J16" s="101">
        <v>1590</v>
      </c>
      <c r="K16" s="21">
        <v>269.02999999999997</v>
      </c>
      <c r="L16" s="113">
        <v>255.93</v>
      </c>
    </row>
    <row r="17" spans="1:12" x14ac:dyDescent="0.25">
      <c r="A17" s="356"/>
      <c r="B17" s="2" t="s">
        <v>18</v>
      </c>
      <c r="C17" s="18"/>
      <c r="D17" s="3"/>
      <c r="E17" s="3"/>
      <c r="F17" s="3"/>
      <c r="G17" s="3"/>
      <c r="H17" s="3"/>
      <c r="I17" s="3"/>
      <c r="J17" s="3"/>
      <c r="K17" s="19"/>
      <c r="L17" s="114"/>
    </row>
    <row r="18" spans="1:12" x14ac:dyDescent="0.25">
      <c r="A18" s="356"/>
      <c r="B18" s="6" t="s">
        <v>19</v>
      </c>
      <c r="C18" s="18"/>
      <c r="D18" s="3"/>
      <c r="E18" s="3"/>
      <c r="F18" s="3"/>
      <c r="G18" s="3"/>
      <c r="H18" s="3"/>
      <c r="I18" s="3"/>
      <c r="J18" s="3"/>
      <c r="K18" s="19"/>
      <c r="L18" s="114"/>
    </row>
    <row r="19" spans="1:12" x14ac:dyDescent="0.25">
      <c r="A19" s="356"/>
      <c r="B19" s="6" t="s">
        <v>20</v>
      </c>
      <c r="C19" s="18"/>
      <c r="D19" s="3"/>
      <c r="E19" s="3"/>
      <c r="F19" s="3"/>
      <c r="G19" s="3"/>
      <c r="H19" s="3"/>
      <c r="I19" s="3"/>
      <c r="J19" s="3"/>
      <c r="K19" s="19"/>
      <c r="L19" s="114"/>
    </row>
    <row r="20" spans="1:12" ht="13.8" thickBot="1" x14ac:dyDescent="0.3">
      <c r="A20" s="368"/>
      <c r="B20" s="11" t="s">
        <v>21</v>
      </c>
      <c r="C20" s="20"/>
      <c r="D20" s="4"/>
      <c r="E20" s="4"/>
      <c r="F20" s="4"/>
      <c r="G20" s="4"/>
      <c r="H20" s="4"/>
      <c r="I20" s="4"/>
      <c r="J20" s="4"/>
      <c r="K20" s="20"/>
      <c r="L20" s="116"/>
    </row>
    <row r="21" spans="1:12" x14ac:dyDescent="0.25">
      <c r="A21" s="355" t="s">
        <v>23</v>
      </c>
      <c r="B21" s="31" t="s">
        <v>24</v>
      </c>
      <c r="C21" s="21"/>
      <c r="D21" s="9"/>
      <c r="E21" s="9"/>
      <c r="F21" s="9"/>
      <c r="G21" s="9"/>
      <c r="H21" s="9"/>
      <c r="I21" s="9"/>
      <c r="J21" s="9"/>
      <c r="K21" s="21"/>
      <c r="L21" s="113"/>
    </row>
    <row r="22" spans="1:12" x14ac:dyDescent="0.25">
      <c r="A22" s="356"/>
      <c r="B22" s="6" t="s">
        <v>25</v>
      </c>
      <c r="C22" s="18"/>
      <c r="D22" s="3"/>
      <c r="E22" s="3"/>
      <c r="F22" s="3"/>
      <c r="G22" s="3"/>
      <c r="H22" s="3"/>
      <c r="I22" s="3"/>
      <c r="J22" s="3"/>
      <c r="K22" s="19"/>
      <c r="L22" s="114"/>
    </row>
    <row r="23" spans="1:12" ht="13.8" thickBot="1" x14ac:dyDescent="0.3">
      <c r="A23" s="368"/>
      <c r="B23" s="11" t="s">
        <v>26</v>
      </c>
      <c r="C23" s="20"/>
      <c r="D23" s="4"/>
      <c r="E23" s="4"/>
      <c r="F23" s="4"/>
      <c r="G23" s="4"/>
      <c r="H23" s="4"/>
      <c r="I23" s="4"/>
      <c r="J23" s="4"/>
      <c r="K23" s="20"/>
      <c r="L23" s="116"/>
    </row>
    <row r="24" spans="1:12" x14ac:dyDescent="0.25">
      <c r="A24" s="369" t="s">
        <v>116</v>
      </c>
      <c r="B24" s="31" t="s">
        <v>119</v>
      </c>
      <c r="C24" s="101">
        <v>0</v>
      </c>
      <c r="D24" s="101">
        <v>1785</v>
      </c>
      <c r="E24" s="101">
        <v>90</v>
      </c>
      <c r="F24" s="101">
        <v>36</v>
      </c>
      <c r="G24" s="101">
        <v>42</v>
      </c>
      <c r="H24" s="101">
        <v>1700</v>
      </c>
      <c r="I24" s="101">
        <v>5</v>
      </c>
      <c r="J24" s="101">
        <v>1610</v>
      </c>
      <c r="K24" s="21">
        <v>1731.14</v>
      </c>
      <c r="L24" s="113">
        <v>1714.8</v>
      </c>
    </row>
    <row r="25" spans="1:12" x14ac:dyDescent="0.25">
      <c r="A25" s="359"/>
      <c r="B25" s="6" t="s">
        <v>120</v>
      </c>
      <c r="C25" s="98">
        <v>0</v>
      </c>
      <c r="D25" s="99">
        <v>1820</v>
      </c>
      <c r="E25" s="99">
        <v>110</v>
      </c>
      <c r="F25" s="99">
        <v>36</v>
      </c>
      <c r="G25" s="99">
        <v>56</v>
      </c>
      <c r="H25" s="99">
        <v>1710</v>
      </c>
      <c r="I25" s="99">
        <v>5</v>
      </c>
      <c r="J25" s="99">
        <v>1640</v>
      </c>
      <c r="K25" s="19">
        <v>2167.87</v>
      </c>
      <c r="L25" s="114">
        <v>2152.16</v>
      </c>
    </row>
    <row r="26" spans="1:12" ht="13.8" thickBot="1" x14ac:dyDescent="0.3">
      <c r="A26" s="360"/>
      <c r="B26" s="12" t="s">
        <v>121</v>
      </c>
      <c r="C26" s="100">
        <v>0</v>
      </c>
      <c r="D26" s="100">
        <v>1865</v>
      </c>
      <c r="E26" s="100">
        <v>144</v>
      </c>
      <c r="F26" s="100">
        <v>36</v>
      </c>
      <c r="G26" s="100">
        <v>62</v>
      </c>
      <c r="H26" s="100">
        <v>1750</v>
      </c>
      <c r="I26" s="100">
        <v>5</v>
      </c>
      <c r="J26" s="100">
        <v>1670</v>
      </c>
      <c r="K26" s="20">
        <v>2962.42</v>
      </c>
      <c r="L26" s="116">
        <v>2945.45</v>
      </c>
    </row>
    <row r="27" spans="1:12" x14ac:dyDescent="0.25">
      <c r="A27" s="30" t="s">
        <v>60</v>
      </c>
      <c r="C27" s="1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27" t="s">
        <v>61</v>
      </c>
      <c r="C28" s="1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27" t="s">
        <v>62</v>
      </c>
      <c r="B29" s="28"/>
      <c r="C29" s="28"/>
      <c r="D29" s="29"/>
      <c r="E29" s="29"/>
      <c r="F29" s="29"/>
      <c r="G29" s="29"/>
      <c r="H29" s="5"/>
      <c r="I29" s="5"/>
      <c r="J29" s="5"/>
      <c r="K29" s="5"/>
      <c r="L29" s="5"/>
    </row>
    <row r="30" spans="1:12" x14ac:dyDescent="0.25">
      <c r="A30" s="27" t="s">
        <v>63</v>
      </c>
      <c r="B30" s="28"/>
      <c r="C30" s="28"/>
      <c r="D30" s="29"/>
      <c r="E30" s="29"/>
      <c r="F30" s="29"/>
      <c r="G30" s="29"/>
      <c r="H30" s="29"/>
      <c r="I30" s="5"/>
      <c r="J30" s="5"/>
      <c r="K30" s="5"/>
      <c r="L30" s="5"/>
    </row>
    <row r="31" spans="1:12" x14ac:dyDescent="0.25">
      <c r="A31" s="27" t="s">
        <v>64</v>
      </c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27" t="s">
        <v>65</v>
      </c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3:12" x14ac:dyDescent="0.25"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3:12" x14ac:dyDescent="0.25"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3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3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3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3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3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3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3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3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</sheetData>
  <mergeCells count="6">
    <mergeCell ref="A21:A23"/>
    <mergeCell ref="A24:A26"/>
    <mergeCell ref="D7:H7"/>
    <mergeCell ref="A9:B9"/>
    <mergeCell ref="A16:A20"/>
    <mergeCell ref="A10:A15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34"/>
  <sheetViews>
    <sheetView topLeftCell="B1" workbookViewId="0">
      <selection activeCell="K23" sqref="K23"/>
    </sheetView>
  </sheetViews>
  <sheetFormatPr defaultRowHeight="13.2" x14ac:dyDescent="0.25"/>
  <cols>
    <col min="1" max="1" width="11.44140625" customWidth="1"/>
    <col min="2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B1" s="1"/>
      <c r="E1" t="s">
        <v>58</v>
      </c>
      <c r="I1" t="s">
        <v>68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ht="13.8" thickBot="1" x14ac:dyDescent="0.3">
      <c r="B6" s="1"/>
    </row>
    <row r="7" spans="1:12" ht="13.8" thickBot="1" x14ac:dyDescent="0.3">
      <c r="B7" s="1"/>
      <c r="D7" s="323" t="s">
        <v>141</v>
      </c>
      <c r="E7" s="324"/>
      <c r="F7" s="324"/>
      <c r="G7" s="324"/>
      <c r="H7" s="325"/>
    </row>
    <row r="8" spans="1:12" ht="13.8" thickBot="1" x14ac:dyDescent="0.3">
      <c r="B8" s="1"/>
    </row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ht="13.8" thickBot="1" x14ac:dyDescent="0.3">
      <c r="A10" s="236" t="s">
        <v>123</v>
      </c>
      <c r="B10" s="237" t="s">
        <v>12</v>
      </c>
      <c r="C10" s="238">
        <v>1631.6</v>
      </c>
      <c r="D10" s="196">
        <v>1830</v>
      </c>
      <c r="E10" s="196">
        <v>74</v>
      </c>
      <c r="F10" s="196">
        <v>40</v>
      </c>
      <c r="G10" s="196">
        <v>36</v>
      </c>
      <c r="H10" s="196">
        <v>1760</v>
      </c>
      <c r="I10" s="196">
        <v>5</v>
      </c>
      <c r="J10" s="196">
        <v>1710</v>
      </c>
      <c r="K10" s="176">
        <v>289.42</v>
      </c>
      <c r="L10" s="197">
        <v>277.93</v>
      </c>
    </row>
    <row r="11" spans="1:12" x14ac:dyDescent="0.25">
      <c r="A11" s="147"/>
      <c r="B11" s="135" t="s">
        <v>13</v>
      </c>
      <c r="C11" s="188">
        <v>1631.6</v>
      </c>
      <c r="D11" s="101">
        <v>1915</v>
      </c>
      <c r="E11" s="101">
        <v>96</v>
      </c>
      <c r="F11" s="101">
        <v>40</v>
      </c>
      <c r="G11" s="101">
        <v>48</v>
      </c>
      <c r="H11" s="101">
        <v>1820</v>
      </c>
      <c r="I11" s="101">
        <v>5</v>
      </c>
      <c r="J11" s="101">
        <v>1760</v>
      </c>
      <c r="K11" s="21">
        <v>549.97</v>
      </c>
      <c r="L11" s="113">
        <v>535.26</v>
      </c>
    </row>
    <row r="12" spans="1:12" x14ac:dyDescent="0.25">
      <c r="A12" s="148"/>
      <c r="B12" s="6" t="s">
        <v>14</v>
      </c>
      <c r="C12" s="3">
        <v>1631.6</v>
      </c>
      <c r="D12" s="99">
        <v>1930</v>
      </c>
      <c r="E12" s="99">
        <v>118</v>
      </c>
      <c r="F12" s="99">
        <v>40</v>
      </c>
      <c r="G12" s="99">
        <v>56</v>
      </c>
      <c r="H12" s="99">
        <v>1820</v>
      </c>
      <c r="I12" s="99">
        <v>5</v>
      </c>
      <c r="J12" s="99">
        <v>1750</v>
      </c>
      <c r="K12" s="19">
        <v>681.3</v>
      </c>
      <c r="L12" s="114">
        <v>664.76</v>
      </c>
    </row>
    <row r="13" spans="1:12" ht="13.8" thickBot="1" x14ac:dyDescent="0.3">
      <c r="A13" s="177" t="s">
        <v>117</v>
      </c>
      <c r="B13" s="11" t="s">
        <v>15</v>
      </c>
      <c r="C13" s="92">
        <v>1631.6</v>
      </c>
      <c r="D13" s="100">
        <v>1975</v>
      </c>
      <c r="E13" s="100">
        <v>154</v>
      </c>
      <c r="F13" s="100">
        <v>40</v>
      </c>
      <c r="G13" s="100">
        <v>62</v>
      </c>
      <c r="H13" s="100">
        <v>1860</v>
      </c>
      <c r="I13" s="100">
        <v>5</v>
      </c>
      <c r="J13" s="100">
        <v>1780</v>
      </c>
      <c r="K13" s="20">
        <v>1028.98</v>
      </c>
      <c r="L13" s="116">
        <v>1011.16</v>
      </c>
    </row>
    <row r="14" spans="1:12" x14ac:dyDescent="0.25">
      <c r="A14" s="147"/>
      <c r="B14" s="159" t="s">
        <v>108</v>
      </c>
      <c r="C14" s="188">
        <v>1631.6</v>
      </c>
      <c r="D14" s="101">
        <v>1830</v>
      </c>
      <c r="E14" s="101">
        <v>80</v>
      </c>
      <c r="F14" s="101">
        <v>40</v>
      </c>
      <c r="G14" s="101">
        <v>36</v>
      </c>
      <c r="H14" s="101">
        <v>1760</v>
      </c>
      <c r="I14" s="101">
        <v>5</v>
      </c>
      <c r="J14" s="101">
        <v>1710</v>
      </c>
      <c r="K14" s="21">
        <v>312.88</v>
      </c>
      <c r="L14" s="113">
        <v>301.39999999999998</v>
      </c>
    </row>
    <row r="15" spans="1:12" x14ac:dyDescent="0.25">
      <c r="A15" s="148"/>
      <c r="B15" s="158" t="s">
        <v>109</v>
      </c>
      <c r="C15" s="3">
        <v>1631.6</v>
      </c>
      <c r="D15" s="99">
        <v>1915</v>
      </c>
      <c r="E15" s="152" t="s">
        <v>32</v>
      </c>
      <c r="F15" s="99">
        <v>40</v>
      </c>
      <c r="G15" s="99">
        <v>48</v>
      </c>
      <c r="H15" s="99">
        <v>1820</v>
      </c>
      <c r="I15" s="99">
        <v>5</v>
      </c>
      <c r="J15" s="99">
        <v>1760</v>
      </c>
      <c r="K15" s="18"/>
      <c r="L15" s="133"/>
    </row>
    <row r="16" spans="1:12" ht="13.8" thickBot="1" x14ac:dyDescent="0.3">
      <c r="A16" s="157" t="s">
        <v>107</v>
      </c>
      <c r="B16" s="160" t="s">
        <v>110</v>
      </c>
      <c r="C16" s="92">
        <v>1631.6</v>
      </c>
      <c r="D16" s="100">
        <v>1930</v>
      </c>
      <c r="E16" s="156" t="s">
        <v>32</v>
      </c>
      <c r="F16" s="100">
        <v>40</v>
      </c>
      <c r="G16" s="100">
        <v>56</v>
      </c>
      <c r="H16" s="100">
        <v>1820</v>
      </c>
      <c r="I16" s="100">
        <v>5</v>
      </c>
      <c r="J16" s="100">
        <v>1750</v>
      </c>
      <c r="K16" s="91"/>
      <c r="L16" s="108"/>
    </row>
    <row r="17" spans="1:15" x14ac:dyDescent="0.25">
      <c r="A17" s="355" t="s">
        <v>22</v>
      </c>
      <c r="B17" s="31" t="s">
        <v>17</v>
      </c>
      <c r="C17" s="188">
        <v>1631.6</v>
      </c>
      <c r="D17" s="101">
        <v>1830</v>
      </c>
      <c r="E17" s="101">
        <v>70</v>
      </c>
      <c r="F17" s="101">
        <v>40</v>
      </c>
      <c r="G17" s="101">
        <v>33</v>
      </c>
      <c r="H17" s="101">
        <v>1760</v>
      </c>
      <c r="I17" s="101">
        <v>5</v>
      </c>
      <c r="J17" s="101">
        <v>1710</v>
      </c>
      <c r="K17" s="21">
        <v>273.77</v>
      </c>
      <c r="L17" s="113">
        <v>262.29000000000002</v>
      </c>
      <c r="O17" s="241"/>
    </row>
    <row r="18" spans="1:15" x14ac:dyDescent="0.25">
      <c r="A18" s="356"/>
      <c r="B18" s="6" t="s">
        <v>18</v>
      </c>
      <c r="C18" s="19"/>
      <c r="D18" s="19"/>
      <c r="E18" s="19"/>
      <c r="F18" s="19"/>
      <c r="G18" s="19"/>
      <c r="H18" s="19"/>
      <c r="I18" s="19"/>
      <c r="J18" s="19"/>
      <c r="K18" s="19"/>
      <c r="L18" s="114"/>
    </row>
    <row r="19" spans="1:15" x14ac:dyDescent="0.25">
      <c r="A19" s="356"/>
      <c r="B19" s="6" t="s">
        <v>19</v>
      </c>
      <c r="C19" s="18"/>
      <c r="D19" s="19"/>
      <c r="E19" s="19"/>
      <c r="F19" s="19"/>
      <c r="G19" s="19"/>
      <c r="H19" s="19"/>
      <c r="I19" s="19"/>
      <c r="J19" s="19"/>
      <c r="K19" s="19"/>
      <c r="L19" s="114"/>
    </row>
    <row r="20" spans="1:15" x14ac:dyDescent="0.25">
      <c r="A20" s="356"/>
      <c r="B20" s="6" t="s">
        <v>20</v>
      </c>
      <c r="C20" s="18"/>
      <c r="D20" s="19"/>
      <c r="E20" s="19"/>
      <c r="F20" s="19"/>
      <c r="G20" s="19"/>
      <c r="H20" s="19"/>
      <c r="I20" s="19"/>
      <c r="J20" s="19"/>
      <c r="K20" s="19"/>
      <c r="L20" s="114"/>
    </row>
    <row r="21" spans="1:15" ht="13.8" thickBot="1" x14ac:dyDescent="0.3">
      <c r="A21" s="368"/>
      <c r="B21" s="11" t="s">
        <v>21</v>
      </c>
      <c r="C21" s="20"/>
      <c r="D21" s="20"/>
      <c r="E21" s="20"/>
      <c r="F21" s="20"/>
      <c r="G21" s="20"/>
      <c r="H21" s="20"/>
      <c r="I21" s="20"/>
      <c r="J21" s="20"/>
      <c r="K21" s="20"/>
      <c r="L21" s="116"/>
    </row>
    <row r="22" spans="1:15" x14ac:dyDescent="0.25">
      <c r="A22" s="355" t="s">
        <v>23</v>
      </c>
      <c r="B22" s="142" t="s">
        <v>24</v>
      </c>
      <c r="C22" s="188">
        <v>1631.6</v>
      </c>
      <c r="D22" s="9">
        <f>76.5*25.4</f>
        <v>1943.1</v>
      </c>
      <c r="E22" s="101">
        <v>67</v>
      </c>
      <c r="F22" s="101">
        <v>40</v>
      </c>
      <c r="G22" s="101">
        <v>38</v>
      </c>
      <c r="H22" s="21">
        <f>73.25*25.4</f>
        <v>1860.55</v>
      </c>
      <c r="I22" s="21"/>
      <c r="J22" s="21"/>
      <c r="K22" s="21">
        <v>435.71</v>
      </c>
      <c r="L22" s="113"/>
    </row>
    <row r="23" spans="1:15" x14ac:dyDescent="0.25">
      <c r="A23" s="356"/>
      <c r="B23" s="2" t="s">
        <v>25</v>
      </c>
      <c r="C23" s="19"/>
      <c r="D23" s="19"/>
      <c r="E23" s="19"/>
      <c r="F23" s="19"/>
      <c r="G23" s="19"/>
      <c r="H23" s="19"/>
      <c r="I23" s="19"/>
      <c r="J23" s="19"/>
      <c r="K23" s="19"/>
      <c r="L23" s="114"/>
    </row>
    <row r="24" spans="1:15" ht="13.8" thickBot="1" x14ac:dyDescent="0.3">
      <c r="A24" s="368"/>
      <c r="B24" s="10" t="s">
        <v>26</v>
      </c>
      <c r="C24" s="20"/>
      <c r="D24" s="20"/>
      <c r="E24" s="20"/>
      <c r="F24" s="20"/>
      <c r="G24" s="20"/>
      <c r="H24" s="20"/>
      <c r="I24" s="20"/>
      <c r="J24" s="20"/>
      <c r="K24" s="20"/>
      <c r="L24" s="116"/>
    </row>
    <row r="25" spans="1:15" x14ac:dyDescent="0.25">
      <c r="A25" s="369" t="s">
        <v>116</v>
      </c>
      <c r="B25" s="149" t="s">
        <v>119</v>
      </c>
      <c r="C25" s="21"/>
      <c r="D25" s="101">
        <v>1915</v>
      </c>
      <c r="E25" s="101">
        <v>96</v>
      </c>
      <c r="F25" s="101">
        <v>40</v>
      </c>
      <c r="G25" s="101">
        <v>48</v>
      </c>
      <c r="H25" s="101">
        <v>1820</v>
      </c>
      <c r="I25" s="101">
        <v>5</v>
      </c>
      <c r="J25" s="101">
        <v>1760</v>
      </c>
      <c r="K25" s="21">
        <v>2114.04</v>
      </c>
      <c r="L25" s="113">
        <v>2099.33</v>
      </c>
    </row>
    <row r="26" spans="1:15" x14ac:dyDescent="0.25">
      <c r="A26" s="359"/>
      <c r="B26" s="139" t="s">
        <v>120</v>
      </c>
      <c r="C26" s="18"/>
      <c r="D26" s="99">
        <v>1930</v>
      </c>
      <c r="E26" s="99">
        <v>118</v>
      </c>
      <c r="F26" s="99">
        <v>40</v>
      </c>
      <c r="G26" s="99">
        <v>56</v>
      </c>
      <c r="H26" s="99">
        <v>1820</v>
      </c>
      <c r="I26" s="99">
        <v>5</v>
      </c>
      <c r="J26" s="99">
        <v>1750</v>
      </c>
      <c r="K26" s="19">
        <v>2616.2399999999998</v>
      </c>
      <c r="L26" s="114">
        <v>2599.6999999999998</v>
      </c>
    </row>
    <row r="27" spans="1:15" ht="13.8" thickBot="1" x14ac:dyDescent="0.3">
      <c r="A27" s="360"/>
      <c r="B27" s="140" t="s">
        <v>121</v>
      </c>
      <c r="C27" s="20"/>
      <c r="D27" s="100">
        <v>1975</v>
      </c>
      <c r="E27" s="100">
        <v>154</v>
      </c>
      <c r="F27" s="100">
        <v>40</v>
      </c>
      <c r="G27" s="100">
        <v>62</v>
      </c>
      <c r="H27" s="100">
        <v>1860</v>
      </c>
      <c r="I27" s="100">
        <v>5</v>
      </c>
      <c r="J27" s="100">
        <v>1780</v>
      </c>
      <c r="K27" s="20">
        <v>3554.24</v>
      </c>
      <c r="L27" s="116">
        <v>3536.42</v>
      </c>
    </row>
    <row r="28" spans="1:15" x14ac:dyDescent="0.25">
      <c r="A28" s="30" t="s">
        <v>60</v>
      </c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</row>
    <row r="29" spans="1:15" x14ac:dyDescent="0.25">
      <c r="A29" s="27" t="s">
        <v>61</v>
      </c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</row>
    <row r="30" spans="1:15" x14ac:dyDescent="0.25">
      <c r="A30" s="27" t="s">
        <v>62</v>
      </c>
      <c r="B30" s="28"/>
      <c r="C30" s="28"/>
      <c r="D30" s="29"/>
      <c r="E30" s="29"/>
      <c r="F30" s="29"/>
      <c r="G30" s="29"/>
      <c r="H30" s="5"/>
      <c r="I30" s="5"/>
      <c r="J30" s="5"/>
      <c r="K30" s="5"/>
      <c r="L30" s="5"/>
    </row>
    <row r="31" spans="1:15" x14ac:dyDescent="0.25">
      <c r="A31" s="27" t="s">
        <v>63</v>
      </c>
      <c r="B31" s="28"/>
      <c r="C31" s="28"/>
      <c r="D31" s="29"/>
      <c r="E31" s="29"/>
      <c r="F31" s="29"/>
      <c r="G31" s="29"/>
      <c r="H31" s="29"/>
      <c r="I31" s="5"/>
      <c r="J31" s="5"/>
      <c r="K31" s="5"/>
      <c r="L31" s="5"/>
    </row>
    <row r="32" spans="1:15" x14ac:dyDescent="0.25">
      <c r="A32" s="27" t="s">
        <v>64</v>
      </c>
      <c r="B32" s="1"/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27" t="s">
        <v>65</v>
      </c>
      <c r="B33" s="1"/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ht="13.8" thickBot="1" x14ac:dyDescent="0.3">
      <c r="A34" s="161" t="s">
        <v>107</v>
      </c>
      <c r="B34" s="61" t="s">
        <v>122</v>
      </c>
      <c r="C34" s="1"/>
      <c r="D34" s="5"/>
      <c r="E34" s="5"/>
      <c r="F34" s="5"/>
      <c r="G34" s="5"/>
      <c r="H34" s="5"/>
      <c r="I34" s="5"/>
      <c r="J34" s="5"/>
      <c r="K34" s="5"/>
      <c r="L34" s="5"/>
    </row>
  </sheetData>
  <mergeCells count="5">
    <mergeCell ref="D7:H7"/>
    <mergeCell ref="A9:B9"/>
    <mergeCell ref="A17:A21"/>
    <mergeCell ref="A22:A24"/>
    <mergeCell ref="A25:A27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144"/>
  <sheetViews>
    <sheetView zoomScaleNormal="100" workbookViewId="0">
      <selection activeCell="D7" sqref="D7:H7"/>
    </sheetView>
  </sheetViews>
  <sheetFormatPr defaultRowHeight="13.2" x14ac:dyDescent="0.25"/>
  <cols>
    <col min="1" max="1" width="11.44140625" customWidth="1"/>
    <col min="2" max="2" width="8.5546875" style="1" customWidth="1"/>
    <col min="3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23" t="s">
        <v>142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ht="13.8" thickBot="1" x14ac:dyDescent="0.3">
      <c r="A10" s="236" t="s">
        <v>123</v>
      </c>
      <c r="B10" s="237" t="s">
        <v>12</v>
      </c>
      <c r="C10" s="196">
        <v>1626</v>
      </c>
      <c r="D10" s="196">
        <v>1830</v>
      </c>
      <c r="E10" s="196">
        <v>74</v>
      </c>
      <c r="F10" s="196">
        <v>40</v>
      </c>
      <c r="G10" s="196">
        <v>36</v>
      </c>
      <c r="H10" s="196">
        <v>1760</v>
      </c>
      <c r="I10" s="196">
        <v>5</v>
      </c>
      <c r="J10" s="196">
        <v>1710</v>
      </c>
      <c r="K10" s="176">
        <v>297.20999999999998</v>
      </c>
      <c r="L10" s="197">
        <v>285.73</v>
      </c>
    </row>
    <row r="11" spans="1:12" x14ac:dyDescent="0.25">
      <c r="A11" s="147"/>
      <c r="B11" s="135" t="s">
        <v>13</v>
      </c>
      <c r="C11" s="171">
        <v>1630</v>
      </c>
      <c r="D11" s="101">
        <v>1915</v>
      </c>
      <c r="E11" s="101">
        <v>96</v>
      </c>
      <c r="F11" s="101">
        <v>40</v>
      </c>
      <c r="G11" s="101">
        <v>48</v>
      </c>
      <c r="H11" s="101">
        <v>1820</v>
      </c>
      <c r="I11" s="101">
        <v>5</v>
      </c>
      <c r="J11" s="101">
        <v>1760</v>
      </c>
      <c r="K11" s="21">
        <v>549.97</v>
      </c>
      <c r="L11" s="113">
        <v>535.26</v>
      </c>
    </row>
    <row r="12" spans="1:12" x14ac:dyDescent="0.25">
      <c r="A12" s="148"/>
      <c r="B12" s="6" t="s">
        <v>14</v>
      </c>
      <c r="C12" s="99">
        <v>1630</v>
      </c>
      <c r="D12" s="99">
        <v>1930</v>
      </c>
      <c r="E12" s="99">
        <v>118</v>
      </c>
      <c r="F12" s="99">
        <v>40</v>
      </c>
      <c r="G12" s="99">
        <v>56</v>
      </c>
      <c r="H12" s="99">
        <v>1820</v>
      </c>
      <c r="I12" s="99">
        <v>5</v>
      </c>
      <c r="J12" s="99">
        <v>1750</v>
      </c>
      <c r="K12" s="19">
        <v>694.56</v>
      </c>
      <c r="L12" s="114">
        <v>678.02</v>
      </c>
    </row>
    <row r="13" spans="1:12" ht="13.8" thickBot="1" x14ac:dyDescent="0.3">
      <c r="A13" s="177" t="s">
        <v>117</v>
      </c>
      <c r="B13" s="11" t="s">
        <v>15</v>
      </c>
      <c r="C13" s="153">
        <v>1630</v>
      </c>
      <c r="D13" s="100">
        <v>1975</v>
      </c>
      <c r="E13" s="100">
        <v>154</v>
      </c>
      <c r="F13" s="100">
        <v>40</v>
      </c>
      <c r="G13" s="100">
        <v>62</v>
      </c>
      <c r="H13" s="100">
        <v>1860</v>
      </c>
      <c r="I13" s="100">
        <v>5</v>
      </c>
      <c r="J13" s="100">
        <v>1780</v>
      </c>
      <c r="K13" s="20">
        <v>1045.2</v>
      </c>
      <c r="L13" s="116">
        <v>1027.3900000000001</v>
      </c>
    </row>
    <row r="14" spans="1:12" x14ac:dyDescent="0.25">
      <c r="A14" s="147"/>
      <c r="B14" s="159" t="s">
        <v>108</v>
      </c>
      <c r="C14" s="171">
        <v>1630</v>
      </c>
      <c r="D14" s="101">
        <v>1830</v>
      </c>
      <c r="E14" s="101">
        <v>80</v>
      </c>
      <c r="F14" s="101">
        <v>40</v>
      </c>
      <c r="G14" s="101">
        <v>36</v>
      </c>
      <c r="H14" s="101">
        <v>1760</v>
      </c>
      <c r="I14" s="101">
        <v>5</v>
      </c>
      <c r="J14" s="101">
        <v>1710</v>
      </c>
      <c r="K14" s="21">
        <v>321.87</v>
      </c>
      <c r="L14" s="113">
        <v>310.39</v>
      </c>
    </row>
    <row r="15" spans="1:12" x14ac:dyDescent="0.25">
      <c r="A15" s="148"/>
      <c r="B15" s="158" t="s">
        <v>109</v>
      </c>
      <c r="C15" s="99">
        <v>1630</v>
      </c>
      <c r="D15" s="99">
        <v>1915</v>
      </c>
      <c r="E15" s="152" t="s">
        <v>32</v>
      </c>
      <c r="F15" s="99">
        <v>40</v>
      </c>
      <c r="G15" s="99">
        <v>48</v>
      </c>
      <c r="H15" s="99">
        <v>1820</v>
      </c>
      <c r="I15" s="99">
        <v>5</v>
      </c>
      <c r="J15" s="99">
        <v>1760</v>
      </c>
      <c r="K15" s="18"/>
      <c r="L15" s="133"/>
    </row>
    <row r="16" spans="1:12" ht="13.8" thickBot="1" x14ac:dyDescent="0.3">
      <c r="A16" s="157" t="s">
        <v>107</v>
      </c>
      <c r="B16" s="160" t="s">
        <v>110</v>
      </c>
      <c r="C16" s="153">
        <v>1630</v>
      </c>
      <c r="D16" s="100">
        <v>1930</v>
      </c>
      <c r="E16" s="156" t="s">
        <v>32</v>
      </c>
      <c r="F16" s="100">
        <v>40</v>
      </c>
      <c r="G16" s="100">
        <v>56</v>
      </c>
      <c r="H16" s="100">
        <v>1820</v>
      </c>
      <c r="I16" s="100">
        <v>5</v>
      </c>
      <c r="J16" s="100">
        <v>1750</v>
      </c>
      <c r="K16" s="91"/>
      <c r="L16" s="108"/>
    </row>
    <row r="17" spans="1:12" x14ac:dyDescent="0.25">
      <c r="A17" s="355" t="s">
        <v>22</v>
      </c>
      <c r="B17" s="31" t="s">
        <v>17</v>
      </c>
      <c r="C17" s="171">
        <v>1630</v>
      </c>
      <c r="D17" s="101">
        <v>1830</v>
      </c>
      <c r="E17" s="101">
        <v>70</v>
      </c>
      <c r="F17" s="101">
        <v>40</v>
      </c>
      <c r="G17" s="101">
        <v>33</v>
      </c>
      <c r="H17" s="101">
        <v>1760</v>
      </c>
      <c r="I17" s="101">
        <v>5</v>
      </c>
      <c r="J17" s="101">
        <v>1710</v>
      </c>
      <c r="K17" s="21">
        <v>284.72000000000003</v>
      </c>
      <c r="L17" s="113">
        <v>272.98</v>
      </c>
    </row>
    <row r="18" spans="1:12" x14ac:dyDescent="0.25">
      <c r="A18" s="356"/>
      <c r="B18" s="6" t="s">
        <v>18</v>
      </c>
      <c r="C18" s="19"/>
      <c r="D18" s="19"/>
      <c r="E18" s="19"/>
      <c r="F18" s="19"/>
      <c r="G18" s="19"/>
      <c r="H18" s="19"/>
      <c r="I18" s="19"/>
      <c r="J18" s="19"/>
      <c r="K18" s="19"/>
      <c r="L18" s="114"/>
    </row>
    <row r="19" spans="1:12" x14ac:dyDescent="0.25">
      <c r="A19" s="356"/>
      <c r="B19" s="6" t="s">
        <v>19</v>
      </c>
      <c r="C19" s="18"/>
      <c r="D19" s="19"/>
      <c r="E19" s="19"/>
      <c r="F19" s="19"/>
      <c r="G19" s="19"/>
      <c r="H19" s="19"/>
      <c r="I19" s="19"/>
      <c r="J19" s="19"/>
      <c r="K19" s="19"/>
      <c r="L19" s="114"/>
    </row>
    <row r="20" spans="1:12" x14ac:dyDescent="0.25">
      <c r="A20" s="356"/>
      <c r="B20" s="6" t="s">
        <v>20</v>
      </c>
      <c r="C20" s="18"/>
      <c r="D20" s="19"/>
      <c r="E20" s="19"/>
      <c r="F20" s="19"/>
      <c r="G20" s="19"/>
      <c r="H20" s="19"/>
      <c r="I20" s="19"/>
      <c r="J20" s="19"/>
      <c r="K20" s="19"/>
      <c r="L20" s="114"/>
    </row>
    <row r="21" spans="1:12" ht="13.8" thickBot="1" x14ac:dyDescent="0.3">
      <c r="A21" s="368"/>
      <c r="B21" s="11" t="s">
        <v>21</v>
      </c>
      <c r="C21" s="20"/>
      <c r="D21" s="20"/>
      <c r="E21" s="20"/>
      <c r="F21" s="20"/>
      <c r="G21" s="20"/>
      <c r="H21" s="20"/>
      <c r="I21" s="20"/>
      <c r="J21" s="20"/>
      <c r="K21" s="20"/>
      <c r="L21" s="116"/>
    </row>
    <row r="22" spans="1:12" x14ac:dyDescent="0.25">
      <c r="A22" s="355" t="s">
        <v>23</v>
      </c>
      <c r="B22" s="142" t="s">
        <v>24</v>
      </c>
      <c r="C22" s="171">
        <v>1626</v>
      </c>
      <c r="D22" s="21">
        <f>76.5*25.4</f>
        <v>1943.1</v>
      </c>
      <c r="E22" s="21">
        <v>67</v>
      </c>
      <c r="F22" s="21">
        <v>40</v>
      </c>
      <c r="G22" s="21">
        <v>38</v>
      </c>
      <c r="H22" s="21">
        <f>73.25*25.4</f>
        <v>1860.55</v>
      </c>
      <c r="I22" s="21"/>
      <c r="J22" s="21"/>
      <c r="K22" s="21">
        <v>443.24</v>
      </c>
      <c r="L22" s="113"/>
    </row>
    <row r="23" spans="1:12" x14ac:dyDescent="0.25">
      <c r="A23" s="356"/>
      <c r="B23" s="2" t="s">
        <v>25</v>
      </c>
      <c r="C23" s="19"/>
      <c r="D23" s="19"/>
      <c r="E23" s="19"/>
      <c r="F23" s="19"/>
      <c r="G23" s="19"/>
      <c r="H23" s="19"/>
      <c r="I23" s="19"/>
      <c r="J23" s="19"/>
      <c r="K23" s="19"/>
      <c r="L23" s="114"/>
    </row>
    <row r="24" spans="1:12" ht="13.8" thickBot="1" x14ac:dyDescent="0.3">
      <c r="A24" s="368"/>
      <c r="B24" s="10" t="s">
        <v>26</v>
      </c>
      <c r="C24" s="20"/>
      <c r="D24" s="20"/>
      <c r="E24" s="20"/>
      <c r="F24" s="20"/>
      <c r="G24" s="20"/>
      <c r="H24" s="20"/>
      <c r="I24" s="20"/>
      <c r="J24" s="20"/>
      <c r="K24" s="20"/>
      <c r="L24" s="116"/>
    </row>
    <row r="25" spans="1:12" x14ac:dyDescent="0.25">
      <c r="A25" s="369" t="s">
        <v>116</v>
      </c>
      <c r="B25" s="149" t="s">
        <v>119</v>
      </c>
      <c r="C25" s="21"/>
      <c r="D25" s="101">
        <v>1915</v>
      </c>
      <c r="E25" s="101">
        <v>96</v>
      </c>
      <c r="F25" s="101">
        <v>40</v>
      </c>
      <c r="G25" s="101">
        <v>48</v>
      </c>
      <c r="H25" s="101">
        <v>1820</v>
      </c>
      <c r="I25" s="101">
        <v>5</v>
      </c>
      <c r="J25" s="101">
        <v>1760</v>
      </c>
      <c r="K25" s="21">
        <v>2114.04</v>
      </c>
      <c r="L25" s="113">
        <v>2099.33</v>
      </c>
    </row>
    <row r="26" spans="1:12" x14ac:dyDescent="0.25">
      <c r="A26" s="359"/>
      <c r="B26" s="139" t="s">
        <v>120</v>
      </c>
      <c r="C26" s="18"/>
      <c r="D26" s="99">
        <v>1930</v>
      </c>
      <c r="E26" s="99">
        <v>118</v>
      </c>
      <c r="F26" s="99">
        <v>40</v>
      </c>
      <c r="G26" s="99">
        <v>56</v>
      </c>
      <c r="H26" s="99">
        <v>1820</v>
      </c>
      <c r="I26" s="99">
        <v>5</v>
      </c>
      <c r="J26" s="99">
        <v>1750</v>
      </c>
      <c r="K26" s="19">
        <v>2616.2399999999998</v>
      </c>
      <c r="L26" s="114">
        <v>2599.6999999999998</v>
      </c>
    </row>
    <row r="27" spans="1:12" ht="13.8" thickBot="1" x14ac:dyDescent="0.3">
      <c r="A27" s="360"/>
      <c r="B27" s="140" t="s">
        <v>121</v>
      </c>
      <c r="C27" s="20"/>
      <c r="D27" s="100">
        <v>1975</v>
      </c>
      <c r="E27" s="100">
        <v>154</v>
      </c>
      <c r="F27" s="100">
        <v>40</v>
      </c>
      <c r="G27" s="100">
        <v>62</v>
      </c>
      <c r="H27" s="100">
        <v>1860</v>
      </c>
      <c r="I27" s="100">
        <v>5</v>
      </c>
      <c r="J27" s="100">
        <v>1780</v>
      </c>
      <c r="K27" s="20">
        <v>3554.24</v>
      </c>
      <c r="L27" s="116">
        <v>3536.42</v>
      </c>
    </row>
    <row r="28" spans="1:12" x14ac:dyDescent="0.25">
      <c r="A28" s="30" t="s">
        <v>60</v>
      </c>
      <c r="C28" s="1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27" t="s">
        <v>61</v>
      </c>
      <c r="C29" s="1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27" t="s">
        <v>62</v>
      </c>
      <c r="B30" s="28"/>
      <c r="C30" s="28"/>
      <c r="D30" s="29"/>
      <c r="E30" s="29"/>
      <c r="F30" s="29"/>
      <c r="G30" s="29"/>
      <c r="H30" s="5"/>
      <c r="I30" s="5"/>
      <c r="J30" s="5"/>
      <c r="K30" s="5"/>
      <c r="L30" s="5"/>
    </row>
    <row r="31" spans="1:12" x14ac:dyDescent="0.25">
      <c r="A31" s="27" t="s">
        <v>63</v>
      </c>
      <c r="B31" s="28"/>
      <c r="C31" s="28"/>
      <c r="D31" s="29"/>
      <c r="E31" s="29"/>
      <c r="F31" s="29"/>
      <c r="G31" s="29"/>
      <c r="H31" s="29"/>
      <c r="I31" s="5"/>
      <c r="J31" s="5"/>
      <c r="K31" s="5"/>
      <c r="L31" s="5"/>
    </row>
    <row r="32" spans="1:12" x14ac:dyDescent="0.25">
      <c r="A32" s="27" t="s">
        <v>64</v>
      </c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27" t="s">
        <v>65</v>
      </c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ht="13.8" thickBot="1" x14ac:dyDescent="0.3">
      <c r="A34" s="161" t="s">
        <v>107</v>
      </c>
      <c r="B34" s="61" t="s">
        <v>122</v>
      </c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</sheetData>
  <mergeCells count="5">
    <mergeCell ref="A22:A24"/>
    <mergeCell ref="A25:A27"/>
    <mergeCell ref="D7:H7"/>
    <mergeCell ref="A9:B9"/>
    <mergeCell ref="A17:A21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30"/>
  <sheetViews>
    <sheetView workbookViewId="0">
      <selection activeCell="N11" sqref="N11"/>
    </sheetView>
  </sheetViews>
  <sheetFormatPr defaultRowHeight="13.2" x14ac:dyDescent="0.25"/>
  <cols>
    <col min="1" max="1" width="11.44140625" customWidth="1"/>
    <col min="2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B1" s="1"/>
      <c r="E1" t="s">
        <v>58</v>
      </c>
      <c r="I1" t="s">
        <v>68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ht="13.8" thickBot="1" x14ac:dyDescent="0.3">
      <c r="B6" s="1"/>
    </row>
    <row r="7" spans="1:12" ht="13.8" thickBot="1" x14ac:dyDescent="0.3">
      <c r="B7" s="1"/>
      <c r="D7" s="323" t="s">
        <v>140</v>
      </c>
      <c r="E7" s="324"/>
      <c r="F7" s="324"/>
      <c r="G7" s="324"/>
      <c r="H7" s="325"/>
    </row>
    <row r="8" spans="1:12" ht="13.8" thickBot="1" x14ac:dyDescent="0.3">
      <c r="B8" s="1"/>
    </row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ht="13.8" thickBot="1" x14ac:dyDescent="0.3">
      <c r="A10" s="239" t="s">
        <v>124</v>
      </c>
      <c r="B10" s="240" t="s">
        <v>12</v>
      </c>
      <c r="C10" s="196">
        <v>1826</v>
      </c>
      <c r="D10" s="238">
        <v>2045</v>
      </c>
      <c r="E10" s="238">
        <v>84</v>
      </c>
      <c r="F10" s="196">
        <v>44</v>
      </c>
      <c r="G10" s="196">
        <v>39</v>
      </c>
      <c r="H10" s="196">
        <v>1970</v>
      </c>
      <c r="I10" s="196">
        <v>5</v>
      </c>
      <c r="J10" s="196">
        <v>1920</v>
      </c>
      <c r="K10" s="176">
        <v>404.01</v>
      </c>
      <c r="L10" s="197">
        <v>390.81</v>
      </c>
    </row>
    <row r="11" spans="1:12" x14ac:dyDescent="0.25">
      <c r="A11" s="374" t="s">
        <v>117</v>
      </c>
      <c r="B11" s="235" t="s">
        <v>13</v>
      </c>
      <c r="C11" s="98">
        <v>1826</v>
      </c>
      <c r="D11" s="8">
        <v>2115</v>
      </c>
      <c r="E11" s="8">
        <v>106</v>
      </c>
      <c r="F11" s="98">
        <v>44</v>
      </c>
      <c r="G11" s="98">
        <v>48</v>
      </c>
      <c r="H11" s="98">
        <v>2020</v>
      </c>
      <c r="I11" s="98">
        <v>5</v>
      </c>
      <c r="J11" s="98">
        <v>1960</v>
      </c>
      <c r="K11" s="18">
        <v>677.46</v>
      </c>
      <c r="L11" s="18">
        <v>659.92</v>
      </c>
    </row>
    <row r="12" spans="1:12" x14ac:dyDescent="0.25">
      <c r="A12" s="372"/>
      <c r="B12" s="6" t="s">
        <v>14</v>
      </c>
      <c r="C12" s="98">
        <v>1826</v>
      </c>
      <c r="D12" s="3">
        <v>2130</v>
      </c>
      <c r="E12" s="3">
        <v>132</v>
      </c>
      <c r="F12" s="99">
        <v>44</v>
      </c>
      <c r="G12" s="99">
        <v>56</v>
      </c>
      <c r="H12" s="99">
        <v>2020</v>
      </c>
      <c r="I12" s="99">
        <v>5</v>
      </c>
      <c r="J12" s="99">
        <v>1950</v>
      </c>
      <c r="K12" s="19">
        <v>865.63</v>
      </c>
      <c r="L12" s="19">
        <v>847.27</v>
      </c>
    </row>
    <row r="13" spans="1:12" ht="13.8" thickBot="1" x14ac:dyDescent="0.3">
      <c r="A13" s="372"/>
      <c r="B13" s="22" t="s">
        <v>15</v>
      </c>
      <c r="C13" s="153">
        <v>1826</v>
      </c>
      <c r="D13" s="23">
        <v>2195</v>
      </c>
      <c r="E13" s="23">
        <v>170</v>
      </c>
      <c r="F13" s="112">
        <v>44</v>
      </c>
      <c r="G13" s="112">
        <v>70</v>
      </c>
      <c r="H13" s="112">
        <v>2070</v>
      </c>
      <c r="I13" s="112">
        <v>5</v>
      </c>
      <c r="J13" s="112">
        <v>1985</v>
      </c>
      <c r="K13" s="24">
        <v>1327.94</v>
      </c>
      <c r="L13" s="24">
        <v>1307.54</v>
      </c>
    </row>
    <row r="14" spans="1:12" x14ac:dyDescent="0.25">
      <c r="A14" s="355" t="s">
        <v>22</v>
      </c>
      <c r="B14" s="31" t="s">
        <v>17</v>
      </c>
      <c r="C14" s="101">
        <v>1826</v>
      </c>
      <c r="D14" s="9">
        <v>2045</v>
      </c>
      <c r="E14" s="9">
        <v>80</v>
      </c>
      <c r="F14" s="101">
        <v>44</v>
      </c>
      <c r="G14" s="101">
        <v>39</v>
      </c>
      <c r="H14" s="101">
        <v>1970</v>
      </c>
      <c r="I14" s="101">
        <v>5</v>
      </c>
      <c r="J14" s="101">
        <v>1918</v>
      </c>
      <c r="K14" s="21">
        <v>384.77</v>
      </c>
      <c r="L14" s="113">
        <v>371.57</v>
      </c>
    </row>
    <row r="15" spans="1:12" x14ac:dyDescent="0.25">
      <c r="A15" s="356"/>
      <c r="B15" s="6" t="s">
        <v>18</v>
      </c>
      <c r="C15" s="98"/>
      <c r="D15" s="3"/>
      <c r="E15" s="3"/>
      <c r="F15" s="99"/>
      <c r="G15" s="3"/>
      <c r="H15" s="99"/>
      <c r="I15" s="3"/>
      <c r="J15" s="3"/>
      <c r="K15" s="19"/>
      <c r="L15" s="114"/>
    </row>
    <row r="16" spans="1:12" x14ac:dyDescent="0.25">
      <c r="A16" s="356"/>
      <c r="B16" s="6" t="s">
        <v>19</v>
      </c>
      <c r="C16" s="98"/>
      <c r="D16" s="3"/>
      <c r="E16" s="3"/>
      <c r="F16" s="99"/>
      <c r="G16" s="3"/>
      <c r="H16" s="99"/>
      <c r="I16" s="3"/>
      <c r="J16" s="3"/>
      <c r="K16" s="19"/>
      <c r="L16" s="114"/>
    </row>
    <row r="17" spans="1:12" x14ac:dyDescent="0.25">
      <c r="A17" s="356"/>
      <c r="B17" s="6" t="s">
        <v>20</v>
      </c>
      <c r="C17" s="98"/>
      <c r="D17" s="3"/>
      <c r="E17" s="3"/>
      <c r="F17" s="99"/>
      <c r="G17" s="3"/>
      <c r="H17" s="99"/>
      <c r="I17" s="3"/>
      <c r="J17" s="3"/>
      <c r="K17" s="19"/>
      <c r="L17" s="114"/>
    </row>
    <row r="18" spans="1:12" ht="13.8" thickBot="1" x14ac:dyDescent="0.3">
      <c r="A18" s="368"/>
      <c r="B18" s="11" t="s">
        <v>21</v>
      </c>
      <c r="C18" s="100"/>
      <c r="D18" s="4"/>
      <c r="E18" s="4"/>
      <c r="F18" s="100"/>
      <c r="G18" s="4"/>
      <c r="H18" s="100"/>
      <c r="I18" s="4"/>
      <c r="J18" s="4"/>
      <c r="K18" s="20"/>
      <c r="L18" s="116"/>
    </row>
    <row r="19" spans="1:12" x14ac:dyDescent="0.25">
      <c r="A19" s="375" t="s">
        <v>23</v>
      </c>
      <c r="B19" s="142" t="s">
        <v>24</v>
      </c>
      <c r="C19" s="98">
        <v>1826</v>
      </c>
      <c r="D19" s="9">
        <v>2108.1999999999998</v>
      </c>
      <c r="E19" s="9">
        <v>73</v>
      </c>
      <c r="F19" s="101">
        <v>44</v>
      </c>
      <c r="G19" s="101">
        <v>40</v>
      </c>
      <c r="H19" s="101">
        <v>2019</v>
      </c>
      <c r="I19" s="9"/>
      <c r="J19" s="9"/>
      <c r="K19" s="21">
        <v>467.57</v>
      </c>
      <c r="L19" s="21"/>
    </row>
    <row r="20" spans="1:12" x14ac:dyDescent="0.25">
      <c r="A20" s="365"/>
      <c r="B20" s="2" t="s">
        <v>25</v>
      </c>
      <c r="C20" s="18"/>
      <c r="D20" s="3"/>
      <c r="E20" s="3"/>
      <c r="F20" s="99"/>
      <c r="G20" s="3"/>
      <c r="H20" s="99"/>
      <c r="I20" s="3"/>
      <c r="J20" s="3"/>
      <c r="K20" s="19"/>
      <c r="L20" s="19"/>
    </row>
    <row r="21" spans="1:12" ht="13.8" thickBot="1" x14ac:dyDescent="0.3">
      <c r="A21" s="366"/>
      <c r="B21" s="10" t="s">
        <v>26</v>
      </c>
      <c r="C21" s="20"/>
      <c r="D21" s="4"/>
      <c r="E21" s="4"/>
      <c r="F21" s="100"/>
      <c r="G21" s="4"/>
      <c r="H21" s="100"/>
      <c r="I21" s="4"/>
      <c r="J21" s="4"/>
      <c r="K21" s="20"/>
      <c r="L21" s="20"/>
    </row>
    <row r="22" spans="1:12" x14ac:dyDescent="0.25">
      <c r="A22" s="371" t="s">
        <v>27</v>
      </c>
      <c r="B22" s="142" t="s">
        <v>28</v>
      </c>
      <c r="C22" s="18"/>
      <c r="D22" s="9">
        <v>2115</v>
      </c>
      <c r="E22" s="9">
        <v>106</v>
      </c>
      <c r="F22" s="101">
        <v>44</v>
      </c>
      <c r="G22" s="101">
        <v>48</v>
      </c>
      <c r="H22" s="101">
        <v>2020</v>
      </c>
      <c r="I22" s="101">
        <v>5</v>
      </c>
      <c r="J22" s="101">
        <v>1960</v>
      </c>
      <c r="K22" s="21">
        <v>2862.51</v>
      </c>
      <c r="L22" s="21"/>
    </row>
    <row r="23" spans="1:12" x14ac:dyDescent="0.25">
      <c r="A23" s="372"/>
      <c r="B23" s="2" t="s">
        <v>29</v>
      </c>
      <c r="C23" s="18"/>
      <c r="D23" s="3">
        <v>2130</v>
      </c>
      <c r="E23" s="3">
        <v>132</v>
      </c>
      <c r="F23" s="99">
        <v>44</v>
      </c>
      <c r="G23" s="99">
        <v>56</v>
      </c>
      <c r="H23" s="99">
        <v>2020</v>
      </c>
      <c r="I23" s="99">
        <v>5</v>
      </c>
      <c r="J23" s="99">
        <v>1950</v>
      </c>
      <c r="K23" s="19">
        <v>865.63</v>
      </c>
      <c r="L23" s="19">
        <v>847.27</v>
      </c>
    </row>
    <row r="24" spans="1:12" ht="13.8" thickBot="1" x14ac:dyDescent="0.3">
      <c r="A24" s="373"/>
      <c r="B24" s="12" t="s">
        <v>30</v>
      </c>
      <c r="C24" s="20"/>
      <c r="D24" s="3">
        <v>2195</v>
      </c>
      <c r="E24" s="3">
        <v>170</v>
      </c>
      <c r="F24" s="99">
        <v>44</v>
      </c>
      <c r="G24" s="99">
        <v>70</v>
      </c>
      <c r="H24" s="99">
        <v>2070</v>
      </c>
      <c r="I24" s="99">
        <v>5</v>
      </c>
      <c r="J24" s="99">
        <v>1985</v>
      </c>
      <c r="K24" s="19">
        <v>1327.94</v>
      </c>
      <c r="L24" s="19">
        <v>1307.54</v>
      </c>
    </row>
    <row r="25" spans="1:12" x14ac:dyDescent="0.25">
      <c r="A25" s="30" t="s">
        <v>60</v>
      </c>
      <c r="B25" s="1"/>
      <c r="C25" s="1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27" t="s">
        <v>61</v>
      </c>
      <c r="B26" s="1"/>
      <c r="C26" s="1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27" t="s">
        <v>62</v>
      </c>
      <c r="B27" s="28"/>
      <c r="C27" s="28"/>
      <c r="D27" s="29"/>
      <c r="E27" s="29"/>
      <c r="F27" s="29"/>
      <c r="G27" s="29"/>
      <c r="H27" s="5"/>
      <c r="I27" s="5"/>
      <c r="J27" s="5"/>
      <c r="K27" s="5"/>
      <c r="L27" s="5"/>
    </row>
    <row r="28" spans="1:12" x14ac:dyDescent="0.25">
      <c r="A28" s="27" t="s">
        <v>63</v>
      </c>
      <c r="B28" s="28"/>
      <c r="C28" s="28"/>
      <c r="D28" s="29"/>
      <c r="E28" s="29"/>
      <c r="F28" s="29"/>
      <c r="G28" s="29"/>
      <c r="H28" s="29"/>
      <c r="I28" s="5"/>
      <c r="J28" s="5"/>
      <c r="K28" s="5"/>
      <c r="L28" s="5"/>
    </row>
    <row r="29" spans="1:12" x14ac:dyDescent="0.25">
      <c r="A29" s="27" t="s">
        <v>64</v>
      </c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27" t="s">
        <v>65</v>
      </c>
      <c r="B30" s="1"/>
      <c r="C30" s="1"/>
      <c r="D30" s="5"/>
      <c r="E30" s="5"/>
      <c r="F30" s="5"/>
      <c r="G30" s="5"/>
      <c r="H30" s="5"/>
      <c r="I30" s="5"/>
      <c r="J30" s="5"/>
      <c r="K30" s="5"/>
      <c r="L30" s="5"/>
    </row>
  </sheetData>
  <mergeCells count="6">
    <mergeCell ref="A22:A24"/>
    <mergeCell ref="D7:H7"/>
    <mergeCell ref="A9:B9"/>
    <mergeCell ref="A11:A13"/>
    <mergeCell ref="A14:A18"/>
    <mergeCell ref="A19:A2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144"/>
  <sheetViews>
    <sheetView workbookViewId="0">
      <selection activeCell="K23" sqref="K23"/>
    </sheetView>
  </sheetViews>
  <sheetFormatPr defaultRowHeight="13.2" x14ac:dyDescent="0.25"/>
  <cols>
    <col min="1" max="1" width="11.44140625" customWidth="1"/>
    <col min="2" max="2" width="8.5546875" style="1" customWidth="1"/>
    <col min="3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23" t="s">
        <v>139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ht="13.8" thickBot="1" x14ac:dyDescent="0.3">
      <c r="A10" s="236" t="s">
        <v>11</v>
      </c>
      <c r="B10" s="237" t="s">
        <v>12</v>
      </c>
      <c r="C10" s="196">
        <v>1834</v>
      </c>
      <c r="D10" s="196">
        <v>2045</v>
      </c>
      <c r="E10" s="196">
        <v>84</v>
      </c>
      <c r="F10" s="196">
        <v>44</v>
      </c>
      <c r="G10" s="196">
        <v>39</v>
      </c>
      <c r="H10" s="196">
        <v>1970</v>
      </c>
      <c r="I10" s="196">
        <v>5</v>
      </c>
      <c r="J10" s="196">
        <v>1920</v>
      </c>
      <c r="K10" s="176">
        <v>388.86</v>
      </c>
      <c r="L10" s="197">
        <v>375.66</v>
      </c>
    </row>
    <row r="11" spans="1:12" x14ac:dyDescent="0.25">
      <c r="A11" s="148"/>
      <c r="B11" s="235" t="s">
        <v>13</v>
      </c>
      <c r="C11" s="98">
        <v>1834</v>
      </c>
      <c r="D11" s="98">
        <v>2115</v>
      </c>
      <c r="E11" s="98">
        <v>106</v>
      </c>
      <c r="F11" s="98">
        <v>44</v>
      </c>
      <c r="G11" s="98">
        <v>48</v>
      </c>
      <c r="H11" s="98">
        <v>2020</v>
      </c>
      <c r="I11" s="98">
        <v>5</v>
      </c>
      <c r="J11" s="98">
        <v>1960</v>
      </c>
      <c r="K11" s="18">
        <v>655.58</v>
      </c>
      <c r="L11" s="133">
        <v>639.38</v>
      </c>
    </row>
    <row r="12" spans="1:12" x14ac:dyDescent="0.25">
      <c r="A12" s="148"/>
      <c r="B12" s="6" t="s">
        <v>14</v>
      </c>
      <c r="C12" s="99">
        <v>1834</v>
      </c>
      <c r="D12" s="99">
        <v>2130</v>
      </c>
      <c r="E12" s="99">
        <v>132</v>
      </c>
      <c r="F12" s="99">
        <v>44</v>
      </c>
      <c r="G12" s="99">
        <v>56</v>
      </c>
      <c r="H12" s="99">
        <v>2020</v>
      </c>
      <c r="I12" s="99">
        <v>5</v>
      </c>
      <c r="J12" s="99">
        <v>1950</v>
      </c>
      <c r="K12" s="19">
        <v>841.83</v>
      </c>
      <c r="L12" s="114">
        <v>829.84</v>
      </c>
    </row>
    <row r="13" spans="1:12" ht="13.8" thickBot="1" x14ac:dyDescent="0.3">
      <c r="A13" s="148" t="s">
        <v>117</v>
      </c>
      <c r="B13" s="22" t="s">
        <v>15</v>
      </c>
      <c r="C13" s="112">
        <v>1834</v>
      </c>
      <c r="D13" s="112">
        <v>2195</v>
      </c>
      <c r="E13" s="112">
        <v>170</v>
      </c>
      <c r="F13" s="112">
        <v>44</v>
      </c>
      <c r="G13" s="112">
        <v>70</v>
      </c>
      <c r="H13" s="112">
        <v>2070</v>
      </c>
      <c r="I13" s="112">
        <v>5</v>
      </c>
      <c r="J13" s="112">
        <v>1985</v>
      </c>
      <c r="K13" s="24">
        <v>1297.27</v>
      </c>
      <c r="L13" s="125">
        <v>1276.8800000000001</v>
      </c>
    </row>
    <row r="14" spans="1:12" x14ac:dyDescent="0.25">
      <c r="A14" s="147"/>
      <c r="B14" s="159" t="s">
        <v>108</v>
      </c>
      <c r="C14" s="101">
        <v>1834</v>
      </c>
      <c r="D14" s="101">
        <v>2045</v>
      </c>
      <c r="E14" s="101">
        <v>88</v>
      </c>
      <c r="F14" s="101">
        <v>44</v>
      </c>
      <c r="G14" s="101">
        <v>39</v>
      </c>
      <c r="H14" s="101">
        <v>1970</v>
      </c>
      <c r="I14" s="101">
        <v>5</v>
      </c>
      <c r="J14" s="101">
        <v>1920</v>
      </c>
      <c r="K14" s="21">
        <v>423.25</v>
      </c>
      <c r="L14" s="113">
        <v>410.04</v>
      </c>
    </row>
    <row r="15" spans="1:12" x14ac:dyDescent="0.25">
      <c r="A15" s="148"/>
      <c r="B15" s="158" t="s">
        <v>109</v>
      </c>
      <c r="C15" s="99">
        <v>1834</v>
      </c>
      <c r="D15" s="99">
        <v>2115</v>
      </c>
      <c r="E15" s="152" t="s">
        <v>32</v>
      </c>
      <c r="F15" s="99">
        <v>44</v>
      </c>
      <c r="G15" s="99">
        <v>48</v>
      </c>
      <c r="H15" s="99">
        <v>2020</v>
      </c>
      <c r="I15" s="99">
        <v>5</v>
      </c>
      <c r="J15" s="99">
        <v>1960</v>
      </c>
      <c r="K15" s="18"/>
      <c r="L15" s="133"/>
    </row>
    <row r="16" spans="1:12" ht="13.8" thickBot="1" x14ac:dyDescent="0.3">
      <c r="A16" s="157" t="s">
        <v>107</v>
      </c>
      <c r="B16" s="160" t="s">
        <v>110</v>
      </c>
      <c r="C16" s="100">
        <v>1834</v>
      </c>
      <c r="D16" s="100">
        <v>2130</v>
      </c>
      <c r="E16" s="156" t="s">
        <v>32</v>
      </c>
      <c r="F16" s="100">
        <v>44</v>
      </c>
      <c r="G16" s="100">
        <v>56</v>
      </c>
      <c r="H16" s="100">
        <v>2020</v>
      </c>
      <c r="I16" s="100">
        <v>5</v>
      </c>
      <c r="J16" s="100">
        <v>1950</v>
      </c>
      <c r="K16" s="91"/>
      <c r="L16" s="108"/>
    </row>
    <row r="17" spans="1:12" x14ac:dyDescent="0.25">
      <c r="A17" s="359" t="s">
        <v>22</v>
      </c>
      <c r="B17" s="7" t="s">
        <v>17</v>
      </c>
      <c r="C17" s="98">
        <v>1834</v>
      </c>
      <c r="D17" s="98">
        <v>2045</v>
      </c>
      <c r="E17" s="98">
        <v>80</v>
      </c>
      <c r="F17" s="98">
        <v>44</v>
      </c>
      <c r="G17" s="98">
        <v>39</v>
      </c>
      <c r="H17" s="98">
        <v>1970</v>
      </c>
      <c r="I17" s="98">
        <v>5</v>
      </c>
      <c r="J17" s="98">
        <v>1918</v>
      </c>
      <c r="K17" s="18">
        <v>370.34</v>
      </c>
      <c r="L17" s="133">
        <v>357.14</v>
      </c>
    </row>
    <row r="18" spans="1:12" x14ac:dyDescent="0.25">
      <c r="A18" s="359"/>
      <c r="B18" s="6" t="s">
        <v>18</v>
      </c>
      <c r="C18" s="18"/>
      <c r="D18" s="3"/>
      <c r="E18" s="3"/>
      <c r="F18" s="3"/>
      <c r="G18" s="3"/>
      <c r="H18" s="3"/>
      <c r="I18" s="3"/>
      <c r="J18" s="3"/>
      <c r="K18" s="19"/>
      <c r="L18" s="114"/>
    </row>
    <row r="19" spans="1:12" x14ac:dyDescent="0.25">
      <c r="A19" s="359"/>
      <c r="B19" s="6" t="s">
        <v>19</v>
      </c>
      <c r="C19" s="18"/>
      <c r="D19" s="3"/>
      <c r="E19" s="3"/>
      <c r="F19" s="3"/>
      <c r="G19" s="3"/>
      <c r="H19" s="3"/>
      <c r="I19" s="3"/>
      <c r="J19" s="3"/>
      <c r="K19" s="19"/>
      <c r="L19" s="114"/>
    </row>
    <row r="20" spans="1:12" x14ac:dyDescent="0.25">
      <c r="A20" s="359"/>
      <c r="B20" s="6" t="s">
        <v>20</v>
      </c>
      <c r="C20" s="18"/>
      <c r="D20" s="3"/>
      <c r="E20" s="3"/>
      <c r="F20" s="3"/>
      <c r="G20" s="3"/>
      <c r="H20" s="3"/>
      <c r="I20" s="3"/>
      <c r="J20" s="3"/>
      <c r="K20" s="19"/>
      <c r="L20" s="114"/>
    </row>
    <row r="21" spans="1:12" ht="13.8" thickBot="1" x14ac:dyDescent="0.3">
      <c r="A21" s="360"/>
      <c r="B21" s="11" t="s">
        <v>21</v>
      </c>
      <c r="C21" s="20"/>
      <c r="D21" s="4"/>
      <c r="E21" s="4"/>
      <c r="F21" s="4"/>
      <c r="G21" s="4"/>
      <c r="H21" s="4"/>
      <c r="I21" s="4"/>
      <c r="J21" s="4"/>
      <c r="K21" s="20"/>
      <c r="L21" s="116"/>
    </row>
    <row r="22" spans="1:12" x14ac:dyDescent="0.25">
      <c r="A22" s="355" t="s">
        <v>23</v>
      </c>
      <c r="B22" s="142" t="s">
        <v>24</v>
      </c>
      <c r="C22" s="171">
        <v>1834</v>
      </c>
      <c r="D22" s="9">
        <f>83*25.4</f>
        <v>2108.1999999999998</v>
      </c>
      <c r="E22" s="9">
        <v>73</v>
      </c>
      <c r="F22" s="9">
        <v>44</v>
      </c>
      <c r="G22" s="9">
        <v>40</v>
      </c>
      <c r="H22" s="9">
        <f>79.5*25.4</f>
        <v>2019.3</v>
      </c>
      <c r="I22" s="9"/>
      <c r="J22" s="9"/>
      <c r="K22" s="21">
        <v>454.4</v>
      </c>
      <c r="L22" s="113"/>
    </row>
    <row r="23" spans="1:12" x14ac:dyDescent="0.25">
      <c r="A23" s="356"/>
      <c r="B23" s="2" t="s">
        <v>25</v>
      </c>
      <c r="C23" s="19"/>
      <c r="D23" s="3"/>
      <c r="E23" s="3"/>
      <c r="F23" s="3"/>
      <c r="G23" s="3"/>
      <c r="H23" s="3"/>
      <c r="I23" s="3"/>
      <c r="J23" s="3"/>
      <c r="K23" s="19"/>
      <c r="L23" s="114"/>
    </row>
    <row r="24" spans="1:12" ht="13.8" thickBot="1" x14ac:dyDescent="0.3">
      <c r="A24" s="368"/>
      <c r="B24" s="10" t="s">
        <v>26</v>
      </c>
      <c r="C24" s="20"/>
      <c r="D24" s="4"/>
      <c r="E24" s="4"/>
      <c r="F24" s="4"/>
      <c r="G24" s="4"/>
      <c r="H24" s="4"/>
      <c r="I24" s="4"/>
      <c r="J24" s="4"/>
      <c r="K24" s="20"/>
      <c r="L24" s="116"/>
    </row>
    <row r="25" spans="1:12" x14ac:dyDescent="0.25">
      <c r="A25" s="369" t="s">
        <v>116</v>
      </c>
      <c r="B25" s="149" t="s">
        <v>119</v>
      </c>
      <c r="C25" s="21"/>
      <c r="D25" s="101">
        <v>2115</v>
      </c>
      <c r="E25" s="101">
        <v>106</v>
      </c>
      <c r="F25" s="101">
        <v>44</v>
      </c>
      <c r="G25" s="101">
        <v>48</v>
      </c>
      <c r="H25" s="101">
        <v>2020</v>
      </c>
      <c r="I25" s="99">
        <v>5</v>
      </c>
      <c r="J25" s="99">
        <v>1960</v>
      </c>
      <c r="K25" s="21">
        <v>2862.51</v>
      </c>
      <c r="L25" s="113">
        <v>2853.15</v>
      </c>
    </row>
    <row r="26" spans="1:12" x14ac:dyDescent="0.25">
      <c r="A26" s="359"/>
      <c r="B26" s="139" t="s">
        <v>120</v>
      </c>
      <c r="C26" s="18"/>
      <c r="D26" s="99">
        <v>2130</v>
      </c>
      <c r="E26" s="99">
        <v>132</v>
      </c>
      <c r="F26" s="99">
        <v>44</v>
      </c>
      <c r="G26" s="99">
        <v>56</v>
      </c>
      <c r="H26" s="99">
        <v>2020</v>
      </c>
      <c r="I26" s="99">
        <v>5</v>
      </c>
      <c r="J26" s="99">
        <v>1950</v>
      </c>
      <c r="K26" s="19">
        <v>3576.66</v>
      </c>
      <c r="L26" s="114">
        <v>3566.85</v>
      </c>
    </row>
    <row r="27" spans="1:12" ht="13.8" thickBot="1" x14ac:dyDescent="0.3">
      <c r="A27" s="360"/>
      <c r="B27" s="140" t="s">
        <v>121</v>
      </c>
      <c r="C27" s="20"/>
      <c r="D27" s="100">
        <v>2195</v>
      </c>
      <c r="E27" s="100">
        <v>170</v>
      </c>
      <c r="F27" s="100">
        <v>44</v>
      </c>
      <c r="G27" s="100">
        <v>70</v>
      </c>
      <c r="H27" s="100">
        <v>2070</v>
      </c>
      <c r="I27" s="100">
        <v>5</v>
      </c>
      <c r="J27" s="100">
        <v>1985</v>
      </c>
      <c r="K27" s="20">
        <v>4819.3999999999996</v>
      </c>
      <c r="L27" s="116">
        <v>4809.62</v>
      </c>
    </row>
    <row r="28" spans="1:12" x14ac:dyDescent="0.25">
      <c r="A28" s="30" t="s">
        <v>60</v>
      </c>
      <c r="C28" s="1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27" t="s">
        <v>61</v>
      </c>
      <c r="C29" s="1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27" t="s">
        <v>62</v>
      </c>
      <c r="B30" s="28"/>
      <c r="C30" s="28"/>
      <c r="D30" s="29"/>
      <c r="E30" s="29"/>
      <c r="F30" s="29"/>
      <c r="G30" s="29"/>
      <c r="H30" s="5"/>
      <c r="I30" s="5"/>
      <c r="J30" s="5"/>
      <c r="K30" s="5"/>
      <c r="L30" s="5"/>
    </row>
    <row r="31" spans="1:12" x14ac:dyDescent="0.25">
      <c r="A31" s="27" t="s">
        <v>63</v>
      </c>
      <c r="B31" s="28"/>
      <c r="C31" s="28"/>
      <c r="D31" s="29"/>
      <c r="E31" s="29"/>
      <c r="F31" s="29"/>
      <c r="G31" s="29"/>
      <c r="H31" s="29"/>
      <c r="I31" s="5"/>
      <c r="J31" s="5"/>
      <c r="K31" s="5"/>
      <c r="L31" s="5"/>
    </row>
    <row r="32" spans="1:12" x14ac:dyDescent="0.25">
      <c r="A32" s="27" t="s">
        <v>64</v>
      </c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27" t="s">
        <v>65</v>
      </c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1:12" ht="13.8" thickBot="1" x14ac:dyDescent="0.3">
      <c r="A34" s="161" t="s">
        <v>107</v>
      </c>
      <c r="B34" s="61" t="s">
        <v>122</v>
      </c>
      <c r="C34" s="28"/>
      <c r="D34" s="29"/>
      <c r="E34" s="29"/>
      <c r="F34" s="5"/>
      <c r="G34" s="5"/>
      <c r="H34" s="5"/>
      <c r="I34" s="5"/>
      <c r="J34" s="5"/>
      <c r="K34" s="5"/>
      <c r="L34" s="5"/>
    </row>
    <row r="35" spans="1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5"/>
      <c r="E56" s="5"/>
      <c r="F56" s="5"/>
      <c r="G56" s="5"/>
      <c r="H56" s="5"/>
      <c r="I56" s="5"/>
      <c r="J56" s="5"/>
      <c r="K56" s="5"/>
      <c r="L56" s="5"/>
    </row>
    <row r="57" spans="3:1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</row>
  </sheetData>
  <mergeCells count="5">
    <mergeCell ref="A22:A24"/>
    <mergeCell ref="A25:A27"/>
    <mergeCell ref="D7:H7"/>
    <mergeCell ref="A9:B9"/>
    <mergeCell ref="A17:A21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34"/>
  <sheetViews>
    <sheetView topLeftCell="A2" zoomScaleNormal="100" workbookViewId="0">
      <selection activeCell="O20" sqref="O20:O21"/>
    </sheetView>
  </sheetViews>
  <sheetFormatPr defaultRowHeight="13.2" x14ac:dyDescent="0.25"/>
  <cols>
    <col min="1" max="1" width="11.44140625" customWidth="1"/>
    <col min="2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B1" s="1"/>
      <c r="E1" t="s">
        <v>58</v>
      </c>
      <c r="I1" t="s">
        <v>68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ht="13.8" thickBot="1" x14ac:dyDescent="0.3">
      <c r="B6" s="1"/>
    </row>
    <row r="7" spans="1:12" ht="13.8" thickBot="1" x14ac:dyDescent="0.3">
      <c r="B7" s="1"/>
      <c r="D7" s="323" t="s">
        <v>146</v>
      </c>
      <c r="E7" s="324"/>
      <c r="F7" s="324"/>
      <c r="G7" s="324"/>
      <c r="H7" s="325"/>
    </row>
    <row r="8" spans="1:12" ht="13.8" thickBot="1" x14ac:dyDescent="0.3">
      <c r="B8" s="1"/>
    </row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ht="13.8" thickBot="1" x14ac:dyDescent="0.3">
      <c r="A10" s="236" t="s">
        <v>123</v>
      </c>
      <c r="B10" s="237" t="s">
        <v>12</v>
      </c>
      <c r="C10" s="196">
        <v>2026</v>
      </c>
      <c r="D10" s="196">
        <v>2265</v>
      </c>
      <c r="E10" s="196">
        <v>92</v>
      </c>
      <c r="F10" s="196">
        <v>48</v>
      </c>
      <c r="G10" s="196">
        <v>42</v>
      </c>
      <c r="H10" s="196">
        <v>2180</v>
      </c>
      <c r="I10" s="196">
        <v>5</v>
      </c>
      <c r="J10" s="196">
        <v>2125</v>
      </c>
      <c r="K10" s="176">
        <v>533.19000000000005</v>
      </c>
      <c r="L10" s="197">
        <v>516.86</v>
      </c>
    </row>
    <row r="11" spans="1:12" x14ac:dyDescent="0.25">
      <c r="A11" s="148"/>
      <c r="B11" s="235" t="s">
        <v>13</v>
      </c>
      <c r="C11" s="98">
        <v>2026</v>
      </c>
      <c r="D11" s="98">
        <v>2325</v>
      </c>
      <c r="E11" s="98">
        <v>118</v>
      </c>
      <c r="F11" s="98">
        <v>48</v>
      </c>
      <c r="G11" s="98">
        <v>48</v>
      </c>
      <c r="H11" s="98">
        <v>2230</v>
      </c>
      <c r="I11" s="98">
        <v>5</v>
      </c>
      <c r="J11" s="98">
        <v>2170</v>
      </c>
      <c r="K11" s="18">
        <v>865.2</v>
      </c>
      <c r="L11" s="133">
        <v>847.15</v>
      </c>
    </row>
    <row r="12" spans="1:12" ht="12.9" customHeight="1" thickBot="1" x14ac:dyDescent="0.3">
      <c r="A12" s="177" t="s">
        <v>117</v>
      </c>
      <c r="B12" s="11" t="s">
        <v>14</v>
      </c>
      <c r="C12" s="153">
        <v>2026</v>
      </c>
      <c r="D12" s="100">
        <v>2345</v>
      </c>
      <c r="E12" s="100">
        <v>146</v>
      </c>
      <c r="F12" s="100">
        <v>48</v>
      </c>
      <c r="G12" s="100">
        <v>62</v>
      </c>
      <c r="H12" s="100">
        <v>2230</v>
      </c>
      <c r="I12" s="100">
        <v>5</v>
      </c>
      <c r="J12" s="100">
        <v>2150</v>
      </c>
      <c r="K12" s="20">
        <v>1088.02</v>
      </c>
      <c r="L12" s="116">
        <v>1066.71</v>
      </c>
    </row>
    <row r="13" spans="1:12" x14ac:dyDescent="0.25">
      <c r="A13" s="147"/>
      <c r="B13" s="159" t="s">
        <v>108</v>
      </c>
      <c r="C13" s="171">
        <v>2026</v>
      </c>
      <c r="D13" s="101">
        <v>2265</v>
      </c>
      <c r="E13" s="101">
        <v>96</v>
      </c>
      <c r="F13" s="101">
        <v>48</v>
      </c>
      <c r="G13" s="101">
        <v>42</v>
      </c>
      <c r="H13" s="101">
        <v>2180</v>
      </c>
      <c r="I13" s="101">
        <v>5</v>
      </c>
      <c r="J13" s="101">
        <v>2125</v>
      </c>
      <c r="K13" s="21">
        <v>556.37</v>
      </c>
      <c r="L13" s="113">
        <v>540.04999999999995</v>
      </c>
    </row>
    <row r="14" spans="1:12" x14ac:dyDescent="0.25">
      <c r="A14" s="148"/>
      <c r="B14" s="242" t="s">
        <v>109</v>
      </c>
      <c r="C14" s="99">
        <v>2026</v>
      </c>
      <c r="D14" s="243">
        <v>2325</v>
      </c>
      <c r="E14" s="152" t="s">
        <v>32</v>
      </c>
      <c r="F14" s="99">
        <v>48</v>
      </c>
      <c r="G14" s="99">
        <v>48</v>
      </c>
      <c r="H14" s="99">
        <v>2230</v>
      </c>
      <c r="I14" s="99">
        <v>5</v>
      </c>
      <c r="J14" s="99">
        <v>2170</v>
      </c>
      <c r="K14" s="19"/>
      <c r="L14" s="114"/>
    </row>
    <row r="15" spans="1:12" ht="11.4" customHeight="1" thickBot="1" x14ac:dyDescent="0.3">
      <c r="A15" s="157" t="s">
        <v>107</v>
      </c>
      <c r="B15" s="160" t="s">
        <v>110</v>
      </c>
      <c r="C15" s="153">
        <v>2026</v>
      </c>
      <c r="D15" s="100">
        <v>2345</v>
      </c>
      <c r="E15" s="156" t="s">
        <v>32</v>
      </c>
      <c r="F15" s="100">
        <v>48</v>
      </c>
      <c r="G15" s="100">
        <v>62</v>
      </c>
      <c r="H15" s="100">
        <v>2230</v>
      </c>
      <c r="I15" s="100">
        <v>5</v>
      </c>
      <c r="J15" s="100">
        <v>2150</v>
      </c>
      <c r="K15" s="20"/>
      <c r="L15" s="116"/>
    </row>
    <row r="16" spans="1:12" x14ac:dyDescent="0.25">
      <c r="A16" s="367" t="s">
        <v>22</v>
      </c>
      <c r="B16" s="7" t="s">
        <v>17</v>
      </c>
      <c r="C16" s="171">
        <v>2026</v>
      </c>
      <c r="D16" s="98">
        <v>2265</v>
      </c>
      <c r="E16" s="98">
        <v>90</v>
      </c>
      <c r="F16" s="98">
        <v>48</v>
      </c>
      <c r="G16" s="98">
        <v>39</v>
      </c>
      <c r="H16" s="98">
        <v>2180</v>
      </c>
      <c r="I16" s="98">
        <v>5</v>
      </c>
      <c r="J16" s="98">
        <v>2125</v>
      </c>
      <c r="K16" s="18">
        <v>521.59</v>
      </c>
      <c r="L16" s="133">
        <v>505.27</v>
      </c>
    </row>
    <row r="17" spans="1:12" x14ac:dyDescent="0.25">
      <c r="A17" s="356"/>
      <c r="B17" s="6" t="s">
        <v>18</v>
      </c>
      <c r="C17" s="19"/>
      <c r="D17" s="3"/>
      <c r="E17" s="3"/>
      <c r="F17" s="3"/>
      <c r="G17" s="3"/>
      <c r="H17" s="3"/>
      <c r="I17" s="3"/>
      <c r="J17" s="3"/>
      <c r="K17" s="19"/>
      <c r="L17" s="114"/>
    </row>
    <row r="18" spans="1:12" x14ac:dyDescent="0.25">
      <c r="A18" s="356"/>
      <c r="B18" s="6" t="s">
        <v>19</v>
      </c>
      <c r="C18" s="18"/>
      <c r="D18" s="3"/>
      <c r="E18" s="3"/>
      <c r="F18" s="3"/>
      <c r="G18" s="3"/>
      <c r="H18" s="3"/>
      <c r="I18" s="3"/>
      <c r="J18" s="3"/>
      <c r="K18" s="19"/>
      <c r="L18" s="114"/>
    </row>
    <row r="19" spans="1:12" x14ac:dyDescent="0.25">
      <c r="A19" s="356"/>
      <c r="B19" s="6" t="s">
        <v>20</v>
      </c>
      <c r="C19" s="18"/>
      <c r="D19" s="3"/>
      <c r="E19" s="3"/>
      <c r="F19" s="3"/>
      <c r="G19" s="3"/>
      <c r="H19" s="3"/>
      <c r="I19" s="3"/>
      <c r="J19" s="3"/>
      <c r="K19" s="19"/>
      <c r="L19" s="114"/>
    </row>
    <row r="20" spans="1:12" ht="13.8" thickBot="1" x14ac:dyDescent="0.3">
      <c r="A20" s="368"/>
      <c r="B20" s="11" t="s">
        <v>21</v>
      </c>
      <c r="C20" s="20"/>
      <c r="D20" s="4"/>
      <c r="E20" s="4"/>
      <c r="F20" s="4"/>
      <c r="G20" s="4"/>
      <c r="H20" s="4"/>
      <c r="I20" s="4"/>
      <c r="J20" s="4"/>
      <c r="K20" s="20"/>
      <c r="L20" s="116"/>
    </row>
    <row r="21" spans="1:12" x14ac:dyDescent="0.25">
      <c r="A21" s="355" t="s">
        <v>23</v>
      </c>
      <c r="B21" s="142" t="s">
        <v>24</v>
      </c>
      <c r="C21" s="171">
        <v>2026</v>
      </c>
      <c r="D21" s="9">
        <v>2273.3000000000002</v>
      </c>
      <c r="E21" s="9">
        <v>76.2</v>
      </c>
      <c r="F21" s="9">
        <v>44</v>
      </c>
      <c r="G21" s="9">
        <v>38.1</v>
      </c>
      <c r="H21" s="9">
        <v>2184.4</v>
      </c>
      <c r="I21" s="9"/>
      <c r="J21" s="9"/>
      <c r="K21" s="21">
        <v>469.06</v>
      </c>
      <c r="L21" s="113"/>
    </row>
    <row r="22" spans="1:12" x14ac:dyDescent="0.25">
      <c r="A22" s="356"/>
      <c r="B22" s="2" t="s">
        <v>25</v>
      </c>
      <c r="C22" s="18"/>
      <c r="D22" s="3"/>
      <c r="E22" s="3"/>
      <c r="F22" s="3"/>
      <c r="G22" s="3"/>
      <c r="H22" s="3"/>
      <c r="I22" s="3"/>
      <c r="J22" s="3"/>
      <c r="K22" s="19"/>
      <c r="L22" s="114"/>
    </row>
    <row r="23" spans="1:12" ht="13.8" thickBot="1" x14ac:dyDescent="0.3">
      <c r="A23" s="368"/>
      <c r="B23" s="10" t="s">
        <v>26</v>
      </c>
      <c r="C23" s="20"/>
      <c r="D23" s="4"/>
      <c r="E23" s="4"/>
      <c r="F23" s="4"/>
      <c r="G23" s="4"/>
      <c r="H23" s="4"/>
      <c r="I23" s="4"/>
      <c r="J23" s="4"/>
      <c r="K23" s="20"/>
      <c r="L23" s="116"/>
    </row>
    <row r="24" spans="1:12" x14ac:dyDescent="0.25">
      <c r="A24" s="369" t="s">
        <v>116</v>
      </c>
      <c r="B24" s="135" t="s">
        <v>12</v>
      </c>
      <c r="C24" s="101">
        <v>0</v>
      </c>
      <c r="D24" s="101">
        <v>2265</v>
      </c>
      <c r="E24" s="101">
        <v>92</v>
      </c>
      <c r="F24" s="101">
        <v>48</v>
      </c>
      <c r="G24" s="101">
        <v>42</v>
      </c>
      <c r="H24" s="101">
        <v>2180</v>
      </c>
      <c r="I24" s="101">
        <v>5</v>
      </c>
      <c r="J24" s="101">
        <v>2125</v>
      </c>
      <c r="K24" s="21">
        <v>2859.26</v>
      </c>
      <c r="L24" s="113">
        <v>2842.94</v>
      </c>
    </row>
    <row r="25" spans="1:12" x14ac:dyDescent="0.25">
      <c r="A25" s="359"/>
      <c r="B25" s="17" t="s">
        <v>13</v>
      </c>
      <c r="C25" s="99">
        <v>0</v>
      </c>
      <c r="D25" s="99">
        <v>2325</v>
      </c>
      <c r="E25" s="99">
        <v>118</v>
      </c>
      <c r="F25" s="99">
        <v>48</v>
      </c>
      <c r="G25" s="99">
        <v>48</v>
      </c>
      <c r="H25" s="99">
        <v>2230</v>
      </c>
      <c r="I25" s="99">
        <v>5</v>
      </c>
      <c r="J25" s="99">
        <v>2170</v>
      </c>
      <c r="K25" s="19">
        <v>3848.65</v>
      </c>
      <c r="L25" s="114">
        <v>3830.6</v>
      </c>
    </row>
    <row r="26" spans="1:12" ht="13.8" thickBot="1" x14ac:dyDescent="0.3">
      <c r="A26" s="360"/>
      <c r="B26" s="169" t="s">
        <v>14</v>
      </c>
      <c r="C26" s="129">
        <v>0</v>
      </c>
      <c r="D26" s="100">
        <v>2345</v>
      </c>
      <c r="E26" s="100">
        <v>146</v>
      </c>
      <c r="F26" s="100">
        <v>48</v>
      </c>
      <c r="G26" s="100">
        <v>62</v>
      </c>
      <c r="H26" s="100">
        <v>2230</v>
      </c>
      <c r="I26" s="100">
        <v>5</v>
      </c>
      <c r="J26" s="100">
        <v>2150</v>
      </c>
      <c r="K26" s="91">
        <v>4779.41</v>
      </c>
      <c r="L26" s="108">
        <v>4758.09</v>
      </c>
    </row>
    <row r="27" spans="1:12" x14ac:dyDescent="0.25">
      <c r="A27" s="30" t="s">
        <v>60</v>
      </c>
      <c r="B27" s="1"/>
      <c r="C27" s="1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27" t="s">
        <v>61</v>
      </c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27" t="s">
        <v>62</v>
      </c>
      <c r="B29" s="28"/>
      <c r="C29" s="28"/>
      <c r="D29" s="29"/>
      <c r="E29" s="29"/>
      <c r="F29" s="29"/>
      <c r="G29" s="29"/>
      <c r="H29" s="5"/>
      <c r="I29" s="5"/>
      <c r="J29" s="5"/>
      <c r="K29" s="5"/>
      <c r="L29" s="5"/>
    </row>
    <row r="30" spans="1:12" x14ac:dyDescent="0.25">
      <c r="A30" s="27" t="s">
        <v>63</v>
      </c>
      <c r="B30" s="28"/>
      <c r="C30" s="28"/>
      <c r="D30" s="29"/>
      <c r="E30" s="29"/>
      <c r="F30" s="29"/>
      <c r="G30" s="29"/>
      <c r="H30" s="29"/>
      <c r="I30" s="5"/>
      <c r="J30" s="5"/>
      <c r="K30" s="5"/>
      <c r="L30" s="5"/>
    </row>
    <row r="31" spans="1:12" x14ac:dyDescent="0.25">
      <c r="A31" s="27" t="s">
        <v>64</v>
      </c>
      <c r="B31" s="1"/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27" t="s">
        <v>65</v>
      </c>
      <c r="B32" s="1"/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1:12" ht="13.8" thickBot="1" x14ac:dyDescent="0.3">
      <c r="A33" s="161" t="s">
        <v>107</v>
      </c>
      <c r="B33" s="61" t="s">
        <v>122</v>
      </c>
      <c r="C33" s="28"/>
      <c r="D33" s="29"/>
      <c r="E33" s="29"/>
      <c r="F33" s="5"/>
      <c r="G33" s="5"/>
      <c r="H33" s="5"/>
      <c r="I33" s="5"/>
      <c r="J33" s="5"/>
      <c r="K33" s="5"/>
      <c r="L33" s="5"/>
    </row>
    <row r="34" spans="1:12" x14ac:dyDescent="0.25">
      <c r="B34" s="1"/>
      <c r="C34" s="1"/>
      <c r="D34" s="5"/>
      <c r="E34" s="5"/>
      <c r="F34" s="5"/>
      <c r="G34" s="5"/>
      <c r="H34" s="5"/>
      <c r="I34" s="5"/>
      <c r="J34" s="5"/>
      <c r="K34" s="5"/>
      <c r="L34" s="5"/>
    </row>
  </sheetData>
  <mergeCells count="5">
    <mergeCell ref="D7:H7"/>
    <mergeCell ref="A9:B9"/>
    <mergeCell ref="A16:A20"/>
    <mergeCell ref="A21:A23"/>
    <mergeCell ref="A24:A26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43"/>
  <sheetViews>
    <sheetView workbookViewId="0">
      <selection activeCell="D7" sqref="D7:H7"/>
    </sheetView>
  </sheetViews>
  <sheetFormatPr defaultRowHeight="13.2" x14ac:dyDescent="0.25"/>
  <cols>
    <col min="1" max="1" width="11.44140625" customWidth="1"/>
    <col min="2" max="2" width="8.5546875" style="1" customWidth="1"/>
    <col min="3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23" t="s">
        <v>147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ht="13.8" thickBot="1" x14ac:dyDescent="0.3">
      <c r="A10" s="165" t="s">
        <v>123</v>
      </c>
      <c r="B10" s="198" t="s">
        <v>12</v>
      </c>
      <c r="C10" s="171">
        <v>2038</v>
      </c>
      <c r="D10" s="171">
        <v>2265</v>
      </c>
      <c r="E10" s="171">
        <v>92</v>
      </c>
      <c r="F10" s="171">
        <v>48</v>
      </c>
      <c r="G10" s="171">
        <v>42</v>
      </c>
      <c r="H10" s="171">
        <v>2180</v>
      </c>
      <c r="I10" s="171">
        <v>5</v>
      </c>
      <c r="J10" s="171">
        <v>2125</v>
      </c>
      <c r="K10" s="187">
        <v>505.55</v>
      </c>
      <c r="L10" s="199">
        <v>489.23</v>
      </c>
    </row>
    <row r="11" spans="1:12" ht="13.8" thickBot="1" x14ac:dyDescent="0.3">
      <c r="A11" s="147"/>
      <c r="B11" s="135" t="s">
        <v>13</v>
      </c>
      <c r="C11" s="171">
        <v>2038</v>
      </c>
      <c r="D11" s="101">
        <v>2325</v>
      </c>
      <c r="E11" s="101">
        <v>118</v>
      </c>
      <c r="F11" s="101">
        <v>48</v>
      </c>
      <c r="G11" s="101">
        <v>48</v>
      </c>
      <c r="H11" s="101">
        <v>2230</v>
      </c>
      <c r="I11" s="101">
        <v>5</v>
      </c>
      <c r="J11" s="101">
        <v>2170</v>
      </c>
      <c r="K11" s="21">
        <v>829.75</v>
      </c>
      <c r="L11" s="113">
        <v>811.7</v>
      </c>
    </row>
    <row r="12" spans="1:12" ht="13.8" thickBot="1" x14ac:dyDescent="0.3">
      <c r="A12" s="177" t="s">
        <v>117</v>
      </c>
      <c r="B12" s="11" t="s">
        <v>14</v>
      </c>
      <c r="C12" s="171">
        <v>2038</v>
      </c>
      <c r="D12" s="100">
        <v>2345</v>
      </c>
      <c r="E12" s="100">
        <v>146</v>
      </c>
      <c r="F12" s="100">
        <v>48</v>
      </c>
      <c r="G12" s="100">
        <v>62</v>
      </c>
      <c r="H12" s="100">
        <v>2230</v>
      </c>
      <c r="I12" s="100">
        <v>5</v>
      </c>
      <c r="J12" s="100">
        <v>2150</v>
      </c>
      <c r="K12" s="20">
        <v>960.17</v>
      </c>
      <c r="L12" s="116">
        <v>941.73</v>
      </c>
    </row>
    <row r="13" spans="1:12" ht="13.8" thickBot="1" x14ac:dyDescent="0.3">
      <c r="A13" s="147"/>
      <c r="B13" s="159" t="s">
        <v>108</v>
      </c>
      <c r="C13" s="171">
        <v>2038</v>
      </c>
      <c r="D13" s="101">
        <v>2265</v>
      </c>
      <c r="E13" s="101">
        <v>96</v>
      </c>
      <c r="F13" s="101">
        <v>48</v>
      </c>
      <c r="G13" s="101">
        <v>42</v>
      </c>
      <c r="H13" s="101">
        <v>2180</v>
      </c>
      <c r="I13" s="101">
        <v>5</v>
      </c>
      <c r="J13" s="101">
        <v>2125</v>
      </c>
      <c r="K13" s="21">
        <v>527.53</v>
      </c>
      <c r="L13" s="113">
        <v>511.21</v>
      </c>
    </row>
    <row r="14" spans="1:12" ht="13.8" thickBot="1" x14ac:dyDescent="0.3">
      <c r="A14" s="148"/>
      <c r="B14" s="158" t="s">
        <v>109</v>
      </c>
      <c r="C14" s="171">
        <v>2038</v>
      </c>
      <c r="D14" s="99">
        <v>2325</v>
      </c>
      <c r="E14" s="152" t="s">
        <v>32</v>
      </c>
      <c r="F14" s="99">
        <v>48</v>
      </c>
      <c r="G14" s="99">
        <v>48</v>
      </c>
      <c r="H14" s="99">
        <v>2230</v>
      </c>
      <c r="I14" s="99">
        <v>5</v>
      </c>
      <c r="J14" s="99">
        <v>2170</v>
      </c>
      <c r="K14" s="19"/>
      <c r="L14" s="114"/>
    </row>
    <row r="15" spans="1:12" ht="13.8" thickBot="1" x14ac:dyDescent="0.3">
      <c r="A15" s="157" t="s">
        <v>107</v>
      </c>
      <c r="B15" s="160" t="s">
        <v>110</v>
      </c>
      <c r="C15" s="171">
        <v>2038</v>
      </c>
      <c r="D15" s="100">
        <v>2345</v>
      </c>
      <c r="E15" s="156" t="s">
        <v>32</v>
      </c>
      <c r="F15" s="100">
        <v>48</v>
      </c>
      <c r="G15" s="100">
        <v>62</v>
      </c>
      <c r="H15" s="100">
        <v>2230</v>
      </c>
      <c r="I15" s="100">
        <v>5</v>
      </c>
      <c r="J15" s="100">
        <v>2150</v>
      </c>
      <c r="K15" s="20"/>
      <c r="L15" s="116"/>
    </row>
    <row r="16" spans="1:12" x14ac:dyDescent="0.25">
      <c r="A16" s="367" t="s">
        <v>22</v>
      </c>
      <c r="B16" s="7" t="s">
        <v>17</v>
      </c>
      <c r="C16" s="171">
        <v>2038</v>
      </c>
      <c r="D16" s="98">
        <v>2265</v>
      </c>
      <c r="E16" s="98">
        <v>90</v>
      </c>
      <c r="F16" s="98">
        <v>48</v>
      </c>
      <c r="G16" s="98">
        <v>39</v>
      </c>
      <c r="H16" s="98">
        <v>2180</v>
      </c>
      <c r="I16" s="98">
        <v>5</v>
      </c>
      <c r="J16" s="98">
        <v>2125</v>
      </c>
      <c r="K16" s="18">
        <v>501.03</v>
      </c>
      <c r="L16" s="133">
        <v>484.34</v>
      </c>
    </row>
    <row r="17" spans="1:12" x14ac:dyDescent="0.25">
      <c r="A17" s="356"/>
      <c r="B17" s="6" t="s">
        <v>18</v>
      </c>
      <c r="C17" s="18"/>
      <c r="D17" s="3"/>
      <c r="E17" s="3"/>
      <c r="F17" s="3"/>
      <c r="G17" s="3"/>
      <c r="H17" s="3"/>
      <c r="I17" s="3"/>
      <c r="J17" s="3"/>
      <c r="K17" s="19"/>
      <c r="L17" s="114"/>
    </row>
    <row r="18" spans="1:12" x14ac:dyDescent="0.25">
      <c r="A18" s="356"/>
      <c r="B18" s="6" t="s">
        <v>19</v>
      </c>
      <c r="C18" s="18"/>
      <c r="D18" s="3"/>
      <c r="E18" s="3"/>
      <c r="F18" s="3"/>
      <c r="G18" s="3"/>
      <c r="H18" s="3"/>
      <c r="I18" s="3"/>
      <c r="J18" s="3"/>
      <c r="K18" s="19"/>
      <c r="L18" s="114"/>
    </row>
    <row r="19" spans="1:12" x14ac:dyDescent="0.25">
      <c r="A19" s="356"/>
      <c r="B19" s="6" t="s">
        <v>20</v>
      </c>
      <c r="C19" s="18"/>
      <c r="D19" s="3"/>
      <c r="E19" s="3"/>
      <c r="F19" s="3"/>
      <c r="G19" s="3"/>
      <c r="H19" s="3"/>
      <c r="I19" s="3"/>
      <c r="J19" s="3"/>
      <c r="K19" s="19"/>
      <c r="L19" s="114"/>
    </row>
    <row r="20" spans="1:12" ht="13.8" thickBot="1" x14ac:dyDescent="0.3">
      <c r="A20" s="368"/>
      <c r="B20" s="11" t="s">
        <v>21</v>
      </c>
      <c r="C20" s="20"/>
      <c r="D20" s="4"/>
      <c r="E20" s="4"/>
      <c r="F20" s="4"/>
      <c r="G20" s="4"/>
      <c r="H20" s="4"/>
      <c r="I20" s="4"/>
      <c r="J20" s="4"/>
      <c r="K20" s="20"/>
      <c r="L20" s="116"/>
    </row>
    <row r="21" spans="1:12" x14ac:dyDescent="0.25">
      <c r="A21" s="355" t="s">
        <v>23</v>
      </c>
      <c r="B21" s="142" t="s">
        <v>24</v>
      </c>
      <c r="C21" s="21"/>
      <c r="D21" s="9"/>
      <c r="E21" s="9"/>
      <c r="F21" s="9"/>
      <c r="G21" s="9"/>
      <c r="H21" s="9"/>
      <c r="I21" s="9"/>
      <c r="J21" s="9"/>
      <c r="K21" s="21"/>
      <c r="L21" s="113"/>
    </row>
    <row r="22" spans="1:12" x14ac:dyDescent="0.25">
      <c r="A22" s="356"/>
      <c r="B22" s="2" t="s">
        <v>25</v>
      </c>
      <c r="C22" s="18"/>
      <c r="D22" s="3"/>
      <c r="E22" s="3"/>
      <c r="F22" s="3"/>
      <c r="G22" s="3"/>
      <c r="H22" s="3"/>
      <c r="I22" s="3"/>
      <c r="J22" s="3"/>
      <c r="K22" s="19"/>
      <c r="L22" s="114"/>
    </row>
    <row r="23" spans="1:12" ht="13.8" thickBot="1" x14ac:dyDescent="0.3">
      <c r="A23" s="368"/>
      <c r="B23" s="10" t="s">
        <v>26</v>
      </c>
      <c r="C23" s="20"/>
      <c r="D23" s="4"/>
      <c r="E23" s="4"/>
      <c r="F23" s="4"/>
      <c r="G23" s="4"/>
      <c r="H23" s="4"/>
      <c r="I23" s="4"/>
      <c r="J23" s="4"/>
      <c r="K23" s="20"/>
      <c r="L23" s="116"/>
    </row>
    <row r="24" spans="1:12" x14ac:dyDescent="0.25">
      <c r="A24" s="369" t="s">
        <v>116</v>
      </c>
      <c r="B24" s="135" t="s">
        <v>12</v>
      </c>
      <c r="C24" s="101">
        <v>0</v>
      </c>
      <c r="D24" s="101">
        <v>2265</v>
      </c>
      <c r="E24" s="101">
        <v>92</v>
      </c>
      <c r="F24" s="101">
        <v>48</v>
      </c>
      <c r="G24" s="101">
        <v>42</v>
      </c>
      <c r="H24" s="101">
        <v>2180</v>
      </c>
      <c r="I24" s="101">
        <v>5</v>
      </c>
      <c r="J24" s="101">
        <v>2125</v>
      </c>
      <c r="K24" s="21">
        <v>2859.26</v>
      </c>
      <c r="L24" s="113">
        <v>2842.94</v>
      </c>
    </row>
    <row r="25" spans="1:12" x14ac:dyDescent="0.25">
      <c r="A25" s="359"/>
      <c r="B25" s="17" t="s">
        <v>13</v>
      </c>
      <c r="C25" s="99">
        <v>0</v>
      </c>
      <c r="D25" s="99">
        <v>2325</v>
      </c>
      <c r="E25" s="99">
        <v>118</v>
      </c>
      <c r="F25" s="99">
        <v>48</v>
      </c>
      <c r="G25" s="99">
        <v>48</v>
      </c>
      <c r="H25" s="99">
        <v>2230</v>
      </c>
      <c r="I25" s="99">
        <v>5</v>
      </c>
      <c r="J25" s="99">
        <v>2170</v>
      </c>
      <c r="K25" s="19">
        <v>3848.65</v>
      </c>
      <c r="L25" s="114">
        <v>3830.6</v>
      </c>
    </row>
    <row r="26" spans="1:12" ht="13.8" thickBot="1" x14ac:dyDescent="0.3">
      <c r="A26" s="360"/>
      <c r="B26" s="169" t="s">
        <v>14</v>
      </c>
      <c r="C26" s="129">
        <v>0</v>
      </c>
      <c r="D26" s="100">
        <v>2345</v>
      </c>
      <c r="E26" s="100">
        <v>146</v>
      </c>
      <c r="F26" s="100">
        <v>48</v>
      </c>
      <c r="G26" s="100">
        <v>62</v>
      </c>
      <c r="H26" s="100">
        <v>2230</v>
      </c>
      <c r="I26" s="100">
        <v>5</v>
      </c>
      <c r="J26" s="100">
        <v>2150</v>
      </c>
      <c r="K26" s="91">
        <v>4779.41</v>
      </c>
      <c r="L26" s="108">
        <v>4758.09</v>
      </c>
    </row>
    <row r="27" spans="1:12" x14ac:dyDescent="0.25">
      <c r="A27" s="30" t="s">
        <v>60</v>
      </c>
      <c r="C27" s="1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27" t="s">
        <v>61</v>
      </c>
      <c r="C28" s="1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27" t="s">
        <v>62</v>
      </c>
      <c r="B29" s="28"/>
      <c r="C29" s="28"/>
      <c r="D29" s="29"/>
      <c r="E29" s="29"/>
      <c r="F29" s="29"/>
      <c r="G29" s="29"/>
      <c r="H29" s="5"/>
      <c r="I29" s="5"/>
      <c r="J29" s="5"/>
      <c r="K29" s="5"/>
      <c r="L29" s="5"/>
    </row>
    <row r="30" spans="1:12" x14ac:dyDescent="0.25">
      <c r="A30" s="27" t="s">
        <v>63</v>
      </c>
      <c r="B30" s="28"/>
      <c r="C30" s="28"/>
      <c r="D30" s="29"/>
      <c r="E30" s="29"/>
      <c r="F30" s="29"/>
      <c r="G30" s="29"/>
      <c r="H30" s="29"/>
      <c r="I30" s="5"/>
      <c r="J30" s="5"/>
      <c r="K30" s="5"/>
      <c r="L30" s="5"/>
    </row>
    <row r="31" spans="1:12" x14ac:dyDescent="0.25">
      <c r="A31" s="27" t="s">
        <v>64</v>
      </c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27" t="s">
        <v>65</v>
      </c>
      <c r="C32" s="1"/>
      <c r="D32" s="5"/>
      <c r="E32" s="5"/>
      <c r="F32" s="5"/>
      <c r="G32" s="5"/>
      <c r="H32" s="5"/>
      <c r="I32" s="5"/>
      <c r="J32" s="5"/>
      <c r="K32" s="5"/>
      <c r="L32" s="5"/>
    </row>
    <row r="33" spans="1:12" ht="13.8" thickBot="1" x14ac:dyDescent="0.3">
      <c r="A33" s="161" t="s">
        <v>107</v>
      </c>
      <c r="B33" s="61" t="s">
        <v>122</v>
      </c>
      <c r="C33" s="28"/>
      <c r="D33" s="29"/>
      <c r="E33" s="29"/>
      <c r="F33" s="5"/>
      <c r="G33" s="5"/>
      <c r="H33" s="5"/>
      <c r="I33" s="5"/>
      <c r="J33" s="5"/>
      <c r="K33" s="5"/>
      <c r="L33" s="5"/>
    </row>
    <row r="34" spans="1:12" x14ac:dyDescent="0.25"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5"/>
      <c r="E55" s="5"/>
      <c r="F55" s="5"/>
      <c r="G55" s="5"/>
      <c r="H55" s="5"/>
      <c r="I55" s="5"/>
      <c r="J55" s="5"/>
      <c r="K55" s="5"/>
      <c r="L55" s="5"/>
    </row>
    <row r="56" spans="3:12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</row>
  </sheetData>
  <mergeCells count="5">
    <mergeCell ref="A21:A23"/>
    <mergeCell ref="A24:A26"/>
    <mergeCell ref="D7:H7"/>
    <mergeCell ref="A9:B9"/>
    <mergeCell ref="A16:A20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34"/>
  <sheetViews>
    <sheetView topLeftCell="B1" workbookViewId="0">
      <selection activeCell="M9" sqref="M9"/>
    </sheetView>
  </sheetViews>
  <sheetFormatPr defaultRowHeight="13.2" x14ac:dyDescent="0.25"/>
  <cols>
    <col min="1" max="1" width="11.44140625" customWidth="1"/>
    <col min="2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B1" s="1"/>
      <c r="E1" t="s">
        <v>58</v>
      </c>
      <c r="I1" t="s">
        <v>68</v>
      </c>
    </row>
    <row r="2" spans="1:12" x14ac:dyDescent="0.25">
      <c r="B2" s="1"/>
      <c r="E2" t="s">
        <v>59</v>
      </c>
      <c r="I2" t="s">
        <v>54</v>
      </c>
    </row>
    <row r="3" spans="1:12" x14ac:dyDescent="0.25">
      <c r="B3" s="1"/>
      <c r="I3" t="s">
        <v>55</v>
      </c>
    </row>
    <row r="4" spans="1:12" x14ac:dyDescent="0.25">
      <c r="B4" s="1"/>
      <c r="I4" t="s">
        <v>56</v>
      </c>
    </row>
    <row r="5" spans="1:12" x14ac:dyDescent="0.25">
      <c r="B5" s="1"/>
      <c r="I5" t="s">
        <v>57</v>
      </c>
    </row>
    <row r="6" spans="1:12" ht="13.8" thickBot="1" x14ac:dyDescent="0.3">
      <c r="B6" s="1"/>
    </row>
    <row r="7" spans="1:12" ht="13.8" thickBot="1" x14ac:dyDescent="0.3">
      <c r="B7" s="1"/>
      <c r="D7" s="323" t="s">
        <v>149</v>
      </c>
      <c r="E7" s="324"/>
      <c r="F7" s="324"/>
      <c r="G7" s="324"/>
      <c r="H7" s="325"/>
    </row>
    <row r="8" spans="1:12" ht="13.8" thickBot="1" x14ac:dyDescent="0.3">
      <c r="B8" s="1"/>
    </row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x14ac:dyDescent="0.25">
      <c r="A10" s="370" t="s">
        <v>118</v>
      </c>
      <c r="B10" s="135" t="s">
        <v>12</v>
      </c>
      <c r="C10" s="171">
        <v>2241</v>
      </c>
      <c r="D10" s="101">
        <v>2475</v>
      </c>
      <c r="E10" s="101">
        <v>96</v>
      </c>
      <c r="F10" s="101">
        <v>52</v>
      </c>
      <c r="G10" s="101">
        <v>42</v>
      </c>
      <c r="H10" s="101">
        <v>2390</v>
      </c>
      <c r="I10" s="101">
        <v>6</v>
      </c>
      <c r="J10" s="101">
        <v>2335</v>
      </c>
      <c r="K10" s="21">
        <v>598.32000000000005</v>
      </c>
      <c r="L10" s="113">
        <v>576.82000000000005</v>
      </c>
    </row>
    <row r="11" spans="1:12" x14ac:dyDescent="0.25">
      <c r="A11" s="362"/>
      <c r="B11" s="17" t="s">
        <v>13</v>
      </c>
      <c r="C11" s="99">
        <v>2241</v>
      </c>
      <c r="D11" s="99">
        <v>2550</v>
      </c>
      <c r="E11" s="99">
        <v>126</v>
      </c>
      <c r="F11" s="99">
        <v>52</v>
      </c>
      <c r="G11" s="99">
        <v>56</v>
      </c>
      <c r="H11" s="99">
        <v>2440</v>
      </c>
      <c r="I11" s="99">
        <v>6</v>
      </c>
      <c r="J11" s="99">
        <v>2370</v>
      </c>
      <c r="K11" s="19">
        <v>1022.42</v>
      </c>
      <c r="L11" s="114">
        <v>995.71</v>
      </c>
    </row>
    <row r="12" spans="1:12" ht="13.8" thickBot="1" x14ac:dyDescent="0.3">
      <c r="A12" s="362"/>
      <c r="B12" s="22" t="s">
        <v>14</v>
      </c>
      <c r="C12" s="153">
        <v>2241</v>
      </c>
      <c r="D12" s="112">
        <v>2555</v>
      </c>
      <c r="E12" s="112">
        <v>158</v>
      </c>
      <c r="F12" s="112">
        <v>52</v>
      </c>
      <c r="G12" s="112">
        <v>62</v>
      </c>
      <c r="H12" s="112">
        <v>2440</v>
      </c>
      <c r="I12" s="112">
        <v>6</v>
      </c>
      <c r="J12" s="112">
        <v>2370</v>
      </c>
      <c r="K12" s="24">
        <v>1271.99</v>
      </c>
      <c r="L12" s="125">
        <v>1244.8</v>
      </c>
    </row>
    <row r="13" spans="1:12" x14ac:dyDescent="0.25">
      <c r="A13" s="147"/>
      <c r="B13" s="159" t="s">
        <v>108</v>
      </c>
      <c r="C13" s="171">
        <v>2241</v>
      </c>
      <c r="D13" s="101">
        <v>2475</v>
      </c>
      <c r="E13" s="151" t="s">
        <v>32</v>
      </c>
      <c r="F13" s="101">
        <v>52</v>
      </c>
      <c r="G13" s="101">
        <v>42</v>
      </c>
      <c r="H13" s="101">
        <v>2390</v>
      </c>
      <c r="I13" s="101">
        <v>5</v>
      </c>
      <c r="J13" s="101">
        <v>2335</v>
      </c>
      <c r="K13" s="21"/>
      <c r="L13" s="113"/>
    </row>
    <row r="14" spans="1:12" ht="13.8" thickBot="1" x14ac:dyDescent="0.3">
      <c r="A14" s="111" t="s">
        <v>107</v>
      </c>
      <c r="B14" s="160" t="s">
        <v>109</v>
      </c>
      <c r="C14" s="100">
        <v>2241</v>
      </c>
      <c r="D14" s="100">
        <v>2550</v>
      </c>
      <c r="E14" s="156" t="s">
        <v>32</v>
      </c>
      <c r="F14" s="100">
        <v>52</v>
      </c>
      <c r="G14" s="100">
        <v>56</v>
      </c>
      <c r="H14" s="100">
        <v>2440</v>
      </c>
      <c r="I14" s="100">
        <v>5</v>
      </c>
      <c r="J14" s="100">
        <v>2370</v>
      </c>
      <c r="K14" s="20"/>
      <c r="L14" s="116"/>
    </row>
    <row r="15" spans="1:12" x14ac:dyDescent="0.25">
      <c r="A15" s="367" t="s">
        <v>22</v>
      </c>
      <c r="B15" s="7" t="s">
        <v>17</v>
      </c>
      <c r="C15" s="18"/>
      <c r="D15" s="8"/>
      <c r="E15" s="8"/>
      <c r="F15" s="8"/>
      <c r="G15" s="8"/>
      <c r="H15" s="8"/>
      <c r="I15" s="8"/>
      <c r="J15" s="8"/>
      <c r="K15" s="18"/>
      <c r="L15" s="133"/>
    </row>
    <row r="16" spans="1:12" x14ac:dyDescent="0.25">
      <c r="A16" s="356"/>
      <c r="B16" s="6" t="s">
        <v>18</v>
      </c>
      <c r="C16" s="18"/>
      <c r="D16" s="3"/>
      <c r="E16" s="3"/>
      <c r="F16" s="3"/>
      <c r="G16" s="3"/>
      <c r="H16" s="3"/>
      <c r="I16" s="3"/>
      <c r="J16" s="3"/>
      <c r="K16" s="19"/>
      <c r="L16" s="114"/>
    </row>
    <row r="17" spans="1:12" x14ac:dyDescent="0.25">
      <c r="A17" s="356"/>
      <c r="B17" s="6" t="s">
        <v>19</v>
      </c>
      <c r="C17" s="18"/>
      <c r="D17" s="3"/>
      <c r="E17" s="3"/>
      <c r="F17" s="3"/>
      <c r="G17" s="3"/>
      <c r="H17" s="3"/>
      <c r="I17" s="3"/>
      <c r="J17" s="3"/>
      <c r="K17" s="19"/>
      <c r="L17" s="114"/>
    </row>
    <row r="18" spans="1:12" x14ac:dyDescent="0.25">
      <c r="A18" s="356"/>
      <c r="B18" s="6" t="s">
        <v>20</v>
      </c>
      <c r="C18" s="18"/>
      <c r="D18" s="3"/>
      <c r="E18" s="3"/>
      <c r="F18" s="3"/>
      <c r="G18" s="3"/>
      <c r="H18" s="3"/>
      <c r="I18" s="3"/>
      <c r="J18" s="3"/>
      <c r="K18" s="19"/>
      <c r="L18" s="114"/>
    </row>
    <row r="19" spans="1:12" ht="13.8" thickBot="1" x14ac:dyDescent="0.3">
      <c r="A19" s="368"/>
      <c r="B19" s="11" t="s">
        <v>21</v>
      </c>
      <c r="C19" s="20"/>
      <c r="D19" s="4"/>
      <c r="E19" s="4"/>
      <c r="F19" s="4"/>
      <c r="G19" s="4"/>
      <c r="H19" s="4"/>
      <c r="I19" s="4"/>
      <c r="J19" s="4"/>
      <c r="K19" s="20"/>
      <c r="L19" s="116"/>
    </row>
    <row r="20" spans="1:12" x14ac:dyDescent="0.25">
      <c r="A20" s="355" t="s">
        <v>23</v>
      </c>
      <c r="B20" s="142" t="s">
        <v>24</v>
      </c>
      <c r="C20" s="21"/>
      <c r="D20" s="9"/>
      <c r="E20" s="9"/>
      <c r="F20" s="9"/>
      <c r="G20" s="9"/>
      <c r="H20" s="9"/>
      <c r="I20" s="9"/>
      <c r="J20" s="9"/>
      <c r="K20" s="21"/>
      <c r="L20" s="113"/>
    </row>
    <row r="21" spans="1:12" x14ac:dyDescent="0.25">
      <c r="A21" s="356"/>
      <c r="B21" s="2" t="s">
        <v>25</v>
      </c>
      <c r="C21" s="18"/>
      <c r="D21" s="3"/>
      <c r="E21" s="3"/>
      <c r="F21" s="3"/>
      <c r="G21" s="3"/>
      <c r="H21" s="3"/>
      <c r="I21" s="3"/>
      <c r="J21" s="3"/>
      <c r="K21" s="19"/>
      <c r="L21" s="114"/>
    </row>
    <row r="22" spans="1:12" ht="13.8" thickBot="1" x14ac:dyDescent="0.3">
      <c r="A22" s="368"/>
      <c r="B22" s="10" t="s">
        <v>26</v>
      </c>
      <c r="C22" s="20"/>
      <c r="D22" s="4"/>
      <c r="E22" s="4"/>
      <c r="F22" s="4"/>
      <c r="G22" s="4"/>
      <c r="H22" s="4"/>
      <c r="I22" s="4"/>
      <c r="J22" s="4"/>
      <c r="K22" s="20"/>
      <c r="L22" s="116"/>
    </row>
    <row r="23" spans="1:12" x14ac:dyDescent="0.25">
      <c r="A23" s="376" t="s">
        <v>116</v>
      </c>
      <c r="B23" s="135" t="s">
        <v>12</v>
      </c>
      <c r="C23" s="101">
        <v>0</v>
      </c>
      <c r="D23" s="101">
        <v>2475</v>
      </c>
      <c r="E23" s="101">
        <v>96</v>
      </c>
      <c r="F23" s="101">
        <v>52</v>
      </c>
      <c r="G23" s="101">
        <v>42</v>
      </c>
      <c r="H23" s="101">
        <v>2390</v>
      </c>
      <c r="I23" s="101">
        <v>6</v>
      </c>
      <c r="J23" s="101">
        <v>2335</v>
      </c>
      <c r="K23" s="21">
        <v>3568.02</v>
      </c>
      <c r="L23" s="113">
        <v>3546.52</v>
      </c>
    </row>
    <row r="24" spans="1:12" x14ac:dyDescent="0.25">
      <c r="A24" s="359"/>
      <c r="B24" s="17" t="s">
        <v>13</v>
      </c>
      <c r="C24" s="98">
        <v>0</v>
      </c>
      <c r="D24" s="99">
        <v>2550</v>
      </c>
      <c r="E24" s="99">
        <v>126</v>
      </c>
      <c r="F24" s="99">
        <v>52</v>
      </c>
      <c r="G24" s="99">
        <v>56</v>
      </c>
      <c r="H24" s="99">
        <v>2440</v>
      </c>
      <c r="I24" s="99">
        <v>6</v>
      </c>
      <c r="J24" s="99">
        <v>2370</v>
      </c>
      <c r="K24" s="19">
        <v>4920.1499999999996</v>
      </c>
      <c r="L24" s="114">
        <v>4893.45</v>
      </c>
    </row>
    <row r="25" spans="1:12" ht="13.8" thickBot="1" x14ac:dyDescent="0.3">
      <c r="A25" s="360"/>
      <c r="B25" s="11" t="s">
        <v>14</v>
      </c>
      <c r="C25" s="129">
        <v>0</v>
      </c>
      <c r="D25" s="100">
        <v>2555</v>
      </c>
      <c r="E25" s="100">
        <v>158</v>
      </c>
      <c r="F25" s="100">
        <v>52</v>
      </c>
      <c r="G25" s="100">
        <v>62</v>
      </c>
      <c r="H25" s="100">
        <v>2440</v>
      </c>
      <c r="I25" s="100">
        <v>6</v>
      </c>
      <c r="J25" s="100">
        <v>2370</v>
      </c>
      <c r="K25" s="20">
        <v>6158.72</v>
      </c>
      <c r="L25" s="116">
        <v>6132.44</v>
      </c>
    </row>
    <row r="26" spans="1:12" x14ac:dyDescent="0.25">
      <c r="A26" s="30" t="s">
        <v>60</v>
      </c>
      <c r="B26" s="1"/>
      <c r="C26" s="1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27" t="s">
        <v>61</v>
      </c>
      <c r="B27" s="1"/>
      <c r="C27" s="1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27" t="s">
        <v>62</v>
      </c>
      <c r="B28" s="28"/>
      <c r="C28" s="28"/>
      <c r="D28" s="29"/>
      <c r="E28" s="29"/>
      <c r="F28" s="29"/>
      <c r="G28" s="29"/>
      <c r="H28" s="5"/>
      <c r="I28" s="5"/>
      <c r="J28" s="5"/>
      <c r="K28" s="5"/>
      <c r="L28" s="5"/>
    </row>
    <row r="29" spans="1:12" x14ac:dyDescent="0.25">
      <c r="A29" s="27" t="s">
        <v>63</v>
      </c>
      <c r="B29" s="28"/>
      <c r="C29" s="28"/>
      <c r="D29" s="29"/>
      <c r="E29" s="29"/>
      <c r="F29" s="29"/>
      <c r="G29" s="29"/>
      <c r="H29" s="29"/>
      <c r="I29" s="5"/>
      <c r="J29" s="5"/>
      <c r="K29" s="5"/>
      <c r="L29" s="5"/>
    </row>
    <row r="30" spans="1:12" x14ac:dyDescent="0.25">
      <c r="A30" s="27" t="s">
        <v>64</v>
      </c>
      <c r="B30" s="1"/>
      <c r="C30" s="1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27" t="s">
        <v>65</v>
      </c>
      <c r="B31" s="1"/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ht="13.8" thickBot="1" x14ac:dyDescent="0.3">
      <c r="A32" s="161" t="s">
        <v>107</v>
      </c>
      <c r="B32" s="61" t="s">
        <v>122</v>
      </c>
      <c r="C32" s="28"/>
      <c r="D32" s="29"/>
      <c r="E32" s="29"/>
      <c r="F32" s="5"/>
      <c r="G32" s="5"/>
      <c r="H32" s="5"/>
      <c r="I32" s="5"/>
      <c r="J32" s="5"/>
      <c r="K32" s="5"/>
      <c r="L32" s="5"/>
    </row>
    <row r="33" spans="2:12" x14ac:dyDescent="0.25">
      <c r="B33" s="1"/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2:12" x14ac:dyDescent="0.25">
      <c r="B34" s="1"/>
      <c r="C34" s="1"/>
      <c r="D34" s="5"/>
      <c r="E34" s="5"/>
      <c r="F34" s="5"/>
      <c r="G34" s="5"/>
      <c r="H34" s="5"/>
      <c r="I34" s="5"/>
      <c r="J34" s="5"/>
      <c r="K34" s="5"/>
      <c r="L34" s="5"/>
    </row>
  </sheetData>
  <mergeCells count="6">
    <mergeCell ref="A23:A25"/>
    <mergeCell ref="D7:H7"/>
    <mergeCell ref="A9:B9"/>
    <mergeCell ref="A10:A12"/>
    <mergeCell ref="A15:A19"/>
    <mergeCell ref="A20:A22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L142"/>
  <sheetViews>
    <sheetView workbookViewId="0">
      <selection activeCell="N10" sqref="N10"/>
    </sheetView>
  </sheetViews>
  <sheetFormatPr defaultRowHeight="13.2" x14ac:dyDescent="0.25"/>
  <cols>
    <col min="1" max="1" width="11.44140625" customWidth="1"/>
    <col min="2" max="2" width="8.5546875" style="1" customWidth="1"/>
    <col min="3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23" t="s">
        <v>148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ht="13.8" thickBot="1" x14ac:dyDescent="0.3">
      <c r="A10" s="370" t="s">
        <v>118</v>
      </c>
      <c r="B10" s="135" t="s">
        <v>12</v>
      </c>
      <c r="C10" s="101">
        <v>2236</v>
      </c>
      <c r="D10" s="101">
        <v>2475</v>
      </c>
      <c r="E10" s="101">
        <v>96</v>
      </c>
      <c r="F10" s="101">
        <v>52</v>
      </c>
      <c r="G10" s="101">
        <v>42</v>
      </c>
      <c r="H10" s="101">
        <v>2390</v>
      </c>
      <c r="I10" s="101">
        <v>6</v>
      </c>
      <c r="J10" s="101">
        <v>2335</v>
      </c>
      <c r="K10" s="21">
        <v>614.20000000000005</v>
      </c>
      <c r="L10" s="113">
        <v>592.70000000000005</v>
      </c>
    </row>
    <row r="11" spans="1:12" ht="13.8" thickBot="1" x14ac:dyDescent="0.3">
      <c r="A11" s="362"/>
      <c r="B11" s="17" t="s">
        <v>13</v>
      </c>
      <c r="C11" s="101">
        <v>2236</v>
      </c>
      <c r="D11" s="99">
        <v>2550</v>
      </c>
      <c r="E11" s="99">
        <v>126</v>
      </c>
      <c r="F11" s="99">
        <v>52</v>
      </c>
      <c r="G11" s="99">
        <v>56</v>
      </c>
      <c r="H11" s="99">
        <v>2440</v>
      </c>
      <c r="I11" s="99">
        <v>6</v>
      </c>
      <c r="J11" s="99">
        <v>2370</v>
      </c>
      <c r="K11" s="19">
        <v>1043.76</v>
      </c>
      <c r="L11" s="114">
        <v>1016.56</v>
      </c>
    </row>
    <row r="12" spans="1:12" ht="13.8" thickBot="1" x14ac:dyDescent="0.3">
      <c r="A12" s="362"/>
      <c r="B12" s="6" t="s">
        <v>14</v>
      </c>
      <c r="C12" s="101">
        <v>2236</v>
      </c>
      <c r="D12" s="99">
        <v>2555</v>
      </c>
      <c r="E12" s="99">
        <v>158</v>
      </c>
      <c r="F12" s="99">
        <v>52</v>
      </c>
      <c r="G12" s="99">
        <v>62</v>
      </c>
      <c r="H12" s="99">
        <v>2440</v>
      </c>
      <c r="I12" s="99">
        <v>6</v>
      </c>
      <c r="J12" s="99">
        <v>2370</v>
      </c>
      <c r="K12" s="19">
        <v>1297.23</v>
      </c>
      <c r="L12" s="114">
        <v>1270.94</v>
      </c>
    </row>
    <row r="13" spans="1:12" ht="13.8" thickBot="1" x14ac:dyDescent="0.3">
      <c r="A13" s="147"/>
      <c r="B13" s="154" t="s">
        <v>108</v>
      </c>
      <c r="C13" s="101">
        <v>2236</v>
      </c>
      <c r="D13" s="101">
        <v>2475</v>
      </c>
      <c r="E13" s="151" t="s">
        <v>32</v>
      </c>
      <c r="F13" s="101">
        <v>52</v>
      </c>
      <c r="G13" s="101">
        <v>42</v>
      </c>
      <c r="H13" s="101">
        <v>2390</v>
      </c>
      <c r="I13" s="101">
        <v>5</v>
      </c>
      <c r="J13" s="101">
        <v>2335</v>
      </c>
      <c r="K13" s="21"/>
      <c r="L13" s="113"/>
    </row>
    <row r="14" spans="1:12" ht="13.8" thickBot="1" x14ac:dyDescent="0.3">
      <c r="A14" s="111" t="s">
        <v>107</v>
      </c>
      <c r="B14" s="155" t="s">
        <v>109</v>
      </c>
      <c r="C14" s="101">
        <v>2236</v>
      </c>
      <c r="D14" s="99">
        <v>2550</v>
      </c>
      <c r="E14" s="152" t="s">
        <v>32</v>
      </c>
      <c r="F14" s="99">
        <v>52</v>
      </c>
      <c r="G14" s="99">
        <v>56</v>
      </c>
      <c r="H14" s="99">
        <v>2440</v>
      </c>
      <c r="I14" s="99">
        <v>5</v>
      </c>
      <c r="J14" s="99">
        <v>2370</v>
      </c>
      <c r="K14" s="20"/>
      <c r="L14" s="116"/>
    </row>
    <row r="15" spans="1:12" x14ac:dyDescent="0.25">
      <c r="A15" s="355" t="s">
        <v>22</v>
      </c>
      <c r="B15" s="31" t="s">
        <v>17</v>
      </c>
      <c r="C15" s="21"/>
      <c r="D15" s="9"/>
      <c r="E15" s="9"/>
      <c r="F15" s="9"/>
      <c r="G15" s="9"/>
      <c r="H15" s="9"/>
      <c r="I15" s="9"/>
      <c r="J15" s="9"/>
      <c r="K15" s="21"/>
      <c r="L15" s="113"/>
    </row>
    <row r="16" spans="1:12" x14ac:dyDescent="0.25">
      <c r="A16" s="356"/>
      <c r="B16" s="6" t="s">
        <v>18</v>
      </c>
      <c r="C16" s="18"/>
      <c r="D16" s="3"/>
      <c r="E16" s="3"/>
      <c r="F16" s="3"/>
      <c r="G16" s="3"/>
      <c r="H16" s="3"/>
      <c r="I16" s="3"/>
      <c r="J16" s="3"/>
      <c r="K16" s="19"/>
      <c r="L16" s="114"/>
    </row>
    <row r="17" spans="1:12" x14ac:dyDescent="0.25">
      <c r="A17" s="356"/>
      <c r="B17" s="6" t="s">
        <v>19</v>
      </c>
      <c r="C17" s="18"/>
      <c r="D17" s="3"/>
      <c r="E17" s="3"/>
      <c r="F17" s="3"/>
      <c r="G17" s="3"/>
      <c r="H17" s="3"/>
      <c r="I17" s="3"/>
      <c r="J17" s="3"/>
      <c r="K17" s="19"/>
      <c r="L17" s="114"/>
    </row>
    <row r="18" spans="1:12" x14ac:dyDescent="0.25">
      <c r="A18" s="356"/>
      <c r="B18" s="6" t="s">
        <v>20</v>
      </c>
      <c r="C18" s="18"/>
      <c r="D18" s="3"/>
      <c r="E18" s="3"/>
      <c r="F18" s="3"/>
      <c r="G18" s="3"/>
      <c r="H18" s="3"/>
      <c r="I18" s="3"/>
      <c r="J18" s="3"/>
      <c r="K18" s="19"/>
      <c r="L18" s="114"/>
    </row>
    <row r="19" spans="1:12" ht="13.8" thickBot="1" x14ac:dyDescent="0.3">
      <c r="A19" s="368"/>
      <c r="B19" s="11" t="s">
        <v>21</v>
      </c>
      <c r="C19" s="20"/>
      <c r="D19" s="4"/>
      <c r="E19" s="4"/>
      <c r="F19" s="4"/>
      <c r="G19" s="4"/>
      <c r="H19" s="4"/>
      <c r="I19" s="4"/>
      <c r="J19" s="4"/>
      <c r="K19" s="20"/>
      <c r="L19" s="116"/>
    </row>
    <row r="20" spans="1:12" x14ac:dyDescent="0.25">
      <c r="A20" s="355" t="s">
        <v>23</v>
      </c>
      <c r="B20" s="142" t="s">
        <v>24</v>
      </c>
      <c r="C20" s="21"/>
      <c r="D20" s="9"/>
      <c r="E20" s="9"/>
      <c r="F20" s="9"/>
      <c r="G20" s="9"/>
      <c r="H20" s="9"/>
      <c r="I20" s="9"/>
      <c r="J20" s="9"/>
      <c r="K20" s="21"/>
      <c r="L20" s="113"/>
    </row>
    <row r="21" spans="1:12" x14ac:dyDescent="0.25">
      <c r="A21" s="356"/>
      <c r="B21" s="2" t="s">
        <v>25</v>
      </c>
      <c r="C21" s="18"/>
      <c r="D21" s="3"/>
      <c r="E21" s="3"/>
      <c r="F21" s="3"/>
      <c r="G21" s="3"/>
      <c r="H21" s="3"/>
      <c r="I21" s="3"/>
      <c r="J21" s="3"/>
      <c r="K21" s="19"/>
      <c r="L21" s="114"/>
    </row>
    <row r="22" spans="1:12" ht="13.8" thickBot="1" x14ac:dyDescent="0.3">
      <c r="A22" s="368"/>
      <c r="B22" s="10" t="s">
        <v>26</v>
      </c>
      <c r="C22" s="20"/>
      <c r="D22" s="4"/>
      <c r="E22" s="4"/>
      <c r="F22" s="4"/>
      <c r="G22" s="4"/>
      <c r="H22" s="4"/>
      <c r="I22" s="4"/>
      <c r="J22" s="4"/>
      <c r="K22" s="20"/>
      <c r="L22" s="116"/>
    </row>
    <row r="23" spans="1:12" x14ac:dyDescent="0.25">
      <c r="A23" s="376" t="s">
        <v>116</v>
      </c>
      <c r="B23" s="135" t="s">
        <v>12</v>
      </c>
      <c r="C23" s="101">
        <v>0</v>
      </c>
      <c r="D23" s="101">
        <v>2475</v>
      </c>
      <c r="E23" s="101">
        <v>96</v>
      </c>
      <c r="F23" s="101">
        <v>52</v>
      </c>
      <c r="G23" s="101">
        <v>42</v>
      </c>
      <c r="H23" s="101">
        <v>2390</v>
      </c>
      <c r="I23" s="101">
        <v>6</v>
      </c>
      <c r="J23" s="101">
        <v>2335</v>
      </c>
      <c r="K23" s="21">
        <v>3568.02</v>
      </c>
      <c r="L23" s="113">
        <v>3546.52</v>
      </c>
    </row>
    <row r="24" spans="1:12" x14ac:dyDescent="0.25">
      <c r="A24" s="359"/>
      <c r="B24" s="17" t="s">
        <v>13</v>
      </c>
      <c r="C24" s="98">
        <v>0</v>
      </c>
      <c r="D24" s="99">
        <v>2550</v>
      </c>
      <c r="E24" s="99">
        <v>126</v>
      </c>
      <c r="F24" s="99">
        <v>52</v>
      </c>
      <c r="G24" s="99">
        <v>56</v>
      </c>
      <c r="H24" s="99">
        <v>2440</v>
      </c>
      <c r="I24" s="99">
        <v>6</v>
      </c>
      <c r="J24" s="99">
        <v>2370</v>
      </c>
      <c r="K24" s="19">
        <v>4920.1499999999996</v>
      </c>
      <c r="L24" s="114">
        <v>4893.45</v>
      </c>
    </row>
    <row r="25" spans="1:12" ht="13.8" thickBot="1" x14ac:dyDescent="0.3">
      <c r="A25" s="360"/>
      <c r="B25" s="11" t="s">
        <v>14</v>
      </c>
      <c r="C25" s="129">
        <v>0</v>
      </c>
      <c r="D25" s="100">
        <v>2555</v>
      </c>
      <c r="E25" s="100">
        <v>158</v>
      </c>
      <c r="F25" s="100">
        <v>52</v>
      </c>
      <c r="G25" s="100">
        <v>62</v>
      </c>
      <c r="H25" s="100">
        <v>2440</v>
      </c>
      <c r="I25" s="100">
        <v>6</v>
      </c>
      <c r="J25" s="100">
        <v>2370</v>
      </c>
      <c r="K25" s="20">
        <v>6158.72</v>
      </c>
      <c r="L25" s="116">
        <v>6132.44</v>
      </c>
    </row>
    <row r="26" spans="1:12" x14ac:dyDescent="0.25">
      <c r="A26" s="30" t="s">
        <v>60</v>
      </c>
      <c r="C26" s="1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27" t="s">
        <v>61</v>
      </c>
      <c r="C27" s="1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27" t="s">
        <v>62</v>
      </c>
      <c r="B28" s="28"/>
      <c r="C28" s="28"/>
      <c r="D28" s="29"/>
      <c r="E28" s="29"/>
      <c r="F28" s="29"/>
      <c r="G28" s="29"/>
      <c r="H28" s="5"/>
      <c r="I28" s="5"/>
      <c r="J28" s="5"/>
      <c r="K28" s="5"/>
      <c r="L28" s="5"/>
    </row>
    <row r="29" spans="1:12" x14ac:dyDescent="0.25">
      <c r="A29" s="27" t="s">
        <v>63</v>
      </c>
      <c r="B29" s="28"/>
      <c r="C29" s="28"/>
      <c r="D29" s="29"/>
      <c r="E29" s="29"/>
      <c r="F29" s="29"/>
      <c r="G29" s="29"/>
      <c r="H29" s="29"/>
      <c r="I29" s="5"/>
      <c r="J29" s="5"/>
      <c r="K29" s="5"/>
      <c r="L29" s="5"/>
    </row>
    <row r="30" spans="1:12" x14ac:dyDescent="0.25">
      <c r="A30" s="27" t="s">
        <v>64</v>
      </c>
      <c r="C30" s="1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27" t="s">
        <v>65</v>
      </c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ht="13.8" thickBot="1" x14ac:dyDescent="0.3">
      <c r="A32" s="161" t="s">
        <v>107</v>
      </c>
      <c r="B32" s="61" t="s">
        <v>122</v>
      </c>
      <c r="C32" s="28"/>
      <c r="D32" s="29"/>
      <c r="E32" s="29"/>
      <c r="F32" s="5"/>
      <c r="G32" s="5"/>
      <c r="H32" s="5"/>
      <c r="I32" s="5"/>
      <c r="J32" s="5"/>
      <c r="K32" s="5"/>
      <c r="L32" s="5"/>
    </row>
    <row r="33" spans="3:12" x14ac:dyDescent="0.25"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3:12" x14ac:dyDescent="0.25"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3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3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3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3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3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3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3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3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3:12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</sheetData>
  <mergeCells count="6">
    <mergeCell ref="A20:A22"/>
    <mergeCell ref="A23:A25"/>
    <mergeCell ref="D7:H7"/>
    <mergeCell ref="A9:B9"/>
    <mergeCell ref="A15:A19"/>
    <mergeCell ref="A10:A12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142"/>
  <sheetViews>
    <sheetView topLeftCell="A4" workbookViewId="0">
      <selection activeCell="O13" sqref="O13"/>
    </sheetView>
  </sheetViews>
  <sheetFormatPr defaultRowHeight="13.2" x14ac:dyDescent="0.25"/>
  <cols>
    <col min="1" max="1" width="11.44140625" customWidth="1"/>
    <col min="2" max="2" width="8.5546875" style="1" customWidth="1"/>
    <col min="3" max="5" width="8.5546875" customWidth="1"/>
    <col min="6" max="6" width="10.44140625" customWidth="1"/>
    <col min="7" max="7" width="11.109375" customWidth="1"/>
    <col min="8" max="8" width="9" customWidth="1"/>
    <col min="9" max="9" width="8.5546875" customWidth="1"/>
    <col min="10" max="10" width="8.88671875" customWidth="1"/>
    <col min="11" max="11" width="9" customWidth="1"/>
    <col min="12" max="12" width="8.5546875" customWidth="1"/>
  </cols>
  <sheetData>
    <row r="1" spans="1:12" x14ac:dyDescent="0.25">
      <c r="E1" t="s">
        <v>58</v>
      </c>
      <c r="I1" t="s">
        <v>68</v>
      </c>
    </row>
    <row r="2" spans="1:12" x14ac:dyDescent="0.25">
      <c r="E2" t="s">
        <v>59</v>
      </c>
      <c r="I2" t="s">
        <v>54</v>
      </c>
    </row>
    <row r="3" spans="1:12" x14ac:dyDescent="0.25">
      <c r="I3" t="s">
        <v>55</v>
      </c>
    </row>
    <row r="4" spans="1:12" x14ac:dyDescent="0.25">
      <c r="I4" t="s">
        <v>56</v>
      </c>
    </row>
    <row r="5" spans="1:12" x14ac:dyDescent="0.25">
      <c r="I5" t="s">
        <v>57</v>
      </c>
    </row>
    <row r="6" spans="1:12" ht="13.8" thickBot="1" x14ac:dyDescent="0.3"/>
    <row r="7" spans="1:12" ht="13.8" thickBot="1" x14ac:dyDescent="0.3">
      <c r="D7" s="341" t="s">
        <v>136</v>
      </c>
      <c r="E7" s="324"/>
      <c r="F7" s="324"/>
      <c r="G7" s="324"/>
      <c r="H7" s="325"/>
    </row>
    <row r="8" spans="1:12" ht="13.8" thickBot="1" x14ac:dyDescent="0.3"/>
    <row r="9" spans="1:12" ht="27" thickBot="1" x14ac:dyDescent="0.3">
      <c r="A9" s="332" t="s">
        <v>0</v>
      </c>
      <c r="B9" s="333"/>
      <c r="C9" s="13" t="s">
        <v>1</v>
      </c>
      <c r="D9" s="13" t="s">
        <v>2</v>
      </c>
      <c r="E9" s="14" t="s">
        <v>3</v>
      </c>
      <c r="F9" s="15" t="s">
        <v>4</v>
      </c>
      <c r="G9" s="15" t="s">
        <v>5</v>
      </c>
      <c r="H9" s="15" t="s">
        <v>6</v>
      </c>
      <c r="I9" s="15" t="s">
        <v>7</v>
      </c>
      <c r="J9" s="15" t="s">
        <v>8</v>
      </c>
      <c r="K9" s="15" t="s">
        <v>9</v>
      </c>
      <c r="L9" s="16" t="s">
        <v>10</v>
      </c>
    </row>
    <row r="10" spans="1:12" ht="13.8" thickBot="1" x14ac:dyDescent="0.3">
      <c r="A10" s="370" t="s">
        <v>117</v>
      </c>
      <c r="B10" s="135" t="s">
        <v>12</v>
      </c>
      <c r="C10" s="101">
        <v>2436</v>
      </c>
      <c r="D10" s="101">
        <v>2685</v>
      </c>
      <c r="E10" s="101">
        <v>106</v>
      </c>
      <c r="F10" s="101">
        <v>56</v>
      </c>
      <c r="G10" s="101">
        <v>42</v>
      </c>
      <c r="H10" s="101">
        <v>2600</v>
      </c>
      <c r="I10" s="101">
        <v>6</v>
      </c>
      <c r="J10" s="101">
        <v>2545</v>
      </c>
      <c r="K10" s="21">
        <v>768.07</v>
      </c>
      <c r="L10" s="113">
        <v>744.66</v>
      </c>
    </row>
    <row r="11" spans="1:12" ht="13.8" thickBot="1" x14ac:dyDescent="0.3">
      <c r="A11" s="362"/>
      <c r="B11" s="17" t="s">
        <v>13</v>
      </c>
      <c r="C11" s="101">
        <v>2436</v>
      </c>
      <c r="D11" s="99">
        <v>2760</v>
      </c>
      <c r="E11" s="99">
        <v>138</v>
      </c>
      <c r="F11" s="99">
        <v>56</v>
      </c>
      <c r="G11" s="99">
        <v>56</v>
      </c>
      <c r="H11" s="99">
        <v>2650</v>
      </c>
      <c r="I11" s="99">
        <v>6</v>
      </c>
      <c r="J11" s="99">
        <v>2570</v>
      </c>
      <c r="K11" s="19">
        <v>1281.76</v>
      </c>
      <c r="L11" s="114">
        <v>1250.82</v>
      </c>
    </row>
    <row r="12" spans="1:12" ht="13.8" thickBot="1" x14ac:dyDescent="0.3">
      <c r="A12" s="362"/>
      <c r="B12" s="22" t="s">
        <v>14</v>
      </c>
      <c r="C12" s="101">
        <v>2436</v>
      </c>
      <c r="D12" s="112">
        <v>2765</v>
      </c>
      <c r="E12" s="112">
        <v>174</v>
      </c>
      <c r="F12" s="112">
        <v>56</v>
      </c>
      <c r="G12" s="112">
        <v>62</v>
      </c>
      <c r="H12" s="112">
        <v>2650</v>
      </c>
      <c r="I12" s="112">
        <v>6</v>
      </c>
      <c r="J12" s="112">
        <v>2570</v>
      </c>
      <c r="K12" s="24">
        <v>1603.24</v>
      </c>
      <c r="L12" s="125">
        <v>1572.75</v>
      </c>
    </row>
    <row r="13" spans="1:12" ht="13.8" thickBot="1" x14ac:dyDescent="0.3">
      <c r="A13" s="147"/>
      <c r="B13" s="154" t="s">
        <v>108</v>
      </c>
      <c r="C13" s="101">
        <v>2436</v>
      </c>
      <c r="D13" s="101">
        <v>2685</v>
      </c>
      <c r="E13" s="151" t="s">
        <v>32</v>
      </c>
      <c r="F13" s="101">
        <v>56</v>
      </c>
      <c r="G13" s="101">
        <v>42</v>
      </c>
      <c r="H13" s="101">
        <v>2600</v>
      </c>
      <c r="I13" s="101">
        <v>5</v>
      </c>
      <c r="J13" s="101">
        <v>2545</v>
      </c>
      <c r="K13" s="21"/>
      <c r="L13" s="113"/>
    </row>
    <row r="14" spans="1:12" ht="13.8" thickBot="1" x14ac:dyDescent="0.3">
      <c r="A14" s="111" t="s">
        <v>107</v>
      </c>
      <c r="B14" s="155" t="s">
        <v>109</v>
      </c>
      <c r="C14" s="101">
        <v>2436</v>
      </c>
      <c r="D14" s="100">
        <v>2760</v>
      </c>
      <c r="E14" s="156" t="s">
        <v>32</v>
      </c>
      <c r="F14" s="100">
        <v>56</v>
      </c>
      <c r="G14" s="100">
        <v>56</v>
      </c>
      <c r="H14" s="100">
        <v>2650</v>
      </c>
      <c r="I14" s="100">
        <v>5</v>
      </c>
      <c r="J14" s="100">
        <v>2570</v>
      </c>
      <c r="K14" s="20"/>
      <c r="L14" s="116"/>
    </row>
    <row r="15" spans="1:12" x14ac:dyDescent="0.25">
      <c r="A15" s="355" t="s">
        <v>22</v>
      </c>
      <c r="B15" s="31" t="s">
        <v>17</v>
      </c>
      <c r="C15" s="21"/>
      <c r="D15" s="9"/>
      <c r="E15" s="9"/>
      <c r="F15" s="9"/>
      <c r="G15" s="9"/>
      <c r="H15" s="9"/>
      <c r="I15" s="9"/>
      <c r="J15" s="9"/>
      <c r="K15" s="21"/>
      <c r="L15" s="113"/>
    </row>
    <row r="16" spans="1:12" x14ac:dyDescent="0.25">
      <c r="A16" s="356"/>
      <c r="B16" s="6" t="s">
        <v>18</v>
      </c>
      <c r="C16" s="18"/>
      <c r="D16" s="3"/>
      <c r="E16" s="3"/>
      <c r="F16" s="3"/>
      <c r="G16" s="3"/>
      <c r="H16" s="3"/>
      <c r="I16" s="3"/>
      <c r="J16" s="3"/>
      <c r="K16" s="19"/>
      <c r="L16" s="114"/>
    </row>
    <row r="17" spans="1:12" x14ac:dyDescent="0.25">
      <c r="A17" s="356"/>
      <c r="B17" s="6" t="s">
        <v>19</v>
      </c>
      <c r="C17" s="18"/>
      <c r="D17" s="3"/>
      <c r="E17" s="3"/>
      <c r="F17" s="3"/>
      <c r="G17" s="3"/>
      <c r="H17" s="3"/>
      <c r="I17" s="3"/>
      <c r="J17" s="3"/>
      <c r="K17" s="19"/>
      <c r="L17" s="114"/>
    </row>
    <row r="18" spans="1:12" x14ac:dyDescent="0.25">
      <c r="A18" s="356"/>
      <c r="B18" s="6" t="s">
        <v>20</v>
      </c>
      <c r="C18" s="18"/>
      <c r="D18" s="3"/>
      <c r="E18" s="3"/>
      <c r="F18" s="3"/>
      <c r="G18" s="3"/>
      <c r="H18" s="3"/>
      <c r="I18" s="3"/>
      <c r="J18" s="3"/>
      <c r="K18" s="19"/>
      <c r="L18" s="114"/>
    </row>
    <row r="19" spans="1:12" ht="13.8" thickBot="1" x14ac:dyDescent="0.3">
      <c r="A19" s="368"/>
      <c r="B19" s="11" t="s">
        <v>21</v>
      </c>
      <c r="C19" s="20"/>
      <c r="D19" s="4"/>
      <c r="E19" s="4"/>
      <c r="F19" s="4"/>
      <c r="G19" s="4"/>
      <c r="H19" s="4"/>
      <c r="I19" s="4"/>
      <c r="J19" s="4"/>
      <c r="K19" s="20"/>
      <c r="L19" s="116"/>
    </row>
    <row r="20" spans="1:12" x14ac:dyDescent="0.25">
      <c r="A20" s="355" t="s">
        <v>23</v>
      </c>
      <c r="B20" s="142" t="s">
        <v>24</v>
      </c>
      <c r="C20" s="21"/>
      <c r="D20" s="9"/>
      <c r="E20" s="9"/>
      <c r="F20" s="9"/>
      <c r="G20" s="9"/>
      <c r="H20" s="9"/>
      <c r="I20" s="9"/>
      <c r="J20" s="9"/>
      <c r="K20" s="21"/>
      <c r="L20" s="113"/>
    </row>
    <row r="21" spans="1:12" x14ac:dyDescent="0.25">
      <c r="A21" s="356"/>
      <c r="B21" s="2" t="s">
        <v>25</v>
      </c>
      <c r="C21" s="18"/>
      <c r="D21" s="3"/>
      <c r="E21" s="3"/>
      <c r="F21" s="3"/>
      <c r="G21" s="3"/>
      <c r="H21" s="3"/>
      <c r="I21" s="3"/>
      <c r="J21" s="3"/>
      <c r="K21" s="19"/>
      <c r="L21" s="114"/>
    </row>
    <row r="22" spans="1:12" ht="13.8" thickBot="1" x14ac:dyDescent="0.3">
      <c r="A22" s="368"/>
      <c r="B22" s="10" t="s">
        <v>26</v>
      </c>
      <c r="C22" s="20"/>
      <c r="D22" s="4"/>
      <c r="E22" s="4"/>
      <c r="F22" s="4"/>
      <c r="G22" s="4"/>
      <c r="H22" s="4"/>
      <c r="I22" s="4"/>
      <c r="J22" s="4"/>
      <c r="K22" s="20"/>
      <c r="L22" s="116"/>
    </row>
    <row r="23" spans="1:12" x14ac:dyDescent="0.25">
      <c r="A23" s="361" t="s">
        <v>116</v>
      </c>
      <c r="B23" s="135" t="s">
        <v>12</v>
      </c>
      <c r="C23" s="101">
        <v>0</v>
      </c>
      <c r="D23" s="101">
        <v>2685</v>
      </c>
      <c r="E23" s="101">
        <v>106</v>
      </c>
      <c r="F23" s="101">
        <v>56</v>
      </c>
      <c r="G23" s="101">
        <v>42</v>
      </c>
      <c r="H23" s="101">
        <v>2600</v>
      </c>
      <c r="I23" s="101">
        <v>6</v>
      </c>
      <c r="J23" s="101">
        <v>2545</v>
      </c>
      <c r="K23" s="21">
        <v>4642.59</v>
      </c>
      <c r="L23" s="113">
        <v>4629.6400000000003</v>
      </c>
    </row>
    <row r="24" spans="1:12" x14ac:dyDescent="0.25">
      <c r="A24" s="362"/>
      <c r="B24" s="17" t="s">
        <v>13</v>
      </c>
      <c r="C24" s="98">
        <v>0</v>
      </c>
      <c r="D24" s="99">
        <v>2760</v>
      </c>
      <c r="E24" s="99">
        <v>138</v>
      </c>
      <c r="F24" s="99">
        <v>56</v>
      </c>
      <c r="G24" s="99">
        <v>56</v>
      </c>
      <c r="H24" s="99">
        <v>2650</v>
      </c>
      <c r="I24" s="99">
        <v>6</v>
      </c>
      <c r="J24" s="99">
        <v>2570</v>
      </c>
      <c r="K24" s="19">
        <v>6325.95</v>
      </c>
      <c r="L24" s="114">
        <v>6310.44</v>
      </c>
    </row>
    <row r="25" spans="1:12" ht="13.8" thickBot="1" x14ac:dyDescent="0.3">
      <c r="A25" s="363"/>
      <c r="B25" s="11" t="s">
        <v>14</v>
      </c>
      <c r="C25" s="100">
        <v>0</v>
      </c>
      <c r="D25" s="100">
        <v>2765</v>
      </c>
      <c r="E25" s="100">
        <v>174</v>
      </c>
      <c r="F25" s="100">
        <v>56</v>
      </c>
      <c r="G25" s="100">
        <v>62</v>
      </c>
      <c r="H25" s="100">
        <v>2650</v>
      </c>
      <c r="I25" s="100">
        <v>6</v>
      </c>
      <c r="J25" s="100">
        <v>2570</v>
      </c>
      <c r="K25" s="20">
        <v>7963.31</v>
      </c>
      <c r="L25" s="116">
        <v>7932.81</v>
      </c>
    </row>
    <row r="26" spans="1:12" x14ac:dyDescent="0.25">
      <c r="A26" s="30" t="s">
        <v>60</v>
      </c>
      <c r="C26" s="1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27" t="s">
        <v>61</v>
      </c>
      <c r="C27" s="1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27" t="s">
        <v>62</v>
      </c>
      <c r="B28" s="28"/>
      <c r="C28" s="28"/>
      <c r="D28" s="29"/>
      <c r="E28" s="29"/>
      <c r="F28" s="29"/>
      <c r="G28" s="29"/>
      <c r="H28" s="5"/>
      <c r="I28" s="5"/>
      <c r="J28" s="5"/>
      <c r="K28" s="5"/>
      <c r="L28" s="5"/>
    </row>
    <row r="29" spans="1:12" x14ac:dyDescent="0.25">
      <c r="A29" s="27" t="s">
        <v>63</v>
      </c>
      <c r="B29" s="28"/>
      <c r="C29" s="28"/>
      <c r="D29" s="29"/>
      <c r="E29" s="29"/>
      <c r="F29" s="29"/>
      <c r="G29" s="29"/>
      <c r="H29" s="29"/>
      <c r="I29" s="5"/>
      <c r="J29" s="5"/>
      <c r="K29" s="5"/>
      <c r="L29" s="5"/>
    </row>
    <row r="30" spans="1:12" x14ac:dyDescent="0.25">
      <c r="A30" s="27" t="s">
        <v>64</v>
      </c>
      <c r="C30" s="1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27" t="s">
        <v>65</v>
      </c>
      <c r="C31" s="1"/>
      <c r="D31" s="5"/>
      <c r="E31" s="5"/>
      <c r="F31" s="5"/>
      <c r="G31" s="5"/>
      <c r="H31" s="5"/>
      <c r="I31" s="5"/>
      <c r="J31" s="5"/>
      <c r="K31" s="5"/>
      <c r="L31" s="5"/>
    </row>
    <row r="32" spans="1:12" ht="13.8" thickBot="1" x14ac:dyDescent="0.3">
      <c r="A32" s="161" t="s">
        <v>107</v>
      </c>
      <c r="B32" s="61" t="s">
        <v>122</v>
      </c>
      <c r="C32" s="28"/>
      <c r="D32" s="29"/>
      <c r="E32" s="29"/>
      <c r="F32" s="5"/>
      <c r="G32" s="5"/>
      <c r="H32" s="5"/>
      <c r="I32" s="5"/>
      <c r="J32" s="5"/>
      <c r="K32" s="5"/>
      <c r="L32" s="5"/>
    </row>
    <row r="33" spans="3:12" x14ac:dyDescent="0.25">
      <c r="C33" s="1"/>
      <c r="D33" s="5"/>
      <c r="E33" s="5"/>
      <c r="F33" s="5"/>
      <c r="G33" s="5"/>
      <c r="H33" s="5"/>
      <c r="I33" s="5"/>
      <c r="J33" s="5"/>
      <c r="K33" s="5"/>
      <c r="L33" s="5"/>
    </row>
    <row r="34" spans="3:12" x14ac:dyDescent="0.25">
      <c r="C34" s="1"/>
      <c r="D34" s="5"/>
      <c r="E34" s="5"/>
      <c r="F34" s="5"/>
      <c r="G34" s="5"/>
      <c r="H34" s="5"/>
      <c r="I34" s="5"/>
      <c r="J34" s="5"/>
      <c r="K34" s="5"/>
      <c r="L34" s="5"/>
    </row>
    <row r="35" spans="3:12" x14ac:dyDescent="0.25">
      <c r="C35" s="1"/>
      <c r="D35" s="5"/>
      <c r="E35" s="5"/>
      <c r="F35" s="5"/>
      <c r="G35" s="5"/>
      <c r="H35" s="5"/>
      <c r="I35" s="5"/>
      <c r="J35" s="5"/>
      <c r="K35" s="5"/>
      <c r="L35" s="5"/>
    </row>
    <row r="36" spans="3:12" x14ac:dyDescent="0.25">
      <c r="C36" s="1"/>
      <c r="D36" s="5"/>
      <c r="E36" s="5"/>
      <c r="F36" s="5"/>
      <c r="G36" s="5"/>
      <c r="H36" s="5"/>
      <c r="I36" s="5"/>
      <c r="J36" s="5"/>
      <c r="K36" s="5"/>
      <c r="L36" s="5"/>
    </row>
    <row r="37" spans="3:12" x14ac:dyDescent="0.25">
      <c r="C37" s="1"/>
      <c r="D37" s="5"/>
      <c r="E37" s="5"/>
      <c r="F37" s="5"/>
      <c r="G37" s="5"/>
      <c r="H37" s="5"/>
      <c r="I37" s="5"/>
      <c r="J37" s="5"/>
      <c r="K37" s="5"/>
      <c r="L37" s="5"/>
    </row>
    <row r="38" spans="3:12" x14ac:dyDescent="0.25">
      <c r="C38" s="1"/>
      <c r="D38" s="5"/>
      <c r="E38" s="5"/>
      <c r="F38" s="5"/>
      <c r="G38" s="5"/>
      <c r="H38" s="5"/>
      <c r="I38" s="5"/>
      <c r="J38" s="5"/>
      <c r="K38" s="5"/>
      <c r="L38" s="5"/>
    </row>
    <row r="39" spans="3:12" x14ac:dyDescent="0.25">
      <c r="C39" s="1"/>
      <c r="D39" s="5"/>
      <c r="E39" s="5"/>
      <c r="F39" s="5"/>
      <c r="G39" s="5"/>
      <c r="H39" s="5"/>
      <c r="I39" s="5"/>
      <c r="J39" s="5"/>
      <c r="K39" s="5"/>
      <c r="L39" s="5"/>
    </row>
    <row r="40" spans="3:12" x14ac:dyDescent="0.25">
      <c r="C40" s="1"/>
      <c r="D40" s="5"/>
      <c r="E40" s="5"/>
      <c r="F40" s="5"/>
      <c r="G40" s="5"/>
      <c r="H40" s="5"/>
      <c r="I40" s="5"/>
      <c r="J40" s="5"/>
      <c r="K40" s="5"/>
      <c r="L40" s="5"/>
    </row>
    <row r="41" spans="3:12" x14ac:dyDescent="0.25">
      <c r="C41" s="1"/>
      <c r="D41" s="5"/>
      <c r="E41" s="5"/>
      <c r="F41" s="5"/>
      <c r="G41" s="5"/>
      <c r="H41" s="5"/>
      <c r="I41" s="5"/>
      <c r="J41" s="5"/>
      <c r="K41" s="5"/>
      <c r="L41" s="5"/>
    </row>
    <row r="42" spans="3:12" x14ac:dyDescent="0.25">
      <c r="C42" s="1"/>
      <c r="D42" s="5"/>
      <c r="E42" s="5"/>
      <c r="F42" s="5"/>
      <c r="G42" s="5"/>
      <c r="H42" s="5"/>
      <c r="I42" s="5"/>
      <c r="J42" s="5"/>
      <c r="K42" s="5"/>
      <c r="L42" s="5"/>
    </row>
    <row r="43" spans="3:12" x14ac:dyDescent="0.25">
      <c r="C43" s="1"/>
      <c r="D43" s="5"/>
      <c r="E43" s="5"/>
      <c r="F43" s="5"/>
      <c r="G43" s="5"/>
      <c r="H43" s="5"/>
      <c r="I43" s="5"/>
      <c r="J43" s="5"/>
      <c r="K43" s="5"/>
      <c r="L43" s="5"/>
    </row>
    <row r="44" spans="3:12" x14ac:dyDescent="0.25">
      <c r="C44" s="1"/>
      <c r="D44" s="5"/>
      <c r="E44" s="5"/>
      <c r="F44" s="5"/>
      <c r="G44" s="5"/>
      <c r="H44" s="5"/>
      <c r="I44" s="5"/>
      <c r="J44" s="5"/>
      <c r="K44" s="5"/>
      <c r="L44" s="5"/>
    </row>
    <row r="45" spans="3:12" x14ac:dyDescent="0.25">
      <c r="C45" s="1"/>
      <c r="D45" s="5"/>
      <c r="E45" s="5"/>
      <c r="F45" s="5"/>
      <c r="G45" s="5"/>
      <c r="H45" s="5"/>
      <c r="I45" s="5"/>
      <c r="J45" s="5"/>
      <c r="K45" s="5"/>
      <c r="L45" s="5"/>
    </row>
    <row r="46" spans="3:12" x14ac:dyDescent="0.25">
      <c r="C46" s="1"/>
      <c r="D46" s="5"/>
      <c r="E46" s="5"/>
      <c r="F46" s="5"/>
      <c r="G46" s="5"/>
      <c r="H46" s="5"/>
      <c r="I46" s="5"/>
      <c r="J46" s="5"/>
      <c r="K46" s="5"/>
      <c r="L46" s="5"/>
    </row>
    <row r="47" spans="3:12" x14ac:dyDescent="0.25">
      <c r="C47" s="1"/>
      <c r="D47" s="5"/>
      <c r="E47" s="5"/>
      <c r="F47" s="5"/>
      <c r="G47" s="5"/>
      <c r="H47" s="5"/>
      <c r="I47" s="5"/>
      <c r="J47" s="5"/>
      <c r="K47" s="5"/>
      <c r="L47" s="5"/>
    </row>
    <row r="48" spans="3:12" x14ac:dyDescent="0.25">
      <c r="C48" s="1"/>
      <c r="D48" s="5"/>
      <c r="E48" s="5"/>
      <c r="F48" s="5"/>
      <c r="G48" s="5"/>
      <c r="H48" s="5"/>
      <c r="I48" s="5"/>
      <c r="J48" s="5"/>
      <c r="K48" s="5"/>
      <c r="L48" s="5"/>
    </row>
    <row r="49" spans="3:12" x14ac:dyDescent="0.25">
      <c r="C49" s="1"/>
      <c r="D49" s="5"/>
      <c r="E49" s="5"/>
      <c r="F49" s="5"/>
      <c r="G49" s="5"/>
      <c r="H49" s="5"/>
      <c r="I49" s="5"/>
      <c r="J49" s="5"/>
      <c r="K49" s="5"/>
      <c r="L49" s="5"/>
    </row>
    <row r="50" spans="3:12" x14ac:dyDescent="0.25">
      <c r="C50" s="1"/>
      <c r="D50" s="5"/>
      <c r="E50" s="5"/>
      <c r="F50" s="5"/>
      <c r="G50" s="5"/>
      <c r="H50" s="5"/>
      <c r="I50" s="5"/>
      <c r="J50" s="5"/>
      <c r="K50" s="5"/>
      <c r="L50" s="5"/>
    </row>
    <row r="51" spans="3:12" x14ac:dyDescent="0.25">
      <c r="C51" s="1"/>
      <c r="D51" s="5"/>
      <c r="E51" s="5"/>
      <c r="F51" s="5"/>
      <c r="G51" s="5"/>
      <c r="H51" s="5"/>
      <c r="I51" s="5"/>
      <c r="J51" s="5"/>
      <c r="K51" s="5"/>
      <c r="L51" s="5"/>
    </row>
    <row r="52" spans="3:12" x14ac:dyDescent="0.25">
      <c r="C52" s="1"/>
      <c r="D52" s="5"/>
      <c r="E52" s="5"/>
      <c r="F52" s="5"/>
      <c r="G52" s="5"/>
      <c r="H52" s="5"/>
      <c r="I52" s="5"/>
      <c r="J52" s="5"/>
      <c r="K52" s="5"/>
      <c r="L52" s="5"/>
    </row>
    <row r="53" spans="3:12" x14ac:dyDescent="0.25">
      <c r="C53" s="1"/>
      <c r="D53" s="5"/>
      <c r="E53" s="5"/>
      <c r="F53" s="5"/>
      <c r="G53" s="5"/>
      <c r="H53" s="5"/>
      <c r="I53" s="5"/>
      <c r="J53" s="5"/>
      <c r="K53" s="5"/>
      <c r="L53" s="5"/>
    </row>
    <row r="54" spans="3:12" x14ac:dyDescent="0.25">
      <c r="C54" s="1"/>
      <c r="D54" s="5"/>
      <c r="E54" s="5"/>
      <c r="F54" s="5"/>
      <c r="G54" s="5"/>
      <c r="H54" s="5"/>
      <c r="I54" s="5"/>
      <c r="J54" s="5"/>
      <c r="K54" s="5"/>
      <c r="L54" s="5"/>
    </row>
    <row r="55" spans="3:12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3:12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</row>
  </sheetData>
  <mergeCells count="6">
    <mergeCell ref="A20:A22"/>
    <mergeCell ref="A23:A25"/>
    <mergeCell ref="D7:H7"/>
    <mergeCell ref="A9:B9"/>
    <mergeCell ref="A15:A19"/>
    <mergeCell ref="A10:A12"/>
  </mergeCells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K46"/>
  <sheetViews>
    <sheetView zoomScaleNormal="100" workbookViewId="0">
      <selection activeCell="N12" sqref="N12"/>
    </sheetView>
  </sheetViews>
  <sheetFormatPr defaultRowHeight="13.2" x14ac:dyDescent="0.25"/>
  <cols>
    <col min="2" max="11" width="12.5546875" customWidth="1"/>
  </cols>
  <sheetData>
    <row r="1" spans="2:11" x14ac:dyDescent="0.25">
      <c r="B1" s="1"/>
      <c r="C1" s="32"/>
      <c r="D1" s="32"/>
      <c r="E1" s="32"/>
      <c r="F1" s="1"/>
      <c r="G1" s="1"/>
      <c r="H1" s="1"/>
      <c r="I1" s="32"/>
    </row>
    <row r="2" spans="2:11" x14ac:dyDescent="0.25">
      <c r="B2" s="1"/>
      <c r="C2" s="32"/>
      <c r="D2" t="s">
        <v>58</v>
      </c>
      <c r="F2" t="s">
        <v>68</v>
      </c>
    </row>
    <row r="3" spans="2:11" x14ac:dyDescent="0.25">
      <c r="B3" s="1"/>
      <c r="C3" s="32"/>
      <c r="D3" t="s">
        <v>59</v>
      </c>
      <c r="F3" t="s">
        <v>54</v>
      </c>
    </row>
    <row r="4" spans="2:11" x14ac:dyDescent="0.25">
      <c r="B4" s="1"/>
      <c r="C4" s="32"/>
      <c r="D4" s="33"/>
      <c r="F4" t="s">
        <v>55</v>
      </c>
    </row>
    <row r="5" spans="2:11" x14ac:dyDescent="0.25">
      <c r="B5" s="1"/>
      <c r="C5" s="32"/>
      <c r="D5" s="33"/>
      <c r="F5" t="s">
        <v>56</v>
      </c>
    </row>
    <row r="6" spans="2:11" x14ac:dyDescent="0.25">
      <c r="B6" s="1"/>
      <c r="C6" s="32"/>
      <c r="D6" s="33"/>
      <c r="F6" t="s">
        <v>57</v>
      </c>
    </row>
    <row r="7" spans="2:11" ht="13.8" x14ac:dyDescent="0.25">
      <c r="B7" s="1"/>
      <c r="C7" s="32"/>
      <c r="D7" s="33"/>
      <c r="E7" s="34"/>
      <c r="F7" s="35"/>
      <c r="G7" s="35"/>
      <c r="H7" s="35"/>
      <c r="I7" s="36"/>
      <c r="J7" s="37"/>
    </row>
    <row r="8" spans="2:11" ht="13.8" x14ac:dyDescent="0.25">
      <c r="B8" s="38"/>
      <c r="C8" s="32"/>
      <c r="D8" s="33"/>
      <c r="E8" s="34"/>
      <c r="F8" s="39"/>
      <c r="G8" s="35"/>
      <c r="H8" s="35"/>
      <c r="I8" s="36"/>
      <c r="J8" s="37"/>
    </row>
    <row r="9" spans="2:11" ht="14.4" thickBot="1" x14ac:dyDescent="0.3">
      <c r="B9" s="38"/>
      <c r="C9" s="32"/>
      <c r="D9" s="40"/>
      <c r="E9" s="41"/>
      <c r="F9" s="42"/>
      <c r="G9" s="43"/>
      <c r="H9" s="44"/>
      <c r="I9" s="44"/>
      <c r="J9" s="37"/>
    </row>
    <row r="10" spans="2:11" ht="18" thickBot="1" x14ac:dyDescent="0.35">
      <c r="B10" s="377" t="s">
        <v>69</v>
      </c>
      <c r="C10" s="378"/>
      <c r="D10" s="378"/>
      <c r="E10" s="378"/>
      <c r="F10" s="378"/>
      <c r="G10" s="378"/>
      <c r="H10" s="378"/>
      <c r="I10" s="378"/>
      <c r="J10" s="379"/>
    </row>
    <row r="11" spans="2:11" ht="13.8" thickBot="1" x14ac:dyDescent="0.3">
      <c r="B11" s="45" t="s">
        <v>70</v>
      </c>
      <c r="C11" s="46"/>
      <c r="D11" s="46"/>
      <c r="E11" s="46"/>
      <c r="F11" s="47"/>
      <c r="G11" s="47"/>
      <c r="H11" s="47"/>
      <c r="I11" s="47"/>
      <c r="J11" s="46"/>
      <c r="K11" s="30"/>
    </row>
    <row r="12" spans="2:11" ht="52.8" thickBot="1" x14ac:dyDescent="0.3">
      <c r="B12" s="48" t="s">
        <v>71</v>
      </c>
      <c r="C12" s="230" t="s">
        <v>1</v>
      </c>
      <c r="D12" s="230" t="s">
        <v>2</v>
      </c>
      <c r="E12" s="230" t="s">
        <v>72</v>
      </c>
      <c r="F12" s="48" t="s">
        <v>73</v>
      </c>
      <c r="G12" s="48" t="s">
        <v>5</v>
      </c>
      <c r="H12" s="48" t="s">
        <v>6</v>
      </c>
      <c r="I12" s="230" t="s">
        <v>74</v>
      </c>
      <c r="J12" s="230" t="s">
        <v>75</v>
      </c>
      <c r="K12" s="48" t="s">
        <v>71</v>
      </c>
    </row>
    <row r="13" spans="2:11" ht="15.6" x14ac:dyDescent="0.3">
      <c r="B13" s="309">
        <v>20</v>
      </c>
      <c r="C13" s="311">
        <v>30</v>
      </c>
      <c r="D13" s="311">
        <v>95</v>
      </c>
      <c r="E13" s="311">
        <v>10</v>
      </c>
      <c r="F13" s="312">
        <v>4</v>
      </c>
      <c r="G13" s="312">
        <v>14</v>
      </c>
      <c r="H13" s="312">
        <v>65</v>
      </c>
      <c r="I13" s="313">
        <v>0.45</v>
      </c>
      <c r="J13" s="314">
        <f t="shared" ref="J13:J16" si="0">I13*1.07</f>
        <v>0.48150000000000004</v>
      </c>
      <c r="K13" s="315">
        <v>20</v>
      </c>
    </row>
    <row r="14" spans="2:11" ht="15.6" x14ac:dyDescent="0.3">
      <c r="B14" s="310">
        <v>25</v>
      </c>
      <c r="C14" s="77">
        <v>38</v>
      </c>
      <c r="D14" s="77">
        <v>105</v>
      </c>
      <c r="E14" s="77">
        <v>10</v>
      </c>
      <c r="F14" s="76">
        <v>4</v>
      </c>
      <c r="G14" s="76">
        <v>14</v>
      </c>
      <c r="H14" s="76">
        <v>75</v>
      </c>
      <c r="I14" s="78">
        <v>0.54</v>
      </c>
      <c r="J14" s="54">
        <f t="shared" si="0"/>
        <v>0.57780000000000009</v>
      </c>
      <c r="K14" s="316">
        <v>25</v>
      </c>
    </row>
    <row r="15" spans="2:11" ht="15.6" x14ac:dyDescent="0.3">
      <c r="B15" s="310">
        <v>32</v>
      </c>
      <c r="C15" s="77">
        <v>45</v>
      </c>
      <c r="D15" s="77">
        <v>115</v>
      </c>
      <c r="E15" s="77">
        <v>10</v>
      </c>
      <c r="F15" s="76">
        <v>4</v>
      </c>
      <c r="G15" s="76">
        <v>14</v>
      </c>
      <c r="H15" s="76">
        <v>85</v>
      </c>
      <c r="I15" s="78">
        <v>0.64</v>
      </c>
      <c r="J15" s="54">
        <f t="shared" si="0"/>
        <v>0.68480000000000008</v>
      </c>
      <c r="K15" s="316">
        <v>32</v>
      </c>
    </row>
    <row r="16" spans="2:11" ht="15.6" x14ac:dyDescent="0.3">
      <c r="B16" s="310">
        <v>40</v>
      </c>
      <c r="C16" s="77">
        <v>52</v>
      </c>
      <c r="D16" s="77">
        <v>140</v>
      </c>
      <c r="E16" s="77">
        <v>10</v>
      </c>
      <c r="F16" s="76">
        <v>4</v>
      </c>
      <c r="G16" s="76">
        <v>18</v>
      </c>
      <c r="H16" s="76">
        <v>100</v>
      </c>
      <c r="I16" s="78">
        <v>0.96</v>
      </c>
      <c r="J16" s="54">
        <f t="shared" si="0"/>
        <v>1.0272000000000001</v>
      </c>
      <c r="K16" s="316">
        <v>40</v>
      </c>
    </row>
    <row r="17" spans="2:11" ht="15.6" x14ac:dyDescent="0.3">
      <c r="B17" s="55">
        <v>50</v>
      </c>
      <c r="C17" s="53">
        <v>63</v>
      </c>
      <c r="D17" s="53">
        <v>150</v>
      </c>
      <c r="E17" s="53">
        <v>10</v>
      </c>
      <c r="F17" s="53">
        <v>4</v>
      </c>
      <c r="G17" s="53">
        <v>18</v>
      </c>
      <c r="H17" s="53">
        <v>110</v>
      </c>
      <c r="I17" s="54">
        <v>1.04</v>
      </c>
      <c r="J17" s="54">
        <f t="shared" ref="J17:J38" si="1">I17*1.07</f>
        <v>1.1128</v>
      </c>
      <c r="K17" s="317">
        <v>50</v>
      </c>
    </row>
    <row r="18" spans="2:11" ht="15.6" x14ac:dyDescent="0.3">
      <c r="B18" s="55">
        <v>63</v>
      </c>
      <c r="C18" s="53">
        <v>74</v>
      </c>
      <c r="D18" s="53">
        <v>165</v>
      </c>
      <c r="E18" s="53">
        <v>12</v>
      </c>
      <c r="F18" s="53">
        <v>4</v>
      </c>
      <c r="G18" s="53">
        <v>18</v>
      </c>
      <c r="H18" s="53">
        <v>125</v>
      </c>
      <c r="I18" s="54">
        <v>1.51</v>
      </c>
      <c r="J18" s="54">
        <f t="shared" si="1"/>
        <v>1.6157000000000001</v>
      </c>
      <c r="K18" s="317">
        <v>63</v>
      </c>
    </row>
    <row r="19" spans="2:11" ht="15.6" x14ac:dyDescent="0.3">
      <c r="B19" s="55">
        <v>75</v>
      </c>
      <c r="C19" s="53">
        <v>86</v>
      </c>
      <c r="D19" s="53">
        <v>185</v>
      </c>
      <c r="E19" s="53">
        <v>12</v>
      </c>
      <c r="F19" s="53">
        <v>4</v>
      </c>
      <c r="G19" s="53">
        <v>18</v>
      </c>
      <c r="H19" s="53">
        <v>145</v>
      </c>
      <c r="I19" s="54">
        <v>1.81</v>
      </c>
      <c r="J19" s="54">
        <f t="shared" si="1"/>
        <v>1.9367000000000001</v>
      </c>
      <c r="K19" s="317">
        <v>75</v>
      </c>
    </row>
    <row r="20" spans="2:11" ht="15.6" x14ac:dyDescent="0.3">
      <c r="B20" s="55">
        <v>90</v>
      </c>
      <c r="C20" s="53">
        <v>103</v>
      </c>
      <c r="D20" s="53">
        <v>200</v>
      </c>
      <c r="E20" s="53">
        <v>12</v>
      </c>
      <c r="F20" s="53">
        <v>8</v>
      </c>
      <c r="G20" s="53">
        <v>18</v>
      </c>
      <c r="H20" s="53">
        <v>160</v>
      </c>
      <c r="I20" s="54">
        <v>1.91</v>
      </c>
      <c r="J20" s="54">
        <f t="shared" si="1"/>
        <v>2.0436999999999999</v>
      </c>
      <c r="K20" s="317">
        <v>90</v>
      </c>
    </row>
    <row r="21" spans="2:11" ht="15.6" x14ac:dyDescent="0.3">
      <c r="B21" s="55">
        <v>110</v>
      </c>
      <c r="C21" s="53">
        <v>136</v>
      </c>
      <c r="D21" s="53">
        <v>220</v>
      </c>
      <c r="E21" s="53">
        <v>12</v>
      </c>
      <c r="F21" s="53">
        <v>8</v>
      </c>
      <c r="G21" s="53">
        <v>18</v>
      </c>
      <c r="H21" s="53">
        <v>180</v>
      </c>
      <c r="I21" s="54">
        <v>2</v>
      </c>
      <c r="J21" s="54">
        <f t="shared" si="1"/>
        <v>2.14</v>
      </c>
      <c r="K21" s="317">
        <v>110</v>
      </c>
    </row>
    <row r="22" spans="2:11" ht="15.6" x14ac:dyDescent="0.3">
      <c r="B22" s="55">
        <v>125</v>
      </c>
      <c r="C22" s="53">
        <v>136</v>
      </c>
      <c r="D22" s="53">
        <v>220</v>
      </c>
      <c r="E22" s="53">
        <v>12</v>
      </c>
      <c r="F22" s="53">
        <v>8</v>
      </c>
      <c r="G22" s="53">
        <v>18</v>
      </c>
      <c r="H22" s="53">
        <v>180</v>
      </c>
      <c r="I22" s="54">
        <v>2</v>
      </c>
      <c r="J22" s="54">
        <f t="shared" si="1"/>
        <v>2.14</v>
      </c>
      <c r="K22" s="317">
        <v>125</v>
      </c>
    </row>
    <row r="23" spans="2:11" ht="15.6" x14ac:dyDescent="0.3">
      <c r="B23" s="55">
        <v>140</v>
      </c>
      <c r="C23" s="53">
        <v>158</v>
      </c>
      <c r="D23" s="53">
        <v>250</v>
      </c>
      <c r="E23" s="53">
        <v>14</v>
      </c>
      <c r="F23" s="53">
        <v>8</v>
      </c>
      <c r="G23" s="53">
        <v>18</v>
      </c>
      <c r="H23" s="53">
        <v>210</v>
      </c>
      <c r="I23" s="54">
        <v>2.99</v>
      </c>
      <c r="J23" s="54">
        <f t="shared" si="1"/>
        <v>3.1993000000000005</v>
      </c>
      <c r="K23" s="317">
        <v>140</v>
      </c>
    </row>
    <row r="24" spans="2:11" ht="15.6" x14ac:dyDescent="0.3">
      <c r="B24" s="55" t="s">
        <v>76</v>
      </c>
      <c r="C24" s="53">
        <v>190</v>
      </c>
      <c r="D24" s="53">
        <v>285</v>
      </c>
      <c r="E24" s="53">
        <v>16</v>
      </c>
      <c r="F24" s="53">
        <v>8</v>
      </c>
      <c r="G24" s="53">
        <v>22</v>
      </c>
      <c r="H24" s="53">
        <v>240</v>
      </c>
      <c r="I24" s="54">
        <v>4.08</v>
      </c>
      <c r="J24" s="54">
        <f t="shared" si="1"/>
        <v>4.3656000000000006</v>
      </c>
      <c r="K24" s="317" t="s">
        <v>76</v>
      </c>
    </row>
    <row r="25" spans="2:11" ht="15.6" x14ac:dyDescent="0.3">
      <c r="B25" s="55" t="s">
        <v>77</v>
      </c>
      <c r="C25" s="53">
        <v>237</v>
      </c>
      <c r="D25" s="53">
        <v>340</v>
      </c>
      <c r="E25" s="53">
        <v>18</v>
      </c>
      <c r="F25" s="53">
        <v>8</v>
      </c>
      <c r="G25" s="53">
        <v>22</v>
      </c>
      <c r="H25" s="53">
        <v>295</v>
      </c>
      <c r="I25" s="54">
        <v>6.17</v>
      </c>
      <c r="J25" s="54">
        <f t="shared" si="1"/>
        <v>6.6019000000000005</v>
      </c>
      <c r="K25" s="317" t="s">
        <v>77</v>
      </c>
    </row>
    <row r="26" spans="2:11" ht="15.6" x14ac:dyDescent="0.3">
      <c r="B26" s="55">
        <v>250</v>
      </c>
      <c r="C26" s="53">
        <v>279</v>
      </c>
      <c r="D26" s="53">
        <v>395</v>
      </c>
      <c r="E26" s="53">
        <v>18</v>
      </c>
      <c r="F26" s="53">
        <v>12</v>
      </c>
      <c r="G26" s="53">
        <v>22</v>
      </c>
      <c r="H26" s="53">
        <v>350</v>
      </c>
      <c r="I26" s="54">
        <v>8.0299999999999994</v>
      </c>
      <c r="J26" s="54">
        <f t="shared" si="1"/>
        <v>8.5921000000000003</v>
      </c>
      <c r="K26" s="317">
        <v>250</v>
      </c>
    </row>
    <row r="27" spans="2:11" ht="15.6" x14ac:dyDescent="0.3">
      <c r="B27" s="55">
        <v>280</v>
      </c>
      <c r="C27" s="53">
        <v>292</v>
      </c>
      <c r="D27" s="53">
        <v>395</v>
      </c>
      <c r="E27" s="53">
        <v>20</v>
      </c>
      <c r="F27" s="53">
        <v>12</v>
      </c>
      <c r="G27" s="53">
        <v>22</v>
      </c>
      <c r="H27" s="53">
        <v>350</v>
      </c>
      <c r="I27" s="54">
        <v>7.85</v>
      </c>
      <c r="J27" s="54">
        <f t="shared" si="1"/>
        <v>8.3994999999999997</v>
      </c>
      <c r="K27" s="317">
        <v>280</v>
      </c>
    </row>
    <row r="28" spans="2:11" ht="15.6" x14ac:dyDescent="0.3">
      <c r="B28" s="55">
        <v>315</v>
      </c>
      <c r="C28" s="53">
        <v>330</v>
      </c>
      <c r="D28" s="53">
        <v>445</v>
      </c>
      <c r="E28" s="53">
        <v>22</v>
      </c>
      <c r="F28" s="53">
        <v>12</v>
      </c>
      <c r="G28" s="53">
        <v>22</v>
      </c>
      <c r="H28" s="53">
        <v>400</v>
      </c>
      <c r="I28" s="54">
        <v>10.57</v>
      </c>
      <c r="J28" s="54">
        <f t="shared" si="1"/>
        <v>11.309900000000001</v>
      </c>
      <c r="K28" s="317">
        <v>315</v>
      </c>
    </row>
    <row r="29" spans="2:11" ht="15.6" x14ac:dyDescent="0.3">
      <c r="B29" s="55">
        <v>355</v>
      </c>
      <c r="C29" s="53">
        <v>376</v>
      </c>
      <c r="D29" s="53">
        <v>505</v>
      </c>
      <c r="E29" s="53">
        <v>25</v>
      </c>
      <c r="F29" s="53">
        <v>16</v>
      </c>
      <c r="G29" s="53">
        <v>22</v>
      </c>
      <c r="H29" s="53">
        <v>460</v>
      </c>
      <c r="I29" s="54">
        <v>16.29</v>
      </c>
      <c r="J29" s="54">
        <f t="shared" si="1"/>
        <v>17.430299999999999</v>
      </c>
      <c r="K29" s="317">
        <v>355</v>
      </c>
    </row>
    <row r="30" spans="2:11" ht="15.6" x14ac:dyDescent="0.3">
      <c r="B30" s="55">
        <v>400</v>
      </c>
      <c r="C30" s="53">
        <v>430</v>
      </c>
      <c r="D30" s="53">
        <v>565</v>
      </c>
      <c r="E30" s="53">
        <v>25</v>
      </c>
      <c r="F30" s="53">
        <v>16</v>
      </c>
      <c r="G30" s="53">
        <v>26</v>
      </c>
      <c r="H30" s="53">
        <v>515</v>
      </c>
      <c r="I30" s="54">
        <v>19.010000000000002</v>
      </c>
      <c r="J30" s="54">
        <f t="shared" si="1"/>
        <v>20.340700000000002</v>
      </c>
      <c r="K30" s="317">
        <v>400</v>
      </c>
    </row>
    <row r="31" spans="2:11" ht="15.6" x14ac:dyDescent="0.3">
      <c r="B31" s="55">
        <v>450</v>
      </c>
      <c r="C31" s="53">
        <v>476</v>
      </c>
      <c r="D31" s="53">
        <v>615</v>
      </c>
      <c r="E31" s="53">
        <v>30</v>
      </c>
      <c r="F31" s="53">
        <v>20</v>
      </c>
      <c r="G31" s="53">
        <v>26</v>
      </c>
      <c r="H31" s="53">
        <v>565</v>
      </c>
      <c r="I31" s="54">
        <v>25.54</v>
      </c>
      <c r="J31" s="54">
        <f t="shared" si="1"/>
        <v>27.3278</v>
      </c>
      <c r="K31" s="317">
        <v>450</v>
      </c>
    </row>
    <row r="32" spans="2:11" ht="15.6" x14ac:dyDescent="0.3">
      <c r="B32" s="55">
        <v>500</v>
      </c>
      <c r="C32" s="53">
        <v>533</v>
      </c>
      <c r="D32" s="53">
        <v>670</v>
      </c>
      <c r="E32" s="53">
        <v>32</v>
      </c>
      <c r="F32" s="53">
        <v>20</v>
      </c>
      <c r="G32" s="53">
        <v>26</v>
      </c>
      <c r="H32" s="53">
        <v>620</v>
      </c>
      <c r="I32" s="54">
        <v>29.85</v>
      </c>
      <c r="J32" s="54">
        <f t="shared" si="1"/>
        <v>31.939500000000002</v>
      </c>
      <c r="K32" s="317">
        <v>500</v>
      </c>
    </row>
    <row r="33" spans="2:11" ht="15.6" x14ac:dyDescent="0.3">
      <c r="B33" s="55">
        <v>560</v>
      </c>
      <c r="C33" s="53">
        <v>592</v>
      </c>
      <c r="D33" s="53">
        <v>730</v>
      </c>
      <c r="E33" s="53">
        <v>36</v>
      </c>
      <c r="F33" s="53">
        <v>20</v>
      </c>
      <c r="G33" s="53">
        <v>26</v>
      </c>
      <c r="H33" s="53">
        <v>675</v>
      </c>
      <c r="I33" s="54">
        <v>37.479999999999997</v>
      </c>
      <c r="J33" s="54">
        <f t="shared" si="1"/>
        <v>40.1036</v>
      </c>
      <c r="K33" s="317">
        <v>560</v>
      </c>
    </row>
    <row r="34" spans="2:11" ht="15.6" x14ac:dyDescent="0.3">
      <c r="B34" s="55">
        <v>630</v>
      </c>
      <c r="C34" s="53">
        <v>645</v>
      </c>
      <c r="D34" s="53">
        <v>780</v>
      </c>
      <c r="E34" s="53">
        <v>38</v>
      </c>
      <c r="F34" s="53">
        <v>20</v>
      </c>
      <c r="G34" s="53">
        <v>26</v>
      </c>
      <c r="H34" s="53">
        <v>725</v>
      </c>
      <c r="I34" s="54">
        <v>41.86</v>
      </c>
      <c r="J34" s="54">
        <f t="shared" si="1"/>
        <v>44.790199999999999</v>
      </c>
      <c r="K34" s="317">
        <v>630</v>
      </c>
    </row>
    <row r="35" spans="2:11" ht="15.6" x14ac:dyDescent="0.3">
      <c r="B35" s="55">
        <v>710</v>
      </c>
      <c r="C35" s="53">
        <v>737</v>
      </c>
      <c r="D35" s="53">
        <v>895</v>
      </c>
      <c r="E35" s="53">
        <v>40</v>
      </c>
      <c r="F35" s="53">
        <v>24</v>
      </c>
      <c r="G35" s="53">
        <v>26</v>
      </c>
      <c r="H35" s="53">
        <v>840</v>
      </c>
      <c r="I35" s="54">
        <v>59.57</v>
      </c>
      <c r="J35" s="54">
        <f t="shared" si="1"/>
        <v>63.739900000000006</v>
      </c>
      <c r="K35" s="317">
        <v>710</v>
      </c>
    </row>
    <row r="36" spans="2:11" ht="15.6" x14ac:dyDescent="0.3">
      <c r="B36" s="55">
        <v>800</v>
      </c>
      <c r="C36" s="53">
        <v>840</v>
      </c>
      <c r="D36" s="53">
        <v>1015</v>
      </c>
      <c r="E36" s="53">
        <v>45</v>
      </c>
      <c r="F36" s="53">
        <v>24</v>
      </c>
      <c r="G36" s="53">
        <v>33</v>
      </c>
      <c r="H36" s="53">
        <v>950</v>
      </c>
      <c r="I36" s="54">
        <v>82.8</v>
      </c>
      <c r="J36" s="54">
        <f t="shared" si="1"/>
        <v>88.596000000000004</v>
      </c>
      <c r="K36" s="317">
        <v>800</v>
      </c>
    </row>
    <row r="37" spans="2:11" ht="15.6" x14ac:dyDescent="0.3">
      <c r="B37" s="55">
        <v>900</v>
      </c>
      <c r="C37" s="53">
        <v>942</v>
      </c>
      <c r="D37" s="53">
        <v>1115</v>
      </c>
      <c r="E37" s="53">
        <v>50</v>
      </c>
      <c r="F37" s="53">
        <v>28</v>
      </c>
      <c r="G37" s="53">
        <v>33</v>
      </c>
      <c r="H37" s="53">
        <v>1050</v>
      </c>
      <c r="I37" s="54">
        <v>100.27</v>
      </c>
      <c r="J37" s="54">
        <f t="shared" si="1"/>
        <v>107.2889</v>
      </c>
      <c r="K37" s="317">
        <v>900</v>
      </c>
    </row>
    <row r="38" spans="2:11" ht="16.2" thickBot="1" x14ac:dyDescent="0.35">
      <c r="B38" s="56">
        <v>1000</v>
      </c>
      <c r="C38" s="318">
        <v>1045</v>
      </c>
      <c r="D38" s="318">
        <v>1230</v>
      </c>
      <c r="E38" s="318">
        <v>55</v>
      </c>
      <c r="F38" s="318">
        <v>28</v>
      </c>
      <c r="G38" s="318">
        <v>33</v>
      </c>
      <c r="H38" s="318">
        <v>1160</v>
      </c>
      <c r="I38" s="319">
        <v>132.26</v>
      </c>
      <c r="J38" s="319">
        <f t="shared" si="1"/>
        <v>141.51820000000001</v>
      </c>
      <c r="K38" s="320">
        <v>1000</v>
      </c>
    </row>
    <row r="39" spans="2:11" ht="16.2" thickBot="1" x14ac:dyDescent="0.35">
      <c r="B39" s="45" t="s">
        <v>60</v>
      </c>
      <c r="C39" s="57"/>
      <c r="D39" s="57"/>
      <c r="E39" s="58"/>
      <c r="F39" s="59"/>
      <c r="G39" s="59"/>
      <c r="H39" s="59"/>
      <c r="I39" s="59"/>
      <c r="J39" s="60"/>
    </row>
    <row r="40" spans="2:11" ht="16.2" thickBot="1" x14ac:dyDescent="0.35">
      <c r="B40" s="87" t="s">
        <v>104</v>
      </c>
      <c r="C40" s="88"/>
      <c r="D40" s="88"/>
      <c r="E40" s="89"/>
      <c r="F40" s="59"/>
      <c r="G40" s="59"/>
      <c r="H40" s="59"/>
      <c r="I40" s="59"/>
      <c r="J40" s="60"/>
    </row>
    <row r="41" spans="2:11" ht="15.6" x14ac:dyDescent="0.3">
      <c r="B41" s="61" t="s">
        <v>78</v>
      </c>
      <c r="C41" s="57"/>
      <c r="D41" s="57"/>
      <c r="E41" s="58"/>
      <c r="F41" s="59"/>
      <c r="G41" s="59"/>
      <c r="H41" s="59"/>
      <c r="I41" s="59"/>
      <c r="J41" s="60"/>
    </row>
    <row r="42" spans="2:11" ht="15.6" x14ac:dyDescent="0.3">
      <c r="B42" s="61" t="s">
        <v>79</v>
      </c>
      <c r="C42" s="57"/>
      <c r="D42" s="57"/>
      <c r="E42" s="58"/>
      <c r="F42" s="59"/>
      <c r="G42" s="59"/>
      <c r="H42" s="59"/>
      <c r="I42" s="59"/>
      <c r="J42" s="60"/>
    </row>
    <row r="43" spans="2:11" ht="15.6" x14ac:dyDescent="0.3">
      <c r="B43" s="61" t="s">
        <v>80</v>
      </c>
      <c r="C43" s="57"/>
      <c r="D43" s="57"/>
      <c r="E43" s="58"/>
      <c r="F43" s="59"/>
      <c r="G43" s="59"/>
      <c r="H43" s="59"/>
      <c r="I43" s="59"/>
      <c r="J43" s="60"/>
    </row>
    <row r="44" spans="2:11" ht="15.6" x14ac:dyDescent="0.3">
      <c r="B44" s="34" t="s">
        <v>81</v>
      </c>
      <c r="C44" s="57"/>
      <c r="D44" s="57"/>
      <c r="E44" s="58"/>
      <c r="F44" s="59"/>
      <c r="G44" s="59"/>
      <c r="H44" s="59"/>
      <c r="I44" s="59"/>
      <c r="J44" s="60"/>
    </row>
    <row r="45" spans="2:11" ht="15" x14ac:dyDescent="0.25">
      <c r="B45" s="61" t="s">
        <v>82</v>
      </c>
      <c r="C45" s="60"/>
      <c r="D45" s="60"/>
      <c r="E45" s="62"/>
      <c r="F45" s="63"/>
      <c r="G45" s="63"/>
      <c r="H45" s="63"/>
      <c r="I45" s="60"/>
      <c r="J45" s="64"/>
    </row>
    <row r="46" spans="2:11" ht="15.6" x14ac:dyDescent="0.3">
      <c r="B46" s="65"/>
      <c r="C46" s="57"/>
      <c r="D46" s="57"/>
      <c r="E46" s="58"/>
      <c r="F46" s="59"/>
      <c r="G46" s="59"/>
      <c r="H46" s="59"/>
      <c r="I46" s="57"/>
      <c r="J46" s="66"/>
      <c r="K46" s="30"/>
    </row>
  </sheetData>
  <mergeCells count="1">
    <mergeCell ref="B10:J10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42"/>
  <sheetViews>
    <sheetView zoomScaleNormal="100" workbookViewId="0">
      <selection activeCell="I20" sqref="I20"/>
    </sheetView>
  </sheetViews>
  <sheetFormatPr defaultRowHeight="13.2" x14ac:dyDescent="0.25"/>
  <cols>
    <col min="2" max="11" width="12.5546875" customWidth="1"/>
  </cols>
  <sheetData>
    <row r="1" spans="1:11" ht="13.8" x14ac:dyDescent="0.25">
      <c r="B1" s="1"/>
      <c r="C1" s="32"/>
      <c r="D1" s="32"/>
      <c r="E1" s="37"/>
      <c r="F1" s="44"/>
      <c r="G1" s="44"/>
      <c r="H1" s="44"/>
      <c r="I1" s="37"/>
      <c r="J1" s="37"/>
    </row>
    <row r="2" spans="1:11" x14ac:dyDescent="0.25">
      <c r="B2" s="1"/>
      <c r="C2" s="32"/>
      <c r="D2" t="s">
        <v>58</v>
      </c>
      <c r="F2" t="s">
        <v>53</v>
      </c>
    </row>
    <row r="3" spans="1:11" x14ac:dyDescent="0.25">
      <c r="B3" s="1"/>
      <c r="C3" s="32"/>
      <c r="D3" t="s">
        <v>59</v>
      </c>
      <c r="F3" t="s">
        <v>54</v>
      </c>
    </row>
    <row r="4" spans="1:11" x14ac:dyDescent="0.25">
      <c r="B4" s="1"/>
      <c r="C4" s="32"/>
      <c r="D4" s="40"/>
      <c r="F4" t="s">
        <v>55</v>
      </c>
    </row>
    <row r="5" spans="1:11" x14ac:dyDescent="0.25">
      <c r="B5" s="1"/>
      <c r="C5" s="32"/>
      <c r="D5" s="40"/>
      <c r="F5" t="s">
        <v>56</v>
      </c>
    </row>
    <row r="6" spans="1:11" x14ac:dyDescent="0.25">
      <c r="B6" s="1"/>
      <c r="C6" s="32"/>
      <c r="D6" s="40"/>
      <c r="F6" t="s">
        <v>57</v>
      </c>
    </row>
    <row r="7" spans="1:11" ht="13.8" x14ac:dyDescent="0.25">
      <c r="B7" s="38"/>
      <c r="C7" s="32"/>
      <c r="D7" s="40"/>
      <c r="E7" s="34"/>
      <c r="F7" s="35"/>
      <c r="G7" s="35"/>
      <c r="H7" s="35"/>
      <c r="I7" s="37"/>
    </row>
    <row r="8" spans="1:11" ht="14.4" thickBot="1" x14ac:dyDescent="0.3">
      <c r="B8" s="38"/>
      <c r="C8" s="32"/>
      <c r="D8" s="40"/>
      <c r="E8" s="34"/>
      <c r="F8" s="39"/>
      <c r="G8" s="35"/>
      <c r="H8" s="35"/>
      <c r="I8" s="37"/>
    </row>
    <row r="9" spans="1:11" ht="18" thickBot="1" x14ac:dyDescent="0.35">
      <c r="B9" s="377" t="s">
        <v>83</v>
      </c>
      <c r="C9" s="380"/>
      <c r="D9" s="380"/>
      <c r="E9" s="380"/>
      <c r="F9" s="380"/>
      <c r="G9" s="380"/>
      <c r="H9" s="380"/>
      <c r="I9" s="380"/>
      <c r="J9" s="380"/>
      <c r="K9" s="381"/>
    </row>
    <row r="10" spans="1:11" ht="13.8" thickBot="1" x14ac:dyDescent="0.3">
      <c r="A10" s="30"/>
      <c r="B10" s="45" t="s">
        <v>70</v>
      </c>
      <c r="C10" s="46"/>
      <c r="D10" s="46"/>
      <c r="E10" s="46"/>
      <c r="F10" s="47"/>
      <c r="G10" s="47"/>
      <c r="H10" s="47"/>
      <c r="I10" s="46"/>
      <c r="J10" s="46"/>
      <c r="K10" s="30"/>
    </row>
    <row r="11" spans="1:11" ht="52.8" thickBot="1" x14ac:dyDescent="0.3">
      <c r="A11" s="51"/>
      <c r="B11" s="48" t="s">
        <v>71</v>
      </c>
      <c r="C11" s="230" t="s">
        <v>1</v>
      </c>
      <c r="D11" s="230" t="s">
        <v>2</v>
      </c>
      <c r="E11" s="230" t="s">
        <v>84</v>
      </c>
      <c r="F11" s="48" t="s">
        <v>73</v>
      </c>
      <c r="G11" s="48" t="s">
        <v>5</v>
      </c>
      <c r="H11" s="48" t="s">
        <v>6</v>
      </c>
      <c r="I11" s="230" t="s">
        <v>74</v>
      </c>
      <c r="J11" s="230" t="s">
        <v>75</v>
      </c>
      <c r="K11" s="48" t="s">
        <v>71</v>
      </c>
    </row>
    <row r="12" spans="1:11" ht="15.6" x14ac:dyDescent="0.3">
      <c r="A12" s="51"/>
      <c r="B12" s="227">
        <v>20</v>
      </c>
      <c r="C12" s="228">
        <v>30</v>
      </c>
      <c r="D12" s="228">
        <v>95</v>
      </c>
      <c r="E12" s="228">
        <v>10</v>
      </c>
      <c r="F12" s="227">
        <v>4</v>
      </c>
      <c r="G12" s="227">
        <v>14</v>
      </c>
      <c r="H12" s="227">
        <v>65</v>
      </c>
      <c r="I12" s="229">
        <v>0.45</v>
      </c>
      <c r="J12" s="81">
        <f t="shared" ref="J12:J15" si="0">I12*1.07</f>
        <v>0.48150000000000004</v>
      </c>
      <c r="K12" s="227">
        <v>20</v>
      </c>
    </row>
    <row r="13" spans="1:11" ht="15.6" x14ac:dyDescent="0.3">
      <c r="A13" s="51"/>
      <c r="B13" s="76">
        <v>25</v>
      </c>
      <c r="C13" s="77">
        <v>38</v>
      </c>
      <c r="D13" s="77">
        <v>105</v>
      </c>
      <c r="E13" s="77">
        <v>10</v>
      </c>
      <c r="F13" s="76">
        <v>4</v>
      </c>
      <c r="G13" s="76">
        <v>14</v>
      </c>
      <c r="H13" s="76">
        <v>75</v>
      </c>
      <c r="I13" s="78">
        <v>0.54</v>
      </c>
      <c r="J13" s="54">
        <f t="shared" si="0"/>
        <v>0.57780000000000009</v>
      </c>
      <c r="K13" s="76">
        <v>25</v>
      </c>
    </row>
    <row r="14" spans="1:11" ht="15.6" x14ac:dyDescent="0.3">
      <c r="A14" s="51"/>
      <c r="B14" s="76">
        <v>32</v>
      </c>
      <c r="C14" s="77">
        <v>45</v>
      </c>
      <c r="D14" s="77">
        <v>115</v>
      </c>
      <c r="E14" s="77">
        <v>10</v>
      </c>
      <c r="F14" s="76">
        <v>4</v>
      </c>
      <c r="G14" s="76">
        <v>14</v>
      </c>
      <c r="H14" s="76">
        <v>85</v>
      </c>
      <c r="I14" s="78">
        <v>0.64</v>
      </c>
      <c r="J14" s="54">
        <f t="shared" si="0"/>
        <v>0.68480000000000008</v>
      </c>
      <c r="K14" s="76">
        <v>32</v>
      </c>
    </row>
    <row r="15" spans="1:11" ht="15.6" x14ac:dyDescent="0.3">
      <c r="A15" s="51"/>
      <c r="B15" s="76">
        <v>40</v>
      </c>
      <c r="C15" s="77">
        <v>52</v>
      </c>
      <c r="D15" s="77">
        <v>140</v>
      </c>
      <c r="E15" s="77">
        <v>10</v>
      </c>
      <c r="F15" s="76">
        <v>4</v>
      </c>
      <c r="G15" s="76">
        <v>18</v>
      </c>
      <c r="H15" s="76">
        <v>100</v>
      </c>
      <c r="I15" s="78">
        <v>0.96</v>
      </c>
      <c r="J15" s="54">
        <f t="shared" si="0"/>
        <v>1.0272000000000001</v>
      </c>
      <c r="K15" s="76">
        <v>40</v>
      </c>
    </row>
    <row r="16" spans="1:11" ht="15.6" x14ac:dyDescent="0.3">
      <c r="B16" s="67">
        <v>50</v>
      </c>
      <c r="C16" s="53">
        <v>63</v>
      </c>
      <c r="D16" s="53">
        <v>150</v>
      </c>
      <c r="E16" s="53">
        <v>10</v>
      </c>
      <c r="F16" s="67">
        <v>4</v>
      </c>
      <c r="G16" s="67">
        <v>18</v>
      </c>
      <c r="H16" s="67">
        <v>110</v>
      </c>
      <c r="I16" s="68">
        <v>1.04</v>
      </c>
      <c r="J16" s="54">
        <f>I16*1.07</f>
        <v>1.1128</v>
      </c>
      <c r="K16" s="67">
        <v>50</v>
      </c>
    </row>
    <row r="17" spans="2:11" ht="15.6" x14ac:dyDescent="0.3">
      <c r="B17" s="67">
        <v>63</v>
      </c>
      <c r="C17" s="53">
        <v>74</v>
      </c>
      <c r="D17" s="53">
        <v>165</v>
      </c>
      <c r="E17" s="53">
        <v>12</v>
      </c>
      <c r="F17" s="67">
        <v>4</v>
      </c>
      <c r="G17" s="67">
        <v>18</v>
      </c>
      <c r="H17" s="67">
        <v>125</v>
      </c>
      <c r="I17" s="68">
        <v>1.51</v>
      </c>
      <c r="J17" s="54">
        <f t="shared" ref="J17:J36" si="1">I17*1.07</f>
        <v>1.6157000000000001</v>
      </c>
      <c r="K17" s="67">
        <v>63</v>
      </c>
    </row>
    <row r="18" spans="2:11" ht="15.6" x14ac:dyDescent="0.3">
      <c r="B18" s="67">
        <v>75</v>
      </c>
      <c r="C18" s="53">
        <v>86</v>
      </c>
      <c r="D18" s="53">
        <v>185</v>
      </c>
      <c r="E18" s="53">
        <v>12</v>
      </c>
      <c r="F18" s="67">
        <v>4</v>
      </c>
      <c r="G18" s="67">
        <v>18</v>
      </c>
      <c r="H18" s="67">
        <v>145</v>
      </c>
      <c r="I18" s="68">
        <v>1.86</v>
      </c>
      <c r="J18" s="54">
        <f t="shared" si="1"/>
        <v>1.9902000000000002</v>
      </c>
      <c r="K18" s="67">
        <v>75</v>
      </c>
    </row>
    <row r="19" spans="2:11" ht="15.6" x14ac:dyDescent="0.3">
      <c r="B19" s="67">
        <v>90</v>
      </c>
      <c r="C19" s="53">
        <v>103</v>
      </c>
      <c r="D19" s="53">
        <v>200</v>
      </c>
      <c r="E19" s="53">
        <v>14</v>
      </c>
      <c r="F19" s="67">
        <v>8</v>
      </c>
      <c r="G19" s="67">
        <v>18</v>
      </c>
      <c r="H19" s="67">
        <v>160</v>
      </c>
      <c r="I19" s="68">
        <v>2.27</v>
      </c>
      <c r="J19" s="54">
        <f t="shared" si="1"/>
        <v>2.4289000000000001</v>
      </c>
      <c r="K19" s="67">
        <v>90</v>
      </c>
    </row>
    <row r="20" spans="2:11" ht="15.6" x14ac:dyDescent="0.3">
      <c r="B20" s="67" t="s">
        <v>85</v>
      </c>
      <c r="C20" s="53">
        <v>136</v>
      </c>
      <c r="D20" s="53">
        <v>220</v>
      </c>
      <c r="E20" s="53">
        <v>14</v>
      </c>
      <c r="F20" s="67">
        <v>8</v>
      </c>
      <c r="G20" s="67">
        <v>18</v>
      </c>
      <c r="H20" s="67">
        <v>180</v>
      </c>
      <c r="I20" s="68">
        <v>2.36</v>
      </c>
      <c r="J20" s="54">
        <f t="shared" si="1"/>
        <v>2.5251999999999999</v>
      </c>
      <c r="K20" s="67" t="s">
        <v>85</v>
      </c>
    </row>
    <row r="21" spans="2:11" ht="15.6" x14ac:dyDescent="0.3">
      <c r="B21" s="67">
        <v>140</v>
      </c>
      <c r="C21" s="53">
        <v>158</v>
      </c>
      <c r="D21" s="53">
        <v>250</v>
      </c>
      <c r="E21" s="53">
        <v>16</v>
      </c>
      <c r="F21" s="67">
        <v>8</v>
      </c>
      <c r="G21" s="67">
        <v>18</v>
      </c>
      <c r="H21" s="67">
        <v>210</v>
      </c>
      <c r="I21" s="68">
        <v>3.45</v>
      </c>
      <c r="J21" s="54">
        <f t="shared" si="1"/>
        <v>3.6915000000000004</v>
      </c>
      <c r="K21" s="67">
        <v>140</v>
      </c>
    </row>
    <row r="22" spans="2:11" ht="15.6" x14ac:dyDescent="0.3">
      <c r="B22" s="67" t="s">
        <v>76</v>
      </c>
      <c r="C22" s="53">
        <v>190</v>
      </c>
      <c r="D22" s="53">
        <v>285</v>
      </c>
      <c r="E22" s="53">
        <v>18</v>
      </c>
      <c r="F22" s="67">
        <v>8</v>
      </c>
      <c r="G22" s="67">
        <v>22</v>
      </c>
      <c r="H22" s="67">
        <v>240</v>
      </c>
      <c r="I22" s="68">
        <v>4.58</v>
      </c>
      <c r="J22" s="54">
        <f t="shared" si="1"/>
        <v>4.9006000000000007</v>
      </c>
      <c r="K22" s="67" t="s">
        <v>76</v>
      </c>
    </row>
    <row r="23" spans="2:11" ht="15.6" x14ac:dyDescent="0.3">
      <c r="B23" s="67" t="s">
        <v>77</v>
      </c>
      <c r="C23" s="53">
        <v>237</v>
      </c>
      <c r="D23" s="53">
        <v>340</v>
      </c>
      <c r="E23" s="53">
        <v>22</v>
      </c>
      <c r="F23" s="69">
        <v>12</v>
      </c>
      <c r="G23" s="67">
        <v>22</v>
      </c>
      <c r="H23" s="67">
        <v>295</v>
      </c>
      <c r="I23" s="68">
        <v>7.26</v>
      </c>
      <c r="J23" s="54">
        <f t="shared" si="1"/>
        <v>7.7682000000000002</v>
      </c>
      <c r="K23" s="67" t="s">
        <v>77</v>
      </c>
    </row>
    <row r="24" spans="2:11" ht="15.6" x14ac:dyDescent="0.3">
      <c r="B24" s="67">
        <v>250</v>
      </c>
      <c r="C24" s="53">
        <v>279</v>
      </c>
      <c r="D24" s="70">
        <v>405</v>
      </c>
      <c r="E24" s="70">
        <v>22</v>
      </c>
      <c r="F24" s="67">
        <v>12</v>
      </c>
      <c r="G24" s="69">
        <v>26</v>
      </c>
      <c r="H24" s="69">
        <v>355</v>
      </c>
      <c r="I24" s="68">
        <v>11.93</v>
      </c>
      <c r="J24" s="54">
        <f t="shared" si="1"/>
        <v>12.7651</v>
      </c>
      <c r="K24" s="67">
        <v>250</v>
      </c>
    </row>
    <row r="25" spans="2:11" ht="15.6" x14ac:dyDescent="0.3">
      <c r="B25" s="67">
        <v>280</v>
      </c>
      <c r="C25" s="53">
        <v>292</v>
      </c>
      <c r="D25" s="70">
        <v>405</v>
      </c>
      <c r="E25" s="70">
        <v>25</v>
      </c>
      <c r="F25" s="67">
        <v>12</v>
      </c>
      <c r="G25" s="69">
        <v>26</v>
      </c>
      <c r="H25" s="69">
        <v>355</v>
      </c>
      <c r="I25" s="68">
        <v>10.8</v>
      </c>
      <c r="J25" s="54">
        <f t="shared" si="1"/>
        <v>11.556000000000001</v>
      </c>
      <c r="K25" s="67">
        <v>280</v>
      </c>
    </row>
    <row r="26" spans="2:11" ht="15.6" x14ac:dyDescent="0.3">
      <c r="B26" s="67">
        <v>315</v>
      </c>
      <c r="C26" s="53">
        <v>330</v>
      </c>
      <c r="D26" s="70">
        <v>460</v>
      </c>
      <c r="E26" s="70">
        <v>28</v>
      </c>
      <c r="F26" s="67">
        <v>12</v>
      </c>
      <c r="G26" s="69">
        <v>26</v>
      </c>
      <c r="H26" s="69">
        <v>410</v>
      </c>
      <c r="I26" s="68">
        <v>16.29</v>
      </c>
      <c r="J26" s="54">
        <f t="shared" si="1"/>
        <v>17.430299999999999</v>
      </c>
      <c r="K26" s="67">
        <v>315</v>
      </c>
    </row>
    <row r="27" spans="2:11" ht="15.6" x14ac:dyDescent="0.3">
      <c r="B27" s="67">
        <v>355</v>
      </c>
      <c r="C27" s="53">
        <v>376</v>
      </c>
      <c r="D27" s="70">
        <v>520</v>
      </c>
      <c r="E27" s="70">
        <v>30</v>
      </c>
      <c r="F27" s="67">
        <v>16</v>
      </c>
      <c r="G27" s="69">
        <v>26</v>
      </c>
      <c r="H27" s="69">
        <v>470</v>
      </c>
      <c r="I27" s="68">
        <v>21.82</v>
      </c>
      <c r="J27" s="54">
        <f t="shared" si="1"/>
        <v>23.3474</v>
      </c>
      <c r="K27" s="67">
        <v>355</v>
      </c>
    </row>
    <row r="28" spans="2:11" ht="15.6" x14ac:dyDescent="0.3">
      <c r="B28" s="67">
        <v>400</v>
      </c>
      <c r="C28" s="53">
        <v>430</v>
      </c>
      <c r="D28" s="70">
        <v>580</v>
      </c>
      <c r="E28" s="70">
        <v>35</v>
      </c>
      <c r="F28" s="67">
        <v>16</v>
      </c>
      <c r="G28" s="67">
        <v>26</v>
      </c>
      <c r="H28" s="67">
        <v>525</v>
      </c>
      <c r="I28" s="68">
        <v>30.35</v>
      </c>
      <c r="J28" s="54">
        <f t="shared" si="1"/>
        <v>32.474500000000006</v>
      </c>
      <c r="K28" s="67">
        <v>400</v>
      </c>
    </row>
    <row r="29" spans="2:11" ht="15.6" x14ac:dyDescent="0.3">
      <c r="B29" s="67">
        <v>450</v>
      </c>
      <c r="C29" s="53">
        <v>476</v>
      </c>
      <c r="D29" s="53">
        <v>640</v>
      </c>
      <c r="E29" s="53">
        <v>40</v>
      </c>
      <c r="F29" s="67">
        <v>20</v>
      </c>
      <c r="G29" s="67">
        <v>26</v>
      </c>
      <c r="H29" s="67">
        <v>585</v>
      </c>
      <c r="I29" s="68">
        <v>41.792999999999999</v>
      </c>
      <c r="J29" s="54">
        <f t="shared" si="1"/>
        <v>44.718510000000002</v>
      </c>
      <c r="K29" s="67">
        <v>450</v>
      </c>
    </row>
    <row r="30" spans="2:11" ht="15.6" x14ac:dyDescent="0.3">
      <c r="B30" s="67">
        <v>500</v>
      </c>
      <c r="C30" s="53">
        <v>533</v>
      </c>
      <c r="D30" s="53">
        <v>715</v>
      </c>
      <c r="E30" s="53">
        <v>40</v>
      </c>
      <c r="F30" s="67">
        <v>20</v>
      </c>
      <c r="G30" s="67">
        <v>33</v>
      </c>
      <c r="H30" s="67">
        <v>650</v>
      </c>
      <c r="I30" s="54">
        <v>50.6</v>
      </c>
      <c r="J30" s="54">
        <f t="shared" si="1"/>
        <v>54.142000000000003</v>
      </c>
      <c r="K30" s="67">
        <v>500</v>
      </c>
    </row>
    <row r="31" spans="2:11" ht="15.6" x14ac:dyDescent="0.3">
      <c r="B31" s="67">
        <v>560</v>
      </c>
      <c r="C31" s="53">
        <v>592</v>
      </c>
      <c r="D31" s="53">
        <v>775</v>
      </c>
      <c r="E31" s="53">
        <v>48</v>
      </c>
      <c r="F31" s="67">
        <v>20</v>
      </c>
      <c r="G31" s="67">
        <v>33</v>
      </c>
      <c r="H31" s="67">
        <v>710</v>
      </c>
      <c r="I31" s="54">
        <v>67.52</v>
      </c>
      <c r="J31" s="54">
        <f t="shared" si="1"/>
        <v>72.246399999999994</v>
      </c>
      <c r="K31" s="67">
        <v>560</v>
      </c>
    </row>
    <row r="32" spans="2:11" ht="15.6" x14ac:dyDescent="0.3">
      <c r="B32" s="67">
        <v>630</v>
      </c>
      <c r="C32" s="53">
        <v>645</v>
      </c>
      <c r="D32" s="53">
        <v>840</v>
      </c>
      <c r="E32" s="53">
        <v>50</v>
      </c>
      <c r="F32" s="67">
        <v>20</v>
      </c>
      <c r="G32" s="67">
        <v>33</v>
      </c>
      <c r="H32" s="67">
        <v>770</v>
      </c>
      <c r="I32" s="54">
        <v>82.48</v>
      </c>
      <c r="J32" s="54">
        <f t="shared" si="1"/>
        <v>88.253600000000006</v>
      </c>
      <c r="K32" s="67">
        <v>630</v>
      </c>
    </row>
    <row r="33" spans="2:11" ht="15.6" x14ac:dyDescent="0.3">
      <c r="B33" s="67">
        <v>710</v>
      </c>
      <c r="C33" s="53">
        <v>737</v>
      </c>
      <c r="D33" s="53">
        <v>910</v>
      </c>
      <c r="E33" s="53">
        <v>55</v>
      </c>
      <c r="F33" s="67">
        <v>24</v>
      </c>
      <c r="G33" s="67">
        <v>33</v>
      </c>
      <c r="H33" s="67">
        <v>840</v>
      </c>
      <c r="I33" s="54">
        <v>87.68</v>
      </c>
      <c r="J33" s="54">
        <f t="shared" si="1"/>
        <v>93.817600000000013</v>
      </c>
      <c r="K33" s="67">
        <v>710</v>
      </c>
    </row>
    <row r="34" spans="2:11" ht="15.6" x14ac:dyDescent="0.3">
      <c r="B34" s="67">
        <v>800</v>
      </c>
      <c r="C34" s="53">
        <v>840</v>
      </c>
      <c r="D34" s="53">
        <v>1025</v>
      </c>
      <c r="E34" s="53">
        <v>65</v>
      </c>
      <c r="F34" s="67">
        <v>24</v>
      </c>
      <c r="G34" s="67">
        <v>39</v>
      </c>
      <c r="H34" s="67">
        <v>950</v>
      </c>
      <c r="I34" s="54">
        <v>123.53</v>
      </c>
      <c r="J34" s="54">
        <f t="shared" si="1"/>
        <v>132.1771</v>
      </c>
      <c r="K34" s="67">
        <v>800</v>
      </c>
    </row>
    <row r="35" spans="2:11" ht="15.6" x14ac:dyDescent="0.3">
      <c r="B35" s="67">
        <v>900</v>
      </c>
      <c r="C35" s="53">
        <v>942</v>
      </c>
      <c r="D35" s="53">
        <v>1125</v>
      </c>
      <c r="E35" s="53">
        <v>70</v>
      </c>
      <c r="F35" s="67">
        <v>28</v>
      </c>
      <c r="G35" s="67">
        <v>39</v>
      </c>
      <c r="H35" s="67">
        <v>1050</v>
      </c>
      <c r="I35" s="54">
        <v>144.72999999999999</v>
      </c>
      <c r="J35" s="54">
        <f t="shared" si="1"/>
        <v>154.86109999999999</v>
      </c>
      <c r="K35" s="67">
        <v>900</v>
      </c>
    </row>
    <row r="36" spans="2:11" ht="15.6" x14ac:dyDescent="0.3">
      <c r="B36" s="67">
        <v>1000</v>
      </c>
      <c r="C36" s="53">
        <v>1045</v>
      </c>
      <c r="D36" s="53">
        <v>1255</v>
      </c>
      <c r="E36" s="53">
        <v>75</v>
      </c>
      <c r="F36" s="67">
        <v>28</v>
      </c>
      <c r="G36" s="67">
        <v>39</v>
      </c>
      <c r="H36" s="67">
        <v>1170</v>
      </c>
      <c r="I36" s="54">
        <v>203.46</v>
      </c>
      <c r="J36" s="54">
        <f t="shared" si="1"/>
        <v>217.70220000000003</v>
      </c>
      <c r="K36" s="67">
        <v>1000</v>
      </c>
    </row>
    <row r="37" spans="2:11" ht="15.6" x14ac:dyDescent="0.3">
      <c r="B37" s="45" t="s">
        <v>60</v>
      </c>
      <c r="C37" s="57"/>
      <c r="D37" s="57"/>
      <c r="E37" s="58"/>
      <c r="F37" s="59"/>
      <c r="G37" s="59"/>
      <c r="H37" s="59"/>
      <c r="I37" s="57"/>
      <c r="J37" s="57"/>
      <c r="K37" s="59"/>
    </row>
    <row r="38" spans="2:11" ht="15.6" x14ac:dyDescent="0.3">
      <c r="B38" s="61" t="s">
        <v>78</v>
      </c>
      <c r="C38" s="57"/>
      <c r="D38" s="57"/>
      <c r="E38" s="58"/>
      <c r="F38" s="59"/>
      <c r="G38" s="59"/>
      <c r="H38" s="59"/>
      <c r="I38" s="60"/>
      <c r="J38" s="60"/>
      <c r="K38" s="63"/>
    </row>
    <row r="39" spans="2:11" ht="15.6" x14ac:dyDescent="0.3">
      <c r="B39" s="61" t="s">
        <v>79</v>
      </c>
      <c r="C39" s="57"/>
      <c r="D39" s="57"/>
      <c r="E39" s="58"/>
      <c r="F39" s="59"/>
      <c r="G39" s="59"/>
      <c r="H39" s="59"/>
      <c r="I39" s="60"/>
      <c r="J39" s="60"/>
      <c r="K39" s="63"/>
    </row>
    <row r="40" spans="2:11" ht="15.6" x14ac:dyDescent="0.3">
      <c r="B40" s="61" t="s">
        <v>80</v>
      </c>
      <c r="C40" s="57"/>
      <c r="D40" s="57"/>
      <c r="E40" s="58"/>
      <c r="F40" s="59"/>
      <c r="G40" s="59"/>
      <c r="H40" s="59"/>
      <c r="I40" s="60"/>
      <c r="J40" s="60"/>
      <c r="K40" s="63"/>
    </row>
    <row r="41" spans="2:11" ht="15.6" x14ac:dyDescent="0.3">
      <c r="B41" s="34" t="s">
        <v>81</v>
      </c>
      <c r="C41" s="57"/>
      <c r="D41" s="57"/>
      <c r="E41" s="58"/>
      <c r="F41" s="59"/>
      <c r="G41" s="59"/>
      <c r="H41" s="59"/>
      <c r="I41" s="60"/>
      <c r="J41" s="60"/>
      <c r="K41" s="63"/>
    </row>
    <row r="42" spans="2:11" ht="15" x14ac:dyDescent="0.25">
      <c r="B42" s="61" t="s">
        <v>82</v>
      </c>
      <c r="C42" s="60"/>
      <c r="D42" s="60"/>
      <c r="E42" s="62"/>
      <c r="F42" s="63"/>
      <c r="G42" s="63"/>
      <c r="H42" s="63"/>
      <c r="I42" s="60"/>
      <c r="J42" s="64"/>
      <c r="K42" s="64"/>
    </row>
  </sheetData>
  <mergeCells count="1">
    <mergeCell ref="B9:K9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42"/>
  <sheetViews>
    <sheetView topLeftCell="A24" zoomScaleNormal="100" workbookViewId="0">
      <selection activeCell="K36" sqref="K36"/>
    </sheetView>
  </sheetViews>
  <sheetFormatPr defaultRowHeight="13.2" x14ac:dyDescent="0.25"/>
  <cols>
    <col min="2" max="11" width="12.5546875" customWidth="1"/>
  </cols>
  <sheetData>
    <row r="1" spans="1:11" ht="13.8" x14ac:dyDescent="0.25">
      <c r="B1" s="1"/>
      <c r="C1" s="32"/>
      <c r="D1" s="32"/>
      <c r="E1" s="37"/>
      <c r="F1" s="44"/>
      <c r="G1" s="44"/>
      <c r="H1" s="44"/>
      <c r="I1" s="37"/>
      <c r="J1" s="37"/>
    </row>
    <row r="2" spans="1:11" x14ac:dyDescent="0.25">
      <c r="B2" s="1"/>
      <c r="C2" s="32"/>
      <c r="D2" t="s">
        <v>58</v>
      </c>
      <c r="F2" t="s">
        <v>53</v>
      </c>
    </row>
    <row r="3" spans="1:11" x14ac:dyDescent="0.25">
      <c r="B3" s="1"/>
      <c r="C3" s="32"/>
      <c r="D3" t="s">
        <v>59</v>
      </c>
      <c r="F3" t="s">
        <v>54</v>
      </c>
    </row>
    <row r="4" spans="1:11" x14ac:dyDescent="0.25">
      <c r="B4" s="1"/>
      <c r="C4" s="32"/>
      <c r="D4" s="40"/>
      <c r="F4" t="s">
        <v>55</v>
      </c>
    </row>
    <row r="5" spans="1:11" x14ac:dyDescent="0.25">
      <c r="B5" s="1"/>
      <c r="C5" s="32"/>
      <c r="D5" s="40"/>
      <c r="F5" t="s">
        <v>56</v>
      </c>
    </row>
    <row r="6" spans="1:11" x14ac:dyDescent="0.25">
      <c r="B6" s="1"/>
      <c r="C6" s="32"/>
      <c r="D6" s="40"/>
      <c r="F6" t="s">
        <v>57</v>
      </c>
    </row>
    <row r="7" spans="1:11" ht="13.8" x14ac:dyDescent="0.25">
      <c r="B7" s="38"/>
      <c r="C7" s="32"/>
      <c r="D7" s="40"/>
      <c r="E7" s="34"/>
      <c r="F7" s="35"/>
      <c r="G7" s="35"/>
      <c r="H7" s="35"/>
      <c r="I7" s="37"/>
    </row>
    <row r="8" spans="1:11" ht="14.4" thickBot="1" x14ac:dyDescent="0.3">
      <c r="B8" s="38"/>
      <c r="C8" s="32"/>
      <c r="D8" s="40"/>
      <c r="E8" s="34"/>
      <c r="F8" s="39"/>
      <c r="G8" s="35"/>
      <c r="H8" s="35"/>
      <c r="I8" s="37"/>
    </row>
    <row r="9" spans="1:11" ht="18" thickBot="1" x14ac:dyDescent="0.35">
      <c r="B9" s="377" t="s">
        <v>125</v>
      </c>
      <c r="C9" s="380"/>
      <c r="D9" s="380"/>
      <c r="E9" s="380"/>
      <c r="F9" s="380"/>
      <c r="G9" s="380"/>
      <c r="H9" s="380"/>
      <c r="I9" s="380"/>
      <c r="J9" s="380"/>
      <c r="K9" s="381"/>
    </row>
    <row r="10" spans="1:11" ht="13.8" thickBot="1" x14ac:dyDescent="0.3">
      <c r="A10" s="30"/>
      <c r="B10" s="45" t="s">
        <v>70</v>
      </c>
      <c r="C10" s="46"/>
      <c r="D10" s="46"/>
      <c r="E10" s="46"/>
      <c r="F10" s="47"/>
      <c r="G10" s="47"/>
      <c r="H10" s="47"/>
      <c r="I10" s="46"/>
      <c r="J10" s="46"/>
      <c r="K10" s="30"/>
    </row>
    <row r="11" spans="1:11" ht="52.2" x14ac:dyDescent="0.25">
      <c r="A11" s="51"/>
      <c r="B11" s="50" t="s">
        <v>71</v>
      </c>
      <c r="C11" s="49" t="s">
        <v>1</v>
      </c>
      <c r="D11" s="49" t="s">
        <v>2</v>
      </c>
      <c r="E11" s="49" t="s">
        <v>84</v>
      </c>
      <c r="F11" s="50" t="s">
        <v>73</v>
      </c>
      <c r="G11" s="50" t="s">
        <v>5</v>
      </c>
      <c r="H11" s="50" t="s">
        <v>6</v>
      </c>
      <c r="I11" s="49" t="s">
        <v>74</v>
      </c>
      <c r="J11" s="49" t="s">
        <v>75</v>
      </c>
      <c r="K11" s="50" t="s">
        <v>71</v>
      </c>
    </row>
    <row r="12" spans="1:11" ht="15.6" x14ac:dyDescent="0.3">
      <c r="A12" s="51"/>
      <c r="B12" s="76">
        <v>20</v>
      </c>
      <c r="C12" s="77">
        <v>30</v>
      </c>
      <c r="D12" s="77">
        <v>95</v>
      </c>
      <c r="E12" s="77">
        <v>14</v>
      </c>
      <c r="F12" s="76">
        <v>4</v>
      </c>
      <c r="G12" s="76">
        <v>14</v>
      </c>
      <c r="H12" s="76">
        <v>65</v>
      </c>
      <c r="I12" s="78">
        <v>0.63</v>
      </c>
      <c r="J12" s="54">
        <f t="shared" ref="J12:J16" si="0">I12*1.07</f>
        <v>0.67410000000000003</v>
      </c>
      <c r="K12" s="76">
        <v>20</v>
      </c>
    </row>
    <row r="13" spans="1:11" ht="15.6" x14ac:dyDescent="0.3">
      <c r="A13" s="51"/>
      <c r="B13" s="76">
        <v>25</v>
      </c>
      <c r="C13" s="77">
        <v>38</v>
      </c>
      <c r="D13" s="77">
        <v>105</v>
      </c>
      <c r="E13" s="77">
        <v>16</v>
      </c>
      <c r="F13" s="76">
        <v>4</v>
      </c>
      <c r="G13" s="76">
        <v>14</v>
      </c>
      <c r="H13" s="76">
        <v>75</v>
      </c>
      <c r="I13" s="78">
        <v>0.87</v>
      </c>
      <c r="J13" s="54">
        <f t="shared" si="0"/>
        <v>0.93090000000000006</v>
      </c>
      <c r="K13" s="76">
        <v>25</v>
      </c>
    </row>
    <row r="14" spans="1:11" ht="15.6" x14ac:dyDescent="0.3">
      <c r="A14" s="51"/>
      <c r="B14" s="76">
        <v>32</v>
      </c>
      <c r="C14" s="77">
        <v>45</v>
      </c>
      <c r="D14" s="77">
        <v>115</v>
      </c>
      <c r="E14" s="77">
        <v>16</v>
      </c>
      <c r="F14" s="76">
        <v>4</v>
      </c>
      <c r="G14" s="76">
        <v>14</v>
      </c>
      <c r="H14" s="76">
        <v>85</v>
      </c>
      <c r="I14" s="78">
        <v>1.03</v>
      </c>
      <c r="J14" s="54">
        <f t="shared" si="0"/>
        <v>1.1021000000000001</v>
      </c>
      <c r="K14" s="76">
        <v>32</v>
      </c>
    </row>
    <row r="15" spans="1:11" ht="15.6" x14ac:dyDescent="0.3">
      <c r="A15" s="51"/>
      <c r="B15" s="76">
        <v>40</v>
      </c>
      <c r="C15" s="77">
        <v>52</v>
      </c>
      <c r="D15" s="77">
        <v>140</v>
      </c>
      <c r="E15" s="77">
        <v>18</v>
      </c>
      <c r="F15" s="76">
        <v>4</v>
      </c>
      <c r="G15" s="76">
        <v>18</v>
      </c>
      <c r="H15" s="76">
        <v>100</v>
      </c>
      <c r="I15" s="78">
        <v>1.73</v>
      </c>
      <c r="J15" s="54">
        <f t="shared" si="0"/>
        <v>1.8511000000000002</v>
      </c>
      <c r="K15" s="76">
        <v>40</v>
      </c>
    </row>
    <row r="16" spans="1:11" ht="15.6" x14ac:dyDescent="0.3">
      <c r="A16" s="51"/>
      <c r="B16" s="76">
        <v>50</v>
      </c>
      <c r="C16" s="77">
        <v>63</v>
      </c>
      <c r="D16" s="77">
        <v>150</v>
      </c>
      <c r="E16" s="77">
        <v>20</v>
      </c>
      <c r="F16" s="76">
        <v>4</v>
      </c>
      <c r="G16" s="76">
        <v>18</v>
      </c>
      <c r="H16" s="76">
        <v>110</v>
      </c>
      <c r="I16" s="78">
        <v>2.12</v>
      </c>
      <c r="J16" s="54">
        <f t="shared" si="0"/>
        <v>2.2684000000000002</v>
      </c>
      <c r="K16" s="76">
        <v>50</v>
      </c>
    </row>
    <row r="17" spans="2:11" ht="15.6" x14ac:dyDescent="0.3">
      <c r="B17" s="67">
        <v>63</v>
      </c>
      <c r="C17" s="178">
        <v>74</v>
      </c>
      <c r="D17" s="178">
        <v>165</v>
      </c>
      <c r="E17" s="178">
        <v>20</v>
      </c>
      <c r="F17" s="178">
        <v>4</v>
      </c>
      <c r="G17" s="178">
        <v>18</v>
      </c>
      <c r="H17" s="178">
        <v>125</v>
      </c>
      <c r="I17" s="179">
        <v>2.52</v>
      </c>
      <c r="J17" s="54">
        <f t="shared" ref="J17:J35" si="1">I17*1.07</f>
        <v>2.6964000000000001</v>
      </c>
      <c r="K17" s="67">
        <v>63</v>
      </c>
    </row>
    <row r="18" spans="2:11" ht="15.6" x14ac:dyDescent="0.3">
      <c r="B18" s="67">
        <v>75</v>
      </c>
      <c r="C18" s="178">
        <v>86</v>
      </c>
      <c r="D18" s="178">
        <v>185</v>
      </c>
      <c r="E18" s="178">
        <v>22</v>
      </c>
      <c r="F18" s="178">
        <v>8</v>
      </c>
      <c r="G18" s="178">
        <v>18</v>
      </c>
      <c r="H18" s="178">
        <v>145</v>
      </c>
      <c r="I18" s="179">
        <v>3.28</v>
      </c>
      <c r="J18" s="54">
        <f t="shared" si="1"/>
        <v>3.5095999999999998</v>
      </c>
      <c r="K18" s="67">
        <v>75</v>
      </c>
    </row>
    <row r="19" spans="2:11" ht="15.6" x14ac:dyDescent="0.3">
      <c r="B19" s="67">
        <v>90</v>
      </c>
      <c r="C19" s="178">
        <v>103</v>
      </c>
      <c r="D19" s="178">
        <v>200</v>
      </c>
      <c r="E19" s="178">
        <v>22</v>
      </c>
      <c r="F19" s="178">
        <v>8</v>
      </c>
      <c r="G19" s="178">
        <v>18</v>
      </c>
      <c r="H19" s="178">
        <v>160</v>
      </c>
      <c r="I19" s="179">
        <v>3.63</v>
      </c>
      <c r="J19" s="54">
        <f t="shared" si="1"/>
        <v>3.8841000000000001</v>
      </c>
      <c r="K19" s="67">
        <v>90</v>
      </c>
    </row>
    <row r="20" spans="2:11" ht="15.6" x14ac:dyDescent="0.3">
      <c r="B20" s="67" t="s">
        <v>85</v>
      </c>
      <c r="C20" s="178">
        <v>136</v>
      </c>
      <c r="D20" s="178">
        <v>235</v>
      </c>
      <c r="E20" s="178">
        <v>25</v>
      </c>
      <c r="F20" s="178">
        <v>8</v>
      </c>
      <c r="G20" s="178">
        <v>22</v>
      </c>
      <c r="H20" s="178">
        <v>190</v>
      </c>
      <c r="I20" s="179">
        <v>5.0599999999999996</v>
      </c>
      <c r="J20" s="54">
        <f t="shared" si="1"/>
        <v>5.4142000000000001</v>
      </c>
      <c r="K20" s="67" t="s">
        <v>85</v>
      </c>
    </row>
    <row r="21" spans="2:11" ht="15.6" x14ac:dyDescent="0.3">
      <c r="B21" s="67">
        <v>140</v>
      </c>
      <c r="C21" s="178">
        <v>158</v>
      </c>
      <c r="D21" s="178">
        <v>270</v>
      </c>
      <c r="E21" s="178">
        <v>28</v>
      </c>
      <c r="F21" s="178">
        <v>8</v>
      </c>
      <c r="G21" s="178">
        <v>26</v>
      </c>
      <c r="H21" s="178">
        <v>220</v>
      </c>
      <c r="I21" s="179">
        <v>7.33</v>
      </c>
      <c r="J21" s="54">
        <f t="shared" si="1"/>
        <v>7.8431000000000006</v>
      </c>
      <c r="K21" s="67">
        <v>140</v>
      </c>
    </row>
    <row r="22" spans="2:11" ht="15.6" x14ac:dyDescent="0.3">
      <c r="B22" s="67" t="s">
        <v>76</v>
      </c>
      <c r="C22" s="178">
        <v>190</v>
      </c>
      <c r="D22" s="178">
        <v>300</v>
      </c>
      <c r="E22" s="178">
        <v>30</v>
      </c>
      <c r="F22" s="178">
        <v>8</v>
      </c>
      <c r="G22" s="178">
        <v>26</v>
      </c>
      <c r="H22" s="178">
        <v>250</v>
      </c>
      <c r="I22" s="179">
        <v>8.9600000000000009</v>
      </c>
      <c r="J22" s="54">
        <f t="shared" si="1"/>
        <v>9.5872000000000011</v>
      </c>
      <c r="K22" s="67" t="s">
        <v>76</v>
      </c>
    </row>
    <row r="23" spans="2:11" ht="15.6" x14ac:dyDescent="0.3">
      <c r="B23" s="67" t="s">
        <v>77</v>
      </c>
      <c r="C23" s="178">
        <v>237</v>
      </c>
      <c r="D23" s="178">
        <v>360</v>
      </c>
      <c r="E23" s="178">
        <v>28</v>
      </c>
      <c r="F23" s="178">
        <v>12</v>
      </c>
      <c r="G23" s="178">
        <v>26</v>
      </c>
      <c r="H23" s="178">
        <v>310</v>
      </c>
      <c r="I23" s="179">
        <v>12.27</v>
      </c>
      <c r="J23" s="54">
        <f t="shared" si="1"/>
        <v>13.1289</v>
      </c>
      <c r="K23" s="67" t="s">
        <v>77</v>
      </c>
    </row>
    <row r="24" spans="2:11" ht="15.6" x14ac:dyDescent="0.3">
      <c r="B24" s="67">
        <v>250</v>
      </c>
      <c r="C24" s="178">
        <v>279</v>
      </c>
      <c r="D24" s="178">
        <v>425</v>
      </c>
      <c r="E24" s="178">
        <v>30</v>
      </c>
      <c r="F24" s="178">
        <v>12</v>
      </c>
      <c r="G24" s="178">
        <v>26</v>
      </c>
      <c r="H24" s="178">
        <v>370</v>
      </c>
      <c r="I24" s="179">
        <v>17.489999999999998</v>
      </c>
      <c r="J24" s="54">
        <f t="shared" si="1"/>
        <v>18.714299999999998</v>
      </c>
      <c r="K24" s="67">
        <v>250</v>
      </c>
    </row>
    <row r="25" spans="2:11" ht="15.6" x14ac:dyDescent="0.3">
      <c r="B25" s="67">
        <v>280</v>
      </c>
      <c r="C25" s="178">
        <v>292</v>
      </c>
      <c r="D25" s="178">
        <v>425</v>
      </c>
      <c r="E25" s="178">
        <v>30</v>
      </c>
      <c r="F25" s="178">
        <v>12</v>
      </c>
      <c r="G25" s="178">
        <v>26</v>
      </c>
      <c r="H25" s="178">
        <v>370</v>
      </c>
      <c r="I25" s="179">
        <v>16.12</v>
      </c>
      <c r="J25" s="54">
        <f t="shared" si="1"/>
        <v>17.248400000000004</v>
      </c>
      <c r="K25" s="67">
        <v>280</v>
      </c>
    </row>
    <row r="26" spans="2:11" ht="15.6" x14ac:dyDescent="0.3">
      <c r="B26" s="67">
        <v>315</v>
      </c>
      <c r="C26" s="178">
        <v>330</v>
      </c>
      <c r="D26" s="178">
        <v>485</v>
      </c>
      <c r="E26" s="178">
        <v>32</v>
      </c>
      <c r="F26" s="178">
        <v>16</v>
      </c>
      <c r="G26" s="178">
        <v>26</v>
      </c>
      <c r="H26" s="178">
        <v>430</v>
      </c>
      <c r="I26" s="179">
        <v>22.77</v>
      </c>
      <c r="J26" s="54">
        <f t="shared" si="1"/>
        <v>24.363900000000001</v>
      </c>
      <c r="K26" s="67">
        <v>315</v>
      </c>
    </row>
    <row r="27" spans="2:11" ht="15.6" x14ac:dyDescent="0.3">
      <c r="B27" s="67">
        <v>355</v>
      </c>
      <c r="C27" s="178">
        <v>376</v>
      </c>
      <c r="D27" s="178">
        <v>555</v>
      </c>
      <c r="E27" s="178">
        <v>35</v>
      </c>
      <c r="F27" s="178">
        <v>16</v>
      </c>
      <c r="G27" s="178">
        <v>33</v>
      </c>
      <c r="H27" s="178">
        <v>490</v>
      </c>
      <c r="I27" s="179">
        <v>32.17</v>
      </c>
      <c r="J27" s="54">
        <f t="shared" si="1"/>
        <v>34.421900000000001</v>
      </c>
      <c r="K27" s="67">
        <v>355</v>
      </c>
    </row>
    <row r="28" spans="2:11" ht="15.6" x14ac:dyDescent="0.3">
      <c r="B28" s="67">
        <v>400</v>
      </c>
      <c r="C28" s="178">
        <v>430</v>
      </c>
      <c r="D28" s="178">
        <v>620</v>
      </c>
      <c r="E28" s="178">
        <v>40</v>
      </c>
      <c r="F28" s="178">
        <v>16</v>
      </c>
      <c r="G28" s="178">
        <v>33</v>
      </c>
      <c r="H28" s="178">
        <v>550</v>
      </c>
      <c r="I28" s="179">
        <v>44.86</v>
      </c>
      <c r="J28" s="54">
        <f t="shared" si="1"/>
        <v>48.0002</v>
      </c>
      <c r="K28" s="67">
        <v>400</v>
      </c>
    </row>
    <row r="29" spans="2:11" ht="15.6" x14ac:dyDescent="0.3">
      <c r="B29" s="67">
        <v>450</v>
      </c>
      <c r="C29" s="178">
        <v>476</v>
      </c>
      <c r="D29" s="178">
        <v>670</v>
      </c>
      <c r="E29" s="178">
        <v>45</v>
      </c>
      <c r="F29" s="178">
        <v>20</v>
      </c>
      <c r="G29" s="178">
        <v>33</v>
      </c>
      <c r="H29" s="178">
        <v>600</v>
      </c>
      <c r="I29" s="179">
        <v>55.59</v>
      </c>
      <c r="J29" s="54">
        <f t="shared" si="1"/>
        <v>59.481300000000005</v>
      </c>
      <c r="K29" s="67">
        <v>450</v>
      </c>
    </row>
    <row r="30" spans="2:11" ht="15.6" x14ac:dyDescent="0.3">
      <c r="B30" s="67">
        <v>500</v>
      </c>
      <c r="C30" s="178">
        <v>533</v>
      </c>
      <c r="D30" s="178">
        <v>730</v>
      </c>
      <c r="E30" s="178">
        <v>50</v>
      </c>
      <c r="F30" s="178">
        <v>20</v>
      </c>
      <c r="G30" s="178">
        <v>33</v>
      </c>
      <c r="H30" s="178">
        <v>660</v>
      </c>
      <c r="I30" s="179">
        <v>69.92</v>
      </c>
      <c r="J30" s="54">
        <f t="shared" si="1"/>
        <v>74.814400000000006</v>
      </c>
      <c r="K30" s="67">
        <v>500</v>
      </c>
    </row>
    <row r="31" spans="2:11" ht="15.6" x14ac:dyDescent="0.3">
      <c r="B31" s="67">
        <v>560</v>
      </c>
      <c r="C31" s="178">
        <v>592</v>
      </c>
      <c r="D31" s="178">
        <v>785</v>
      </c>
      <c r="E31" s="178">
        <v>55</v>
      </c>
      <c r="F31" s="178">
        <v>20</v>
      </c>
      <c r="G31" s="178">
        <v>39</v>
      </c>
      <c r="H31" s="178">
        <v>710</v>
      </c>
      <c r="I31" s="179">
        <v>79.73</v>
      </c>
      <c r="J31" s="54">
        <f t="shared" si="1"/>
        <v>85.31110000000001</v>
      </c>
      <c r="K31" s="67">
        <v>560</v>
      </c>
    </row>
    <row r="32" spans="2:11" ht="15.6" x14ac:dyDescent="0.3">
      <c r="B32" s="67">
        <v>630</v>
      </c>
      <c r="C32" s="178">
        <v>645</v>
      </c>
      <c r="D32" s="178">
        <v>845</v>
      </c>
      <c r="E32" s="178">
        <v>60</v>
      </c>
      <c r="F32" s="178">
        <v>20</v>
      </c>
      <c r="G32" s="178">
        <v>39</v>
      </c>
      <c r="H32" s="178">
        <v>770</v>
      </c>
      <c r="I32" s="179">
        <v>98.89</v>
      </c>
      <c r="J32" s="54">
        <f t="shared" si="1"/>
        <v>105.81230000000001</v>
      </c>
      <c r="K32" s="67">
        <v>630</v>
      </c>
    </row>
    <row r="33" spans="2:11" ht="15.6" x14ac:dyDescent="0.3">
      <c r="B33" s="67">
        <v>710</v>
      </c>
      <c r="C33" s="178">
        <v>737</v>
      </c>
      <c r="D33" s="178">
        <v>960</v>
      </c>
      <c r="E33" s="178">
        <v>74</v>
      </c>
      <c r="F33" s="178">
        <v>24</v>
      </c>
      <c r="G33" s="178">
        <v>42</v>
      </c>
      <c r="H33" s="178">
        <v>875</v>
      </c>
      <c r="I33" s="179">
        <v>153.19999999999999</v>
      </c>
      <c r="J33" s="54">
        <f t="shared" si="1"/>
        <v>163.92400000000001</v>
      </c>
      <c r="K33" s="67">
        <v>710</v>
      </c>
    </row>
    <row r="34" spans="2:11" ht="15.6" x14ac:dyDescent="0.3">
      <c r="B34" s="67">
        <v>800</v>
      </c>
      <c r="C34" s="178">
        <v>840</v>
      </c>
      <c r="D34" s="178">
        <v>1085</v>
      </c>
      <c r="E34" s="178">
        <v>82</v>
      </c>
      <c r="F34" s="178">
        <v>24</v>
      </c>
      <c r="G34" s="178">
        <v>48</v>
      </c>
      <c r="H34" s="178">
        <v>990</v>
      </c>
      <c r="I34" s="179">
        <v>210.28</v>
      </c>
      <c r="J34" s="54">
        <f t="shared" si="1"/>
        <v>224.99960000000002</v>
      </c>
      <c r="K34" s="67">
        <v>800</v>
      </c>
    </row>
    <row r="35" spans="2:11" ht="15.6" x14ac:dyDescent="0.3">
      <c r="B35" s="67">
        <v>900</v>
      </c>
      <c r="C35" s="178">
        <v>942</v>
      </c>
      <c r="D35" s="178">
        <v>1185</v>
      </c>
      <c r="E35" s="178">
        <v>90</v>
      </c>
      <c r="F35" s="178">
        <v>28</v>
      </c>
      <c r="G35" s="178">
        <v>48</v>
      </c>
      <c r="H35" s="178">
        <v>1090</v>
      </c>
      <c r="I35" s="179">
        <v>250.77</v>
      </c>
      <c r="J35" s="54">
        <f t="shared" si="1"/>
        <v>268.32390000000004</v>
      </c>
      <c r="K35" s="67">
        <v>900</v>
      </c>
    </row>
    <row r="36" spans="2:11" ht="15.6" x14ac:dyDescent="0.3">
      <c r="B36" s="67">
        <v>1000</v>
      </c>
      <c r="C36" s="53">
        <v>1045</v>
      </c>
      <c r="D36" s="178">
        <v>1320</v>
      </c>
      <c r="E36" s="178">
        <v>98</v>
      </c>
      <c r="F36" s="178">
        <v>28</v>
      </c>
      <c r="G36" s="178">
        <v>56</v>
      </c>
      <c r="H36" s="178">
        <v>1210</v>
      </c>
      <c r="I36" s="179">
        <v>339.59</v>
      </c>
      <c r="J36" s="54">
        <f t="shared" ref="J36" si="2">I36*1.07</f>
        <v>363.36129999999997</v>
      </c>
      <c r="K36" s="67">
        <v>1000</v>
      </c>
    </row>
    <row r="37" spans="2:11" ht="15.6" x14ac:dyDescent="0.3">
      <c r="B37" s="45" t="s">
        <v>60</v>
      </c>
      <c r="C37" s="57"/>
      <c r="D37" s="57"/>
      <c r="E37" s="58"/>
      <c r="F37" s="59"/>
      <c r="G37" s="59"/>
      <c r="H37" s="59"/>
      <c r="I37" s="57"/>
      <c r="J37" s="57"/>
      <c r="K37" s="59"/>
    </row>
    <row r="38" spans="2:11" ht="15.6" x14ac:dyDescent="0.3">
      <c r="B38" s="61" t="s">
        <v>78</v>
      </c>
      <c r="C38" s="57"/>
      <c r="D38" s="57"/>
      <c r="E38" s="58"/>
      <c r="F38" s="59"/>
      <c r="G38" s="59"/>
      <c r="H38" s="59"/>
      <c r="I38" s="60"/>
      <c r="J38" s="60"/>
      <c r="K38" s="63"/>
    </row>
    <row r="39" spans="2:11" ht="15.6" x14ac:dyDescent="0.3">
      <c r="B39" s="61" t="s">
        <v>79</v>
      </c>
      <c r="C39" s="57"/>
      <c r="D39" s="57"/>
      <c r="E39" s="58"/>
      <c r="F39" s="59"/>
      <c r="G39" s="59"/>
      <c r="H39" s="59"/>
      <c r="I39" s="60"/>
      <c r="J39" s="60"/>
      <c r="K39" s="63"/>
    </row>
    <row r="40" spans="2:11" ht="15.6" x14ac:dyDescent="0.3">
      <c r="B40" s="61" t="s">
        <v>80</v>
      </c>
      <c r="C40" s="57"/>
      <c r="D40" s="57"/>
      <c r="E40" s="58"/>
      <c r="F40" s="59"/>
      <c r="G40" s="59"/>
      <c r="H40" s="59"/>
      <c r="I40" s="60"/>
      <c r="J40" s="60"/>
      <c r="K40" s="63"/>
    </row>
    <row r="41" spans="2:11" ht="15.6" x14ac:dyDescent="0.3">
      <c r="B41" s="34" t="s">
        <v>81</v>
      </c>
      <c r="C41" s="57"/>
      <c r="D41" s="57"/>
      <c r="E41" s="58"/>
      <c r="F41" s="59"/>
      <c r="G41" s="59"/>
      <c r="H41" s="59"/>
      <c r="I41" s="60"/>
      <c r="J41" s="60"/>
      <c r="K41" s="63"/>
    </row>
    <row r="42" spans="2:11" ht="15" x14ac:dyDescent="0.25">
      <c r="B42" s="61" t="s">
        <v>82</v>
      </c>
      <c r="C42" s="60"/>
      <c r="D42" s="60"/>
      <c r="E42" s="62"/>
      <c r="F42" s="63"/>
      <c r="G42" s="63"/>
      <c r="H42" s="63"/>
      <c r="I42" s="60"/>
      <c r="J42" s="64"/>
      <c r="K42" s="64"/>
    </row>
  </sheetData>
  <mergeCells count="1">
    <mergeCell ref="B9:K9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2:K40"/>
  <sheetViews>
    <sheetView topLeftCell="A6" zoomScaleNormal="100" workbookViewId="0">
      <selection activeCell="K21" sqref="K21"/>
    </sheetView>
  </sheetViews>
  <sheetFormatPr defaultRowHeight="13.2" x14ac:dyDescent="0.25"/>
  <cols>
    <col min="2" max="11" width="12.5546875" customWidth="1"/>
  </cols>
  <sheetData>
    <row r="2" spans="2:11" ht="14.4" x14ac:dyDescent="0.3">
      <c r="B2" s="1"/>
      <c r="C2" s="32"/>
      <c r="D2" s="32"/>
      <c r="E2" s="200" t="s">
        <v>58</v>
      </c>
      <c r="F2" s="200"/>
      <c r="G2" s="200"/>
      <c r="H2" s="200"/>
      <c r="I2" s="200" t="s">
        <v>68</v>
      </c>
      <c r="J2" s="200"/>
      <c r="K2" s="200"/>
    </row>
    <row r="3" spans="2:11" ht="14.4" x14ac:dyDescent="0.3">
      <c r="B3" s="1"/>
      <c r="C3" s="32"/>
      <c r="D3" s="33"/>
      <c r="E3" s="200" t="s">
        <v>59</v>
      </c>
      <c r="F3" s="200"/>
      <c r="G3" s="200"/>
      <c r="H3" s="200"/>
      <c r="I3" s="200" t="s">
        <v>54</v>
      </c>
      <c r="J3" s="200"/>
      <c r="K3" s="200"/>
    </row>
    <row r="4" spans="2:11" ht="14.4" x14ac:dyDescent="0.3">
      <c r="B4" s="1"/>
      <c r="C4" s="32"/>
      <c r="D4" s="33"/>
      <c r="E4" s="200"/>
      <c r="F4" s="200"/>
      <c r="G4" s="200"/>
      <c r="H4" s="200"/>
      <c r="I4" s="200" t="s">
        <v>55</v>
      </c>
      <c r="J4" s="200"/>
      <c r="K4" s="200"/>
    </row>
    <row r="5" spans="2:11" ht="14.4" x14ac:dyDescent="0.3">
      <c r="B5" s="1"/>
      <c r="C5" s="32"/>
      <c r="D5" s="33"/>
      <c r="E5" s="200"/>
      <c r="F5" s="200"/>
      <c r="G5" s="200"/>
      <c r="H5" s="200"/>
      <c r="I5" s="200" t="s">
        <v>56</v>
      </c>
      <c r="J5" s="200"/>
      <c r="K5" s="200"/>
    </row>
    <row r="6" spans="2:11" ht="14.4" x14ac:dyDescent="0.3">
      <c r="B6" s="1"/>
      <c r="C6" s="32"/>
      <c r="D6" s="33"/>
      <c r="E6" s="200"/>
      <c r="F6" s="200"/>
      <c r="G6" s="200"/>
      <c r="H6" s="200"/>
      <c r="I6" s="200" t="s">
        <v>57</v>
      </c>
      <c r="J6" s="200"/>
      <c r="K6" s="200"/>
    </row>
    <row r="7" spans="2:11" ht="13.8" x14ac:dyDescent="0.25">
      <c r="B7" s="1"/>
      <c r="C7" s="32"/>
      <c r="D7" s="33"/>
      <c r="E7" s="34"/>
      <c r="F7" s="34"/>
      <c r="G7" s="35"/>
      <c r="H7" s="35"/>
      <c r="I7" s="35"/>
      <c r="J7" s="36"/>
      <c r="K7" s="37"/>
    </row>
    <row r="8" spans="2:11" ht="13.8" x14ac:dyDescent="0.25">
      <c r="B8" s="38"/>
      <c r="C8" s="32"/>
      <c r="D8" s="33"/>
      <c r="E8" s="34"/>
      <c r="F8" s="34"/>
      <c r="G8" s="39"/>
      <c r="H8" s="35"/>
      <c r="I8" s="35"/>
      <c r="J8" s="36"/>
      <c r="K8" s="37"/>
    </row>
    <row r="9" spans="2:11" ht="14.4" thickBot="1" x14ac:dyDescent="0.3">
      <c r="B9" s="38"/>
      <c r="C9" s="32"/>
      <c r="D9" s="40"/>
      <c r="E9" s="41"/>
      <c r="F9" s="41"/>
      <c r="G9" s="42"/>
      <c r="H9" s="43"/>
      <c r="I9" s="44"/>
      <c r="J9" s="44"/>
      <c r="K9" s="37"/>
    </row>
    <row r="10" spans="2:11" ht="18" thickBot="1" x14ac:dyDescent="0.35">
      <c r="B10" s="377" t="s">
        <v>126</v>
      </c>
      <c r="C10" s="380"/>
      <c r="D10" s="380"/>
      <c r="E10" s="380"/>
      <c r="F10" s="380"/>
      <c r="G10" s="380"/>
      <c r="H10" s="380"/>
      <c r="I10" s="380"/>
      <c r="J10" s="380"/>
      <c r="K10" s="381"/>
    </row>
    <row r="11" spans="2:11" ht="17.399999999999999" x14ac:dyDescent="0.3">
      <c r="B11" s="201"/>
      <c r="C11" s="202"/>
      <c r="D11" s="202"/>
      <c r="E11" s="202"/>
      <c r="F11" s="202"/>
      <c r="G11" s="202"/>
      <c r="H11" s="202"/>
      <c r="I11" s="202"/>
      <c r="J11" s="202"/>
      <c r="K11" s="202"/>
    </row>
    <row r="12" spans="2:11" ht="13.8" thickBot="1" x14ac:dyDescent="0.3">
      <c r="B12" s="45" t="s">
        <v>70</v>
      </c>
      <c r="C12" s="46"/>
      <c r="D12" s="46"/>
      <c r="E12" s="46"/>
      <c r="F12" s="46"/>
      <c r="G12" s="47"/>
      <c r="H12" s="47"/>
      <c r="I12" s="47"/>
      <c r="J12" s="47"/>
      <c r="K12" s="46"/>
    </row>
    <row r="13" spans="2:11" ht="52.8" thickBot="1" x14ac:dyDescent="0.3">
      <c r="B13" s="50" t="s">
        <v>71</v>
      </c>
      <c r="C13" s="49" t="s">
        <v>1</v>
      </c>
      <c r="D13" s="49" t="s">
        <v>2</v>
      </c>
      <c r="E13" s="49" t="s">
        <v>72</v>
      </c>
      <c r="F13" s="49" t="s">
        <v>127</v>
      </c>
      <c r="G13" s="50" t="s">
        <v>73</v>
      </c>
      <c r="H13" s="50" t="s">
        <v>5</v>
      </c>
      <c r="I13" s="50" t="s">
        <v>6</v>
      </c>
      <c r="J13" s="49" t="s">
        <v>74</v>
      </c>
      <c r="K13" s="49" t="s">
        <v>75</v>
      </c>
    </row>
    <row r="14" spans="2:11" ht="15.6" x14ac:dyDescent="0.3">
      <c r="B14" s="203">
        <v>20</v>
      </c>
      <c r="C14" s="204">
        <v>30</v>
      </c>
      <c r="D14" s="205">
        <v>88.9</v>
      </c>
      <c r="E14" s="205">
        <v>11.1</v>
      </c>
      <c r="F14" s="204">
        <v>3</v>
      </c>
      <c r="G14" s="206">
        <v>4</v>
      </c>
      <c r="H14" s="206">
        <v>15.9</v>
      </c>
      <c r="I14" s="206">
        <v>60.3</v>
      </c>
      <c r="J14" s="207">
        <v>0.41</v>
      </c>
      <c r="K14" s="208">
        <f t="shared" ref="K14:K34" si="0">J14*1.07</f>
        <v>0.43869999999999998</v>
      </c>
    </row>
    <row r="15" spans="2:11" ht="15.6" x14ac:dyDescent="0.3">
      <c r="B15" s="209">
        <v>25</v>
      </c>
      <c r="C15" s="210">
        <v>38</v>
      </c>
      <c r="D15" s="211">
        <v>98.4</v>
      </c>
      <c r="E15" s="211">
        <v>12.7</v>
      </c>
      <c r="F15" s="210">
        <v>4</v>
      </c>
      <c r="G15" s="212">
        <v>4</v>
      </c>
      <c r="H15" s="212">
        <v>15.9</v>
      </c>
      <c r="I15" s="212">
        <v>69.8</v>
      </c>
      <c r="J15" s="213">
        <v>0.56999999999999995</v>
      </c>
      <c r="K15" s="214">
        <f t="shared" si="0"/>
        <v>0.6099</v>
      </c>
    </row>
    <row r="16" spans="2:11" ht="15.6" x14ac:dyDescent="0.3">
      <c r="B16" s="209">
        <v>32</v>
      </c>
      <c r="C16" s="210">
        <v>45</v>
      </c>
      <c r="D16" s="211">
        <v>107.9</v>
      </c>
      <c r="E16" s="211">
        <v>14.3</v>
      </c>
      <c r="F16" s="210">
        <v>4</v>
      </c>
      <c r="G16" s="212">
        <v>4</v>
      </c>
      <c r="H16" s="212">
        <v>15.9</v>
      </c>
      <c r="I16" s="212">
        <v>79.400000000000006</v>
      </c>
      <c r="J16" s="213">
        <v>0.76</v>
      </c>
      <c r="K16" s="214">
        <f t="shared" si="0"/>
        <v>0.81320000000000003</v>
      </c>
    </row>
    <row r="17" spans="2:11" ht="15.6" x14ac:dyDescent="0.3">
      <c r="B17" s="209">
        <v>40</v>
      </c>
      <c r="C17" s="210">
        <v>52</v>
      </c>
      <c r="D17" s="211">
        <v>117.5</v>
      </c>
      <c r="E17" s="211">
        <v>15.9</v>
      </c>
      <c r="F17" s="210">
        <v>4</v>
      </c>
      <c r="G17" s="212">
        <v>4</v>
      </c>
      <c r="H17" s="212">
        <v>15.9</v>
      </c>
      <c r="I17" s="212">
        <v>88.9</v>
      </c>
      <c r="J17" s="213">
        <v>0.99</v>
      </c>
      <c r="K17" s="214">
        <f t="shared" si="0"/>
        <v>1.0593000000000001</v>
      </c>
    </row>
    <row r="18" spans="2:11" ht="15.6" x14ac:dyDescent="0.3">
      <c r="B18" s="215">
        <v>50</v>
      </c>
      <c r="C18" s="216">
        <v>63</v>
      </c>
      <c r="D18" s="217">
        <v>127</v>
      </c>
      <c r="E18" s="217">
        <v>17.5</v>
      </c>
      <c r="F18" s="216">
        <v>4</v>
      </c>
      <c r="G18" s="216">
        <v>4</v>
      </c>
      <c r="H18" s="217">
        <v>15.9</v>
      </c>
      <c r="I18" s="217">
        <v>98.4</v>
      </c>
      <c r="J18" s="218">
        <v>1.2</v>
      </c>
      <c r="K18" s="214">
        <f t="shared" si="0"/>
        <v>1.284</v>
      </c>
    </row>
    <row r="19" spans="2:11" ht="15.6" x14ac:dyDescent="0.3">
      <c r="B19" s="215">
        <v>63</v>
      </c>
      <c r="C19" s="216">
        <v>74</v>
      </c>
      <c r="D19" s="217">
        <v>152.4</v>
      </c>
      <c r="E19" s="217">
        <v>19</v>
      </c>
      <c r="F19" s="216">
        <v>4</v>
      </c>
      <c r="G19" s="216">
        <v>4</v>
      </c>
      <c r="H19" s="217">
        <v>19</v>
      </c>
      <c r="I19" s="217">
        <v>120.6</v>
      </c>
      <c r="J19" s="218">
        <v>1.91</v>
      </c>
      <c r="K19" s="214">
        <f t="shared" si="0"/>
        <v>2.0436999999999999</v>
      </c>
    </row>
    <row r="20" spans="2:11" ht="15.6" x14ac:dyDescent="0.3">
      <c r="B20" s="215">
        <v>75</v>
      </c>
      <c r="C20" s="216">
        <v>86</v>
      </c>
      <c r="D20" s="217">
        <v>177.8</v>
      </c>
      <c r="E20" s="217">
        <v>22.2</v>
      </c>
      <c r="F20" s="216">
        <v>4</v>
      </c>
      <c r="G20" s="216">
        <v>4</v>
      </c>
      <c r="H20" s="217">
        <v>19</v>
      </c>
      <c r="I20" s="217">
        <v>139.69999999999999</v>
      </c>
      <c r="J20" s="218">
        <v>3.11</v>
      </c>
      <c r="K20" s="214">
        <f t="shared" si="0"/>
        <v>3.3277000000000001</v>
      </c>
    </row>
    <row r="21" spans="2:11" ht="15.6" x14ac:dyDescent="0.3">
      <c r="B21" s="215">
        <v>90</v>
      </c>
      <c r="C21" s="216">
        <v>103</v>
      </c>
      <c r="D21" s="217">
        <v>190.5</v>
      </c>
      <c r="E21" s="217">
        <v>23.8</v>
      </c>
      <c r="F21" s="216">
        <v>4</v>
      </c>
      <c r="G21" s="216">
        <v>4</v>
      </c>
      <c r="H21" s="217">
        <v>19</v>
      </c>
      <c r="I21" s="217">
        <v>152.4</v>
      </c>
      <c r="J21" s="218">
        <v>3.55</v>
      </c>
      <c r="K21" s="214">
        <f t="shared" si="0"/>
        <v>3.7985000000000002</v>
      </c>
    </row>
    <row r="22" spans="2:11" ht="15.6" x14ac:dyDescent="0.3">
      <c r="B22" s="215" t="s">
        <v>85</v>
      </c>
      <c r="C22" s="216">
        <v>136</v>
      </c>
      <c r="D22" s="217">
        <v>228.6</v>
      </c>
      <c r="E22" s="217">
        <v>23.8</v>
      </c>
      <c r="F22" s="216">
        <v>4</v>
      </c>
      <c r="G22" s="216">
        <v>8</v>
      </c>
      <c r="H22" s="217">
        <v>19</v>
      </c>
      <c r="I22" s="217">
        <v>190.5</v>
      </c>
      <c r="J22" s="218">
        <v>4.53</v>
      </c>
      <c r="K22" s="214">
        <f t="shared" si="0"/>
        <v>4.8471000000000002</v>
      </c>
    </row>
    <row r="23" spans="2:11" ht="15.6" x14ac:dyDescent="0.3">
      <c r="B23" s="215">
        <v>140</v>
      </c>
      <c r="C23" s="216">
        <v>158</v>
      </c>
      <c r="D23" s="217">
        <v>254</v>
      </c>
      <c r="E23" s="217">
        <v>23.8</v>
      </c>
      <c r="F23" s="216">
        <v>5</v>
      </c>
      <c r="G23" s="216">
        <v>8</v>
      </c>
      <c r="H23" s="217">
        <v>22.2</v>
      </c>
      <c r="I23" s="217">
        <v>215.9</v>
      </c>
      <c r="J23" s="218">
        <v>5.22</v>
      </c>
      <c r="K23" s="214">
        <f t="shared" si="0"/>
        <v>5.5853999999999999</v>
      </c>
    </row>
    <row r="24" spans="2:11" ht="15.6" x14ac:dyDescent="0.3">
      <c r="B24" s="215" t="s">
        <v>76</v>
      </c>
      <c r="C24" s="216">
        <v>190</v>
      </c>
      <c r="D24" s="217">
        <v>279.39999999999998</v>
      </c>
      <c r="E24" s="217">
        <v>25.4</v>
      </c>
      <c r="F24" s="216">
        <v>5</v>
      </c>
      <c r="G24" s="216">
        <v>8</v>
      </c>
      <c r="H24" s="217">
        <v>22.2</v>
      </c>
      <c r="I24" s="217">
        <v>241.3</v>
      </c>
      <c r="J24" s="218">
        <v>5.95</v>
      </c>
      <c r="K24" s="214">
        <f t="shared" si="0"/>
        <v>6.3665000000000003</v>
      </c>
    </row>
    <row r="25" spans="2:11" ht="15.6" x14ac:dyDescent="0.3">
      <c r="B25" s="215" t="s">
        <v>77</v>
      </c>
      <c r="C25" s="216">
        <v>237</v>
      </c>
      <c r="D25" s="217">
        <v>342.9</v>
      </c>
      <c r="E25" s="217">
        <v>28.6</v>
      </c>
      <c r="F25" s="216">
        <v>5</v>
      </c>
      <c r="G25" s="216">
        <v>8</v>
      </c>
      <c r="H25" s="217">
        <v>22.2</v>
      </c>
      <c r="I25" s="217">
        <v>298.39999999999998</v>
      </c>
      <c r="J25" s="218">
        <v>10.119999999999999</v>
      </c>
      <c r="K25" s="214">
        <f t="shared" si="0"/>
        <v>10.8284</v>
      </c>
    </row>
    <row r="26" spans="2:11" ht="15.6" x14ac:dyDescent="0.3">
      <c r="B26" s="215">
        <v>250</v>
      </c>
      <c r="C26" s="216">
        <v>279</v>
      </c>
      <c r="D26" s="217">
        <v>406.4</v>
      </c>
      <c r="E26" s="217">
        <v>30.2</v>
      </c>
      <c r="F26" s="216">
        <v>5</v>
      </c>
      <c r="G26" s="216">
        <v>12</v>
      </c>
      <c r="H26" s="217">
        <v>25.4</v>
      </c>
      <c r="I26" s="217">
        <v>361.9</v>
      </c>
      <c r="J26" s="218">
        <v>14.8</v>
      </c>
      <c r="K26" s="214">
        <f t="shared" si="0"/>
        <v>15.836000000000002</v>
      </c>
    </row>
    <row r="27" spans="2:11" ht="15.6" x14ac:dyDescent="0.3">
      <c r="B27" s="215">
        <v>280</v>
      </c>
      <c r="C27" s="216">
        <v>292</v>
      </c>
      <c r="D27" s="217">
        <v>406.4</v>
      </c>
      <c r="E27" s="217">
        <v>30.2</v>
      </c>
      <c r="F27" s="216">
        <v>5</v>
      </c>
      <c r="G27" s="216">
        <v>12</v>
      </c>
      <c r="H27" s="217">
        <v>24.4</v>
      </c>
      <c r="I27" s="217">
        <v>361.9</v>
      </c>
      <c r="J27" s="218">
        <v>13.42</v>
      </c>
      <c r="K27" s="214">
        <f t="shared" si="0"/>
        <v>14.359400000000001</v>
      </c>
    </row>
    <row r="28" spans="2:11" ht="15.6" x14ac:dyDescent="0.3">
      <c r="B28" s="215">
        <v>315</v>
      </c>
      <c r="C28" s="216">
        <v>330</v>
      </c>
      <c r="D28" s="217">
        <v>482.6</v>
      </c>
      <c r="E28" s="217">
        <v>31.7</v>
      </c>
      <c r="F28" s="216">
        <v>7</v>
      </c>
      <c r="G28" s="216">
        <v>12</v>
      </c>
      <c r="H28" s="217">
        <v>25.4</v>
      </c>
      <c r="I28" s="217">
        <v>431.8</v>
      </c>
      <c r="J28" s="218">
        <v>22.7</v>
      </c>
      <c r="K28" s="214">
        <f t="shared" si="0"/>
        <v>24.289000000000001</v>
      </c>
    </row>
    <row r="29" spans="2:11" ht="15.6" x14ac:dyDescent="0.3">
      <c r="B29" s="215">
        <v>355</v>
      </c>
      <c r="C29" s="216">
        <v>376</v>
      </c>
      <c r="D29" s="217">
        <v>533.4</v>
      </c>
      <c r="E29" s="217">
        <v>34.9</v>
      </c>
      <c r="F29" s="216">
        <v>7</v>
      </c>
      <c r="G29" s="216">
        <v>12</v>
      </c>
      <c r="H29" s="217">
        <v>28.6</v>
      </c>
      <c r="I29" s="217">
        <v>476.2</v>
      </c>
      <c r="J29" s="218">
        <v>28.66</v>
      </c>
      <c r="K29" s="214">
        <f t="shared" si="0"/>
        <v>30.666200000000003</v>
      </c>
    </row>
    <row r="30" spans="2:11" ht="15.6" x14ac:dyDescent="0.3">
      <c r="B30" s="215">
        <v>400</v>
      </c>
      <c r="C30" s="216">
        <v>430</v>
      </c>
      <c r="D30" s="217">
        <v>596.9</v>
      </c>
      <c r="E30" s="217">
        <v>36.5</v>
      </c>
      <c r="F30" s="216">
        <v>7</v>
      </c>
      <c r="G30" s="216">
        <v>16</v>
      </c>
      <c r="H30" s="217">
        <v>28.6</v>
      </c>
      <c r="I30" s="217">
        <v>539.70000000000005</v>
      </c>
      <c r="J30" s="218">
        <v>36.33</v>
      </c>
      <c r="K30" s="214">
        <f t="shared" si="0"/>
        <v>38.873100000000001</v>
      </c>
    </row>
    <row r="31" spans="2:11" ht="15.6" x14ac:dyDescent="0.3">
      <c r="B31" s="215">
        <v>450</v>
      </c>
      <c r="C31" s="216">
        <v>476</v>
      </c>
      <c r="D31" s="217">
        <v>635</v>
      </c>
      <c r="E31" s="217">
        <v>39.700000000000003</v>
      </c>
      <c r="F31" s="216">
        <v>7</v>
      </c>
      <c r="G31" s="216">
        <v>16</v>
      </c>
      <c r="H31" s="217">
        <v>31.7</v>
      </c>
      <c r="I31" s="217">
        <v>577.79999999999995</v>
      </c>
      <c r="J31" s="218">
        <v>39.270000000000003</v>
      </c>
      <c r="K31" s="214">
        <f t="shared" si="0"/>
        <v>42.018900000000009</v>
      </c>
    </row>
    <row r="32" spans="2:11" ht="15.6" x14ac:dyDescent="0.3">
      <c r="B32" s="215">
        <v>500</v>
      </c>
      <c r="C32" s="216">
        <v>533</v>
      </c>
      <c r="D32" s="217">
        <v>698</v>
      </c>
      <c r="E32" s="217">
        <v>42.9</v>
      </c>
      <c r="F32" s="216">
        <v>7</v>
      </c>
      <c r="G32" s="216">
        <v>20</v>
      </c>
      <c r="H32" s="217">
        <v>31.7</v>
      </c>
      <c r="I32" s="217">
        <v>635</v>
      </c>
      <c r="J32" s="218">
        <v>48.36</v>
      </c>
      <c r="K32" s="214">
        <f t="shared" si="0"/>
        <v>51.745200000000004</v>
      </c>
    </row>
    <row r="33" spans="2:11" ht="15.6" x14ac:dyDescent="0.3">
      <c r="B33" s="215">
        <v>560</v>
      </c>
      <c r="C33" s="216">
        <v>592</v>
      </c>
      <c r="D33" s="217">
        <f>29.5*25.4</f>
        <v>749.3</v>
      </c>
      <c r="E33" s="217">
        <f>1.75*25.4</f>
        <v>44.449999999999996</v>
      </c>
      <c r="F33" s="216">
        <v>7</v>
      </c>
      <c r="G33" s="216">
        <v>20</v>
      </c>
      <c r="H33" s="217">
        <v>35</v>
      </c>
      <c r="I33" s="217">
        <f>27.25*25.4</f>
        <v>692.15</v>
      </c>
      <c r="J33" s="218">
        <v>51.12</v>
      </c>
      <c r="K33" s="214">
        <f t="shared" si="0"/>
        <v>54.698399999999999</v>
      </c>
    </row>
    <row r="34" spans="2:11" ht="16.2" thickBot="1" x14ac:dyDescent="0.35">
      <c r="B34" s="219">
        <v>630</v>
      </c>
      <c r="C34" s="220">
        <v>645</v>
      </c>
      <c r="D34" s="221">
        <f>32*25.4</f>
        <v>812.8</v>
      </c>
      <c r="E34" s="221">
        <f>1.81*25.4</f>
        <v>45.973999999999997</v>
      </c>
      <c r="F34" s="220">
        <v>7</v>
      </c>
      <c r="G34" s="220">
        <v>20</v>
      </c>
      <c r="H34" s="221">
        <v>35</v>
      </c>
      <c r="I34" s="221">
        <f>29.5*25.4</f>
        <v>749.3</v>
      </c>
      <c r="J34" s="222">
        <v>62.37</v>
      </c>
      <c r="K34" s="223">
        <f t="shared" si="0"/>
        <v>66.735900000000001</v>
      </c>
    </row>
    <row r="35" spans="2:11" ht="15.6" x14ac:dyDescent="0.3">
      <c r="B35" s="45" t="s">
        <v>60</v>
      </c>
      <c r="C35" s="57"/>
      <c r="D35" s="57"/>
      <c r="E35" s="58"/>
      <c r="F35" s="58"/>
      <c r="G35" s="59"/>
      <c r="H35" s="59"/>
      <c r="I35" s="59"/>
      <c r="J35" s="59"/>
      <c r="K35" s="60"/>
    </row>
    <row r="36" spans="2:11" ht="15.6" x14ac:dyDescent="0.3">
      <c r="B36" s="61" t="s">
        <v>78</v>
      </c>
      <c r="C36" s="57"/>
      <c r="D36" s="57"/>
      <c r="E36" s="58"/>
      <c r="F36" s="58"/>
      <c r="G36" s="59"/>
      <c r="H36" s="59"/>
      <c r="I36" s="59"/>
      <c r="J36" s="59"/>
      <c r="K36" s="60"/>
    </row>
    <row r="37" spans="2:11" ht="15.6" x14ac:dyDescent="0.3">
      <c r="B37" s="61" t="s">
        <v>128</v>
      </c>
      <c r="C37" s="57"/>
      <c r="D37" s="57"/>
      <c r="E37" s="58"/>
      <c r="F37" s="58"/>
      <c r="G37" s="59"/>
      <c r="H37" s="59"/>
      <c r="I37" s="59"/>
      <c r="J37" s="59"/>
      <c r="K37" s="60"/>
    </row>
    <row r="38" spans="2:11" ht="15.6" x14ac:dyDescent="0.3">
      <c r="B38" s="61" t="s">
        <v>80</v>
      </c>
      <c r="C38" s="57"/>
      <c r="D38" s="57"/>
      <c r="E38" s="58"/>
      <c r="F38" s="58"/>
      <c r="G38" s="59"/>
      <c r="H38" s="59"/>
      <c r="I38" s="59"/>
      <c r="J38" s="59"/>
      <c r="K38" s="60"/>
    </row>
    <row r="39" spans="2:11" ht="15.6" x14ac:dyDescent="0.3">
      <c r="B39" s="34" t="s">
        <v>81</v>
      </c>
      <c r="C39" s="57"/>
      <c r="D39" s="57"/>
      <c r="E39" s="58"/>
      <c r="F39" s="58"/>
      <c r="G39" s="59"/>
      <c r="H39" s="59"/>
      <c r="I39" s="59"/>
      <c r="J39" s="59"/>
      <c r="K39" s="60"/>
    </row>
    <row r="40" spans="2:11" ht="15" x14ac:dyDescent="0.25">
      <c r="B40" s="61" t="s">
        <v>82</v>
      </c>
      <c r="C40" s="60"/>
      <c r="D40" s="60"/>
      <c r="E40" s="62"/>
      <c r="F40" s="62"/>
      <c r="G40" s="63"/>
      <c r="H40" s="63"/>
      <c r="I40" s="63"/>
      <c r="J40" s="60"/>
      <c r="K40" s="64"/>
    </row>
  </sheetData>
  <mergeCells count="1">
    <mergeCell ref="B10:K10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K45"/>
  <sheetViews>
    <sheetView view="pageBreakPreview" topLeftCell="A12" zoomScale="60" zoomScaleNormal="100" workbookViewId="0">
      <selection activeCell="L14" sqref="L14"/>
    </sheetView>
  </sheetViews>
  <sheetFormatPr defaultRowHeight="13.2" x14ac:dyDescent="0.25"/>
  <cols>
    <col min="2" max="11" width="12.5546875" customWidth="1"/>
  </cols>
  <sheetData>
    <row r="2" spans="1:11" ht="13.8" x14ac:dyDescent="0.25">
      <c r="B2" s="1"/>
      <c r="C2" s="1"/>
      <c r="D2" s="32"/>
      <c r="E2" t="s">
        <v>58</v>
      </c>
      <c r="F2" s="37"/>
      <c r="G2" t="s">
        <v>68</v>
      </c>
    </row>
    <row r="3" spans="1:11" x14ac:dyDescent="0.25">
      <c r="B3" s="1"/>
      <c r="C3" s="1"/>
      <c r="D3" s="32"/>
      <c r="E3" t="s">
        <v>59</v>
      </c>
      <c r="F3" s="33"/>
      <c r="G3" t="s">
        <v>54</v>
      </c>
    </row>
    <row r="4" spans="1:11" x14ac:dyDescent="0.25">
      <c r="B4" s="1"/>
      <c r="C4" s="1"/>
      <c r="D4" s="32"/>
      <c r="E4" s="40"/>
      <c r="F4" s="33"/>
      <c r="G4" t="s">
        <v>55</v>
      </c>
    </row>
    <row r="5" spans="1:11" x14ac:dyDescent="0.25">
      <c r="B5" s="1"/>
      <c r="C5" s="1"/>
      <c r="D5" s="32"/>
      <c r="E5" s="40"/>
      <c r="F5" s="33"/>
      <c r="G5" t="s">
        <v>56</v>
      </c>
    </row>
    <row r="6" spans="1:11" x14ac:dyDescent="0.25">
      <c r="B6" s="1"/>
      <c r="C6" s="1"/>
      <c r="D6" s="32"/>
      <c r="E6" s="40"/>
      <c r="F6" s="33"/>
      <c r="G6" t="s">
        <v>57</v>
      </c>
    </row>
    <row r="7" spans="1:11" ht="13.8" x14ac:dyDescent="0.25">
      <c r="B7" s="1"/>
      <c r="C7" s="1"/>
      <c r="D7" s="32"/>
      <c r="E7" s="40"/>
      <c r="F7" s="33"/>
      <c r="G7" s="34"/>
      <c r="H7" s="35"/>
      <c r="I7" s="35"/>
      <c r="J7" s="35"/>
      <c r="K7" s="37"/>
    </row>
    <row r="8" spans="1:11" ht="13.8" x14ac:dyDescent="0.25">
      <c r="B8" s="38"/>
      <c r="C8" s="38"/>
      <c r="D8" s="32"/>
      <c r="E8" s="40"/>
      <c r="F8" s="33"/>
      <c r="G8" s="34"/>
      <c r="H8" s="39"/>
      <c r="I8" s="35"/>
      <c r="J8" s="35"/>
      <c r="K8" s="37"/>
    </row>
    <row r="9" spans="1:11" ht="14.4" thickBot="1" x14ac:dyDescent="0.3">
      <c r="B9" s="38"/>
      <c r="C9" s="38"/>
      <c r="D9" s="32"/>
      <c r="E9" s="40"/>
      <c r="F9" s="41"/>
      <c r="G9" s="42"/>
      <c r="H9" s="43"/>
      <c r="I9" s="44"/>
      <c r="J9" s="37"/>
      <c r="K9" s="37"/>
    </row>
    <row r="10" spans="1:11" ht="18" thickBot="1" x14ac:dyDescent="0.35">
      <c r="B10" s="377" t="s">
        <v>86</v>
      </c>
      <c r="C10" s="380"/>
      <c r="D10" s="378"/>
      <c r="E10" s="378"/>
      <c r="F10" s="378"/>
      <c r="G10" s="378"/>
      <c r="H10" s="378"/>
      <c r="I10" s="378"/>
      <c r="J10" s="379"/>
      <c r="K10" s="1"/>
    </row>
    <row r="11" spans="1:11" ht="13.8" thickBot="1" x14ac:dyDescent="0.3">
      <c r="A11" s="30"/>
      <c r="B11" s="45" t="s">
        <v>70</v>
      </c>
      <c r="C11" s="45"/>
      <c r="D11" s="46"/>
      <c r="E11" s="46"/>
      <c r="F11" s="46"/>
      <c r="G11" s="47"/>
      <c r="H11" s="47"/>
      <c r="I11" s="47"/>
      <c r="J11" s="46"/>
      <c r="K11" s="46"/>
    </row>
    <row r="12" spans="1:11" ht="52.8" thickBot="1" x14ac:dyDescent="0.3">
      <c r="A12" s="51"/>
      <c r="B12" s="48" t="s">
        <v>71</v>
      </c>
      <c r="C12" s="48" t="s">
        <v>130</v>
      </c>
      <c r="D12" s="230" t="s">
        <v>1</v>
      </c>
      <c r="E12" s="230" t="s">
        <v>2</v>
      </c>
      <c r="F12" s="230" t="s">
        <v>84</v>
      </c>
      <c r="G12" s="48" t="s">
        <v>73</v>
      </c>
      <c r="H12" s="48" t="s">
        <v>5</v>
      </c>
      <c r="I12" s="48" t="s">
        <v>6</v>
      </c>
      <c r="J12" s="230" t="s">
        <v>74</v>
      </c>
      <c r="K12" s="230" t="s">
        <v>75</v>
      </c>
    </row>
    <row r="13" spans="1:11" ht="15.6" x14ac:dyDescent="0.3">
      <c r="A13" s="51"/>
      <c r="B13" s="227">
        <v>20</v>
      </c>
      <c r="C13" s="227">
        <v>15</v>
      </c>
      <c r="D13" s="228">
        <v>30</v>
      </c>
      <c r="E13" s="80">
        <v>95.3</v>
      </c>
      <c r="F13" s="228">
        <v>5</v>
      </c>
      <c r="G13" s="227">
        <v>4</v>
      </c>
      <c r="H13" s="227">
        <v>14</v>
      </c>
      <c r="I13" s="227">
        <v>66.7</v>
      </c>
      <c r="J13" s="229">
        <v>0.23</v>
      </c>
      <c r="K13" s="54">
        <f t="shared" ref="K13:K16" si="0">J13*1.07</f>
        <v>0.24610000000000001</v>
      </c>
    </row>
    <row r="14" spans="1:11" ht="15.6" x14ac:dyDescent="0.3">
      <c r="A14" s="51"/>
      <c r="B14" s="76">
        <v>25</v>
      </c>
      <c r="C14" s="76">
        <v>20</v>
      </c>
      <c r="D14" s="77">
        <v>38</v>
      </c>
      <c r="E14" s="67">
        <v>101.6</v>
      </c>
      <c r="F14" s="77">
        <v>5</v>
      </c>
      <c r="G14" s="76">
        <v>4</v>
      </c>
      <c r="H14" s="76">
        <v>14</v>
      </c>
      <c r="I14" s="76">
        <v>73</v>
      </c>
      <c r="J14" s="78">
        <v>0.25</v>
      </c>
      <c r="K14" s="54">
        <f t="shared" si="0"/>
        <v>0.26750000000000002</v>
      </c>
    </row>
    <row r="15" spans="1:11" ht="15.6" x14ac:dyDescent="0.3">
      <c r="A15" s="51"/>
      <c r="B15" s="76">
        <v>32</v>
      </c>
      <c r="C15" s="76">
        <v>25</v>
      </c>
      <c r="D15" s="77">
        <v>45</v>
      </c>
      <c r="E15" s="67">
        <v>114.3</v>
      </c>
      <c r="F15" s="77">
        <v>5</v>
      </c>
      <c r="G15" s="76">
        <v>4</v>
      </c>
      <c r="H15" s="76">
        <v>14</v>
      </c>
      <c r="I15" s="76">
        <v>82.6</v>
      </c>
      <c r="J15" s="78">
        <v>0.32</v>
      </c>
      <c r="K15" s="54">
        <f t="shared" si="0"/>
        <v>0.34240000000000004</v>
      </c>
    </row>
    <row r="16" spans="1:11" ht="15.6" x14ac:dyDescent="0.3">
      <c r="A16" s="51"/>
      <c r="B16" s="76">
        <v>40</v>
      </c>
      <c r="C16" s="76">
        <v>32</v>
      </c>
      <c r="D16" s="77">
        <v>52</v>
      </c>
      <c r="E16" s="67">
        <v>120.7</v>
      </c>
      <c r="F16" s="77">
        <v>6</v>
      </c>
      <c r="G16" s="76">
        <v>4</v>
      </c>
      <c r="H16" s="76">
        <v>14</v>
      </c>
      <c r="I16" s="76">
        <v>87.3</v>
      </c>
      <c r="J16" s="78">
        <v>0.41</v>
      </c>
      <c r="K16" s="54">
        <f t="shared" si="0"/>
        <v>0.43869999999999998</v>
      </c>
    </row>
    <row r="17" spans="2:11" ht="15.6" x14ac:dyDescent="0.3">
      <c r="B17" s="55">
        <v>50</v>
      </c>
      <c r="C17" s="224">
        <v>40</v>
      </c>
      <c r="D17" s="53">
        <v>63</v>
      </c>
      <c r="E17" s="71">
        <v>133.30000000000001</v>
      </c>
      <c r="F17" s="53">
        <v>6</v>
      </c>
      <c r="G17" s="53">
        <v>4</v>
      </c>
      <c r="H17" s="53">
        <v>14</v>
      </c>
      <c r="I17" s="71">
        <v>98.4</v>
      </c>
      <c r="J17" s="68">
        <v>0.48</v>
      </c>
      <c r="K17" s="54">
        <f>J17*1.07</f>
        <v>0.51360000000000006</v>
      </c>
    </row>
    <row r="18" spans="2:11" ht="15.6" x14ac:dyDescent="0.3">
      <c r="B18" s="55">
        <v>63</v>
      </c>
      <c r="C18" s="224">
        <v>50</v>
      </c>
      <c r="D18" s="53">
        <v>74</v>
      </c>
      <c r="E18" s="71">
        <v>152.4</v>
      </c>
      <c r="F18" s="53">
        <v>8</v>
      </c>
      <c r="G18" s="53">
        <v>4</v>
      </c>
      <c r="H18" s="53">
        <v>18</v>
      </c>
      <c r="I18" s="71">
        <v>114.3</v>
      </c>
      <c r="J18" s="68">
        <v>0.81</v>
      </c>
      <c r="K18" s="54">
        <f t="shared" ref="K18:K38" si="1">J18*1.07</f>
        <v>0.86670000000000014</v>
      </c>
    </row>
    <row r="19" spans="2:11" ht="15.6" x14ac:dyDescent="0.3">
      <c r="B19" s="55">
        <v>75</v>
      </c>
      <c r="C19" s="224">
        <v>65</v>
      </c>
      <c r="D19" s="53">
        <v>86</v>
      </c>
      <c r="E19" s="71">
        <v>165.1</v>
      </c>
      <c r="F19" s="53">
        <v>8</v>
      </c>
      <c r="G19" s="53">
        <v>4</v>
      </c>
      <c r="H19" s="53">
        <v>18</v>
      </c>
      <c r="I19" s="71">
        <v>127</v>
      </c>
      <c r="J19" s="54">
        <v>0.91</v>
      </c>
      <c r="K19" s="54">
        <f t="shared" si="1"/>
        <v>0.97370000000000012</v>
      </c>
    </row>
    <row r="20" spans="2:11" ht="15.6" x14ac:dyDescent="0.3">
      <c r="B20" s="55">
        <v>90</v>
      </c>
      <c r="C20" s="224">
        <v>80</v>
      </c>
      <c r="D20" s="53">
        <v>103</v>
      </c>
      <c r="E20" s="71">
        <v>184.1</v>
      </c>
      <c r="F20" s="53">
        <v>10</v>
      </c>
      <c r="G20" s="53">
        <v>4</v>
      </c>
      <c r="H20" s="53">
        <v>18</v>
      </c>
      <c r="I20" s="71">
        <v>146</v>
      </c>
      <c r="J20" s="68">
        <v>1.36</v>
      </c>
      <c r="K20" s="54">
        <f t="shared" si="1"/>
        <v>1.4552000000000003</v>
      </c>
    </row>
    <row r="21" spans="2:11" ht="15.6" x14ac:dyDescent="0.3">
      <c r="B21" s="55">
        <v>110</v>
      </c>
      <c r="C21" s="224">
        <v>100</v>
      </c>
      <c r="D21" s="53">
        <v>136</v>
      </c>
      <c r="E21" s="71">
        <v>215.9</v>
      </c>
      <c r="F21" s="53">
        <v>10</v>
      </c>
      <c r="G21" s="53">
        <v>4</v>
      </c>
      <c r="H21" s="53">
        <v>18</v>
      </c>
      <c r="I21" s="71">
        <v>177.8</v>
      </c>
      <c r="J21" s="68">
        <v>1.65</v>
      </c>
      <c r="K21" s="54">
        <f t="shared" si="1"/>
        <v>1.7655000000000001</v>
      </c>
    </row>
    <row r="22" spans="2:11" ht="15.6" x14ac:dyDescent="0.3">
      <c r="B22" s="55">
        <v>125</v>
      </c>
      <c r="C22" s="224">
        <v>100</v>
      </c>
      <c r="D22" s="53">
        <v>136</v>
      </c>
      <c r="E22" s="71">
        <v>215.9</v>
      </c>
      <c r="F22" s="53">
        <v>10</v>
      </c>
      <c r="G22" s="70">
        <v>4</v>
      </c>
      <c r="H22" s="53">
        <v>18</v>
      </c>
      <c r="I22" s="71">
        <v>177.8</v>
      </c>
      <c r="J22" s="68">
        <v>1.65</v>
      </c>
      <c r="K22" s="54">
        <f t="shared" si="1"/>
        <v>1.7655000000000001</v>
      </c>
    </row>
    <row r="23" spans="2:11" ht="15.6" x14ac:dyDescent="0.3">
      <c r="B23" s="55">
        <v>140</v>
      </c>
      <c r="C23" s="224">
        <v>125</v>
      </c>
      <c r="D23" s="53">
        <v>158</v>
      </c>
      <c r="E23" s="71">
        <v>254</v>
      </c>
      <c r="F23" s="53">
        <v>13</v>
      </c>
      <c r="G23" s="53">
        <v>4</v>
      </c>
      <c r="H23" s="53">
        <v>18</v>
      </c>
      <c r="I23" s="71">
        <v>209.6</v>
      </c>
      <c r="J23" s="68">
        <v>2.95</v>
      </c>
      <c r="K23" s="54">
        <f t="shared" si="1"/>
        <v>3.1565000000000003</v>
      </c>
    </row>
    <row r="24" spans="2:11" ht="15.6" x14ac:dyDescent="0.3">
      <c r="B24" s="55" t="s">
        <v>76</v>
      </c>
      <c r="C24" s="224">
        <v>150</v>
      </c>
      <c r="D24" s="53">
        <v>190</v>
      </c>
      <c r="E24" s="71">
        <v>279.39999999999998</v>
      </c>
      <c r="F24" s="53">
        <v>13</v>
      </c>
      <c r="G24" s="53">
        <v>8</v>
      </c>
      <c r="H24" s="53">
        <v>18</v>
      </c>
      <c r="I24" s="71">
        <v>235</v>
      </c>
      <c r="J24" s="68">
        <v>3.4</v>
      </c>
      <c r="K24" s="54">
        <f t="shared" si="1"/>
        <v>3.6379999999999999</v>
      </c>
    </row>
    <row r="25" spans="2:11" ht="15.6" x14ac:dyDescent="0.3">
      <c r="B25" s="55" t="s">
        <v>77</v>
      </c>
      <c r="C25" s="224">
        <v>200</v>
      </c>
      <c r="D25" s="53">
        <v>237</v>
      </c>
      <c r="E25" s="71">
        <v>336.6</v>
      </c>
      <c r="F25" s="53">
        <v>13</v>
      </c>
      <c r="G25" s="53">
        <v>8</v>
      </c>
      <c r="H25" s="53">
        <v>18</v>
      </c>
      <c r="I25" s="71">
        <v>292.10000000000002</v>
      </c>
      <c r="J25" s="68">
        <v>4.3600000000000003</v>
      </c>
      <c r="K25" s="54">
        <f t="shared" si="1"/>
        <v>4.6652000000000005</v>
      </c>
    </row>
    <row r="26" spans="2:11" ht="15.6" x14ac:dyDescent="0.3">
      <c r="B26" s="55">
        <v>250</v>
      </c>
      <c r="C26" s="224">
        <v>250</v>
      </c>
      <c r="D26" s="53">
        <v>279</v>
      </c>
      <c r="E26" s="71">
        <v>406.4</v>
      </c>
      <c r="F26" s="53">
        <v>16</v>
      </c>
      <c r="G26" s="53">
        <v>8</v>
      </c>
      <c r="H26" s="53">
        <v>22</v>
      </c>
      <c r="I26" s="71">
        <v>355.6</v>
      </c>
      <c r="J26" s="68">
        <v>8.2100000000000009</v>
      </c>
      <c r="K26" s="54">
        <f t="shared" si="1"/>
        <v>8.7847000000000008</v>
      </c>
    </row>
    <row r="27" spans="2:11" ht="15.6" x14ac:dyDescent="0.3">
      <c r="B27" s="55">
        <v>280</v>
      </c>
      <c r="C27" s="224">
        <v>250</v>
      </c>
      <c r="D27" s="53">
        <v>292</v>
      </c>
      <c r="E27" s="71">
        <v>406.4</v>
      </c>
      <c r="F27" s="53">
        <v>16</v>
      </c>
      <c r="G27" s="53">
        <v>8</v>
      </c>
      <c r="H27" s="53">
        <v>22</v>
      </c>
      <c r="I27" s="71">
        <v>355.6</v>
      </c>
      <c r="J27" s="54">
        <v>7.49</v>
      </c>
      <c r="K27" s="54">
        <f t="shared" si="1"/>
        <v>8.0143000000000004</v>
      </c>
    </row>
    <row r="28" spans="2:11" ht="15.6" x14ac:dyDescent="0.3">
      <c r="B28" s="55">
        <v>315</v>
      </c>
      <c r="C28" s="224">
        <v>300</v>
      </c>
      <c r="D28" s="53">
        <v>330</v>
      </c>
      <c r="E28" s="71">
        <v>457.2</v>
      </c>
      <c r="F28" s="53">
        <v>19</v>
      </c>
      <c r="G28" s="53">
        <v>12</v>
      </c>
      <c r="H28" s="53">
        <v>22</v>
      </c>
      <c r="I28" s="71">
        <v>406.4</v>
      </c>
      <c r="J28" s="68">
        <v>11.03</v>
      </c>
      <c r="K28" s="54">
        <f t="shared" si="1"/>
        <v>11.802099999999999</v>
      </c>
    </row>
    <row r="29" spans="2:11" ht="15.6" x14ac:dyDescent="0.3">
      <c r="B29" s="72">
        <v>355</v>
      </c>
      <c r="C29" s="225">
        <v>350</v>
      </c>
      <c r="D29" s="53">
        <v>376</v>
      </c>
      <c r="E29" s="71">
        <v>527.1</v>
      </c>
      <c r="F29" s="53">
        <v>22</v>
      </c>
      <c r="G29" s="53">
        <v>12</v>
      </c>
      <c r="H29" s="53">
        <v>25.4</v>
      </c>
      <c r="I29" s="71">
        <v>469.9</v>
      </c>
      <c r="J29" s="54">
        <v>17.7</v>
      </c>
      <c r="K29" s="54">
        <f t="shared" si="1"/>
        <v>18.939</v>
      </c>
    </row>
    <row r="30" spans="2:11" ht="15.6" x14ac:dyDescent="0.3">
      <c r="B30" s="67">
        <v>400</v>
      </c>
      <c r="C30" s="67">
        <v>400</v>
      </c>
      <c r="D30" s="53">
        <v>430</v>
      </c>
      <c r="E30" s="71">
        <v>577.9</v>
      </c>
      <c r="F30" s="53">
        <v>23</v>
      </c>
      <c r="G30" s="53">
        <v>12</v>
      </c>
      <c r="H30" s="53">
        <v>26</v>
      </c>
      <c r="I30" s="71">
        <v>520.70000000000005</v>
      </c>
      <c r="J30" s="54">
        <v>19.96</v>
      </c>
      <c r="K30" s="54">
        <f t="shared" si="1"/>
        <v>21.357200000000002</v>
      </c>
    </row>
    <row r="31" spans="2:11" ht="15.6" x14ac:dyDescent="0.3">
      <c r="B31" s="67">
        <v>450</v>
      </c>
      <c r="C31" s="67">
        <v>450</v>
      </c>
      <c r="D31" s="53">
        <v>476</v>
      </c>
      <c r="E31" s="71">
        <v>641.4</v>
      </c>
      <c r="F31" s="53">
        <v>25</v>
      </c>
      <c r="G31" s="53">
        <v>12</v>
      </c>
      <c r="H31" s="53">
        <v>26</v>
      </c>
      <c r="I31" s="71">
        <v>584.20000000000005</v>
      </c>
      <c r="J31" s="54">
        <v>27.22</v>
      </c>
      <c r="K31" s="54">
        <f t="shared" si="1"/>
        <v>29.125399999999999</v>
      </c>
    </row>
    <row r="32" spans="2:11" ht="15.6" x14ac:dyDescent="0.3">
      <c r="B32" s="67">
        <v>500</v>
      </c>
      <c r="C32" s="67">
        <v>500</v>
      </c>
      <c r="D32" s="53">
        <v>533</v>
      </c>
      <c r="E32" s="71">
        <v>704.9</v>
      </c>
      <c r="F32" s="53">
        <v>29</v>
      </c>
      <c r="G32" s="53">
        <v>16</v>
      </c>
      <c r="H32" s="53">
        <v>26</v>
      </c>
      <c r="I32" s="71">
        <v>641.4</v>
      </c>
      <c r="J32" s="54">
        <v>36.08</v>
      </c>
      <c r="K32" s="54">
        <f t="shared" si="1"/>
        <v>38.605600000000003</v>
      </c>
    </row>
    <row r="33" spans="1:11" ht="15.6" x14ac:dyDescent="0.3">
      <c r="B33" s="67">
        <v>560</v>
      </c>
      <c r="C33" s="67">
        <v>550</v>
      </c>
      <c r="D33" s="53">
        <v>592</v>
      </c>
      <c r="E33" s="71">
        <v>762</v>
      </c>
      <c r="F33" s="53">
        <v>28.6</v>
      </c>
      <c r="G33" s="53">
        <v>16</v>
      </c>
      <c r="H33" s="53">
        <v>28.6</v>
      </c>
      <c r="I33" s="71">
        <v>698.5</v>
      </c>
      <c r="J33" s="54">
        <v>38.18</v>
      </c>
      <c r="K33" s="54">
        <f t="shared" si="1"/>
        <v>40.852600000000002</v>
      </c>
    </row>
    <row r="34" spans="1:11" ht="15.6" x14ac:dyDescent="0.3">
      <c r="B34" s="67">
        <v>630</v>
      </c>
      <c r="C34" s="67">
        <v>600</v>
      </c>
      <c r="D34" s="53">
        <v>645</v>
      </c>
      <c r="E34" s="71">
        <v>825.5</v>
      </c>
      <c r="F34" s="53">
        <v>32</v>
      </c>
      <c r="G34" s="53">
        <v>16</v>
      </c>
      <c r="H34" s="53">
        <v>28</v>
      </c>
      <c r="I34" s="71">
        <v>755.7</v>
      </c>
      <c r="J34" s="54">
        <v>49.19</v>
      </c>
      <c r="K34" s="54">
        <f t="shared" si="1"/>
        <v>52.633299999999998</v>
      </c>
    </row>
    <row r="35" spans="1:11" ht="15.6" x14ac:dyDescent="0.3">
      <c r="B35" s="67">
        <v>710</v>
      </c>
      <c r="C35" s="67">
        <v>700</v>
      </c>
      <c r="D35" s="53">
        <v>737</v>
      </c>
      <c r="E35" s="71">
        <v>908.1</v>
      </c>
      <c r="F35" s="53">
        <v>35</v>
      </c>
      <c r="G35" s="53">
        <v>20</v>
      </c>
      <c r="H35" s="53">
        <v>28</v>
      </c>
      <c r="I35" s="71">
        <v>844.6</v>
      </c>
      <c r="J35" s="54">
        <v>57.3</v>
      </c>
      <c r="K35" s="54">
        <f t="shared" si="1"/>
        <v>61.311</v>
      </c>
    </row>
    <row r="36" spans="1:11" ht="15.6" x14ac:dyDescent="0.3">
      <c r="B36" s="67">
        <v>800</v>
      </c>
      <c r="C36" s="67">
        <v>800</v>
      </c>
      <c r="D36" s="53">
        <v>840</v>
      </c>
      <c r="E36" s="71">
        <v>1066</v>
      </c>
      <c r="F36" s="53">
        <v>44</v>
      </c>
      <c r="G36" s="53">
        <v>20</v>
      </c>
      <c r="H36" s="53">
        <v>35</v>
      </c>
      <c r="I36" s="71">
        <v>990</v>
      </c>
      <c r="J36" s="54">
        <v>110.11</v>
      </c>
      <c r="K36" s="54">
        <f t="shared" si="1"/>
        <v>117.8177</v>
      </c>
    </row>
    <row r="37" spans="1:11" ht="15.6" x14ac:dyDescent="0.3">
      <c r="B37" s="67">
        <v>900</v>
      </c>
      <c r="C37" s="67">
        <v>900</v>
      </c>
      <c r="D37" s="53">
        <v>942</v>
      </c>
      <c r="E37" s="71">
        <v>1175</v>
      </c>
      <c r="F37" s="53">
        <v>48</v>
      </c>
      <c r="G37" s="53">
        <v>24</v>
      </c>
      <c r="H37" s="53">
        <v>35</v>
      </c>
      <c r="I37" s="71">
        <v>1092</v>
      </c>
      <c r="J37" s="54">
        <v>137.15</v>
      </c>
      <c r="K37" s="54">
        <f t="shared" si="1"/>
        <v>146.75050000000002</v>
      </c>
    </row>
    <row r="38" spans="1:11" ht="15.6" x14ac:dyDescent="0.3">
      <c r="B38" s="67">
        <v>1000</v>
      </c>
      <c r="C38" s="67">
        <v>1000</v>
      </c>
      <c r="D38" s="53">
        <v>1045</v>
      </c>
      <c r="E38" s="71">
        <v>1257.2</v>
      </c>
      <c r="F38" s="53">
        <v>51</v>
      </c>
      <c r="G38" s="53">
        <v>24</v>
      </c>
      <c r="H38" s="53">
        <v>35</v>
      </c>
      <c r="I38" s="71">
        <v>1174.7</v>
      </c>
      <c r="J38" s="54">
        <v>144.22999999999999</v>
      </c>
      <c r="K38" s="54">
        <f t="shared" si="1"/>
        <v>154.3261</v>
      </c>
    </row>
    <row r="39" spans="1:11" ht="15.6" x14ac:dyDescent="0.3">
      <c r="B39" s="45" t="s">
        <v>60</v>
      </c>
      <c r="C39" s="45"/>
      <c r="D39" s="57"/>
      <c r="E39" s="57"/>
      <c r="F39" s="58"/>
      <c r="G39" s="59"/>
      <c r="H39" s="59"/>
      <c r="I39" s="59"/>
      <c r="J39" s="60"/>
      <c r="K39" s="60"/>
    </row>
    <row r="40" spans="1:11" ht="15.6" x14ac:dyDescent="0.3">
      <c r="B40" s="61" t="s">
        <v>78</v>
      </c>
      <c r="C40" s="61"/>
      <c r="D40" s="57"/>
      <c r="E40" s="57"/>
      <c r="F40" s="58"/>
      <c r="G40" s="59"/>
      <c r="H40" s="59"/>
      <c r="I40" s="59"/>
      <c r="J40" s="60"/>
      <c r="K40" s="60"/>
    </row>
    <row r="41" spans="1:11" ht="15.6" x14ac:dyDescent="0.3">
      <c r="B41" s="61" t="s">
        <v>79</v>
      </c>
      <c r="C41" s="61"/>
      <c r="D41" s="57"/>
      <c r="E41" s="57"/>
      <c r="F41" s="58"/>
      <c r="G41" s="59"/>
      <c r="H41" s="59"/>
      <c r="I41" s="59"/>
      <c r="J41" s="60"/>
      <c r="K41" s="60"/>
    </row>
    <row r="42" spans="1:11" ht="15.6" x14ac:dyDescent="0.3">
      <c r="B42" s="61" t="s">
        <v>80</v>
      </c>
      <c r="C42" s="61"/>
      <c r="D42" s="57"/>
      <c r="E42" s="57"/>
      <c r="F42" s="58"/>
      <c r="G42" s="59"/>
      <c r="H42" s="59"/>
      <c r="I42" s="59"/>
      <c r="J42" s="60"/>
      <c r="K42" s="60"/>
    </row>
    <row r="43" spans="1:11" ht="15.6" x14ac:dyDescent="0.3">
      <c r="B43" s="34" t="s">
        <v>81</v>
      </c>
      <c r="C43" s="34"/>
      <c r="D43" s="57"/>
      <c r="E43" s="57"/>
      <c r="F43" s="58"/>
      <c r="G43" s="59"/>
      <c r="H43" s="59"/>
      <c r="I43" s="59"/>
      <c r="J43" s="60"/>
      <c r="K43" s="60"/>
    </row>
    <row r="44" spans="1:11" ht="15" x14ac:dyDescent="0.25">
      <c r="B44" s="61" t="s">
        <v>82</v>
      </c>
      <c r="C44" s="61"/>
      <c r="D44" s="60"/>
      <c r="E44" s="60"/>
      <c r="F44" s="62"/>
      <c r="G44" s="63"/>
      <c r="H44" s="63"/>
      <c r="I44" s="63"/>
      <c r="J44" s="60"/>
      <c r="K44" s="64"/>
    </row>
    <row r="45" spans="1:11" ht="15.6" x14ac:dyDescent="0.3">
      <c r="A45" s="30"/>
      <c r="B45" s="65"/>
      <c r="C45" s="65"/>
      <c r="D45" s="57"/>
      <c r="E45" s="57"/>
      <c r="F45" s="58"/>
      <c r="G45" s="59"/>
      <c r="H45" s="59"/>
      <c r="I45" s="59"/>
      <c r="J45" s="57"/>
      <c r="K45" s="66"/>
    </row>
  </sheetData>
  <mergeCells count="1">
    <mergeCell ref="B10:J10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K45"/>
  <sheetViews>
    <sheetView topLeftCell="A6" zoomScaleNormal="100" workbookViewId="0">
      <selection activeCell="M18" sqref="M18"/>
    </sheetView>
  </sheetViews>
  <sheetFormatPr defaultRowHeight="13.2" x14ac:dyDescent="0.25"/>
  <cols>
    <col min="2" max="11" width="12.5546875" customWidth="1"/>
  </cols>
  <sheetData>
    <row r="1" spans="2:11" x14ac:dyDescent="0.25">
      <c r="B1" s="1"/>
      <c r="C1" s="32"/>
      <c r="D1" s="32"/>
      <c r="E1" s="32"/>
      <c r="F1" s="1"/>
      <c r="G1" s="1"/>
      <c r="H1" s="1"/>
      <c r="I1" s="32"/>
    </row>
    <row r="2" spans="2:11" x14ac:dyDescent="0.25">
      <c r="B2" s="1"/>
      <c r="C2" s="32"/>
      <c r="D2" t="s">
        <v>58</v>
      </c>
      <c r="F2" t="s">
        <v>68</v>
      </c>
    </row>
    <row r="3" spans="2:11" x14ac:dyDescent="0.25">
      <c r="B3" s="1"/>
      <c r="C3" s="32"/>
      <c r="D3" t="s">
        <v>59</v>
      </c>
      <c r="F3" t="s">
        <v>54</v>
      </c>
    </row>
    <row r="4" spans="2:11" x14ac:dyDescent="0.25">
      <c r="B4" s="1"/>
      <c r="C4" s="32"/>
      <c r="D4" s="33"/>
      <c r="F4" t="s">
        <v>55</v>
      </c>
    </row>
    <row r="5" spans="2:11" x14ac:dyDescent="0.25">
      <c r="B5" s="1"/>
      <c r="C5" s="32"/>
      <c r="D5" s="33"/>
      <c r="F5" t="s">
        <v>56</v>
      </c>
    </row>
    <row r="6" spans="2:11" x14ac:dyDescent="0.25">
      <c r="B6" s="1"/>
      <c r="C6" s="32"/>
      <c r="D6" s="33"/>
      <c r="F6" t="s">
        <v>57</v>
      </c>
    </row>
    <row r="7" spans="2:11" ht="13.8" x14ac:dyDescent="0.25">
      <c r="B7" s="1"/>
      <c r="C7" s="32"/>
      <c r="D7" s="33"/>
      <c r="E7" s="34"/>
      <c r="F7" s="35"/>
      <c r="G7" s="35"/>
      <c r="H7" s="35"/>
      <c r="I7" s="36"/>
      <c r="J7" s="37"/>
    </row>
    <row r="8" spans="2:11" ht="13.8" x14ac:dyDescent="0.25">
      <c r="B8" s="38"/>
      <c r="C8" s="32"/>
      <c r="D8" s="33"/>
      <c r="E8" s="34"/>
      <c r="F8" s="39"/>
      <c r="G8" s="35"/>
      <c r="H8" s="35"/>
      <c r="I8" s="36"/>
      <c r="J8" s="37"/>
    </row>
    <row r="9" spans="2:11" ht="14.4" thickBot="1" x14ac:dyDescent="0.3">
      <c r="B9" s="38"/>
      <c r="C9" s="32"/>
      <c r="D9" s="40"/>
      <c r="E9" s="41"/>
      <c r="F9" s="42"/>
      <c r="G9" s="43"/>
      <c r="H9" s="44"/>
      <c r="I9" s="44"/>
      <c r="J9" s="37"/>
    </row>
    <row r="10" spans="2:11" ht="18" thickBot="1" x14ac:dyDescent="0.35">
      <c r="B10" s="377" t="s">
        <v>150</v>
      </c>
      <c r="C10" s="378"/>
      <c r="D10" s="378"/>
      <c r="E10" s="378"/>
      <c r="F10" s="378"/>
      <c r="G10" s="378"/>
      <c r="H10" s="378"/>
      <c r="I10" s="378"/>
      <c r="J10" s="379"/>
    </row>
    <row r="11" spans="2:11" ht="13.8" thickBot="1" x14ac:dyDescent="0.3">
      <c r="B11" s="45" t="s">
        <v>70</v>
      </c>
      <c r="C11" s="46"/>
      <c r="D11" s="46"/>
      <c r="E11" s="46"/>
      <c r="F11" s="47"/>
      <c r="G11" s="47"/>
      <c r="H11" s="47"/>
      <c r="I11" s="47"/>
      <c r="J11" s="46"/>
      <c r="K11" s="30"/>
    </row>
    <row r="12" spans="2:11" ht="52.8" thickBot="1" x14ac:dyDescent="0.3">
      <c r="B12" s="48" t="s">
        <v>71</v>
      </c>
      <c r="C12" s="230" t="s">
        <v>1</v>
      </c>
      <c r="D12" s="230" t="s">
        <v>2</v>
      </c>
      <c r="E12" s="230" t="s">
        <v>72</v>
      </c>
      <c r="F12" s="48" t="s">
        <v>73</v>
      </c>
      <c r="G12" s="48" t="s">
        <v>5</v>
      </c>
      <c r="H12" s="48" t="s">
        <v>6</v>
      </c>
      <c r="I12" s="230" t="s">
        <v>74</v>
      </c>
      <c r="J12" s="230" t="s">
        <v>75</v>
      </c>
      <c r="K12" s="48" t="s">
        <v>71</v>
      </c>
    </row>
    <row r="13" spans="2:11" ht="15.6" x14ac:dyDescent="0.3">
      <c r="B13" s="227">
        <v>20</v>
      </c>
      <c r="C13" s="228">
        <v>30</v>
      </c>
      <c r="D13" s="228">
        <v>95</v>
      </c>
      <c r="E13" s="228">
        <v>14</v>
      </c>
      <c r="F13" s="227">
        <v>4</v>
      </c>
      <c r="G13" s="227">
        <v>14</v>
      </c>
      <c r="H13" s="227">
        <v>65</v>
      </c>
      <c r="I13" s="229">
        <v>0.63</v>
      </c>
      <c r="J13" s="54">
        <f t="shared" ref="J13:J38" si="0">I13*1.07</f>
        <v>0.67410000000000003</v>
      </c>
      <c r="K13" s="227">
        <v>20</v>
      </c>
    </row>
    <row r="14" spans="2:11" ht="15.6" x14ac:dyDescent="0.3">
      <c r="B14" s="76">
        <v>25</v>
      </c>
      <c r="C14" s="77">
        <v>38</v>
      </c>
      <c r="D14" s="77">
        <v>105</v>
      </c>
      <c r="E14" s="77">
        <v>16</v>
      </c>
      <c r="F14" s="76">
        <v>4</v>
      </c>
      <c r="G14" s="76">
        <v>14</v>
      </c>
      <c r="H14" s="76">
        <v>75</v>
      </c>
      <c r="I14" s="78">
        <v>0.87</v>
      </c>
      <c r="J14" s="54">
        <f t="shared" si="0"/>
        <v>0.93090000000000006</v>
      </c>
      <c r="K14" s="76">
        <v>25</v>
      </c>
    </row>
    <row r="15" spans="2:11" ht="15.6" x14ac:dyDescent="0.3">
      <c r="B15" s="76">
        <v>32</v>
      </c>
      <c r="C15" s="77">
        <v>45</v>
      </c>
      <c r="D15" s="77">
        <v>115</v>
      </c>
      <c r="E15" s="77">
        <v>16</v>
      </c>
      <c r="F15" s="76">
        <v>4</v>
      </c>
      <c r="G15" s="76">
        <v>14</v>
      </c>
      <c r="H15" s="76">
        <v>85</v>
      </c>
      <c r="I15" s="78">
        <v>1.03</v>
      </c>
      <c r="J15" s="54">
        <f t="shared" si="0"/>
        <v>1.1021000000000001</v>
      </c>
      <c r="K15" s="76">
        <v>32</v>
      </c>
    </row>
    <row r="16" spans="2:11" ht="15.6" x14ac:dyDescent="0.3">
      <c r="B16" s="76">
        <v>40</v>
      </c>
      <c r="C16" s="77">
        <v>52</v>
      </c>
      <c r="D16" s="77">
        <v>140</v>
      </c>
      <c r="E16" s="77">
        <v>18</v>
      </c>
      <c r="F16" s="76">
        <v>4</v>
      </c>
      <c r="G16" s="76">
        <v>18</v>
      </c>
      <c r="H16" s="76">
        <v>100</v>
      </c>
      <c r="I16" s="78">
        <v>1.73</v>
      </c>
      <c r="J16" s="54">
        <f t="shared" si="0"/>
        <v>1.8511000000000002</v>
      </c>
      <c r="K16" s="76">
        <v>40</v>
      </c>
    </row>
    <row r="17" spans="2:11" ht="15.6" x14ac:dyDescent="0.3">
      <c r="B17" s="52">
        <v>50</v>
      </c>
      <c r="C17" s="53">
        <v>63</v>
      </c>
      <c r="D17" s="53">
        <v>150</v>
      </c>
      <c r="E17" s="53">
        <v>18</v>
      </c>
      <c r="F17" s="53">
        <v>4</v>
      </c>
      <c r="G17" s="53">
        <v>18</v>
      </c>
      <c r="H17" s="53">
        <v>110</v>
      </c>
      <c r="I17" s="54">
        <v>1.91</v>
      </c>
      <c r="J17" s="54">
        <f t="shared" si="0"/>
        <v>2.0436999999999999</v>
      </c>
      <c r="K17" s="52">
        <v>50</v>
      </c>
    </row>
    <row r="18" spans="2:11" ht="15.6" x14ac:dyDescent="0.3">
      <c r="B18" s="55">
        <v>63</v>
      </c>
      <c r="C18" s="53">
        <v>74</v>
      </c>
      <c r="D18" s="53">
        <v>165</v>
      </c>
      <c r="E18" s="53">
        <v>20</v>
      </c>
      <c r="F18" s="53">
        <v>4</v>
      </c>
      <c r="G18" s="53">
        <v>18</v>
      </c>
      <c r="H18" s="53">
        <v>125</v>
      </c>
      <c r="I18" s="54">
        <v>2.52</v>
      </c>
      <c r="J18" s="54">
        <f t="shared" si="0"/>
        <v>2.6964000000000001</v>
      </c>
      <c r="K18" s="55">
        <v>63</v>
      </c>
    </row>
    <row r="19" spans="2:11" ht="15.6" x14ac:dyDescent="0.3">
      <c r="B19" s="55">
        <v>75</v>
      </c>
      <c r="C19" s="53">
        <v>86</v>
      </c>
      <c r="D19" s="53">
        <v>185</v>
      </c>
      <c r="E19" s="53">
        <v>20</v>
      </c>
      <c r="F19" s="53">
        <v>4</v>
      </c>
      <c r="G19" s="53">
        <v>18</v>
      </c>
      <c r="H19" s="53">
        <v>145</v>
      </c>
      <c r="I19" s="54">
        <v>3.15</v>
      </c>
      <c r="J19" s="54">
        <f t="shared" si="0"/>
        <v>3.3705000000000003</v>
      </c>
      <c r="K19" s="55">
        <v>75</v>
      </c>
    </row>
    <row r="20" spans="2:11" ht="15.6" x14ac:dyDescent="0.3">
      <c r="B20" s="55">
        <v>90</v>
      </c>
      <c r="C20" s="53">
        <v>103</v>
      </c>
      <c r="D20" s="53">
        <v>200</v>
      </c>
      <c r="E20" s="53">
        <v>20</v>
      </c>
      <c r="F20" s="53">
        <v>8</v>
      </c>
      <c r="G20" s="53">
        <v>18</v>
      </c>
      <c r="H20" s="53">
        <v>160</v>
      </c>
      <c r="I20" s="54">
        <v>3.46</v>
      </c>
      <c r="J20" s="54">
        <f t="shared" si="0"/>
        <v>3.7022000000000004</v>
      </c>
      <c r="K20" s="55">
        <v>90</v>
      </c>
    </row>
    <row r="21" spans="2:11" ht="15.6" x14ac:dyDescent="0.3">
      <c r="B21" s="55">
        <v>110</v>
      </c>
      <c r="C21" s="53">
        <v>136</v>
      </c>
      <c r="D21" s="53">
        <v>220</v>
      </c>
      <c r="E21" s="53">
        <v>22</v>
      </c>
      <c r="F21" s="53">
        <v>8</v>
      </c>
      <c r="G21" s="53">
        <v>18</v>
      </c>
      <c r="H21" s="53">
        <v>180</v>
      </c>
      <c r="I21" s="54">
        <v>3.7</v>
      </c>
      <c r="J21" s="54">
        <f t="shared" si="0"/>
        <v>3.9590000000000005</v>
      </c>
      <c r="K21" s="55">
        <v>110</v>
      </c>
    </row>
    <row r="22" spans="2:11" ht="15.6" x14ac:dyDescent="0.3">
      <c r="B22" s="55">
        <v>125</v>
      </c>
      <c r="C22" s="53">
        <v>136</v>
      </c>
      <c r="D22" s="53">
        <v>220</v>
      </c>
      <c r="E22" s="53">
        <v>22</v>
      </c>
      <c r="F22" s="53">
        <v>8</v>
      </c>
      <c r="G22" s="53">
        <v>18</v>
      </c>
      <c r="H22" s="53">
        <v>180</v>
      </c>
      <c r="I22" s="54">
        <v>3.7</v>
      </c>
      <c r="J22" s="54">
        <f t="shared" si="0"/>
        <v>3.9590000000000005</v>
      </c>
      <c r="K22" s="55">
        <v>125</v>
      </c>
    </row>
    <row r="23" spans="2:11" ht="15.6" x14ac:dyDescent="0.3">
      <c r="B23" s="55">
        <v>140</v>
      </c>
      <c r="C23" s="53">
        <v>158</v>
      </c>
      <c r="D23" s="53">
        <v>250</v>
      </c>
      <c r="E23" s="53">
        <v>22</v>
      </c>
      <c r="F23" s="53">
        <v>8</v>
      </c>
      <c r="G23" s="53">
        <v>18</v>
      </c>
      <c r="H23" s="53">
        <v>210</v>
      </c>
      <c r="I23" s="54">
        <v>4.74</v>
      </c>
      <c r="J23" s="54">
        <f t="shared" si="0"/>
        <v>5.0718000000000005</v>
      </c>
      <c r="K23" s="55">
        <v>140</v>
      </c>
    </row>
    <row r="24" spans="2:11" ht="15.6" x14ac:dyDescent="0.3">
      <c r="B24" s="55" t="s">
        <v>76</v>
      </c>
      <c r="C24" s="53">
        <v>190</v>
      </c>
      <c r="D24" s="53">
        <v>285</v>
      </c>
      <c r="E24" s="53">
        <v>24</v>
      </c>
      <c r="F24" s="53">
        <v>8</v>
      </c>
      <c r="G24" s="53">
        <v>22</v>
      </c>
      <c r="H24" s="53">
        <v>240</v>
      </c>
      <c r="I24" s="54">
        <v>6.1</v>
      </c>
      <c r="J24" s="54">
        <f t="shared" si="0"/>
        <v>6.5270000000000001</v>
      </c>
      <c r="K24" s="55" t="s">
        <v>76</v>
      </c>
    </row>
    <row r="25" spans="2:11" ht="15.6" x14ac:dyDescent="0.3">
      <c r="B25" s="55" t="s">
        <v>77</v>
      </c>
      <c r="C25" s="53">
        <v>237</v>
      </c>
      <c r="D25" s="53">
        <v>340</v>
      </c>
      <c r="E25" s="53">
        <v>24</v>
      </c>
      <c r="F25" s="53">
        <v>8</v>
      </c>
      <c r="G25" s="53">
        <v>22</v>
      </c>
      <c r="H25" s="53">
        <v>295</v>
      </c>
      <c r="I25" s="54">
        <v>8.2100000000000009</v>
      </c>
      <c r="J25" s="54">
        <f t="shared" si="0"/>
        <v>8.7847000000000008</v>
      </c>
      <c r="K25" s="55" t="s">
        <v>77</v>
      </c>
    </row>
    <row r="26" spans="2:11" ht="15.6" x14ac:dyDescent="0.3">
      <c r="B26" s="55">
        <v>250</v>
      </c>
      <c r="C26" s="53">
        <v>279</v>
      </c>
      <c r="D26" s="53">
        <v>395</v>
      </c>
      <c r="E26" s="53">
        <v>26</v>
      </c>
      <c r="F26" s="53">
        <v>12</v>
      </c>
      <c r="G26" s="53">
        <v>22</v>
      </c>
      <c r="H26" s="53">
        <v>350</v>
      </c>
      <c r="I26" s="54">
        <v>11.59</v>
      </c>
      <c r="J26" s="54">
        <f t="shared" si="0"/>
        <v>12.401300000000001</v>
      </c>
      <c r="K26" s="55">
        <v>250</v>
      </c>
    </row>
    <row r="27" spans="2:11" ht="15.6" x14ac:dyDescent="0.3">
      <c r="B27" s="55">
        <v>280</v>
      </c>
      <c r="C27" s="53">
        <v>292</v>
      </c>
      <c r="D27" s="53">
        <v>395</v>
      </c>
      <c r="E27" s="53">
        <v>26</v>
      </c>
      <c r="F27" s="53">
        <v>12</v>
      </c>
      <c r="G27" s="53">
        <v>22</v>
      </c>
      <c r="H27" s="53">
        <v>350</v>
      </c>
      <c r="I27" s="54">
        <v>10.4</v>
      </c>
      <c r="J27" s="54">
        <f t="shared" si="0"/>
        <v>11.128000000000002</v>
      </c>
      <c r="K27" s="55">
        <v>280</v>
      </c>
    </row>
    <row r="28" spans="2:11" ht="15.6" x14ac:dyDescent="0.3">
      <c r="B28" s="55">
        <v>315</v>
      </c>
      <c r="C28" s="53">
        <v>330</v>
      </c>
      <c r="D28" s="53">
        <v>445</v>
      </c>
      <c r="E28" s="53">
        <v>26</v>
      </c>
      <c r="F28" s="53">
        <v>12</v>
      </c>
      <c r="G28" s="53">
        <v>22</v>
      </c>
      <c r="H28" s="53">
        <v>400</v>
      </c>
      <c r="I28" s="54">
        <v>13.34</v>
      </c>
      <c r="J28" s="54">
        <f t="shared" si="0"/>
        <v>14.273800000000001</v>
      </c>
      <c r="K28" s="55">
        <v>315</v>
      </c>
    </row>
    <row r="29" spans="2:11" ht="15.6" x14ac:dyDescent="0.3">
      <c r="B29" s="55">
        <v>355</v>
      </c>
      <c r="C29" s="53">
        <v>376</v>
      </c>
      <c r="D29" s="53">
        <v>505</v>
      </c>
      <c r="E29" s="53">
        <v>30</v>
      </c>
      <c r="F29" s="53">
        <v>16</v>
      </c>
      <c r="G29" s="53">
        <v>22</v>
      </c>
      <c r="H29" s="53">
        <v>460</v>
      </c>
      <c r="I29" s="54">
        <v>19.57</v>
      </c>
      <c r="J29" s="54">
        <f t="shared" si="0"/>
        <v>20.939900000000002</v>
      </c>
      <c r="K29" s="55">
        <v>355</v>
      </c>
    </row>
    <row r="30" spans="2:11" ht="15.6" x14ac:dyDescent="0.3">
      <c r="B30" s="55">
        <v>400</v>
      </c>
      <c r="C30" s="53">
        <v>430</v>
      </c>
      <c r="D30" s="53">
        <v>565</v>
      </c>
      <c r="E30" s="53">
        <v>32</v>
      </c>
      <c r="F30" s="53">
        <v>16</v>
      </c>
      <c r="G30" s="53">
        <v>26</v>
      </c>
      <c r="H30" s="53">
        <v>515</v>
      </c>
      <c r="I30" s="54">
        <v>24.34</v>
      </c>
      <c r="J30" s="54">
        <f t="shared" si="0"/>
        <v>26.043800000000001</v>
      </c>
      <c r="K30" s="55">
        <v>400</v>
      </c>
    </row>
    <row r="31" spans="2:11" ht="15.6" x14ac:dyDescent="0.3">
      <c r="B31" s="55">
        <v>450</v>
      </c>
      <c r="C31" s="53">
        <v>476</v>
      </c>
      <c r="D31" s="53">
        <v>615</v>
      </c>
      <c r="E31" s="53">
        <v>36</v>
      </c>
      <c r="F31" s="53">
        <v>20</v>
      </c>
      <c r="G31" s="53">
        <v>26</v>
      </c>
      <c r="H31" s="53">
        <v>565</v>
      </c>
      <c r="I31" s="54">
        <v>30.63</v>
      </c>
      <c r="J31" s="54">
        <f t="shared" si="0"/>
        <v>32.774100000000004</v>
      </c>
      <c r="K31" s="55">
        <v>450</v>
      </c>
    </row>
    <row r="32" spans="2:11" ht="15.6" x14ac:dyDescent="0.3">
      <c r="B32" s="55">
        <v>500</v>
      </c>
      <c r="C32" s="53">
        <v>533</v>
      </c>
      <c r="D32" s="53">
        <v>670</v>
      </c>
      <c r="E32" s="53">
        <v>38</v>
      </c>
      <c r="F32" s="53">
        <v>20</v>
      </c>
      <c r="G32" s="53">
        <v>26</v>
      </c>
      <c r="H32" s="53">
        <v>620</v>
      </c>
      <c r="I32" s="54">
        <v>35.409999999999997</v>
      </c>
      <c r="J32" s="54">
        <f t="shared" si="0"/>
        <v>37.8887</v>
      </c>
      <c r="K32" s="55">
        <v>500</v>
      </c>
    </row>
    <row r="33" spans="2:11" ht="15.6" x14ac:dyDescent="0.3">
      <c r="B33" s="55">
        <v>560</v>
      </c>
      <c r="C33" s="53">
        <v>592</v>
      </c>
      <c r="D33" s="53">
        <v>730</v>
      </c>
      <c r="E33" s="53">
        <v>40</v>
      </c>
      <c r="F33" s="53">
        <v>20</v>
      </c>
      <c r="G33" s="53">
        <v>30</v>
      </c>
      <c r="H33" s="53">
        <v>675</v>
      </c>
      <c r="I33" s="54">
        <v>40.51</v>
      </c>
      <c r="J33" s="54">
        <f t="shared" si="0"/>
        <v>43.345700000000001</v>
      </c>
      <c r="K33" s="55">
        <v>560</v>
      </c>
    </row>
    <row r="34" spans="2:11" ht="15.6" x14ac:dyDescent="0.3">
      <c r="B34" s="86">
        <v>630</v>
      </c>
      <c r="C34" s="53">
        <v>645</v>
      </c>
      <c r="D34" s="53">
        <v>780</v>
      </c>
      <c r="E34" s="53">
        <v>42</v>
      </c>
      <c r="F34" s="53">
        <v>20</v>
      </c>
      <c r="G34" s="53">
        <v>30</v>
      </c>
      <c r="H34" s="53">
        <v>725</v>
      </c>
      <c r="I34" s="54">
        <v>45.11</v>
      </c>
      <c r="J34" s="54">
        <f t="shared" si="0"/>
        <v>48.267700000000005</v>
      </c>
      <c r="K34" s="55">
        <v>630</v>
      </c>
    </row>
    <row r="35" spans="2:11" ht="15.6" x14ac:dyDescent="0.3">
      <c r="B35" s="55">
        <v>710</v>
      </c>
      <c r="C35" s="53">
        <v>737</v>
      </c>
      <c r="D35" s="53">
        <v>895</v>
      </c>
      <c r="E35" s="53">
        <v>50</v>
      </c>
      <c r="F35" s="53">
        <v>24</v>
      </c>
      <c r="G35" s="53">
        <v>30</v>
      </c>
      <c r="H35" s="53">
        <v>840</v>
      </c>
      <c r="I35" s="54">
        <v>72.760000000000005</v>
      </c>
      <c r="J35" s="54">
        <f t="shared" si="0"/>
        <v>77.853200000000015</v>
      </c>
      <c r="K35" s="55">
        <v>710</v>
      </c>
    </row>
    <row r="36" spans="2:11" ht="15.6" x14ac:dyDescent="0.3">
      <c r="B36" s="55">
        <v>800</v>
      </c>
      <c r="C36" s="53">
        <v>840</v>
      </c>
      <c r="D36" s="53">
        <v>1015</v>
      </c>
      <c r="E36" s="53">
        <v>56</v>
      </c>
      <c r="F36" s="53">
        <v>24</v>
      </c>
      <c r="G36" s="53">
        <v>33</v>
      </c>
      <c r="H36" s="53">
        <v>950</v>
      </c>
      <c r="I36" s="54">
        <v>102.96</v>
      </c>
      <c r="J36" s="54">
        <f t="shared" si="0"/>
        <v>110.16719999999999</v>
      </c>
      <c r="K36" s="55">
        <v>800</v>
      </c>
    </row>
    <row r="37" spans="2:11" ht="15.6" x14ac:dyDescent="0.3">
      <c r="B37" s="55">
        <v>900</v>
      </c>
      <c r="C37" s="53">
        <v>942</v>
      </c>
      <c r="D37" s="53">
        <v>1115</v>
      </c>
      <c r="E37" s="53">
        <v>62</v>
      </c>
      <c r="F37" s="53">
        <v>28</v>
      </c>
      <c r="G37" s="53">
        <v>33</v>
      </c>
      <c r="H37" s="53">
        <v>1050</v>
      </c>
      <c r="I37" s="54">
        <v>124.26</v>
      </c>
      <c r="J37" s="54">
        <f t="shared" si="0"/>
        <v>132.95820000000001</v>
      </c>
      <c r="K37" s="55">
        <v>900</v>
      </c>
    </row>
    <row r="38" spans="2:11" ht="16.2" thickBot="1" x14ac:dyDescent="0.35">
      <c r="B38" s="56">
        <v>1000</v>
      </c>
      <c r="C38" s="53">
        <v>1045</v>
      </c>
      <c r="D38" s="53">
        <v>1230</v>
      </c>
      <c r="E38" s="53">
        <v>70</v>
      </c>
      <c r="F38" s="53">
        <v>28</v>
      </c>
      <c r="G38" s="53">
        <v>36</v>
      </c>
      <c r="H38" s="53">
        <v>1160</v>
      </c>
      <c r="I38" s="54">
        <v>165.83</v>
      </c>
      <c r="J38" s="54">
        <f t="shared" si="0"/>
        <v>177.43810000000002</v>
      </c>
      <c r="K38" s="56">
        <v>1000</v>
      </c>
    </row>
    <row r="39" spans="2:11" ht="16.2" thickBot="1" x14ac:dyDescent="0.35">
      <c r="B39" s="45" t="s">
        <v>60</v>
      </c>
      <c r="C39" s="57"/>
      <c r="D39" s="57"/>
      <c r="E39" s="58"/>
      <c r="F39" s="59"/>
      <c r="G39" s="59"/>
      <c r="H39" s="59"/>
      <c r="I39" s="59"/>
      <c r="J39" s="60"/>
    </row>
    <row r="40" spans="2:11" ht="16.2" thickBot="1" x14ac:dyDescent="0.35">
      <c r="B40" s="87" t="s">
        <v>104</v>
      </c>
      <c r="C40" s="88"/>
      <c r="D40" s="88"/>
      <c r="E40" s="89"/>
      <c r="F40" s="59"/>
      <c r="G40" s="59"/>
      <c r="H40" s="59"/>
      <c r="I40" s="59"/>
      <c r="J40" s="60"/>
    </row>
    <row r="41" spans="2:11" ht="15.6" x14ac:dyDescent="0.3">
      <c r="B41" s="61" t="s">
        <v>78</v>
      </c>
      <c r="C41" s="57"/>
      <c r="D41" s="57"/>
      <c r="E41" s="58"/>
      <c r="F41" s="59"/>
      <c r="G41" s="59"/>
      <c r="H41" s="59"/>
      <c r="I41" s="59"/>
      <c r="J41" s="60"/>
    </row>
    <row r="42" spans="2:11" ht="15.6" x14ac:dyDescent="0.3">
      <c r="B42" s="61" t="s">
        <v>79</v>
      </c>
      <c r="C42" s="57"/>
      <c r="D42" s="57"/>
      <c r="E42" s="58"/>
      <c r="F42" s="59"/>
      <c r="G42" s="59"/>
      <c r="H42" s="59"/>
      <c r="I42" s="59"/>
      <c r="J42" s="60"/>
    </row>
    <row r="43" spans="2:11" ht="15.6" x14ac:dyDescent="0.3">
      <c r="B43" s="61" t="s">
        <v>80</v>
      </c>
      <c r="C43" s="57"/>
      <c r="D43" s="57"/>
      <c r="E43" s="58"/>
      <c r="F43" s="59"/>
      <c r="G43" s="59"/>
      <c r="H43" s="59"/>
      <c r="I43" s="59"/>
      <c r="J43" s="60"/>
    </row>
    <row r="44" spans="2:11" ht="15.6" x14ac:dyDescent="0.3">
      <c r="B44" s="34" t="s">
        <v>81</v>
      </c>
      <c r="C44" s="57"/>
      <c r="D44" s="57"/>
      <c r="E44" s="58"/>
      <c r="F44" s="59"/>
      <c r="G44" s="59"/>
      <c r="H44" s="59"/>
      <c r="I44" s="59"/>
      <c r="J44" s="60"/>
    </row>
    <row r="45" spans="2:11" ht="15" x14ac:dyDescent="0.25">
      <c r="B45" s="61" t="s">
        <v>82</v>
      </c>
      <c r="C45" s="60"/>
      <c r="D45" s="60"/>
      <c r="E45" s="62"/>
      <c r="F45" s="63"/>
      <c r="G45" s="63"/>
      <c r="H45" s="63"/>
      <c r="I45" s="60"/>
      <c r="J45" s="64"/>
    </row>
  </sheetData>
  <mergeCells count="1">
    <mergeCell ref="B10:J10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42"/>
  <sheetViews>
    <sheetView view="pageBreakPreview" topLeftCell="A8" zoomScale="60" zoomScaleNormal="100" workbookViewId="0">
      <selection activeCell="I33" sqref="I33"/>
    </sheetView>
  </sheetViews>
  <sheetFormatPr defaultRowHeight="13.2" x14ac:dyDescent="0.25"/>
  <cols>
    <col min="1" max="10" width="12.6640625" customWidth="1"/>
    <col min="11" max="11" width="10.88671875" customWidth="1"/>
  </cols>
  <sheetData>
    <row r="1" spans="1:11" x14ac:dyDescent="0.25">
      <c r="A1" s="1"/>
      <c r="B1" s="1"/>
      <c r="D1" t="s">
        <v>58</v>
      </c>
      <c r="E1" s="32"/>
      <c r="F1" t="s">
        <v>68</v>
      </c>
    </row>
    <row r="2" spans="1:11" x14ac:dyDescent="0.25">
      <c r="A2" s="1"/>
      <c r="B2" s="1"/>
      <c r="D2" t="s">
        <v>59</v>
      </c>
      <c r="E2" s="40"/>
      <c r="F2" t="s">
        <v>54</v>
      </c>
    </row>
    <row r="3" spans="1:11" x14ac:dyDescent="0.25">
      <c r="A3" s="1"/>
      <c r="B3" s="1"/>
      <c r="D3" s="32"/>
      <c r="E3" s="40"/>
      <c r="F3" t="s">
        <v>55</v>
      </c>
    </row>
    <row r="4" spans="1:11" x14ac:dyDescent="0.25">
      <c r="A4" s="1"/>
      <c r="B4" s="1"/>
      <c r="D4" s="32"/>
      <c r="E4" s="40"/>
      <c r="F4" t="s">
        <v>56</v>
      </c>
    </row>
    <row r="5" spans="1:11" x14ac:dyDescent="0.25">
      <c r="A5" s="1"/>
      <c r="B5" s="1"/>
      <c r="D5" s="32"/>
      <c r="E5" s="40"/>
      <c r="F5" t="s">
        <v>57</v>
      </c>
    </row>
    <row r="6" spans="1:11" ht="13.8" x14ac:dyDescent="0.25">
      <c r="A6" s="1"/>
      <c r="B6" s="1"/>
      <c r="C6" s="32"/>
      <c r="D6" s="40"/>
      <c r="E6" s="37"/>
      <c r="F6" s="34"/>
      <c r="G6" s="35"/>
      <c r="H6" s="35"/>
      <c r="I6" s="35"/>
    </row>
    <row r="7" spans="1:11" ht="13.8" x14ac:dyDescent="0.25">
      <c r="A7" s="38"/>
      <c r="B7" s="38"/>
      <c r="C7" s="32"/>
      <c r="D7" s="40"/>
      <c r="E7" s="33"/>
      <c r="F7" s="34"/>
      <c r="G7" s="39"/>
      <c r="H7" s="35"/>
      <c r="I7" s="35"/>
      <c r="J7" s="37"/>
    </row>
    <row r="8" spans="1:11" ht="14.4" thickBot="1" x14ac:dyDescent="0.3">
      <c r="A8" s="38"/>
      <c r="B8" s="38"/>
      <c r="C8" s="32"/>
      <c r="D8" s="40"/>
      <c r="E8" s="41"/>
      <c r="F8" s="42"/>
      <c r="G8" s="43"/>
      <c r="H8" s="44"/>
      <c r="I8" s="37"/>
      <c r="J8" s="37"/>
    </row>
    <row r="9" spans="1:11" ht="18" thickBot="1" x14ac:dyDescent="0.35">
      <c r="A9" s="377" t="s">
        <v>129</v>
      </c>
      <c r="B9" s="380"/>
      <c r="C9" s="380"/>
      <c r="D9" s="380"/>
      <c r="E9" s="380"/>
      <c r="F9" s="380"/>
      <c r="G9" s="380"/>
      <c r="H9" s="380"/>
      <c r="I9" s="381"/>
      <c r="J9" s="1"/>
    </row>
    <row r="10" spans="1:11" ht="13.8" thickBot="1" x14ac:dyDescent="0.3">
      <c r="A10" s="45" t="s">
        <v>70</v>
      </c>
      <c r="B10" s="45"/>
      <c r="C10" s="46"/>
      <c r="D10" s="46"/>
      <c r="E10" s="46"/>
      <c r="F10" s="47"/>
      <c r="G10" s="47"/>
      <c r="H10" s="47"/>
      <c r="I10" s="46"/>
      <c r="J10" s="46"/>
      <c r="K10" s="30"/>
    </row>
    <row r="11" spans="1:11" ht="52.8" thickBot="1" x14ac:dyDescent="0.3">
      <c r="A11" s="48" t="s">
        <v>71</v>
      </c>
      <c r="B11" s="48" t="s">
        <v>130</v>
      </c>
      <c r="C11" s="230" t="s">
        <v>1</v>
      </c>
      <c r="D11" s="230" t="s">
        <v>2</v>
      </c>
      <c r="E11" s="230" t="s">
        <v>84</v>
      </c>
      <c r="F11" s="48" t="s">
        <v>73</v>
      </c>
      <c r="G11" s="48" t="s">
        <v>5</v>
      </c>
      <c r="H11" s="48" t="s">
        <v>6</v>
      </c>
      <c r="I11" s="230" t="s">
        <v>74</v>
      </c>
      <c r="J11" s="230" t="s">
        <v>75</v>
      </c>
      <c r="K11" s="51"/>
    </row>
    <row r="12" spans="1:11" ht="15.6" x14ac:dyDescent="0.3">
      <c r="A12" s="227">
        <v>20</v>
      </c>
      <c r="B12" s="227">
        <v>15</v>
      </c>
      <c r="C12" s="228">
        <v>30</v>
      </c>
      <c r="D12" s="231">
        <v>95.3</v>
      </c>
      <c r="E12" s="228">
        <v>6</v>
      </c>
      <c r="F12" s="227">
        <v>4</v>
      </c>
      <c r="G12" s="227">
        <v>14</v>
      </c>
      <c r="H12" s="227">
        <v>66.7</v>
      </c>
      <c r="I12" s="229">
        <v>0.27</v>
      </c>
      <c r="J12" s="54">
        <f t="shared" ref="J12:J15" si="0">I12*1.07</f>
        <v>0.28890000000000005</v>
      </c>
      <c r="K12" s="51"/>
    </row>
    <row r="13" spans="1:11" ht="15.6" x14ac:dyDescent="0.3">
      <c r="A13" s="76">
        <v>25</v>
      </c>
      <c r="B13" s="76">
        <v>20</v>
      </c>
      <c r="C13" s="77">
        <v>38</v>
      </c>
      <c r="D13" s="226">
        <v>101.6</v>
      </c>
      <c r="E13" s="77">
        <v>6</v>
      </c>
      <c r="F13" s="76">
        <v>4</v>
      </c>
      <c r="G13" s="76">
        <v>14</v>
      </c>
      <c r="H13" s="76">
        <v>73</v>
      </c>
      <c r="I13" s="78">
        <v>0.3</v>
      </c>
      <c r="J13" s="54">
        <f t="shared" si="0"/>
        <v>0.32100000000000001</v>
      </c>
      <c r="K13" s="51"/>
    </row>
    <row r="14" spans="1:11" ht="15.6" x14ac:dyDescent="0.3">
      <c r="A14" s="76">
        <v>32</v>
      </c>
      <c r="B14" s="76">
        <v>25</v>
      </c>
      <c r="C14" s="77">
        <v>45</v>
      </c>
      <c r="D14" s="226">
        <v>114.3</v>
      </c>
      <c r="E14" s="77">
        <v>7</v>
      </c>
      <c r="F14" s="76">
        <v>4</v>
      </c>
      <c r="G14" s="76">
        <v>14</v>
      </c>
      <c r="H14" s="76">
        <v>82.6</v>
      </c>
      <c r="I14" s="78">
        <v>0.44</v>
      </c>
      <c r="J14" s="54">
        <f t="shared" si="0"/>
        <v>0.47080000000000005</v>
      </c>
      <c r="K14" s="51"/>
    </row>
    <row r="15" spans="1:11" ht="15.6" x14ac:dyDescent="0.3">
      <c r="A15" s="76">
        <v>40</v>
      </c>
      <c r="B15" s="76">
        <v>32</v>
      </c>
      <c r="C15" s="77">
        <v>52</v>
      </c>
      <c r="D15" s="226">
        <v>120.7</v>
      </c>
      <c r="E15" s="77">
        <v>8</v>
      </c>
      <c r="F15" s="76">
        <v>4</v>
      </c>
      <c r="G15" s="76">
        <v>14</v>
      </c>
      <c r="H15" s="76">
        <v>87.3</v>
      </c>
      <c r="I15" s="78">
        <v>0.55000000000000004</v>
      </c>
      <c r="J15" s="54">
        <f t="shared" si="0"/>
        <v>0.58850000000000013</v>
      </c>
      <c r="K15" s="51"/>
    </row>
    <row r="16" spans="1:11" ht="15.6" x14ac:dyDescent="0.3">
      <c r="A16" s="55">
        <v>50</v>
      </c>
      <c r="B16" s="224">
        <v>40</v>
      </c>
      <c r="C16" s="53">
        <v>63</v>
      </c>
      <c r="D16" s="71">
        <v>133.30000000000001</v>
      </c>
      <c r="E16" s="53">
        <v>9</v>
      </c>
      <c r="F16" s="53">
        <v>4</v>
      </c>
      <c r="G16" s="53">
        <v>14</v>
      </c>
      <c r="H16" s="71">
        <v>98.4</v>
      </c>
      <c r="I16" s="68">
        <v>0.72</v>
      </c>
      <c r="J16" s="54">
        <f>I16*1.07</f>
        <v>0.77039999999999997</v>
      </c>
    </row>
    <row r="17" spans="1:10" ht="15.6" x14ac:dyDescent="0.3">
      <c r="A17" s="55">
        <v>63</v>
      </c>
      <c r="B17" s="224">
        <v>50</v>
      </c>
      <c r="C17" s="53">
        <v>74</v>
      </c>
      <c r="D17" s="71">
        <v>152.4</v>
      </c>
      <c r="E17" s="53">
        <v>10</v>
      </c>
      <c r="F17" s="53">
        <v>4</v>
      </c>
      <c r="G17" s="53">
        <v>17.5</v>
      </c>
      <c r="H17" s="71">
        <v>114.3</v>
      </c>
      <c r="I17" s="68">
        <v>1.01</v>
      </c>
      <c r="J17" s="54">
        <f t="shared" ref="J17:J33" si="1">I17*1.07</f>
        <v>1.0807</v>
      </c>
    </row>
    <row r="18" spans="1:10" ht="15.6" x14ac:dyDescent="0.3">
      <c r="A18" s="55">
        <v>75</v>
      </c>
      <c r="B18" s="224">
        <v>65</v>
      </c>
      <c r="C18" s="53">
        <v>86</v>
      </c>
      <c r="D18" s="71">
        <v>165.1</v>
      </c>
      <c r="E18" s="53">
        <v>10.3</v>
      </c>
      <c r="F18" s="53">
        <v>4</v>
      </c>
      <c r="G18" s="53">
        <v>18</v>
      </c>
      <c r="H18" s="71">
        <v>127</v>
      </c>
      <c r="I18" s="54">
        <v>1.1399999999999999</v>
      </c>
      <c r="J18" s="54">
        <f t="shared" si="1"/>
        <v>1.2198</v>
      </c>
    </row>
    <row r="19" spans="1:10" ht="15.6" x14ac:dyDescent="0.3">
      <c r="A19" s="55">
        <v>90</v>
      </c>
      <c r="B19" s="224">
        <v>80</v>
      </c>
      <c r="C19" s="53">
        <v>103</v>
      </c>
      <c r="D19" s="71">
        <v>184.1</v>
      </c>
      <c r="E19" s="53">
        <v>11.1</v>
      </c>
      <c r="F19" s="53">
        <v>4</v>
      </c>
      <c r="G19" s="53">
        <v>18</v>
      </c>
      <c r="H19" s="71">
        <v>146</v>
      </c>
      <c r="I19" s="68">
        <v>1.49</v>
      </c>
      <c r="J19" s="54">
        <f t="shared" si="1"/>
        <v>1.5943000000000001</v>
      </c>
    </row>
    <row r="20" spans="1:10" ht="15.6" x14ac:dyDescent="0.3">
      <c r="A20" s="55" t="s">
        <v>85</v>
      </c>
      <c r="B20" s="224">
        <v>100</v>
      </c>
      <c r="C20" s="53">
        <v>136</v>
      </c>
      <c r="D20" s="71">
        <v>215.9</v>
      </c>
      <c r="E20" s="53">
        <v>12.7</v>
      </c>
      <c r="F20" s="53">
        <v>8</v>
      </c>
      <c r="G20" s="53">
        <v>18</v>
      </c>
      <c r="H20" s="71">
        <v>177.8</v>
      </c>
      <c r="I20" s="68">
        <v>2.04</v>
      </c>
      <c r="J20" s="54">
        <f t="shared" si="1"/>
        <v>2.1828000000000003</v>
      </c>
    </row>
    <row r="21" spans="1:10" ht="15.6" x14ac:dyDescent="0.3">
      <c r="A21" s="55">
        <v>140</v>
      </c>
      <c r="B21" s="224">
        <v>125</v>
      </c>
      <c r="C21" s="53">
        <v>158</v>
      </c>
      <c r="D21" s="71">
        <v>254</v>
      </c>
      <c r="E21" s="53">
        <v>14.3</v>
      </c>
      <c r="F21" s="53">
        <v>8</v>
      </c>
      <c r="G21" s="53">
        <v>18</v>
      </c>
      <c r="H21" s="71">
        <v>209.6</v>
      </c>
      <c r="I21" s="68">
        <v>3.19</v>
      </c>
      <c r="J21" s="54">
        <f t="shared" si="1"/>
        <v>3.4133</v>
      </c>
    </row>
    <row r="22" spans="1:10" ht="15.6" x14ac:dyDescent="0.3">
      <c r="A22" s="55" t="s">
        <v>76</v>
      </c>
      <c r="B22" s="224">
        <v>150</v>
      </c>
      <c r="C22" s="53">
        <v>190</v>
      </c>
      <c r="D22" s="71">
        <v>279.39999999999998</v>
      </c>
      <c r="E22" s="53">
        <v>17.5</v>
      </c>
      <c r="F22" s="53">
        <v>8</v>
      </c>
      <c r="G22" s="53">
        <v>22.2</v>
      </c>
      <c r="H22" s="71">
        <v>235</v>
      </c>
      <c r="I22" s="68">
        <v>4.22</v>
      </c>
      <c r="J22" s="54">
        <f t="shared" si="1"/>
        <v>4.5153999999999996</v>
      </c>
    </row>
    <row r="23" spans="1:10" ht="15.6" x14ac:dyDescent="0.3">
      <c r="A23" s="55" t="s">
        <v>77</v>
      </c>
      <c r="B23" s="224">
        <v>200</v>
      </c>
      <c r="C23" s="53">
        <v>237</v>
      </c>
      <c r="D23" s="71">
        <v>336.6</v>
      </c>
      <c r="E23" s="53">
        <v>19</v>
      </c>
      <c r="F23" s="53">
        <v>8</v>
      </c>
      <c r="G23" s="53">
        <v>22.2</v>
      </c>
      <c r="H23" s="71">
        <v>292.10000000000002</v>
      </c>
      <c r="I23" s="68">
        <v>6.23</v>
      </c>
      <c r="J23" s="54">
        <f t="shared" si="1"/>
        <v>6.666100000000001</v>
      </c>
    </row>
    <row r="24" spans="1:10" ht="15.6" x14ac:dyDescent="0.3">
      <c r="A24" s="55">
        <v>250</v>
      </c>
      <c r="B24" s="224">
        <v>250</v>
      </c>
      <c r="C24" s="53">
        <v>279</v>
      </c>
      <c r="D24" s="71">
        <v>406.4</v>
      </c>
      <c r="E24" s="53">
        <v>22.2</v>
      </c>
      <c r="F24" s="53">
        <v>12</v>
      </c>
      <c r="G24" s="53">
        <v>22</v>
      </c>
      <c r="H24" s="71">
        <v>355.6</v>
      </c>
      <c r="I24" s="68">
        <v>11.05</v>
      </c>
      <c r="J24" s="54">
        <f t="shared" si="1"/>
        <v>11.823500000000001</v>
      </c>
    </row>
    <row r="25" spans="1:10" ht="15.6" x14ac:dyDescent="0.3">
      <c r="A25" s="55">
        <v>280</v>
      </c>
      <c r="B25" s="224">
        <v>250</v>
      </c>
      <c r="C25" s="53">
        <v>292</v>
      </c>
      <c r="D25" s="71">
        <v>406.4</v>
      </c>
      <c r="E25" s="53">
        <v>22.2</v>
      </c>
      <c r="F25" s="53">
        <v>12</v>
      </c>
      <c r="G25" s="53">
        <v>22</v>
      </c>
      <c r="H25" s="71">
        <v>355.6</v>
      </c>
      <c r="I25" s="54">
        <v>10.039999999999999</v>
      </c>
      <c r="J25" s="54">
        <f t="shared" si="1"/>
        <v>10.742799999999999</v>
      </c>
    </row>
    <row r="26" spans="1:10" ht="15.6" x14ac:dyDescent="0.3">
      <c r="A26" s="55">
        <v>315</v>
      </c>
      <c r="B26" s="224">
        <v>300</v>
      </c>
      <c r="C26" s="53">
        <v>330</v>
      </c>
      <c r="D26" s="71">
        <v>457.2</v>
      </c>
      <c r="E26" s="53">
        <v>25.4</v>
      </c>
      <c r="F26" s="53">
        <v>12</v>
      </c>
      <c r="G26" s="53">
        <v>25.4</v>
      </c>
      <c r="H26" s="71">
        <v>406.4</v>
      </c>
      <c r="I26" s="68">
        <v>14.26</v>
      </c>
      <c r="J26" s="54">
        <f t="shared" si="1"/>
        <v>15.2582</v>
      </c>
    </row>
    <row r="27" spans="1:10" ht="15.6" x14ac:dyDescent="0.3">
      <c r="A27" s="72">
        <v>355</v>
      </c>
      <c r="B27" s="225">
        <v>350</v>
      </c>
      <c r="C27" s="53">
        <v>376</v>
      </c>
      <c r="D27" s="71">
        <v>527.1</v>
      </c>
      <c r="E27" s="53">
        <v>28.6</v>
      </c>
      <c r="F27" s="53">
        <v>12</v>
      </c>
      <c r="G27" s="53">
        <v>25.4</v>
      </c>
      <c r="H27" s="71">
        <v>469.9</v>
      </c>
      <c r="I27" s="54">
        <v>23.04</v>
      </c>
      <c r="J27" s="54">
        <f t="shared" si="1"/>
        <v>24.652799999999999</v>
      </c>
    </row>
    <row r="28" spans="1:10" ht="15.6" x14ac:dyDescent="0.3">
      <c r="A28" s="67">
        <v>400</v>
      </c>
      <c r="B28" s="67">
        <v>400</v>
      </c>
      <c r="C28" s="53">
        <v>430</v>
      </c>
      <c r="D28" s="71">
        <v>577.9</v>
      </c>
      <c r="E28" s="53">
        <v>31.8</v>
      </c>
      <c r="F28" s="53">
        <v>12</v>
      </c>
      <c r="G28" s="53">
        <v>25.4</v>
      </c>
      <c r="H28" s="71">
        <v>520.70000000000005</v>
      </c>
      <c r="I28" s="54">
        <v>27.9</v>
      </c>
      <c r="J28" s="54">
        <f t="shared" si="1"/>
        <v>29.853000000000002</v>
      </c>
    </row>
    <row r="29" spans="1:10" ht="15.6" x14ac:dyDescent="0.3">
      <c r="A29" s="67">
        <v>450</v>
      </c>
      <c r="B29" s="67">
        <v>450</v>
      </c>
      <c r="C29" s="53">
        <v>476</v>
      </c>
      <c r="D29" s="71">
        <v>641.4</v>
      </c>
      <c r="E29" s="53">
        <v>34.9</v>
      </c>
      <c r="F29" s="53">
        <v>16</v>
      </c>
      <c r="G29" s="53">
        <v>25.4</v>
      </c>
      <c r="H29" s="71">
        <v>584.20000000000005</v>
      </c>
      <c r="I29" s="54">
        <v>37.69</v>
      </c>
      <c r="J29" s="54">
        <f t="shared" si="1"/>
        <v>40.328299999999999</v>
      </c>
    </row>
    <row r="30" spans="1:10" ht="15.6" x14ac:dyDescent="0.3">
      <c r="A30" s="67">
        <v>500</v>
      </c>
      <c r="B30" s="67">
        <v>500</v>
      </c>
      <c r="C30" s="53">
        <v>533</v>
      </c>
      <c r="D30" s="71">
        <v>704.9</v>
      </c>
      <c r="E30" s="53">
        <v>38.1</v>
      </c>
      <c r="F30" s="53">
        <v>16</v>
      </c>
      <c r="G30" s="53">
        <v>25.4</v>
      </c>
      <c r="H30" s="71">
        <v>641.4</v>
      </c>
      <c r="I30" s="54">
        <v>47.5</v>
      </c>
      <c r="J30" s="54">
        <f t="shared" si="1"/>
        <v>50.825000000000003</v>
      </c>
    </row>
    <row r="31" spans="1:10" ht="15.6" x14ac:dyDescent="0.3">
      <c r="A31" s="67">
        <v>560</v>
      </c>
      <c r="B31" s="67">
        <v>550</v>
      </c>
      <c r="C31" s="53">
        <v>592</v>
      </c>
      <c r="D31" s="71">
        <v>762</v>
      </c>
      <c r="E31" s="53">
        <v>44</v>
      </c>
      <c r="F31" s="53">
        <v>16</v>
      </c>
      <c r="G31" s="53">
        <v>30</v>
      </c>
      <c r="H31" s="71">
        <v>698.5</v>
      </c>
      <c r="I31" s="54">
        <v>58.48</v>
      </c>
      <c r="J31" s="54">
        <f t="shared" si="1"/>
        <v>62.573599999999999</v>
      </c>
    </row>
    <row r="32" spans="1:10" ht="15.6" x14ac:dyDescent="0.3">
      <c r="A32" s="67">
        <v>630</v>
      </c>
      <c r="B32" s="67">
        <v>600</v>
      </c>
      <c r="C32" s="53">
        <v>645</v>
      </c>
      <c r="D32" s="71">
        <v>825.5</v>
      </c>
      <c r="E32" s="53">
        <v>47.6</v>
      </c>
      <c r="F32" s="53">
        <v>16</v>
      </c>
      <c r="G32" s="53">
        <v>31.8</v>
      </c>
      <c r="H32" s="71">
        <v>755.7</v>
      </c>
      <c r="I32" s="54">
        <v>73.88</v>
      </c>
      <c r="J32" s="54">
        <f t="shared" si="1"/>
        <v>79.051599999999993</v>
      </c>
    </row>
    <row r="33" spans="1:11" ht="15.6" x14ac:dyDescent="0.3">
      <c r="A33" s="67">
        <v>710</v>
      </c>
      <c r="B33" s="67">
        <v>700</v>
      </c>
      <c r="C33" s="53">
        <v>737</v>
      </c>
      <c r="D33" s="71">
        <v>908.1</v>
      </c>
      <c r="E33" s="53">
        <v>50.8</v>
      </c>
      <c r="F33" s="53">
        <v>20</v>
      </c>
      <c r="G33" s="53">
        <v>31.8</v>
      </c>
      <c r="H33" s="71">
        <v>844.6</v>
      </c>
      <c r="I33" s="54">
        <v>81.99</v>
      </c>
      <c r="J33" s="54">
        <f t="shared" si="1"/>
        <v>87.729299999999995</v>
      </c>
    </row>
    <row r="34" spans="1:11" ht="15.6" x14ac:dyDescent="0.3">
      <c r="A34" s="67">
        <v>800</v>
      </c>
      <c r="B34" s="67">
        <v>800</v>
      </c>
      <c r="C34" s="53">
        <v>840</v>
      </c>
      <c r="D34" s="71">
        <v>1066</v>
      </c>
      <c r="E34" s="53">
        <v>57</v>
      </c>
      <c r="F34" s="53">
        <v>20</v>
      </c>
      <c r="G34" s="53">
        <v>35</v>
      </c>
      <c r="H34" s="71">
        <v>990</v>
      </c>
      <c r="I34" s="54">
        <v>142.63999999999999</v>
      </c>
      <c r="J34" s="54">
        <f t="shared" ref="J34:J35" si="2">I34*1.07</f>
        <v>152.62479999999999</v>
      </c>
    </row>
    <row r="35" spans="1:11" ht="15.6" x14ac:dyDescent="0.3">
      <c r="A35" s="67">
        <v>910</v>
      </c>
      <c r="B35" s="67">
        <v>900</v>
      </c>
      <c r="C35" s="53">
        <v>942</v>
      </c>
      <c r="D35" s="71">
        <v>1175</v>
      </c>
      <c r="E35" s="53">
        <v>64</v>
      </c>
      <c r="F35" s="53">
        <v>24</v>
      </c>
      <c r="G35" s="53">
        <v>35</v>
      </c>
      <c r="H35" s="71">
        <v>1092</v>
      </c>
      <c r="I35" s="54">
        <v>182.86</v>
      </c>
      <c r="J35" s="54">
        <f t="shared" si="2"/>
        <v>195.66020000000003</v>
      </c>
    </row>
    <row r="36" spans="1:11" ht="15.6" x14ac:dyDescent="0.3">
      <c r="A36" s="45" t="s">
        <v>60</v>
      </c>
      <c r="B36" s="45"/>
      <c r="C36" s="57"/>
      <c r="D36" s="57"/>
      <c r="E36" s="58"/>
      <c r="F36" s="59"/>
      <c r="G36" s="59"/>
      <c r="H36" s="59"/>
      <c r="I36" s="60"/>
      <c r="J36" s="60"/>
    </row>
    <row r="37" spans="1:11" ht="15.6" x14ac:dyDescent="0.3">
      <c r="A37" s="61" t="s">
        <v>78</v>
      </c>
      <c r="B37" s="61"/>
      <c r="C37" s="57"/>
      <c r="D37" s="57"/>
      <c r="E37" s="58"/>
      <c r="F37" s="59"/>
      <c r="G37" s="59"/>
      <c r="H37" s="59"/>
      <c r="I37" s="60"/>
      <c r="J37" s="60"/>
    </row>
    <row r="38" spans="1:11" ht="15.6" x14ac:dyDescent="0.3">
      <c r="A38" s="61" t="s">
        <v>79</v>
      </c>
      <c r="B38" s="61"/>
      <c r="C38" s="57"/>
      <c r="D38" s="57"/>
      <c r="E38" s="58"/>
      <c r="F38" s="59"/>
      <c r="G38" s="59"/>
      <c r="H38" s="59"/>
      <c r="I38" s="60"/>
      <c r="J38" s="60"/>
    </row>
    <row r="39" spans="1:11" ht="15.6" x14ac:dyDescent="0.3">
      <c r="A39" s="61" t="s">
        <v>80</v>
      </c>
      <c r="B39" s="61"/>
      <c r="C39" s="57"/>
      <c r="D39" s="57"/>
      <c r="E39" s="58"/>
      <c r="F39" s="59"/>
      <c r="G39" s="59"/>
      <c r="H39" s="59"/>
      <c r="I39" s="60"/>
      <c r="J39" s="60"/>
    </row>
    <row r="40" spans="1:11" ht="15.6" x14ac:dyDescent="0.3">
      <c r="A40" s="34" t="s">
        <v>81</v>
      </c>
      <c r="B40" s="34"/>
      <c r="C40" s="57"/>
      <c r="D40" s="57"/>
      <c r="E40" s="58"/>
      <c r="F40" s="59"/>
      <c r="G40" s="59"/>
      <c r="H40" s="59"/>
      <c r="I40" s="60"/>
      <c r="J40" s="60"/>
    </row>
    <row r="41" spans="1:11" ht="15" x14ac:dyDescent="0.25">
      <c r="A41" s="61" t="s">
        <v>82</v>
      </c>
      <c r="B41" s="61"/>
      <c r="C41" s="60"/>
      <c r="D41" s="60"/>
      <c r="E41" s="62"/>
      <c r="F41" s="63"/>
      <c r="G41" s="63"/>
      <c r="H41" s="63"/>
      <c r="I41" s="60"/>
      <c r="J41" s="64"/>
    </row>
    <row r="42" spans="1:11" ht="15.6" x14ac:dyDescent="0.3">
      <c r="A42" s="65"/>
      <c r="B42" s="65"/>
      <c r="C42" s="57"/>
      <c r="D42" s="57"/>
      <c r="E42" s="58"/>
      <c r="F42" s="59"/>
      <c r="G42" s="59"/>
      <c r="H42" s="59"/>
      <c r="I42" s="57"/>
      <c r="J42" s="66"/>
      <c r="K42" s="30"/>
    </row>
  </sheetData>
  <mergeCells count="1">
    <mergeCell ref="A9:I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J44"/>
  <sheetViews>
    <sheetView topLeftCell="A10" zoomScaleNormal="100" workbookViewId="0">
      <selection activeCell="N10" sqref="N10"/>
    </sheetView>
  </sheetViews>
  <sheetFormatPr defaultRowHeight="13.2" x14ac:dyDescent="0.25"/>
  <cols>
    <col min="2" max="10" width="10.5546875" customWidth="1"/>
  </cols>
  <sheetData>
    <row r="1" spans="2:10" ht="13.8" x14ac:dyDescent="0.25">
      <c r="B1" s="1"/>
      <c r="C1" s="32"/>
      <c r="D1" s="32"/>
      <c r="E1" s="37"/>
      <c r="F1" s="44"/>
      <c r="G1" s="44"/>
      <c r="H1" s="44"/>
      <c r="I1" s="37"/>
    </row>
    <row r="2" spans="2:10" ht="13.8" x14ac:dyDescent="0.25">
      <c r="B2" s="1"/>
      <c r="C2" s="32"/>
      <c r="D2" s="40"/>
      <c r="E2" s="33" t="s">
        <v>87</v>
      </c>
      <c r="F2" s="34"/>
      <c r="G2" s="34" t="s">
        <v>88</v>
      </c>
      <c r="H2" s="1"/>
      <c r="I2" s="37"/>
    </row>
    <row r="3" spans="2:10" ht="13.8" x14ac:dyDescent="0.25">
      <c r="B3" s="1"/>
      <c r="C3" s="32"/>
      <c r="D3" s="40"/>
      <c r="E3" s="33" t="s">
        <v>54</v>
      </c>
      <c r="F3" s="34"/>
      <c r="G3" s="34" t="s">
        <v>89</v>
      </c>
      <c r="H3" s="1"/>
      <c r="I3" s="37"/>
    </row>
    <row r="4" spans="2:10" ht="13.8" x14ac:dyDescent="0.25">
      <c r="B4" s="1"/>
      <c r="C4" s="32"/>
      <c r="D4" s="40"/>
      <c r="E4" s="33" t="s">
        <v>90</v>
      </c>
      <c r="F4" s="34"/>
      <c r="G4" s="34" t="s">
        <v>91</v>
      </c>
      <c r="H4" s="1"/>
      <c r="I4" s="37"/>
    </row>
    <row r="5" spans="2:10" ht="13.8" x14ac:dyDescent="0.25">
      <c r="B5" s="1"/>
      <c r="C5" s="32"/>
      <c r="D5" s="40"/>
      <c r="E5" s="33" t="s">
        <v>92</v>
      </c>
      <c r="F5" s="34"/>
      <c r="G5" s="35"/>
      <c r="H5" s="35"/>
      <c r="I5" s="37"/>
    </row>
    <row r="6" spans="2:10" ht="13.8" x14ac:dyDescent="0.25">
      <c r="B6" s="1"/>
      <c r="C6" s="32"/>
      <c r="D6" s="40"/>
      <c r="E6" s="33" t="s">
        <v>93</v>
      </c>
      <c r="F6" s="34"/>
      <c r="G6" s="35"/>
      <c r="H6" s="35"/>
      <c r="I6" s="37"/>
    </row>
    <row r="7" spans="2:10" ht="13.8" x14ac:dyDescent="0.25">
      <c r="B7" s="38"/>
      <c r="C7" s="32"/>
      <c r="D7" s="40"/>
      <c r="E7" s="33" t="s">
        <v>57</v>
      </c>
      <c r="F7" s="34"/>
      <c r="G7" s="39"/>
      <c r="H7" s="35"/>
      <c r="I7" s="37"/>
    </row>
    <row r="8" spans="2:10" ht="14.4" thickBot="1" x14ac:dyDescent="0.3">
      <c r="B8" s="38"/>
      <c r="C8" s="32"/>
      <c r="D8" s="40"/>
      <c r="E8" s="41"/>
      <c r="F8" s="42"/>
      <c r="G8" s="43"/>
      <c r="H8" s="44"/>
      <c r="I8" s="37"/>
    </row>
    <row r="9" spans="2:10" ht="18" thickBot="1" x14ac:dyDescent="0.35">
      <c r="E9" s="377" t="s">
        <v>106</v>
      </c>
      <c r="F9" s="378"/>
      <c r="G9" s="378"/>
      <c r="H9" s="379"/>
      <c r="I9" s="1"/>
      <c r="J9" s="32"/>
    </row>
    <row r="10" spans="2:10" ht="13.8" thickBot="1" x14ac:dyDescent="0.3">
      <c r="B10" s="45" t="s">
        <v>70</v>
      </c>
      <c r="C10" s="46"/>
      <c r="D10" s="46"/>
      <c r="E10" s="46"/>
      <c r="F10" s="47"/>
      <c r="G10" s="47"/>
      <c r="H10" s="47"/>
      <c r="I10" s="46"/>
      <c r="J10" s="30"/>
    </row>
    <row r="11" spans="2:10" ht="46.8" x14ac:dyDescent="0.25">
      <c r="B11" s="74" t="s">
        <v>71</v>
      </c>
      <c r="C11" s="75" t="s">
        <v>1</v>
      </c>
      <c r="D11" s="75" t="s">
        <v>2</v>
      </c>
      <c r="E11" s="75" t="s">
        <v>3</v>
      </c>
      <c r="F11" s="74" t="s">
        <v>95</v>
      </c>
      <c r="G11" s="74" t="s">
        <v>5</v>
      </c>
      <c r="H11" s="74" t="s">
        <v>6</v>
      </c>
      <c r="I11" s="75" t="s">
        <v>9</v>
      </c>
      <c r="J11" s="74" t="s">
        <v>71</v>
      </c>
    </row>
    <row r="12" spans="2:10" ht="15.6" x14ac:dyDescent="0.25">
      <c r="B12" s="76">
        <v>25</v>
      </c>
      <c r="C12" s="77">
        <v>35</v>
      </c>
      <c r="D12" s="77">
        <v>115</v>
      </c>
      <c r="E12" s="77">
        <v>16</v>
      </c>
      <c r="F12" s="77">
        <v>4</v>
      </c>
      <c r="G12" s="77">
        <v>14</v>
      </c>
      <c r="H12" s="77">
        <v>85</v>
      </c>
      <c r="I12" s="93">
        <v>1.1100000000000001</v>
      </c>
      <c r="J12" s="76">
        <v>25</v>
      </c>
    </row>
    <row r="13" spans="2:10" ht="15.6" x14ac:dyDescent="0.3">
      <c r="B13" s="52">
        <v>50</v>
      </c>
      <c r="C13" s="79">
        <v>62</v>
      </c>
      <c r="D13" s="79">
        <v>165</v>
      </c>
      <c r="E13" s="79">
        <v>18</v>
      </c>
      <c r="F13" s="80">
        <v>4</v>
      </c>
      <c r="G13" s="80">
        <v>18</v>
      </c>
      <c r="H13" s="80">
        <v>125</v>
      </c>
      <c r="I13" s="94">
        <v>2.4500000000000002</v>
      </c>
      <c r="J13" s="67">
        <v>50</v>
      </c>
    </row>
    <row r="14" spans="2:10" ht="15.6" x14ac:dyDescent="0.3">
      <c r="B14" s="55">
        <v>80</v>
      </c>
      <c r="C14" s="53">
        <v>92</v>
      </c>
      <c r="D14" s="53">
        <v>200</v>
      </c>
      <c r="E14" s="53">
        <v>20</v>
      </c>
      <c r="F14" s="67">
        <v>8</v>
      </c>
      <c r="G14" s="67">
        <v>18</v>
      </c>
      <c r="H14" s="67">
        <v>160</v>
      </c>
      <c r="I14" s="95">
        <v>3.57</v>
      </c>
      <c r="J14" s="67">
        <v>80</v>
      </c>
    </row>
    <row r="15" spans="2:10" ht="15.6" x14ac:dyDescent="0.3">
      <c r="B15" s="55">
        <v>100</v>
      </c>
      <c r="C15" s="53">
        <v>117</v>
      </c>
      <c r="D15" s="53">
        <v>220</v>
      </c>
      <c r="E15" s="53">
        <v>20</v>
      </c>
      <c r="F15" s="67">
        <v>8</v>
      </c>
      <c r="G15" s="67">
        <v>18</v>
      </c>
      <c r="H15" s="67">
        <v>180</v>
      </c>
      <c r="I15" s="95">
        <v>3.96</v>
      </c>
      <c r="J15" s="67">
        <v>100</v>
      </c>
    </row>
    <row r="16" spans="2:10" ht="15.6" x14ac:dyDescent="0.3">
      <c r="B16" s="55">
        <v>150</v>
      </c>
      <c r="C16" s="70">
        <v>171</v>
      </c>
      <c r="D16" s="53">
        <v>285</v>
      </c>
      <c r="E16" s="53">
        <v>22</v>
      </c>
      <c r="F16" s="67">
        <v>8</v>
      </c>
      <c r="G16" s="67">
        <v>22</v>
      </c>
      <c r="H16" s="67">
        <v>240</v>
      </c>
      <c r="I16" s="95">
        <v>6.52</v>
      </c>
      <c r="J16" s="67">
        <v>150</v>
      </c>
    </row>
    <row r="17" spans="2:10" ht="15.6" x14ac:dyDescent="0.3">
      <c r="B17" s="55">
        <v>200</v>
      </c>
      <c r="C17" s="53">
        <v>222</v>
      </c>
      <c r="D17" s="53">
        <v>340</v>
      </c>
      <c r="E17" s="53">
        <v>24</v>
      </c>
      <c r="F17" s="67">
        <v>8</v>
      </c>
      <c r="G17" s="67">
        <v>22</v>
      </c>
      <c r="H17" s="67">
        <v>295</v>
      </c>
      <c r="I17" s="95">
        <v>9.23</v>
      </c>
      <c r="J17" s="67">
        <v>200</v>
      </c>
    </row>
    <row r="18" spans="2:10" ht="15.6" x14ac:dyDescent="0.3">
      <c r="B18" s="55">
        <v>250</v>
      </c>
      <c r="C18" s="53">
        <v>275</v>
      </c>
      <c r="D18" s="53">
        <v>395</v>
      </c>
      <c r="E18" s="53">
        <v>26</v>
      </c>
      <c r="F18" s="67">
        <v>12</v>
      </c>
      <c r="G18" s="67">
        <v>22</v>
      </c>
      <c r="H18" s="67">
        <v>350</v>
      </c>
      <c r="I18" s="95">
        <v>11.95</v>
      </c>
      <c r="J18" s="67">
        <v>250</v>
      </c>
    </row>
    <row r="19" spans="2:10" ht="15.6" x14ac:dyDescent="0.3">
      <c r="B19" s="55">
        <v>300</v>
      </c>
      <c r="C19" s="53">
        <v>327</v>
      </c>
      <c r="D19" s="53">
        <v>445</v>
      </c>
      <c r="E19" s="53">
        <v>26</v>
      </c>
      <c r="F19" s="67">
        <v>12</v>
      </c>
      <c r="G19" s="67">
        <v>22</v>
      </c>
      <c r="H19" s="67">
        <v>400</v>
      </c>
      <c r="I19" s="95">
        <v>13.66</v>
      </c>
      <c r="J19" s="67">
        <v>300</v>
      </c>
    </row>
    <row r="20" spans="2:10" ht="15.6" x14ac:dyDescent="0.3">
      <c r="B20" s="55">
        <v>400</v>
      </c>
      <c r="C20" s="53">
        <v>409</v>
      </c>
      <c r="D20" s="53">
        <v>565</v>
      </c>
      <c r="E20" s="53">
        <v>26</v>
      </c>
      <c r="F20" s="67">
        <v>16</v>
      </c>
      <c r="G20" s="67">
        <v>26</v>
      </c>
      <c r="H20" s="67">
        <v>515</v>
      </c>
      <c r="I20" s="95">
        <v>22.6</v>
      </c>
      <c r="J20" s="67">
        <v>400</v>
      </c>
    </row>
    <row r="21" spans="2:10" ht="15.6" x14ac:dyDescent="0.3">
      <c r="B21" s="55">
        <v>450</v>
      </c>
      <c r="C21" s="53">
        <v>460</v>
      </c>
      <c r="D21" s="53">
        <v>615</v>
      </c>
      <c r="E21" s="53">
        <v>28</v>
      </c>
      <c r="F21" s="67">
        <v>20</v>
      </c>
      <c r="G21" s="67">
        <v>26</v>
      </c>
      <c r="H21" s="67">
        <v>565</v>
      </c>
      <c r="I21" s="95">
        <v>26.41</v>
      </c>
      <c r="J21" s="67">
        <v>450</v>
      </c>
    </row>
    <row r="22" spans="2:10" ht="15.6" x14ac:dyDescent="0.3">
      <c r="B22" s="55">
        <v>500</v>
      </c>
      <c r="C22" s="53">
        <v>512</v>
      </c>
      <c r="D22" s="53">
        <v>670</v>
      </c>
      <c r="E22" s="53">
        <v>28</v>
      </c>
      <c r="F22" s="67">
        <v>20</v>
      </c>
      <c r="G22" s="67">
        <v>26</v>
      </c>
      <c r="H22" s="67">
        <v>620</v>
      </c>
      <c r="I22" s="95">
        <v>29.88</v>
      </c>
      <c r="J22" s="67">
        <v>500</v>
      </c>
    </row>
    <row r="23" spans="2:10" ht="15.6" x14ac:dyDescent="0.3">
      <c r="B23" s="55">
        <v>600</v>
      </c>
      <c r="C23" s="70">
        <v>615</v>
      </c>
      <c r="D23" s="53">
        <v>780</v>
      </c>
      <c r="E23" s="53">
        <v>28</v>
      </c>
      <c r="F23" s="67">
        <v>20</v>
      </c>
      <c r="G23" s="67">
        <v>33</v>
      </c>
      <c r="H23" s="67">
        <v>725</v>
      </c>
      <c r="I23" s="95">
        <v>35.94</v>
      </c>
      <c r="J23" s="67">
        <v>600</v>
      </c>
    </row>
    <row r="24" spans="2:10" ht="15.6" x14ac:dyDescent="0.3">
      <c r="B24" s="55">
        <v>700</v>
      </c>
      <c r="C24" s="53">
        <v>718</v>
      </c>
      <c r="D24" s="53">
        <v>895</v>
      </c>
      <c r="E24" s="53">
        <v>30</v>
      </c>
      <c r="F24" s="67">
        <v>24</v>
      </c>
      <c r="G24" s="67">
        <v>33</v>
      </c>
      <c r="H24" s="67">
        <v>840</v>
      </c>
      <c r="I24" s="95">
        <v>47.93</v>
      </c>
      <c r="J24" s="67">
        <v>700</v>
      </c>
    </row>
    <row r="25" spans="2:10" ht="15.6" x14ac:dyDescent="0.3">
      <c r="B25" s="55">
        <v>750</v>
      </c>
      <c r="C25" s="53">
        <v>770</v>
      </c>
      <c r="D25" s="53">
        <v>965</v>
      </c>
      <c r="E25" s="53">
        <v>32</v>
      </c>
      <c r="F25" s="67">
        <v>24</v>
      </c>
      <c r="G25" s="67">
        <v>33</v>
      </c>
      <c r="H25" s="67">
        <v>900</v>
      </c>
      <c r="I25" s="95">
        <v>61.54</v>
      </c>
      <c r="J25" s="67">
        <v>750</v>
      </c>
    </row>
    <row r="26" spans="2:10" ht="15.6" x14ac:dyDescent="0.3">
      <c r="B26" s="55">
        <v>800</v>
      </c>
      <c r="C26" s="53">
        <v>820</v>
      </c>
      <c r="D26" s="53">
        <v>1015</v>
      </c>
      <c r="E26" s="53">
        <v>32</v>
      </c>
      <c r="F26" s="67">
        <v>24</v>
      </c>
      <c r="G26" s="67">
        <v>33</v>
      </c>
      <c r="H26" s="67">
        <v>950</v>
      </c>
      <c r="I26" s="95">
        <v>65.38</v>
      </c>
      <c r="J26" s="67">
        <v>800</v>
      </c>
    </row>
    <row r="27" spans="2:10" ht="15.6" x14ac:dyDescent="0.3">
      <c r="B27" s="55">
        <v>900</v>
      </c>
      <c r="C27" s="53">
        <v>922</v>
      </c>
      <c r="D27" s="53">
        <v>1115</v>
      </c>
      <c r="E27" s="53">
        <v>34</v>
      </c>
      <c r="F27" s="67">
        <v>28</v>
      </c>
      <c r="G27" s="67">
        <v>33</v>
      </c>
      <c r="H27" s="67">
        <v>1050</v>
      </c>
      <c r="I27" s="95">
        <v>75.95</v>
      </c>
      <c r="J27" s="67">
        <v>900</v>
      </c>
    </row>
    <row r="28" spans="2:10" ht="15.6" x14ac:dyDescent="0.3">
      <c r="B28" s="55">
        <v>1000</v>
      </c>
      <c r="C28" s="53">
        <v>1024</v>
      </c>
      <c r="D28" s="53">
        <v>1230</v>
      </c>
      <c r="E28" s="53">
        <v>34</v>
      </c>
      <c r="F28" s="67">
        <v>28</v>
      </c>
      <c r="G28" s="67">
        <v>39</v>
      </c>
      <c r="H28" s="67">
        <v>1160</v>
      </c>
      <c r="I28" s="95">
        <v>88.32</v>
      </c>
      <c r="J28" s="67">
        <v>1000</v>
      </c>
    </row>
    <row r="29" spans="2:10" ht="15.6" x14ac:dyDescent="0.3">
      <c r="B29" s="55">
        <v>1200</v>
      </c>
      <c r="C29" s="53">
        <v>1226</v>
      </c>
      <c r="D29" s="53">
        <v>1455</v>
      </c>
      <c r="E29" s="53">
        <v>38</v>
      </c>
      <c r="F29" s="67">
        <v>32</v>
      </c>
      <c r="G29" s="67">
        <v>39</v>
      </c>
      <c r="H29" s="67">
        <v>1380</v>
      </c>
      <c r="I29" s="95">
        <v>132.31</v>
      </c>
      <c r="J29" s="67">
        <v>1200</v>
      </c>
    </row>
    <row r="30" spans="2:10" ht="15.6" x14ac:dyDescent="0.3">
      <c r="B30" s="55">
        <v>1400</v>
      </c>
      <c r="C30" s="53">
        <v>1432</v>
      </c>
      <c r="D30" s="53">
        <v>1675</v>
      </c>
      <c r="E30" s="53">
        <v>42</v>
      </c>
      <c r="F30" s="67">
        <v>36</v>
      </c>
      <c r="G30" s="67">
        <v>45</v>
      </c>
      <c r="H30" s="67">
        <v>1590</v>
      </c>
      <c r="I30" s="95">
        <v>176.46</v>
      </c>
      <c r="J30" s="67">
        <v>1400</v>
      </c>
    </row>
    <row r="31" spans="2:10" ht="15.6" x14ac:dyDescent="0.3">
      <c r="B31" s="72">
        <v>1500</v>
      </c>
      <c r="C31" s="53">
        <v>1534</v>
      </c>
      <c r="D31" s="53">
        <v>1785</v>
      </c>
      <c r="E31" s="53">
        <v>45</v>
      </c>
      <c r="F31" s="67">
        <v>40</v>
      </c>
      <c r="G31" s="67">
        <v>45</v>
      </c>
      <c r="H31" s="67">
        <v>1700</v>
      </c>
      <c r="I31" s="95">
        <v>208.46</v>
      </c>
      <c r="J31" s="67">
        <v>1500</v>
      </c>
    </row>
    <row r="32" spans="2:10" ht="15.6" x14ac:dyDescent="0.3">
      <c r="B32" s="82">
        <v>1600</v>
      </c>
      <c r="C32" s="83">
        <v>1638</v>
      </c>
      <c r="D32" s="83">
        <v>1915</v>
      </c>
      <c r="E32" s="83">
        <v>46</v>
      </c>
      <c r="F32" s="82">
        <v>40</v>
      </c>
      <c r="G32" s="82">
        <v>52</v>
      </c>
      <c r="H32" s="82">
        <v>1820</v>
      </c>
      <c r="I32" s="96">
        <v>248.22</v>
      </c>
      <c r="J32" s="67">
        <v>1600</v>
      </c>
    </row>
    <row r="33" spans="2:10" ht="15.6" x14ac:dyDescent="0.3">
      <c r="B33" s="82">
        <v>1800</v>
      </c>
      <c r="C33" s="83">
        <v>1840</v>
      </c>
      <c r="D33" s="83">
        <v>2115</v>
      </c>
      <c r="E33" s="83">
        <v>50</v>
      </c>
      <c r="F33" s="82">
        <v>44</v>
      </c>
      <c r="G33" s="82">
        <v>52</v>
      </c>
      <c r="H33" s="82">
        <v>2020</v>
      </c>
      <c r="I33" s="96">
        <v>289.33</v>
      </c>
      <c r="J33" s="67">
        <v>1800</v>
      </c>
    </row>
    <row r="34" spans="2:10" ht="15.6" x14ac:dyDescent="0.3">
      <c r="B34" s="82">
        <v>2000</v>
      </c>
      <c r="C34" s="83">
        <v>2040</v>
      </c>
      <c r="D34" s="83">
        <v>2325</v>
      </c>
      <c r="E34" s="83">
        <v>54</v>
      </c>
      <c r="F34" s="82">
        <v>48</v>
      </c>
      <c r="G34" s="82">
        <v>52</v>
      </c>
      <c r="H34" s="82">
        <v>2230</v>
      </c>
      <c r="I34" s="96">
        <v>370.62</v>
      </c>
      <c r="J34" s="67">
        <v>2000</v>
      </c>
    </row>
    <row r="35" spans="2:10" ht="15.6" x14ac:dyDescent="0.3">
      <c r="B35" s="82">
        <v>2200</v>
      </c>
      <c r="C35" s="83">
        <v>2240</v>
      </c>
      <c r="D35" s="83">
        <v>2550</v>
      </c>
      <c r="E35" s="83">
        <v>58</v>
      </c>
      <c r="F35" s="82">
        <v>52</v>
      </c>
      <c r="G35" s="82">
        <v>62</v>
      </c>
      <c r="H35" s="82">
        <v>2440</v>
      </c>
      <c r="I35" s="96">
        <v>459.08</v>
      </c>
      <c r="J35" s="67">
        <v>2200</v>
      </c>
    </row>
    <row r="36" spans="2:10" ht="15.6" x14ac:dyDescent="0.3">
      <c r="B36" s="82">
        <v>2400</v>
      </c>
      <c r="C36" s="83">
        <v>2440</v>
      </c>
      <c r="D36" s="83">
        <v>2760</v>
      </c>
      <c r="E36" s="83">
        <v>62</v>
      </c>
      <c r="F36" s="82">
        <v>56</v>
      </c>
      <c r="G36" s="82">
        <v>62</v>
      </c>
      <c r="H36" s="82">
        <v>2650</v>
      </c>
      <c r="I36" s="96">
        <v>553.27</v>
      </c>
      <c r="J36" s="67">
        <v>2400</v>
      </c>
    </row>
    <row r="37" spans="2:10" ht="15.6" x14ac:dyDescent="0.3">
      <c r="B37" s="82">
        <v>2500</v>
      </c>
      <c r="C37" s="83">
        <v>2540</v>
      </c>
      <c r="D37" s="83">
        <v>2860</v>
      </c>
      <c r="E37" s="83">
        <v>64</v>
      </c>
      <c r="F37" s="82">
        <v>60</v>
      </c>
      <c r="G37" s="82">
        <v>62</v>
      </c>
      <c r="H37" s="82">
        <v>2750</v>
      </c>
      <c r="I37" s="96">
        <v>601.57000000000005</v>
      </c>
      <c r="J37" s="67">
        <v>2500</v>
      </c>
    </row>
    <row r="38" spans="2:10" ht="15.6" x14ac:dyDescent="0.3">
      <c r="B38" s="67">
        <v>3000</v>
      </c>
      <c r="C38" s="53">
        <v>3040</v>
      </c>
      <c r="D38" s="53">
        <v>3405</v>
      </c>
      <c r="E38" s="53">
        <v>75</v>
      </c>
      <c r="F38" s="53">
        <v>68</v>
      </c>
      <c r="G38" s="53">
        <v>62</v>
      </c>
      <c r="H38" s="53">
        <v>3290</v>
      </c>
      <c r="I38" s="97">
        <v>966.01</v>
      </c>
      <c r="J38" s="67">
        <v>3000</v>
      </c>
    </row>
    <row r="39" spans="2:10" ht="15.6" x14ac:dyDescent="0.3">
      <c r="B39" s="45" t="s">
        <v>60</v>
      </c>
      <c r="C39" s="57"/>
      <c r="D39" s="57"/>
      <c r="E39" s="58"/>
      <c r="F39" s="59"/>
      <c r="G39" s="59"/>
      <c r="H39" s="59"/>
      <c r="I39" s="60"/>
      <c r="J39" s="63"/>
    </row>
    <row r="40" spans="2:10" ht="15.6" x14ac:dyDescent="0.3">
      <c r="B40" s="61" t="s">
        <v>78</v>
      </c>
      <c r="C40" s="57"/>
      <c r="D40" s="57"/>
      <c r="E40" s="58"/>
      <c r="F40" s="59"/>
      <c r="G40" s="59"/>
      <c r="H40" s="59"/>
      <c r="I40" s="60"/>
      <c r="J40" s="63"/>
    </row>
    <row r="41" spans="2:10" ht="15.6" x14ac:dyDescent="0.3">
      <c r="B41" s="61" t="s">
        <v>79</v>
      </c>
      <c r="C41" s="57"/>
      <c r="D41" s="57"/>
      <c r="E41" s="58"/>
      <c r="F41" s="59"/>
      <c r="G41" s="59"/>
      <c r="H41" s="59"/>
      <c r="I41" s="60"/>
      <c r="J41" s="63"/>
    </row>
    <row r="42" spans="2:10" ht="15.6" x14ac:dyDescent="0.3">
      <c r="B42" s="61" t="s">
        <v>80</v>
      </c>
      <c r="C42" s="57"/>
      <c r="D42" s="57"/>
      <c r="E42" s="58"/>
      <c r="F42" s="59"/>
      <c r="G42" s="59"/>
      <c r="H42" s="59"/>
      <c r="I42" s="60"/>
      <c r="J42" s="63"/>
    </row>
    <row r="43" spans="2:10" ht="15.6" x14ac:dyDescent="0.3">
      <c r="B43" s="34" t="s">
        <v>81</v>
      </c>
      <c r="C43" s="57"/>
      <c r="D43" s="57"/>
      <c r="E43" s="58"/>
      <c r="F43" s="59"/>
      <c r="G43" s="59"/>
      <c r="H43" s="59"/>
      <c r="I43" s="60"/>
      <c r="J43" s="63"/>
    </row>
    <row r="44" spans="2:10" ht="15" x14ac:dyDescent="0.25">
      <c r="B44" s="61" t="s">
        <v>82</v>
      </c>
      <c r="C44" s="60"/>
      <c r="D44" s="60"/>
      <c r="E44" s="62"/>
      <c r="F44" s="63"/>
      <c r="G44" s="63"/>
      <c r="H44" s="63"/>
      <c r="I44" s="60"/>
      <c r="J44" s="64"/>
    </row>
  </sheetData>
  <mergeCells count="1">
    <mergeCell ref="E9:H9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K39"/>
  <sheetViews>
    <sheetView topLeftCell="A12" zoomScaleNormal="100" workbookViewId="0">
      <selection activeCell="K33" sqref="K33"/>
    </sheetView>
  </sheetViews>
  <sheetFormatPr defaultRowHeight="13.2" x14ac:dyDescent="0.25"/>
  <cols>
    <col min="2" max="11" width="10.5546875" customWidth="1"/>
  </cols>
  <sheetData>
    <row r="1" spans="2:11" ht="13.8" x14ac:dyDescent="0.25">
      <c r="B1" s="1"/>
      <c r="C1" s="32"/>
      <c r="D1" s="32"/>
      <c r="E1" s="37"/>
      <c r="F1" s="44"/>
      <c r="G1" s="44"/>
      <c r="H1" s="44"/>
      <c r="I1" s="44"/>
      <c r="J1" s="37"/>
    </row>
    <row r="2" spans="2:11" ht="13.8" x14ac:dyDescent="0.25">
      <c r="B2" s="1"/>
      <c r="C2" s="32"/>
      <c r="D2" s="40"/>
      <c r="E2" s="33" t="s">
        <v>87</v>
      </c>
      <c r="F2" s="34"/>
      <c r="G2" s="34" t="s">
        <v>88</v>
      </c>
      <c r="H2" s="1"/>
      <c r="I2" s="1"/>
      <c r="J2" s="37"/>
    </row>
    <row r="3" spans="2:11" ht="13.8" x14ac:dyDescent="0.25">
      <c r="B3" s="1"/>
      <c r="C3" s="32"/>
      <c r="D3" s="40"/>
      <c r="E3" s="33" t="s">
        <v>54</v>
      </c>
      <c r="F3" s="34"/>
      <c r="G3" s="34" t="s">
        <v>89</v>
      </c>
      <c r="H3" s="1"/>
      <c r="I3" s="1"/>
      <c r="J3" s="37"/>
    </row>
    <row r="4" spans="2:11" ht="13.8" x14ac:dyDescent="0.25">
      <c r="B4" s="1"/>
      <c r="C4" s="32"/>
      <c r="D4" s="40"/>
      <c r="E4" s="33" t="s">
        <v>90</v>
      </c>
      <c r="F4" s="34"/>
      <c r="G4" s="34" t="s">
        <v>91</v>
      </c>
      <c r="H4" s="1"/>
      <c r="I4" s="1"/>
      <c r="J4" s="37"/>
    </row>
    <row r="5" spans="2:11" ht="13.8" x14ac:dyDescent="0.25">
      <c r="B5" s="1"/>
      <c r="C5" s="32"/>
      <c r="D5" s="40"/>
      <c r="E5" s="33" t="s">
        <v>92</v>
      </c>
      <c r="F5" s="34"/>
      <c r="G5" s="35"/>
      <c r="H5" s="35"/>
      <c r="I5" s="35"/>
      <c r="J5" s="37"/>
    </row>
    <row r="6" spans="2:11" ht="13.8" x14ac:dyDescent="0.25">
      <c r="B6" s="1"/>
      <c r="C6" s="32"/>
      <c r="D6" s="40"/>
      <c r="E6" s="33" t="s">
        <v>93</v>
      </c>
      <c r="F6" s="34"/>
      <c r="G6" s="35"/>
      <c r="H6" s="35"/>
      <c r="I6" s="35"/>
      <c r="J6" s="37"/>
    </row>
    <row r="7" spans="2:11" ht="13.8" x14ac:dyDescent="0.25">
      <c r="B7" s="38"/>
      <c r="C7" s="32"/>
      <c r="D7" s="40"/>
      <c r="E7" s="33" t="s">
        <v>57</v>
      </c>
      <c r="F7" s="34"/>
      <c r="G7" s="39"/>
      <c r="H7" s="35"/>
      <c r="I7" s="35"/>
      <c r="J7" s="37"/>
    </row>
    <row r="8" spans="2:11" ht="14.4" thickBot="1" x14ac:dyDescent="0.3">
      <c r="B8" s="38"/>
      <c r="C8" s="32"/>
      <c r="D8" s="40"/>
      <c r="E8" s="41"/>
      <c r="F8" s="42"/>
      <c r="G8" s="43"/>
      <c r="H8" s="44"/>
      <c r="I8" s="44"/>
      <c r="J8" s="37"/>
    </row>
    <row r="9" spans="2:11" ht="18" thickBot="1" x14ac:dyDescent="0.35">
      <c r="E9" s="377" t="s">
        <v>94</v>
      </c>
      <c r="F9" s="378"/>
      <c r="G9" s="378"/>
      <c r="H9" s="379"/>
      <c r="I9" s="73"/>
      <c r="J9" s="1"/>
      <c r="K9" s="32"/>
    </row>
    <row r="10" spans="2:11" ht="13.8" thickBot="1" x14ac:dyDescent="0.3">
      <c r="B10" s="45" t="s">
        <v>70</v>
      </c>
      <c r="C10" s="46"/>
      <c r="D10" s="46"/>
      <c r="E10" s="46"/>
      <c r="F10" s="47"/>
      <c r="G10" s="47"/>
      <c r="H10" s="47"/>
      <c r="I10" s="47"/>
      <c r="J10" s="46"/>
      <c r="K10" s="30"/>
    </row>
    <row r="11" spans="2:11" ht="46.8" x14ac:dyDescent="0.25">
      <c r="B11" s="74" t="s">
        <v>71</v>
      </c>
      <c r="C11" s="75" t="s">
        <v>1</v>
      </c>
      <c r="D11" s="75" t="s">
        <v>2</v>
      </c>
      <c r="E11" s="75" t="s">
        <v>3</v>
      </c>
      <c r="F11" s="74" t="s">
        <v>95</v>
      </c>
      <c r="G11" s="74" t="s">
        <v>5</v>
      </c>
      <c r="H11" s="74" t="s">
        <v>6</v>
      </c>
      <c r="I11" s="74" t="s">
        <v>96</v>
      </c>
      <c r="J11" s="75" t="s">
        <v>9</v>
      </c>
      <c r="K11" s="74" t="s">
        <v>71</v>
      </c>
    </row>
    <row r="12" spans="2:11" ht="15.6" x14ac:dyDescent="0.25">
      <c r="B12" s="76">
        <v>25</v>
      </c>
      <c r="C12" s="77">
        <v>35</v>
      </c>
      <c r="D12" s="77">
        <v>115</v>
      </c>
      <c r="E12" s="77">
        <v>18</v>
      </c>
      <c r="F12" s="77">
        <v>4</v>
      </c>
      <c r="G12" s="77">
        <v>14</v>
      </c>
      <c r="H12" s="77">
        <v>85</v>
      </c>
      <c r="I12" s="77">
        <v>24</v>
      </c>
      <c r="J12" s="78">
        <v>1.24</v>
      </c>
      <c r="K12" s="76"/>
    </row>
    <row r="13" spans="2:11" ht="15.6" x14ac:dyDescent="0.3">
      <c r="B13" s="52">
        <v>50</v>
      </c>
      <c r="C13" s="79">
        <v>62</v>
      </c>
      <c r="D13" s="79">
        <v>165</v>
      </c>
      <c r="E13" s="79">
        <v>20</v>
      </c>
      <c r="F13" s="80">
        <v>4</v>
      </c>
      <c r="G13" s="80">
        <v>18</v>
      </c>
      <c r="H13" s="80">
        <v>125</v>
      </c>
      <c r="I13" s="80">
        <v>32</v>
      </c>
      <c r="J13" s="81">
        <v>2.72</v>
      </c>
      <c r="K13" s="80">
        <v>50</v>
      </c>
    </row>
    <row r="14" spans="2:11" ht="15.6" x14ac:dyDescent="0.3">
      <c r="B14" s="55">
        <v>80</v>
      </c>
      <c r="C14" s="53">
        <v>92</v>
      </c>
      <c r="D14" s="53">
        <v>200</v>
      </c>
      <c r="E14" s="53">
        <v>24</v>
      </c>
      <c r="F14" s="67">
        <v>8</v>
      </c>
      <c r="G14" s="67">
        <v>18</v>
      </c>
      <c r="H14" s="67">
        <v>160</v>
      </c>
      <c r="I14" s="67">
        <v>32</v>
      </c>
      <c r="J14" s="54">
        <v>4.28</v>
      </c>
      <c r="K14" s="67">
        <v>80</v>
      </c>
    </row>
    <row r="15" spans="2:11" ht="15.6" x14ac:dyDescent="0.3">
      <c r="B15" s="55">
        <v>100</v>
      </c>
      <c r="C15" s="53">
        <v>117</v>
      </c>
      <c r="D15" s="53">
        <v>235</v>
      </c>
      <c r="E15" s="53">
        <v>24</v>
      </c>
      <c r="F15" s="67">
        <v>8</v>
      </c>
      <c r="G15" s="67">
        <v>22</v>
      </c>
      <c r="H15" s="67">
        <v>190</v>
      </c>
      <c r="I15" s="67">
        <v>40</v>
      </c>
      <c r="J15" s="54">
        <v>5.57</v>
      </c>
      <c r="K15" s="67">
        <v>100</v>
      </c>
    </row>
    <row r="16" spans="2:11" ht="15.6" x14ac:dyDescent="0.3">
      <c r="B16" s="55">
        <v>150</v>
      </c>
      <c r="C16" s="70">
        <v>171</v>
      </c>
      <c r="D16" s="53">
        <v>300</v>
      </c>
      <c r="E16" s="53">
        <v>28</v>
      </c>
      <c r="F16" s="67">
        <v>8</v>
      </c>
      <c r="G16" s="67">
        <v>26</v>
      </c>
      <c r="H16" s="67">
        <v>250</v>
      </c>
      <c r="I16" s="67">
        <v>48</v>
      </c>
      <c r="J16" s="54">
        <v>9.5500000000000007</v>
      </c>
      <c r="K16" s="67">
        <v>150</v>
      </c>
    </row>
    <row r="17" spans="2:11" ht="15.6" x14ac:dyDescent="0.3">
      <c r="B17" s="55">
        <v>200</v>
      </c>
      <c r="C17" s="53">
        <v>222</v>
      </c>
      <c r="D17" s="53">
        <v>360</v>
      </c>
      <c r="E17" s="53">
        <v>30</v>
      </c>
      <c r="F17" s="67">
        <v>12</v>
      </c>
      <c r="G17" s="67">
        <v>26</v>
      </c>
      <c r="H17" s="67">
        <v>310</v>
      </c>
      <c r="I17" s="67">
        <v>48</v>
      </c>
      <c r="J17" s="54">
        <v>13.34</v>
      </c>
      <c r="K17" s="67">
        <v>200</v>
      </c>
    </row>
    <row r="18" spans="2:11" ht="15.6" x14ac:dyDescent="0.3">
      <c r="B18" s="55">
        <v>300</v>
      </c>
      <c r="C18" s="53">
        <v>327</v>
      </c>
      <c r="D18" s="53">
        <v>485</v>
      </c>
      <c r="E18" s="53">
        <v>34</v>
      </c>
      <c r="F18" s="67">
        <v>16</v>
      </c>
      <c r="G18" s="67">
        <v>33</v>
      </c>
      <c r="H18" s="67">
        <v>430</v>
      </c>
      <c r="I18" s="67">
        <v>60</v>
      </c>
      <c r="J18" s="54">
        <v>23.22</v>
      </c>
      <c r="K18" s="67">
        <v>300</v>
      </c>
    </row>
    <row r="19" spans="2:11" ht="15.6" x14ac:dyDescent="0.3">
      <c r="B19" s="55">
        <v>400</v>
      </c>
      <c r="C19" s="53">
        <v>409</v>
      </c>
      <c r="D19" s="53">
        <v>620</v>
      </c>
      <c r="E19" s="53">
        <v>40</v>
      </c>
      <c r="F19" s="67">
        <v>16</v>
      </c>
      <c r="G19" s="67">
        <v>39</v>
      </c>
      <c r="H19" s="67">
        <v>550</v>
      </c>
      <c r="I19" s="67">
        <v>72</v>
      </c>
      <c r="J19" s="54">
        <v>47.5</v>
      </c>
      <c r="K19" s="67">
        <v>400</v>
      </c>
    </row>
    <row r="20" spans="2:11" ht="15.6" x14ac:dyDescent="0.3">
      <c r="B20" s="55">
        <v>450</v>
      </c>
      <c r="C20" s="53">
        <v>460</v>
      </c>
      <c r="D20" s="53">
        <v>670</v>
      </c>
      <c r="E20" s="53">
        <v>42</v>
      </c>
      <c r="F20" s="67">
        <v>20</v>
      </c>
      <c r="G20" s="67">
        <v>39</v>
      </c>
      <c r="H20" s="67">
        <v>600</v>
      </c>
      <c r="I20" s="67">
        <v>72</v>
      </c>
      <c r="J20" s="54">
        <v>53.52</v>
      </c>
      <c r="K20" s="67">
        <v>450</v>
      </c>
    </row>
    <row r="21" spans="2:11" ht="15.6" x14ac:dyDescent="0.3">
      <c r="B21" s="55">
        <v>500</v>
      </c>
      <c r="C21" s="53">
        <v>512</v>
      </c>
      <c r="D21" s="53">
        <v>730</v>
      </c>
      <c r="E21" s="53">
        <v>44</v>
      </c>
      <c r="F21" s="67">
        <v>20</v>
      </c>
      <c r="G21" s="67">
        <v>39</v>
      </c>
      <c r="H21" s="67">
        <v>660</v>
      </c>
      <c r="I21" s="67">
        <v>72</v>
      </c>
      <c r="J21" s="54">
        <v>65.14</v>
      </c>
      <c r="K21" s="67">
        <v>500</v>
      </c>
    </row>
    <row r="22" spans="2:11" ht="15.6" x14ac:dyDescent="0.3">
      <c r="B22" s="55">
        <v>600</v>
      </c>
      <c r="C22" s="53">
        <v>615</v>
      </c>
      <c r="D22" s="53">
        <v>845</v>
      </c>
      <c r="E22" s="53">
        <v>46</v>
      </c>
      <c r="F22" s="67">
        <v>20</v>
      </c>
      <c r="G22" s="67">
        <v>39</v>
      </c>
      <c r="H22" s="67">
        <v>770</v>
      </c>
      <c r="I22" s="67">
        <v>72</v>
      </c>
      <c r="J22" s="54">
        <v>86.53</v>
      </c>
      <c r="K22" s="67">
        <v>600</v>
      </c>
    </row>
    <row r="23" spans="2:11" ht="15.6" x14ac:dyDescent="0.3">
      <c r="B23" s="55">
        <v>700</v>
      </c>
      <c r="C23" s="70">
        <v>718</v>
      </c>
      <c r="D23" s="53">
        <v>960</v>
      </c>
      <c r="E23" s="53">
        <v>46</v>
      </c>
      <c r="F23" s="67">
        <v>24</v>
      </c>
      <c r="G23" s="67">
        <v>45</v>
      </c>
      <c r="H23" s="67">
        <v>875</v>
      </c>
      <c r="I23" s="67">
        <v>84</v>
      </c>
      <c r="J23" s="54">
        <v>101.29</v>
      </c>
      <c r="K23" s="67">
        <v>700</v>
      </c>
    </row>
    <row r="24" spans="2:11" ht="15.6" x14ac:dyDescent="0.3">
      <c r="B24" s="55">
        <v>750</v>
      </c>
      <c r="C24" s="53">
        <v>770</v>
      </c>
      <c r="D24" s="53">
        <v>1020</v>
      </c>
      <c r="E24" s="53">
        <v>48</v>
      </c>
      <c r="F24" s="67">
        <v>24</v>
      </c>
      <c r="G24" s="67">
        <v>45</v>
      </c>
      <c r="H24" s="67">
        <v>935</v>
      </c>
      <c r="I24" s="67">
        <v>90</v>
      </c>
      <c r="J24" s="54">
        <v>117.94</v>
      </c>
      <c r="K24" s="67">
        <v>750</v>
      </c>
    </row>
    <row r="25" spans="2:11" ht="15.6" x14ac:dyDescent="0.3">
      <c r="B25" s="55">
        <v>800</v>
      </c>
      <c r="C25" s="53">
        <v>820</v>
      </c>
      <c r="D25" s="53">
        <v>1085</v>
      </c>
      <c r="E25" s="53">
        <v>50</v>
      </c>
      <c r="F25" s="67">
        <v>24</v>
      </c>
      <c r="G25" s="67">
        <v>52</v>
      </c>
      <c r="H25" s="67">
        <v>990</v>
      </c>
      <c r="I25" s="67">
        <v>96</v>
      </c>
      <c r="J25" s="54">
        <v>135.49</v>
      </c>
      <c r="K25" s="67">
        <v>800</v>
      </c>
    </row>
    <row r="26" spans="2:11" ht="15.6" x14ac:dyDescent="0.3">
      <c r="B26" s="55">
        <v>900</v>
      </c>
      <c r="C26" s="53">
        <v>922</v>
      </c>
      <c r="D26" s="53">
        <v>1185</v>
      </c>
      <c r="E26" s="53">
        <v>54</v>
      </c>
      <c r="F26" s="67">
        <v>28</v>
      </c>
      <c r="G26" s="67">
        <v>52</v>
      </c>
      <c r="H26" s="67">
        <v>1090</v>
      </c>
      <c r="I26" s="67">
        <v>96</v>
      </c>
      <c r="J26" s="54">
        <v>159.13999999999999</v>
      </c>
      <c r="K26" s="67">
        <v>900</v>
      </c>
    </row>
    <row r="27" spans="2:11" ht="15.6" x14ac:dyDescent="0.3">
      <c r="B27" s="55">
        <v>1000</v>
      </c>
      <c r="C27" s="53">
        <v>1024</v>
      </c>
      <c r="D27" s="53">
        <v>1320</v>
      </c>
      <c r="E27" s="53">
        <v>58</v>
      </c>
      <c r="F27" s="67">
        <v>28</v>
      </c>
      <c r="G27" s="67">
        <v>62</v>
      </c>
      <c r="H27" s="67">
        <v>1210</v>
      </c>
      <c r="I27" s="67">
        <v>112</v>
      </c>
      <c r="J27" s="54">
        <v>209.42</v>
      </c>
      <c r="K27" s="67">
        <v>1000</v>
      </c>
    </row>
    <row r="28" spans="2:11" ht="15.6" x14ac:dyDescent="0.3">
      <c r="B28" s="55">
        <v>1200</v>
      </c>
      <c r="C28" s="53">
        <v>1226</v>
      </c>
      <c r="D28" s="53">
        <v>1530</v>
      </c>
      <c r="E28" s="53">
        <v>70</v>
      </c>
      <c r="F28" s="67">
        <v>32</v>
      </c>
      <c r="G28" s="67">
        <v>62</v>
      </c>
      <c r="H28" s="67">
        <v>1420</v>
      </c>
      <c r="I28" s="67">
        <v>112</v>
      </c>
      <c r="J28" s="54">
        <v>308.20999999999998</v>
      </c>
      <c r="K28" s="67">
        <v>1200</v>
      </c>
    </row>
    <row r="29" spans="2:11" ht="15.6" x14ac:dyDescent="0.3">
      <c r="B29" s="55">
        <v>1400</v>
      </c>
      <c r="C29" s="53">
        <v>1432</v>
      </c>
      <c r="D29" s="53">
        <v>1755</v>
      </c>
      <c r="E29" s="53">
        <v>76</v>
      </c>
      <c r="F29" s="67">
        <v>36</v>
      </c>
      <c r="G29" s="67">
        <v>62</v>
      </c>
      <c r="H29" s="67">
        <v>1640</v>
      </c>
      <c r="I29" s="67">
        <v>112</v>
      </c>
      <c r="J29" s="54">
        <v>417.12</v>
      </c>
      <c r="K29" s="67">
        <v>1400</v>
      </c>
    </row>
    <row r="30" spans="2:11" ht="15.6" x14ac:dyDescent="0.3">
      <c r="B30" s="55">
        <v>1500</v>
      </c>
      <c r="C30" s="53">
        <v>1534</v>
      </c>
      <c r="D30" s="53">
        <v>1865</v>
      </c>
      <c r="E30" s="53">
        <v>80</v>
      </c>
      <c r="F30" s="67">
        <v>36</v>
      </c>
      <c r="G30" s="67">
        <v>62</v>
      </c>
      <c r="H30" s="67">
        <v>1750</v>
      </c>
      <c r="I30" s="67">
        <v>112</v>
      </c>
      <c r="J30" s="54">
        <v>486.21</v>
      </c>
      <c r="K30" s="67">
        <v>1500</v>
      </c>
    </row>
    <row r="31" spans="2:11" ht="15.6" x14ac:dyDescent="0.3">
      <c r="B31" s="72">
        <v>1600</v>
      </c>
      <c r="C31" s="53">
        <v>1636</v>
      </c>
      <c r="D31" s="53">
        <v>1975</v>
      </c>
      <c r="E31" s="53">
        <v>84</v>
      </c>
      <c r="F31" s="67">
        <v>40</v>
      </c>
      <c r="G31" s="67">
        <v>62</v>
      </c>
      <c r="H31" s="67">
        <v>1860</v>
      </c>
      <c r="I31" s="67">
        <v>112</v>
      </c>
      <c r="J31" s="54">
        <v>553.82000000000005</v>
      </c>
      <c r="K31" s="67">
        <v>1600</v>
      </c>
    </row>
    <row r="32" spans="2:11" ht="15.6" x14ac:dyDescent="0.3">
      <c r="B32" s="82">
        <v>1800</v>
      </c>
      <c r="C32" s="83">
        <v>1840</v>
      </c>
      <c r="D32" s="83">
        <v>2195</v>
      </c>
      <c r="E32" s="83">
        <v>90</v>
      </c>
      <c r="F32" s="82">
        <v>44</v>
      </c>
      <c r="G32" s="82">
        <v>70</v>
      </c>
      <c r="H32" s="82">
        <v>2070</v>
      </c>
      <c r="I32" s="82">
        <v>128</v>
      </c>
      <c r="J32" s="84">
        <v>674.57</v>
      </c>
      <c r="K32" s="82">
        <v>1800</v>
      </c>
    </row>
    <row r="33" spans="2:11" ht="15.6" x14ac:dyDescent="0.3">
      <c r="B33" s="67">
        <v>2000</v>
      </c>
      <c r="C33" s="53">
        <v>2040</v>
      </c>
      <c r="D33" s="53">
        <v>2425</v>
      </c>
      <c r="E33" s="53">
        <v>96</v>
      </c>
      <c r="F33" s="53">
        <v>48</v>
      </c>
      <c r="G33" s="53">
        <v>70</v>
      </c>
      <c r="H33" s="53">
        <v>2300</v>
      </c>
      <c r="I33" s="53">
        <v>128</v>
      </c>
      <c r="J33" s="53">
        <v>877.43</v>
      </c>
      <c r="K33" s="53">
        <v>2000</v>
      </c>
    </row>
    <row r="34" spans="2:11" ht="15.6" x14ac:dyDescent="0.3">
      <c r="B34" s="45" t="s">
        <v>60</v>
      </c>
      <c r="C34" s="57"/>
      <c r="D34" s="57"/>
      <c r="E34" s="58"/>
      <c r="F34" s="59"/>
      <c r="G34" s="59"/>
      <c r="H34" s="59"/>
      <c r="I34" s="59"/>
      <c r="J34" s="60"/>
      <c r="K34" s="63"/>
    </row>
    <row r="35" spans="2:11" ht="15.6" x14ac:dyDescent="0.3">
      <c r="B35" s="61" t="s">
        <v>78</v>
      </c>
      <c r="C35" s="57"/>
      <c r="D35" s="57"/>
      <c r="E35" s="58"/>
      <c r="F35" s="59"/>
      <c r="G35" s="59"/>
      <c r="H35" s="59"/>
      <c r="I35" s="59"/>
      <c r="J35" s="60"/>
      <c r="K35" s="63"/>
    </row>
    <row r="36" spans="2:11" ht="15.6" x14ac:dyDescent="0.3">
      <c r="B36" s="61" t="s">
        <v>79</v>
      </c>
      <c r="C36" s="57"/>
      <c r="D36" s="57"/>
      <c r="E36" s="58"/>
      <c r="F36" s="59"/>
      <c r="G36" s="59"/>
      <c r="H36" s="59"/>
      <c r="I36" s="59"/>
      <c r="J36" s="60"/>
      <c r="K36" s="63"/>
    </row>
    <row r="37" spans="2:11" ht="15.6" x14ac:dyDescent="0.3">
      <c r="B37" s="61" t="s">
        <v>80</v>
      </c>
      <c r="C37" s="57"/>
      <c r="D37" s="57"/>
      <c r="E37" s="58"/>
      <c r="F37" s="59"/>
      <c r="G37" s="59"/>
      <c r="H37" s="59"/>
      <c r="I37" s="59"/>
      <c r="J37" s="60"/>
      <c r="K37" s="63"/>
    </row>
    <row r="38" spans="2:11" ht="15.6" x14ac:dyDescent="0.3">
      <c r="B38" s="34" t="s">
        <v>81</v>
      </c>
      <c r="C38" s="57"/>
      <c r="D38" s="57"/>
      <c r="E38" s="58"/>
      <c r="F38" s="59"/>
      <c r="G38" s="59"/>
      <c r="H38" s="59"/>
      <c r="I38" s="59"/>
      <c r="J38" s="60"/>
      <c r="K38" s="63"/>
    </row>
    <row r="39" spans="2:11" ht="15" x14ac:dyDescent="0.25">
      <c r="B39" s="61" t="s">
        <v>82</v>
      </c>
      <c r="C39" s="60"/>
      <c r="D39" s="60"/>
      <c r="E39" s="62"/>
      <c r="F39" s="63"/>
      <c r="G39" s="63"/>
      <c r="H39" s="63"/>
      <c r="I39" s="63"/>
      <c r="J39" s="60"/>
      <c r="K39" s="64"/>
    </row>
  </sheetData>
  <mergeCells count="1">
    <mergeCell ref="E9:H9"/>
  </mergeCells>
  <pageMargins left="0.7" right="0.7" top="0.75" bottom="0.75" header="0.3" footer="0.3"/>
  <pageSetup paperSize="9" scale="76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R40"/>
  <sheetViews>
    <sheetView zoomScaleNormal="100" workbookViewId="0">
      <selection activeCell="M5" sqref="M5"/>
    </sheetView>
  </sheetViews>
  <sheetFormatPr defaultRowHeight="13.2" x14ac:dyDescent="0.25"/>
  <cols>
    <col min="2" max="17" width="10.5546875" customWidth="1"/>
  </cols>
  <sheetData>
    <row r="1" spans="2:18" ht="13.8" x14ac:dyDescent="0.25">
      <c r="B1" s="1"/>
      <c r="C1" s="32"/>
      <c r="D1" s="32"/>
      <c r="E1" s="37"/>
      <c r="F1" s="44"/>
      <c r="G1" s="44"/>
      <c r="H1" s="44"/>
      <c r="I1" s="44"/>
      <c r="J1" s="44"/>
      <c r="K1" s="44"/>
      <c r="L1" s="44"/>
      <c r="M1" s="44"/>
      <c r="N1" s="44"/>
      <c r="O1" s="44"/>
      <c r="P1" s="37"/>
    </row>
    <row r="2" spans="2:18" ht="13.8" x14ac:dyDescent="0.25">
      <c r="B2" s="1"/>
      <c r="C2" s="32"/>
      <c r="D2" s="40"/>
      <c r="E2" s="33" t="s">
        <v>87</v>
      </c>
      <c r="F2" s="34"/>
      <c r="G2" s="35"/>
      <c r="H2" s="34" t="s">
        <v>88</v>
      </c>
      <c r="I2" s="34"/>
      <c r="J2" s="34"/>
      <c r="K2" s="34"/>
      <c r="L2" s="34"/>
      <c r="M2" s="34"/>
      <c r="N2" s="34"/>
      <c r="O2" s="34"/>
      <c r="P2" s="37"/>
    </row>
    <row r="3" spans="2:18" ht="13.8" x14ac:dyDescent="0.25">
      <c r="B3" s="1"/>
      <c r="C3" s="32"/>
      <c r="D3" s="40"/>
      <c r="E3" s="33" t="s">
        <v>54</v>
      </c>
      <c r="F3" s="34"/>
      <c r="G3" s="35"/>
      <c r="H3" s="34" t="s">
        <v>89</v>
      </c>
      <c r="I3" s="34"/>
      <c r="J3" s="34"/>
      <c r="K3" s="34"/>
      <c r="L3" s="34"/>
      <c r="M3" s="34"/>
      <c r="N3" s="34"/>
      <c r="O3" s="34"/>
      <c r="P3" s="37"/>
    </row>
    <row r="4" spans="2:18" ht="13.8" x14ac:dyDescent="0.25">
      <c r="B4" s="1"/>
      <c r="C4" s="32"/>
      <c r="D4" s="40"/>
      <c r="E4" s="33" t="s">
        <v>90</v>
      </c>
      <c r="F4" s="34"/>
      <c r="G4" s="35"/>
      <c r="H4" s="34" t="s">
        <v>91</v>
      </c>
      <c r="I4" s="34"/>
      <c r="J4" s="34"/>
      <c r="K4" s="34"/>
      <c r="L4" s="34"/>
      <c r="M4" s="34"/>
      <c r="N4" s="34"/>
      <c r="O4" s="34"/>
      <c r="P4" s="37"/>
    </row>
    <row r="5" spans="2:18" ht="13.8" x14ac:dyDescent="0.25">
      <c r="B5" s="1"/>
      <c r="C5" s="32"/>
      <c r="D5" s="40"/>
      <c r="E5" s="33" t="s">
        <v>92</v>
      </c>
      <c r="F5" s="34"/>
      <c r="G5" s="35"/>
      <c r="H5" s="35"/>
      <c r="I5" s="35"/>
      <c r="J5" s="35"/>
      <c r="K5" s="35"/>
      <c r="L5" s="35"/>
      <c r="M5" s="35"/>
      <c r="N5" s="35"/>
      <c r="O5" s="35"/>
      <c r="P5" s="37"/>
    </row>
    <row r="6" spans="2:18" ht="13.8" x14ac:dyDescent="0.25">
      <c r="B6" s="1"/>
      <c r="C6" s="32"/>
      <c r="D6" s="40"/>
      <c r="E6" s="33" t="s">
        <v>93</v>
      </c>
      <c r="F6" s="34"/>
      <c r="G6" s="35"/>
      <c r="H6" s="35"/>
      <c r="I6" s="35"/>
      <c r="J6" s="35"/>
      <c r="K6" s="35"/>
      <c r="L6" s="35"/>
      <c r="M6" s="35"/>
      <c r="N6" s="35"/>
      <c r="O6" s="35"/>
      <c r="P6" s="37"/>
    </row>
    <row r="7" spans="2:18" ht="13.8" x14ac:dyDescent="0.25">
      <c r="B7" s="38"/>
      <c r="C7" s="32"/>
      <c r="D7" s="40"/>
      <c r="E7" s="33" t="s">
        <v>57</v>
      </c>
      <c r="F7" s="34"/>
      <c r="G7" s="39"/>
      <c r="H7" s="35"/>
      <c r="I7" s="35"/>
      <c r="J7" s="35"/>
      <c r="K7" s="35"/>
      <c r="L7" s="35"/>
      <c r="M7" s="35"/>
      <c r="N7" s="35"/>
      <c r="O7" s="35"/>
      <c r="P7" s="37"/>
    </row>
    <row r="8" spans="2:18" ht="14.4" thickBot="1" x14ac:dyDescent="0.3">
      <c r="B8" s="38"/>
      <c r="C8" s="32"/>
      <c r="D8" s="40"/>
      <c r="E8" s="41"/>
      <c r="F8" s="42"/>
      <c r="G8" s="43"/>
      <c r="H8" s="44"/>
      <c r="I8" s="44"/>
      <c r="J8" s="44"/>
      <c r="K8" s="44"/>
      <c r="L8" s="44"/>
      <c r="M8" s="44"/>
      <c r="N8" s="44"/>
      <c r="O8" s="44"/>
      <c r="P8" s="37"/>
    </row>
    <row r="9" spans="2:18" ht="18" thickBot="1" x14ac:dyDescent="0.35">
      <c r="D9" s="1"/>
      <c r="E9" s="377" t="s">
        <v>97</v>
      </c>
      <c r="F9" s="378"/>
      <c r="G9" s="378"/>
      <c r="H9" s="378"/>
      <c r="I9" s="378"/>
      <c r="J9" s="378"/>
      <c r="K9" s="379"/>
      <c r="L9" s="73"/>
      <c r="M9" s="73"/>
      <c r="N9" s="73"/>
      <c r="O9" s="73"/>
      <c r="P9" s="1"/>
      <c r="Q9" s="32"/>
      <c r="R9" s="32"/>
    </row>
    <row r="10" spans="2:18" ht="13.8" thickBot="1" x14ac:dyDescent="0.3">
      <c r="B10" s="45" t="s">
        <v>70</v>
      </c>
      <c r="C10" s="46"/>
      <c r="D10" s="46"/>
      <c r="E10" s="46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6"/>
      <c r="Q10" s="30"/>
      <c r="R10" s="30"/>
    </row>
    <row r="11" spans="2:18" ht="46.8" x14ac:dyDescent="0.25">
      <c r="B11" s="74" t="s">
        <v>71</v>
      </c>
      <c r="C11" s="75" t="s">
        <v>1</v>
      </c>
      <c r="D11" s="75" t="s">
        <v>2</v>
      </c>
      <c r="E11" s="75" t="s">
        <v>3</v>
      </c>
      <c r="F11" s="74" t="s">
        <v>95</v>
      </c>
      <c r="G11" s="74" t="s">
        <v>5</v>
      </c>
      <c r="H11" s="74" t="s">
        <v>6</v>
      </c>
      <c r="I11" s="74" t="s">
        <v>98</v>
      </c>
      <c r="J11" s="74" t="s">
        <v>7</v>
      </c>
      <c r="K11" s="74" t="s">
        <v>8</v>
      </c>
      <c r="L11" s="74" t="s">
        <v>99</v>
      </c>
      <c r="M11" s="74" t="s">
        <v>100</v>
      </c>
      <c r="N11" s="74" t="s">
        <v>101</v>
      </c>
      <c r="O11" s="74" t="s">
        <v>102</v>
      </c>
      <c r="P11" s="75" t="s">
        <v>9</v>
      </c>
      <c r="Q11" s="74" t="s">
        <v>71</v>
      </c>
      <c r="R11" s="85"/>
    </row>
    <row r="12" spans="2:18" ht="15.6" x14ac:dyDescent="0.3">
      <c r="B12" s="76">
        <v>25</v>
      </c>
      <c r="C12" s="77">
        <v>35</v>
      </c>
      <c r="D12" s="53">
        <v>115</v>
      </c>
      <c r="E12" s="53">
        <v>18</v>
      </c>
      <c r="F12" s="67">
        <v>4</v>
      </c>
      <c r="G12" s="67">
        <v>14</v>
      </c>
      <c r="H12" s="67">
        <v>85</v>
      </c>
      <c r="I12" s="67">
        <v>24</v>
      </c>
      <c r="J12" s="67">
        <v>3</v>
      </c>
      <c r="K12" s="67">
        <v>66</v>
      </c>
      <c r="L12" s="67" t="s">
        <v>32</v>
      </c>
      <c r="M12" s="67" t="s">
        <v>32</v>
      </c>
      <c r="N12" s="67" t="s">
        <v>32</v>
      </c>
      <c r="O12" s="67" t="s">
        <v>32</v>
      </c>
      <c r="P12" s="54">
        <v>1.24</v>
      </c>
      <c r="Q12" s="76">
        <v>25</v>
      </c>
      <c r="R12" s="64"/>
    </row>
    <row r="13" spans="2:18" ht="15.6" x14ac:dyDescent="0.3">
      <c r="B13" s="52">
        <v>50</v>
      </c>
      <c r="C13" s="79">
        <v>62</v>
      </c>
      <c r="D13" s="53">
        <v>165</v>
      </c>
      <c r="E13" s="53">
        <v>20</v>
      </c>
      <c r="F13" s="67">
        <v>4</v>
      </c>
      <c r="G13" s="67">
        <v>18</v>
      </c>
      <c r="H13" s="67">
        <v>125</v>
      </c>
      <c r="I13" s="67">
        <v>32</v>
      </c>
      <c r="J13" s="67">
        <v>3</v>
      </c>
      <c r="K13" s="67">
        <v>102</v>
      </c>
      <c r="L13" s="67" t="s">
        <v>32</v>
      </c>
      <c r="M13" s="67" t="s">
        <v>32</v>
      </c>
      <c r="N13" s="67" t="s">
        <v>32</v>
      </c>
      <c r="O13" s="67" t="s">
        <v>32</v>
      </c>
      <c r="P13" s="68">
        <v>2.72</v>
      </c>
      <c r="Q13" s="52">
        <v>50</v>
      </c>
      <c r="R13" s="64"/>
    </row>
    <row r="14" spans="2:18" ht="15.6" x14ac:dyDescent="0.3">
      <c r="B14" s="55">
        <v>80</v>
      </c>
      <c r="C14" s="53">
        <v>92</v>
      </c>
      <c r="D14" s="53">
        <v>200</v>
      </c>
      <c r="E14" s="53">
        <v>24</v>
      </c>
      <c r="F14" s="67">
        <v>8</v>
      </c>
      <c r="G14" s="67">
        <v>18</v>
      </c>
      <c r="H14" s="67">
        <v>160</v>
      </c>
      <c r="I14" s="67">
        <v>32</v>
      </c>
      <c r="J14" s="67">
        <v>3</v>
      </c>
      <c r="K14" s="67">
        <v>137</v>
      </c>
      <c r="L14" s="67" t="s">
        <v>32</v>
      </c>
      <c r="M14" s="67" t="s">
        <v>32</v>
      </c>
      <c r="N14" s="67" t="s">
        <v>32</v>
      </c>
      <c r="O14" s="67" t="s">
        <v>32</v>
      </c>
      <c r="P14" s="54">
        <v>4.28</v>
      </c>
      <c r="Q14" s="55">
        <v>80</v>
      </c>
      <c r="R14" s="64"/>
    </row>
    <row r="15" spans="2:18" ht="15.6" x14ac:dyDescent="0.3">
      <c r="B15" s="55">
        <v>100</v>
      </c>
      <c r="C15" s="53">
        <v>117</v>
      </c>
      <c r="D15" s="53">
        <v>235</v>
      </c>
      <c r="E15" s="53">
        <v>24</v>
      </c>
      <c r="F15" s="67">
        <v>8</v>
      </c>
      <c r="G15" s="67">
        <v>22</v>
      </c>
      <c r="H15" s="67">
        <v>190</v>
      </c>
      <c r="I15" s="67">
        <v>40</v>
      </c>
      <c r="J15" s="67">
        <v>3</v>
      </c>
      <c r="K15" s="67">
        <v>163</v>
      </c>
      <c r="L15" s="67" t="s">
        <v>32</v>
      </c>
      <c r="M15" s="67" t="s">
        <v>32</v>
      </c>
      <c r="N15" s="67" t="s">
        <v>32</v>
      </c>
      <c r="O15" s="67" t="s">
        <v>32</v>
      </c>
      <c r="P15" s="54">
        <v>5.57</v>
      </c>
      <c r="Q15" s="55">
        <v>100</v>
      </c>
      <c r="R15" s="64"/>
    </row>
    <row r="16" spans="2:18" ht="15.6" x14ac:dyDescent="0.3">
      <c r="B16" s="55">
        <v>150</v>
      </c>
      <c r="C16" s="70">
        <v>171</v>
      </c>
      <c r="D16" s="53">
        <v>300</v>
      </c>
      <c r="E16" s="70">
        <v>28</v>
      </c>
      <c r="F16" s="67">
        <v>8</v>
      </c>
      <c r="G16" s="67">
        <v>26</v>
      </c>
      <c r="H16" s="67">
        <v>250</v>
      </c>
      <c r="I16" s="67">
        <v>48</v>
      </c>
      <c r="J16" s="67">
        <v>3</v>
      </c>
      <c r="K16" s="67">
        <v>218</v>
      </c>
      <c r="L16" s="67" t="s">
        <v>32</v>
      </c>
      <c r="M16" s="67" t="s">
        <v>32</v>
      </c>
      <c r="N16" s="67" t="s">
        <v>32</v>
      </c>
      <c r="O16" s="67" t="s">
        <v>32</v>
      </c>
      <c r="P16" s="54">
        <v>9.5500000000000007</v>
      </c>
      <c r="Q16" s="55">
        <v>150</v>
      </c>
      <c r="R16" s="64"/>
    </row>
    <row r="17" spans="2:18" ht="15.6" x14ac:dyDescent="0.3">
      <c r="B17" s="55">
        <v>200</v>
      </c>
      <c r="C17" s="53">
        <v>222</v>
      </c>
      <c r="D17" s="53">
        <v>375</v>
      </c>
      <c r="E17" s="53">
        <v>34</v>
      </c>
      <c r="F17" s="67">
        <v>12</v>
      </c>
      <c r="G17" s="67">
        <v>33</v>
      </c>
      <c r="H17" s="67">
        <v>320</v>
      </c>
      <c r="I17" s="67">
        <v>60</v>
      </c>
      <c r="J17" s="67">
        <v>3</v>
      </c>
      <c r="K17" s="67">
        <v>282</v>
      </c>
      <c r="L17" s="67" t="s">
        <v>32</v>
      </c>
      <c r="M17" s="67" t="s">
        <v>32</v>
      </c>
      <c r="N17" s="67" t="s">
        <v>32</v>
      </c>
      <c r="O17" s="67" t="s">
        <v>32</v>
      </c>
      <c r="P17" s="54">
        <v>16.39</v>
      </c>
      <c r="Q17" s="55">
        <v>200</v>
      </c>
      <c r="R17" s="64"/>
    </row>
    <row r="18" spans="2:18" ht="15.6" x14ac:dyDescent="0.3">
      <c r="B18" s="55">
        <v>300</v>
      </c>
      <c r="C18" s="53">
        <v>327</v>
      </c>
      <c r="D18" s="53">
        <v>515</v>
      </c>
      <c r="E18" s="53">
        <v>42</v>
      </c>
      <c r="F18" s="67">
        <v>16</v>
      </c>
      <c r="G18" s="67">
        <v>33</v>
      </c>
      <c r="H18" s="67">
        <v>450</v>
      </c>
      <c r="I18" s="67">
        <v>60</v>
      </c>
      <c r="J18" s="67">
        <v>4</v>
      </c>
      <c r="K18" s="67">
        <v>410</v>
      </c>
      <c r="L18" s="67" t="s">
        <v>32</v>
      </c>
      <c r="M18" s="67" t="s">
        <v>32</v>
      </c>
      <c r="N18" s="67" t="s">
        <v>32</v>
      </c>
      <c r="O18" s="67" t="s">
        <v>32</v>
      </c>
      <c r="P18" s="54">
        <v>36.44</v>
      </c>
      <c r="Q18" s="55">
        <v>300</v>
      </c>
      <c r="R18" s="64"/>
    </row>
    <row r="19" spans="2:18" ht="15.6" x14ac:dyDescent="0.3">
      <c r="B19" s="55">
        <v>400</v>
      </c>
      <c r="C19" s="53">
        <v>409</v>
      </c>
      <c r="D19" s="53">
        <v>660</v>
      </c>
      <c r="E19" s="53">
        <v>50</v>
      </c>
      <c r="F19" s="67">
        <v>16</v>
      </c>
      <c r="G19" s="67">
        <v>39</v>
      </c>
      <c r="H19" s="67">
        <v>585</v>
      </c>
      <c r="I19" s="67">
        <v>72</v>
      </c>
      <c r="J19" s="67">
        <v>4</v>
      </c>
      <c r="K19" s="67">
        <v>539</v>
      </c>
      <c r="L19" s="67" t="s">
        <v>32</v>
      </c>
      <c r="M19" s="67" t="s">
        <v>32</v>
      </c>
      <c r="N19" s="67" t="s">
        <v>32</v>
      </c>
      <c r="O19" s="67" t="s">
        <v>32</v>
      </c>
      <c r="P19" s="54">
        <v>75.14</v>
      </c>
      <c r="Q19" s="55">
        <v>400</v>
      </c>
      <c r="R19" s="64"/>
    </row>
    <row r="20" spans="2:18" ht="15.6" x14ac:dyDescent="0.3">
      <c r="B20" s="55">
        <v>450</v>
      </c>
      <c r="C20" s="53">
        <v>460</v>
      </c>
      <c r="D20" s="53">
        <v>685</v>
      </c>
      <c r="E20" s="53">
        <v>50</v>
      </c>
      <c r="F20" s="67">
        <v>20</v>
      </c>
      <c r="G20" s="67">
        <v>39</v>
      </c>
      <c r="H20" s="67">
        <v>610</v>
      </c>
      <c r="I20" s="67">
        <v>72</v>
      </c>
      <c r="J20" s="67">
        <v>4</v>
      </c>
      <c r="K20" s="67">
        <v>564</v>
      </c>
      <c r="L20" s="67" t="s">
        <v>32</v>
      </c>
      <c r="M20" s="67" t="s">
        <v>32</v>
      </c>
      <c r="N20" s="67" t="s">
        <v>32</v>
      </c>
      <c r="O20" s="67" t="s">
        <v>32</v>
      </c>
      <c r="P20" s="54">
        <v>69.98</v>
      </c>
      <c r="Q20" s="55">
        <v>450</v>
      </c>
      <c r="R20" s="64"/>
    </row>
    <row r="21" spans="2:18" ht="15.6" x14ac:dyDescent="0.3">
      <c r="B21" s="55">
        <v>500</v>
      </c>
      <c r="C21" s="53">
        <v>512</v>
      </c>
      <c r="D21" s="53">
        <v>755</v>
      </c>
      <c r="E21" s="53">
        <v>52</v>
      </c>
      <c r="F21" s="67">
        <v>20</v>
      </c>
      <c r="G21" s="67">
        <v>45</v>
      </c>
      <c r="H21" s="67">
        <v>670</v>
      </c>
      <c r="I21" s="67">
        <v>84</v>
      </c>
      <c r="J21" s="67">
        <v>4</v>
      </c>
      <c r="K21" s="67">
        <v>618</v>
      </c>
      <c r="L21" s="67" t="s">
        <v>32</v>
      </c>
      <c r="M21" s="67" t="s">
        <v>32</v>
      </c>
      <c r="N21" s="67" t="s">
        <v>32</v>
      </c>
      <c r="O21" s="67" t="s">
        <v>32</v>
      </c>
      <c r="P21" s="54">
        <v>85.64</v>
      </c>
      <c r="Q21" s="55">
        <v>500</v>
      </c>
      <c r="R21" s="64"/>
    </row>
    <row r="22" spans="2:18" ht="15.6" x14ac:dyDescent="0.3">
      <c r="B22" s="55">
        <v>600</v>
      </c>
      <c r="C22" s="53">
        <v>615</v>
      </c>
      <c r="D22" s="53">
        <v>890</v>
      </c>
      <c r="E22" s="53">
        <v>60</v>
      </c>
      <c r="F22" s="67">
        <v>20</v>
      </c>
      <c r="G22" s="67">
        <v>52</v>
      </c>
      <c r="H22" s="67">
        <v>795</v>
      </c>
      <c r="I22" s="67">
        <v>96</v>
      </c>
      <c r="J22" s="67">
        <v>5</v>
      </c>
      <c r="K22" s="67">
        <v>735</v>
      </c>
      <c r="L22" s="67">
        <v>655</v>
      </c>
      <c r="M22" s="67">
        <v>3.5</v>
      </c>
      <c r="N22" s="67">
        <v>5</v>
      </c>
      <c r="O22" s="67">
        <v>7</v>
      </c>
      <c r="P22" s="54">
        <v>132.97</v>
      </c>
      <c r="Q22" s="55">
        <v>600</v>
      </c>
      <c r="R22" s="64"/>
    </row>
    <row r="23" spans="2:18" ht="15.6" x14ac:dyDescent="0.3">
      <c r="B23" s="55">
        <v>700</v>
      </c>
      <c r="C23" s="70">
        <v>718</v>
      </c>
      <c r="D23" s="53">
        <v>995</v>
      </c>
      <c r="E23" s="53">
        <v>64</v>
      </c>
      <c r="F23" s="67">
        <v>24</v>
      </c>
      <c r="G23" s="67">
        <v>52</v>
      </c>
      <c r="H23" s="67">
        <v>900</v>
      </c>
      <c r="I23" s="67">
        <v>96</v>
      </c>
      <c r="J23" s="67">
        <v>5</v>
      </c>
      <c r="K23" s="67">
        <v>840</v>
      </c>
      <c r="L23" s="67">
        <v>757</v>
      </c>
      <c r="M23" s="67">
        <v>3.5</v>
      </c>
      <c r="N23" s="67">
        <v>5</v>
      </c>
      <c r="O23" s="67">
        <v>7</v>
      </c>
      <c r="P23" s="54">
        <v>161.47</v>
      </c>
      <c r="Q23" s="55">
        <v>700</v>
      </c>
      <c r="R23" s="64"/>
    </row>
    <row r="24" spans="2:18" ht="15.6" x14ac:dyDescent="0.3">
      <c r="B24" s="55">
        <v>750</v>
      </c>
      <c r="C24" s="53">
        <v>770</v>
      </c>
      <c r="D24" s="53">
        <v>1080</v>
      </c>
      <c r="E24" s="53">
        <v>68</v>
      </c>
      <c r="F24" s="67">
        <v>24</v>
      </c>
      <c r="G24" s="67">
        <v>52</v>
      </c>
      <c r="H24" s="67">
        <v>970</v>
      </c>
      <c r="I24" s="67">
        <v>96</v>
      </c>
      <c r="J24" s="67">
        <v>5</v>
      </c>
      <c r="K24" s="67">
        <v>910</v>
      </c>
      <c r="L24" s="67">
        <v>810</v>
      </c>
      <c r="M24" s="67">
        <v>3.5</v>
      </c>
      <c r="N24" s="67">
        <v>5</v>
      </c>
      <c r="O24" s="67">
        <v>7</v>
      </c>
      <c r="P24" s="54">
        <v>213.03</v>
      </c>
      <c r="Q24" s="55">
        <v>750</v>
      </c>
      <c r="R24" s="64"/>
    </row>
    <row r="25" spans="2:18" ht="15.6" x14ac:dyDescent="0.3">
      <c r="B25" s="55">
        <v>800</v>
      </c>
      <c r="C25" s="53">
        <v>820</v>
      </c>
      <c r="D25" s="53">
        <v>1140</v>
      </c>
      <c r="E25" s="53">
        <v>72</v>
      </c>
      <c r="F25" s="67">
        <v>24</v>
      </c>
      <c r="G25" s="67">
        <v>62</v>
      </c>
      <c r="H25" s="67">
        <v>1030</v>
      </c>
      <c r="I25" s="67">
        <v>112</v>
      </c>
      <c r="J25" s="67">
        <v>5</v>
      </c>
      <c r="K25" s="67">
        <v>961</v>
      </c>
      <c r="L25" s="67">
        <v>862</v>
      </c>
      <c r="M25" s="67">
        <v>3.5</v>
      </c>
      <c r="N25" s="67">
        <v>5</v>
      </c>
      <c r="O25" s="67">
        <v>7</v>
      </c>
      <c r="P25" s="54">
        <v>237.25</v>
      </c>
      <c r="Q25" s="55">
        <v>800</v>
      </c>
      <c r="R25" s="64"/>
    </row>
    <row r="26" spans="2:18" ht="15.6" x14ac:dyDescent="0.3">
      <c r="B26" s="55">
        <v>900</v>
      </c>
      <c r="C26" s="53">
        <v>922</v>
      </c>
      <c r="D26" s="53">
        <v>1250</v>
      </c>
      <c r="E26" s="53">
        <v>76</v>
      </c>
      <c r="F26" s="67">
        <v>28</v>
      </c>
      <c r="G26" s="67">
        <v>62</v>
      </c>
      <c r="H26" s="67">
        <v>1140</v>
      </c>
      <c r="I26" s="67">
        <v>112</v>
      </c>
      <c r="J26" s="67">
        <v>5</v>
      </c>
      <c r="K26" s="67">
        <v>1071</v>
      </c>
      <c r="L26" s="67">
        <v>967</v>
      </c>
      <c r="M26" s="67">
        <v>3.5</v>
      </c>
      <c r="N26" s="67">
        <v>5</v>
      </c>
      <c r="O26" s="67">
        <v>7</v>
      </c>
      <c r="P26" s="68">
        <v>283.12</v>
      </c>
      <c r="Q26" s="55">
        <v>900</v>
      </c>
      <c r="R26" s="64"/>
    </row>
    <row r="27" spans="2:18" ht="15.6" x14ac:dyDescent="0.3">
      <c r="B27" s="55">
        <v>1000</v>
      </c>
      <c r="C27" s="53">
        <v>1024</v>
      </c>
      <c r="D27" s="53">
        <v>1360</v>
      </c>
      <c r="E27" s="53">
        <v>80</v>
      </c>
      <c r="F27" s="67">
        <v>28</v>
      </c>
      <c r="G27" s="67">
        <v>62</v>
      </c>
      <c r="H27" s="67">
        <v>1250</v>
      </c>
      <c r="I27" s="67">
        <v>112</v>
      </c>
      <c r="J27" s="67">
        <v>5</v>
      </c>
      <c r="K27" s="67">
        <v>1181</v>
      </c>
      <c r="L27" s="67">
        <v>1068</v>
      </c>
      <c r="M27" s="67">
        <v>4</v>
      </c>
      <c r="N27" s="67">
        <v>6</v>
      </c>
      <c r="O27" s="67">
        <v>8</v>
      </c>
      <c r="P27" s="54">
        <v>341.69</v>
      </c>
      <c r="Q27" s="55">
        <v>1000</v>
      </c>
      <c r="R27" s="64"/>
    </row>
    <row r="28" spans="2:18" ht="15.6" x14ac:dyDescent="0.3">
      <c r="B28" s="55">
        <v>1200</v>
      </c>
      <c r="C28" s="53">
        <v>1226</v>
      </c>
      <c r="D28" s="53">
        <v>1575</v>
      </c>
      <c r="E28" s="53">
        <v>88</v>
      </c>
      <c r="F28" s="67">
        <v>32</v>
      </c>
      <c r="G28" s="67">
        <v>62</v>
      </c>
      <c r="H28" s="67">
        <v>1460</v>
      </c>
      <c r="I28" s="67">
        <v>112</v>
      </c>
      <c r="J28" s="67">
        <v>5</v>
      </c>
      <c r="K28" s="67">
        <v>1391</v>
      </c>
      <c r="L28" s="67">
        <v>1268</v>
      </c>
      <c r="M28" s="67">
        <v>4</v>
      </c>
      <c r="N28" s="67">
        <v>6</v>
      </c>
      <c r="O28" s="67">
        <v>8</v>
      </c>
      <c r="P28" s="54">
        <v>463.2</v>
      </c>
      <c r="Q28" s="55">
        <v>1200</v>
      </c>
      <c r="R28" s="64"/>
    </row>
    <row r="29" spans="2:18" ht="15.6" x14ac:dyDescent="0.3">
      <c r="B29" s="55">
        <v>1400</v>
      </c>
      <c r="C29" s="53">
        <v>1432</v>
      </c>
      <c r="D29" s="53">
        <v>1795</v>
      </c>
      <c r="E29" s="53">
        <v>98</v>
      </c>
      <c r="F29" s="67">
        <v>36</v>
      </c>
      <c r="G29" s="67">
        <v>62</v>
      </c>
      <c r="H29" s="67">
        <v>1680</v>
      </c>
      <c r="I29" s="67">
        <v>112</v>
      </c>
      <c r="J29" s="67">
        <v>5</v>
      </c>
      <c r="K29" s="67">
        <v>1611</v>
      </c>
      <c r="L29" s="67">
        <v>1468</v>
      </c>
      <c r="M29" s="67">
        <v>4</v>
      </c>
      <c r="N29" s="67">
        <v>6</v>
      </c>
      <c r="O29" s="67">
        <v>8</v>
      </c>
      <c r="P29" s="54">
        <v>632.86</v>
      </c>
      <c r="Q29" s="55">
        <v>1400</v>
      </c>
      <c r="R29" s="64"/>
    </row>
    <row r="30" spans="2:18" ht="15.6" x14ac:dyDescent="0.3">
      <c r="B30" s="55">
        <v>1500</v>
      </c>
      <c r="C30" s="53">
        <v>1534</v>
      </c>
      <c r="D30" s="53">
        <v>1925</v>
      </c>
      <c r="E30" s="53">
        <v>104</v>
      </c>
      <c r="F30" s="67">
        <v>36</v>
      </c>
      <c r="G30" s="67">
        <v>70</v>
      </c>
      <c r="H30" s="67">
        <v>1800</v>
      </c>
      <c r="I30" s="67">
        <v>128</v>
      </c>
      <c r="J30" s="67">
        <v>5</v>
      </c>
      <c r="K30" s="67">
        <v>1723</v>
      </c>
      <c r="L30" s="67">
        <v>1568</v>
      </c>
      <c r="M30" s="67">
        <v>4</v>
      </c>
      <c r="N30" s="67">
        <v>6</v>
      </c>
      <c r="O30" s="67">
        <v>8</v>
      </c>
      <c r="P30" s="54">
        <v>753.4</v>
      </c>
      <c r="Q30" s="55">
        <v>1500</v>
      </c>
      <c r="R30" s="64"/>
    </row>
    <row r="31" spans="2:18" ht="15.6" x14ac:dyDescent="0.3">
      <c r="B31" s="72">
        <v>1600</v>
      </c>
      <c r="C31" s="53">
        <v>1636</v>
      </c>
      <c r="D31" s="53">
        <v>2025</v>
      </c>
      <c r="E31" s="53">
        <v>108</v>
      </c>
      <c r="F31" s="67">
        <v>40</v>
      </c>
      <c r="G31" s="67">
        <v>70</v>
      </c>
      <c r="H31" s="67">
        <v>1900</v>
      </c>
      <c r="I31" s="67">
        <v>128</v>
      </c>
      <c r="J31" s="67">
        <v>5</v>
      </c>
      <c r="K31" s="67">
        <v>1823</v>
      </c>
      <c r="L31" s="67">
        <v>1668</v>
      </c>
      <c r="M31" s="67">
        <v>4</v>
      </c>
      <c r="N31" s="67">
        <v>6</v>
      </c>
      <c r="O31" s="67">
        <v>8</v>
      </c>
      <c r="P31" s="54">
        <v>817.01</v>
      </c>
      <c r="Q31" s="72">
        <v>1600</v>
      </c>
      <c r="R31" s="64"/>
    </row>
    <row r="32" spans="2:18" ht="15.6" x14ac:dyDescent="0.3">
      <c r="B32" s="82">
        <v>1800</v>
      </c>
      <c r="C32" s="83">
        <v>1840</v>
      </c>
      <c r="D32" s="53">
        <v>2240</v>
      </c>
      <c r="E32" s="53">
        <v>115</v>
      </c>
      <c r="F32" s="67">
        <v>48</v>
      </c>
      <c r="G32" s="67">
        <v>70</v>
      </c>
      <c r="H32" s="67">
        <v>2110</v>
      </c>
      <c r="I32" s="67">
        <v>128</v>
      </c>
      <c r="J32" s="67">
        <v>5</v>
      </c>
      <c r="K32" s="67">
        <v>2033</v>
      </c>
      <c r="L32" s="67">
        <v>1868</v>
      </c>
      <c r="M32" s="67">
        <v>4</v>
      </c>
      <c r="N32" s="67">
        <v>6</v>
      </c>
      <c r="O32" s="67">
        <v>8</v>
      </c>
      <c r="P32" s="54">
        <v>989.44</v>
      </c>
      <c r="Q32" s="82">
        <v>1800</v>
      </c>
      <c r="R32" s="64"/>
    </row>
    <row r="33" spans="2:18" ht="15.6" x14ac:dyDescent="0.3">
      <c r="B33" s="67">
        <v>2000</v>
      </c>
      <c r="C33" s="53">
        <v>2040</v>
      </c>
      <c r="D33" s="53">
        <v>2425</v>
      </c>
      <c r="E33" s="53">
        <v>120</v>
      </c>
      <c r="F33" s="67">
        <v>48</v>
      </c>
      <c r="G33" s="67">
        <v>70</v>
      </c>
      <c r="H33" s="67">
        <v>2300</v>
      </c>
      <c r="I33" s="67">
        <v>128</v>
      </c>
      <c r="J33" s="67">
        <v>5</v>
      </c>
      <c r="K33" s="67">
        <v>2223</v>
      </c>
      <c r="L33" s="67">
        <v>2068</v>
      </c>
      <c r="M33" s="67">
        <v>4</v>
      </c>
      <c r="N33" s="67">
        <v>6</v>
      </c>
      <c r="O33" s="67">
        <v>8</v>
      </c>
      <c r="P33" s="54">
        <v>1096.79</v>
      </c>
      <c r="Q33" s="67">
        <v>2000</v>
      </c>
      <c r="R33" s="64"/>
    </row>
    <row r="34" spans="2:18" ht="15.6" x14ac:dyDescent="0.3">
      <c r="B34" s="45" t="s">
        <v>60</v>
      </c>
      <c r="C34" s="57"/>
      <c r="D34" s="57"/>
      <c r="E34" s="58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7"/>
      <c r="Q34" s="66"/>
      <c r="R34" s="64"/>
    </row>
    <row r="35" spans="2:18" ht="15.6" x14ac:dyDescent="0.3">
      <c r="B35" s="61" t="s">
        <v>78</v>
      </c>
      <c r="C35" s="57"/>
      <c r="D35" s="57"/>
      <c r="E35" s="58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7"/>
      <c r="Q35" s="66"/>
      <c r="R35" s="64"/>
    </row>
    <row r="36" spans="2:18" ht="15.6" x14ac:dyDescent="0.3">
      <c r="B36" s="61" t="s">
        <v>79</v>
      </c>
      <c r="C36" s="57"/>
      <c r="D36" s="57"/>
      <c r="E36" s="58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7"/>
      <c r="Q36" s="66"/>
      <c r="R36" s="64"/>
    </row>
    <row r="37" spans="2:18" ht="15.6" x14ac:dyDescent="0.3">
      <c r="B37" s="61" t="s">
        <v>80</v>
      </c>
      <c r="C37" s="57"/>
      <c r="D37" s="57"/>
      <c r="E37" s="58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7"/>
      <c r="Q37" s="66"/>
      <c r="R37" s="64"/>
    </row>
    <row r="38" spans="2:18" ht="15.6" x14ac:dyDescent="0.3">
      <c r="B38" s="34" t="s">
        <v>81</v>
      </c>
      <c r="C38" s="57"/>
      <c r="D38" s="57"/>
      <c r="E38" s="58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7"/>
      <c r="Q38" s="66"/>
      <c r="R38" s="64"/>
    </row>
    <row r="39" spans="2:18" ht="15.6" x14ac:dyDescent="0.3">
      <c r="B39" s="61" t="s">
        <v>82</v>
      </c>
      <c r="C39" s="57"/>
      <c r="D39" s="57"/>
      <c r="E39" s="58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7"/>
      <c r="Q39" s="66"/>
      <c r="R39" s="64"/>
    </row>
    <row r="40" spans="2:18" ht="15.6" x14ac:dyDescent="0.3">
      <c r="B40" s="59"/>
      <c r="C40" s="57"/>
      <c r="D40" s="57"/>
      <c r="E40" s="58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7"/>
      <c r="Q40" s="66"/>
      <c r="R40" s="64"/>
    </row>
  </sheetData>
  <mergeCells count="1">
    <mergeCell ref="E9:K9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Q39"/>
  <sheetViews>
    <sheetView zoomScaleNormal="100" workbookViewId="0">
      <selection activeCell="K44" sqref="K44"/>
    </sheetView>
  </sheetViews>
  <sheetFormatPr defaultRowHeight="13.2" x14ac:dyDescent="0.25"/>
  <cols>
    <col min="2" max="17" width="10.5546875" customWidth="1"/>
  </cols>
  <sheetData>
    <row r="1" spans="2:17" ht="13.8" x14ac:dyDescent="0.25">
      <c r="B1" s="1"/>
      <c r="C1" s="32"/>
      <c r="D1" s="32"/>
      <c r="E1" s="37"/>
      <c r="F1" s="44"/>
      <c r="G1" s="44"/>
      <c r="H1" s="44"/>
      <c r="I1" s="44"/>
      <c r="J1" s="44"/>
      <c r="K1" s="44"/>
      <c r="L1" s="44"/>
      <c r="M1" s="44"/>
      <c r="N1" s="44"/>
      <c r="O1" s="44"/>
      <c r="P1" s="37"/>
    </row>
    <row r="2" spans="2:17" ht="13.8" x14ac:dyDescent="0.25">
      <c r="B2" s="1"/>
      <c r="C2" s="32"/>
      <c r="D2" s="40"/>
      <c r="E2" s="33"/>
      <c r="F2" s="34"/>
      <c r="G2" s="35"/>
      <c r="H2" s="35"/>
      <c r="I2" s="34" t="s">
        <v>88</v>
      </c>
      <c r="J2" s="34"/>
      <c r="K2" s="34"/>
      <c r="L2" s="34"/>
      <c r="M2" s="34"/>
      <c r="N2" s="34"/>
      <c r="O2" s="34"/>
      <c r="P2" s="37"/>
    </row>
    <row r="3" spans="2:17" ht="13.8" x14ac:dyDescent="0.25">
      <c r="B3" s="1"/>
      <c r="C3" s="32"/>
      <c r="D3" s="40"/>
      <c r="E3" s="33" t="s">
        <v>54</v>
      </c>
      <c r="F3" s="34"/>
      <c r="G3" s="35"/>
      <c r="H3" s="35"/>
      <c r="I3" s="34" t="s">
        <v>89</v>
      </c>
      <c r="J3" s="34"/>
      <c r="K3" s="34"/>
      <c r="L3" s="34"/>
      <c r="M3" s="34"/>
      <c r="N3" s="34"/>
      <c r="O3" s="34"/>
      <c r="P3" s="37"/>
    </row>
    <row r="4" spans="2:17" ht="13.8" x14ac:dyDescent="0.25">
      <c r="B4" s="1"/>
      <c r="C4" s="32"/>
      <c r="D4" s="40"/>
      <c r="E4" s="33" t="s">
        <v>90</v>
      </c>
      <c r="F4" s="34"/>
      <c r="G4" s="35"/>
      <c r="H4" s="35"/>
      <c r="I4" s="34" t="s">
        <v>91</v>
      </c>
      <c r="J4" s="34"/>
      <c r="K4" s="34"/>
      <c r="L4" s="34"/>
      <c r="M4" s="34"/>
      <c r="N4" s="34"/>
      <c r="O4" s="34"/>
      <c r="P4" s="37"/>
    </row>
    <row r="5" spans="2:17" ht="13.8" x14ac:dyDescent="0.25">
      <c r="B5" s="1"/>
      <c r="C5" s="32"/>
      <c r="D5" s="40"/>
      <c r="E5" s="33" t="s">
        <v>92</v>
      </c>
      <c r="F5" s="34"/>
      <c r="G5" s="35"/>
      <c r="H5" s="35"/>
      <c r="I5" s="35"/>
      <c r="J5" s="35"/>
      <c r="K5" s="35"/>
      <c r="L5" s="35"/>
      <c r="M5" s="35"/>
      <c r="N5" s="35"/>
      <c r="O5" s="35"/>
      <c r="P5" s="37"/>
    </row>
    <row r="6" spans="2:17" ht="13.8" x14ac:dyDescent="0.25">
      <c r="B6" s="1"/>
      <c r="C6" s="32"/>
      <c r="D6" s="40"/>
      <c r="E6" s="33" t="s">
        <v>93</v>
      </c>
      <c r="F6" s="34"/>
      <c r="G6" s="35"/>
      <c r="H6" s="35"/>
      <c r="I6" s="35"/>
      <c r="J6" s="35"/>
      <c r="K6" s="35"/>
      <c r="L6" s="35"/>
      <c r="M6" s="35"/>
      <c r="N6" s="35"/>
      <c r="O6" s="35"/>
      <c r="P6" s="37"/>
    </row>
    <row r="7" spans="2:17" ht="13.8" x14ac:dyDescent="0.25">
      <c r="B7" s="38"/>
      <c r="C7" s="32"/>
      <c r="D7" s="40"/>
      <c r="E7" s="33" t="s">
        <v>57</v>
      </c>
      <c r="F7" s="34"/>
      <c r="G7" s="39"/>
      <c r="H7" s="39"/>
      <c r="I7" s="35"/>
      <c r="J7" s="35"/>
      <c r="K7" s="35"/>
      <c r="L7" s="35"/>
      <c r="M7" s="35"/>
      <c r="N7" s="35"/>
      <c r="O7" s="35"/>
      <c r="P7" s="37"/>
    </row>
    <row r="8" spans="2:17" ht="14.4" thickBot="1" x14ac:dyDescent="0.3">
      <c r="B8" s="38"/>
      <c r="C8" s="32"/>
      <c r="D8" s="40"/>
      <c r="E8" s="33"/>
      <c r="F8" s="34"/>
      <c r="G8" s="39"/>
      <c r="H8" s="39"/>
      <c r="I8" s="35"/>
      <c r="J8" s="35"/>
      <c r="K8" s="35"/>
      <c r="L8" s="35"/>
      <c r="M8" s="35"/>
      <c r="N8" s="35"/>
      <c r="O8" s="35"/>
      <c r="P8" s="37"/>
    </row>
    <row r="9" spans="2:17" ht="18" thickBot="1" x14ac:dyDescent="0.35">
      <c r="D9" s="1"/>
      <c r="E9" s="377" t="s">
        <v>103</v>
      </c>
      <c r="F9" s="378"/>
      <c r="G9" s="378"/>
      <c r="H9" s="378"/>
      <c r="I9" s="378"/>
      <c r="J9" s="378"/>
      <c r="K9" s="379"/>
      <c r="L9" s="73"/>
      <c r="M9" s="73"/>
      <c r="N9" s="73"/>
      <c r="O9" s="73"/>
      <c r="P9" s="1"/>
      <c r="Q9" s="32"/>
    </row>
    <row r="10" spans="2:17" ht="13.8" thickBot="1" x14ac:dyDescent="0.3">
      <c r="B10" s="45" t="s">
        <v>70</v>
      </c>
      <c r="C10" s="46"/>
      <c r="D10" s="46"/>
      <c r="E10" s="46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6"/>
      <c r="Q10" s="30"/>
    </row>
    <row r="11" spans="2:17" ht="46.8" x14ac:dyDescent="0.25">
      <c r="B11" s="74" t="s">
        <v>71</v>
      </c>
      <c r="C11" s="75" t="s">
        <v>1</v>
      </c>
      <c r="D11" s="75" t="s">
        <v>2</v>
      </c>
      <c r="E11" s="75" t="s">
        <v>3</v>
      </c>
      <c r="F11" s="74" t="s">
        <v>95</v>
      </c>
      <c r="G11" s="74" t="s">
        <v>5</v>
      </c>
      <c r="H11" s="74" t="s">
        <v>6</v>
      </c>
      <c r="I11" s="74" t="s">
        <v>98</v>
      </c>
      <c r="J11" s="74" t="s">
        <v>7</v>
      </c>
      <c r="K11" s="74" t="s">
        <v>8</v>
      </c>
      <c r="L11" s="74" t="s">
        <v>99</v>
      </c>
      <c r="M11" s="74" t="s">
        <v>100</v>
      </c>
      <c r="N11" s="74" t="s">
        <v>101</v>
      </c>
      <c r="O11" s="74" t="s">
        <v>102</v>
      </c>
      <c r="P11" s="75" t="s">
        <v>9</v>
      </c>
      <c r="Q11" s="74" t="s">
        <v>71</v>
      </c>
    </row>
    <row r="12" spans="2:17" ht="15.6" x14ac:dyDescent="0.3">
      <c r="B12" s="76">
        <v>25</v>
      </c>
      <c r="C12" s="77">
        <v>35</v>
      </c>
      <c r="D12" s="77">
        <v>140</v>
      </c>
      <c r="E12" s="77">
        <v>24</v>
      </c>
      <c r="F12" s="76">
        <v>4</v>
      </c>
      <c r="G12" s="76">
        <v>18</v>
      </c>
      <c r="H12" s="76">
        <v>100</v>
      </c>
      <c r="I12" s="76">
        <v>32</v>
      </c>
      <c r="J12" s="67">
        <v>3</v>
      </c>
      <c r="K12" s="76">
        <v>77</v>
      </c>
      <c r="L12" s="67" t="s">
        <v>32</v>
      </c>
      <c r="M12" s="67" t="s">
        <v>32</v>
      </c>
      <c r="N12" s="67" t="s">
        <v>32</v>
      </c>
      <c r="O12" s="67" t="s">
        <v>32</v>
      </c>
      <c r="P12" s="78">
        <v>2.52</v>
      </c>
      <c r="Q12" s="76">
        <v>25</v>
      </c>
    </row>
    <row r="13" spans="2:17" ht="15.6" x14ac:dyDescent="0.3">
      <c r="B13" s="55">
        <v>50</v>
      </c>
      <c r="C13" s="79">
        <v>62</v>
      </c>
      <c r="D13" s="53">
        <v>180</v>
      </c>
      <c r="E13" s="53">
        <v>26</v>
      </c>
      <c r="F13" s="67">
        <v>4</v>
      </c>
      <c r="G13" s="67">
        <v>22</v>
      </c>
      <c r="H13" s="67">
        <v>135</v>
      </c>
      <c r="I13" s="67">
        <v>40</v>
      </c>
      <c r="J13" s="67">
        <v>3</v>
      </c>
      <c r="K13" s="67">
        <v>108</v>
      </c>
      <c r="L13" s="67" t="s">
        <v>32</v>
      </c>
      <c r="M13" s="67" t="s">
        <v>32</v>
      </c>
      <c r="N13" s="67" t="s">
        <v>32</v>
      </c>
      <c r="O13" s="67" t="s">
        <v>32</v>
      </c>
      <c r="P13" s="54">
        <v>4.26</v>
      </c>
      <c r="Q13" s="52">
        <v>50</v>
      </c>
    </row>
    <row r="14" spans="2:17" ht="15.6" x14ac:dyDescent="0.3">
      <c r="B14" s="55">
        <v>80</v>
      </c>
      <c r="C14" s="53">
        <v>92</v>
      </c>
      <c r="D14" s="53">
        <v>215</v>
      </c>
      <c r="E14" s="53">
        <v>28</v>
      </c>
      <c r="F14" s="67">
        <v>8</v>
      </c>
      <c r="G14" s="67">
        <v>22</v>
      </c>
      <c r="H14" s="67">
        <v>170</v>
      </c>
      <c r="I14" s="67">
        <v>40</v>
      </c>
      <c r="J14" s="67">
        <v>3</v>
      </c>
      <c r="K14" s="67">
        <v>143</v>
      </c>
      <c r="L14" s="67" t="s">
        <v>32</v>
      </c>
      <c r="M14" s="67" t="s">
        <v>32</v>
      </c>
      <c r="N14" s="67" t="s">
        <v>32</v>
      </c>
      <c r="O14" s="67" t="s">
        <v>32</v>
      </c>
      <c r="P14" s="54">
        <v>5.84</v>
      </c>
      <c r="Q14" s="55">
        <v>80</v>
      </c>
    </row>
    <row r="15" spans="2:17" ht="15.6" x14ac:dyDescent="0.3">
      <c r="B15" s="55">
        <v>100</v>
      </c>
      <c r="C15" s="53">
        <v>117</v>
      </c>
      <c r="D15" s="53">
        <v>250</v>
      </c>
      <c r="E15" s="53">
        <v>30</v>
      </c>
      <c r="F15" s="67">
        <v>8</v>
      </c>
      <c r="G15" s="67">
        <v>26</v>
      </c>
      <c r="H15" s="67">
        <v>200</v>
      </c>
      <c r="I15" s="67">
        <v>48</v>
      </c>
      <c r="J15" s="67">
        <v>3</v>
      </c>
      <c r="K15" s="67">
        <v>169</v>
      </c>
      <c r="L15" s="67" t="s">
        <v>32</v>
      </c>
      <c r="M15" s="67" t="s">
        <v>32</v>
      </c>
      <c r="N15" s="67" t="s">
        <v>32</v>
      </c>
      <c r="O15" s="67" t="s">
        <v>32</v>
      </c>
      <c r="P15" s="68">
        <v>8.02</v>
      </c>
      <c r="Q15" s="55">
        <v>100</v>
      </c>
    </row>
    <row r="16" spans="2:17" ht="15.6" x14ac:dyDescent="0.3">
      <c r="B16" s="55">
        <v>150</v>
      </c>
      <c r="C16" s="70">
        <v>171</v>
      </c>
      <c r="D16" s="53">
        <v>345</v>
      </c>
      <c r="E16" s="53">
        <v>36</v>
      </c>
      <c r="F16" s="67">
        <v>8</v>
      </c>
      <c r="G16" s="67">
        <v>33</v>
      </c>
      <c r="H16" s="67">
        <v>280</v>
      </c>
      <c r="I16" s="67">
        <v>60</v>
      </c>
      <c r="J16" s="67">
        <v>3</v>
      </c>
      <c r="K16" s="67">
        <v>242</v>
      </c>
      <c r="L16" s="67" t="s">
        <v>32</v>
      </c>
      <c r="M16" s="67" t="s">
        <v>32</v>
      </c>
      <c r="N16" s="67" t="s">
        <v>32</v>
      </c>
      <c r="O16" s="67" t="s">
        <v>32</v>
      </c>
      <c r="P16" s="68">
        <v>17.98</v>
      </c>
      <c r="Q16" s="55">
        <v>150</v>
      </c>
    </row>
    <row r="17" spans="2:17" ht="15.6" x14ac:dyDescent="0.3">
      <c r="B17" s="55">
        <v>200</v>
      </c>
      <c r="C17" s="53">
        <v>222</v>
      </c>
      <c r="D17" s="53">
        <v>415</v>
      </c>
      <c r="E17" s="53">
        <v>42</v>
      </c>
      <c r="F17" s="67">
        <v>12</v>
      </c>
      <c r="G17" s="67">
        <v>39</v>
      </c>
      <c r="H17" s="67">
        <v>345</v>
      </c>
      <c r="I17" s="67">
        <v>72</v>
      </c>
      <c r="J17" s="67">
        <v>3</v>
      </c>
      <c r="K17" s="67">
        <v>301</v>
      </c>
      <c r="L17" s="67" t="s">
        <v>32</v>
      </c>
      <c r="M17" s="67" t="s">
        <v>32</v>
      </c>
      <c r="N17" s="67" t="s">
        <v>32</v>
      </c>
      <c r="O17" s="67" t="s">
        <v>32</v>
      </c>
      <c r="P17" s="54">
        <v>27.08</v>
      </c>
      <c r="Q17" s="55">
        <v>200</v>
      </c>
    </row>
    <row r="18" spans="2:17" ht="15.6" x14ac:dyDescent="0.3">
      <c r="B18" s="55">
        <v>300</v>
      </c>
      <c r="C18" s="53">
        <v>327</v>
      </c>
      <c r="D18" s="53">
        <v>530</v>
      </c>
      <c r="E18" s="53">
        <v>52</v>
      </c>
      <c r="F18" s="67">
        <v>16</v>
      </c>
      <c r="G18" s="67">
        <v>39</v>
      </c>
      <c r="H18" s="67">
        <v>460</v>
      </c>
      <c r="I18" s="67">
        <v>72</v>
      </c>
      <c r="J18" s="67">
        <v>4</v>
      </c>
      <c r="K18" s="67">
        <v>414</v>
      </c>
      <c r="L18" s="67" t="s">
        <v>32</v>
      </c>
      <c r="M18" s="67" t="s">
        <v>32</v>
      </c>
      <c r="N18" s="67" t="s">
        <v>32</v>
      </c>
      <c r="O18" s="67" t="s">
        <v>32</v>
      </c>
      <c r="P18" s="54">
        <v>47.93</v>
      </c>
      <c r="Q18" s="55">
        <v>300</v>
      </c>
    </row>
    <row r="19" spans="2:17" ht="15.6" x14ac:dyDescent="0.3">
      <c r="B19" s="55">
        <v>400</v>
      </c>
      <c r="C19" s="53">
        <v>409</v>
      </c>
      <c r="D19" s="53">
        <v>670</v>
      </c>
      <c r="E19" s="53">
        <v>60</v>
      </c>
      <c r="F19" s="67">
        <v>16</v>
      </c>
      <c r="G19" s="67">
        <v>45</v>
      </c>
      <c r="H19" s="67">
        <v>585</v>
      </c>
      <c r="I19" s="67">
        <v>84</v>
      </c>
      <c r="J19" s="67">
        <v>4</v>
      </c>
      <c r="K19" s="67">
        <v>533</v>
      </c>
      <c r="L19" s="67" t="s">
        <v>32</v>
      </c>
      <c r="M19" s="67" t="s">
        <v>32</v>
      </c>
      <c r="N19" s="67" t="s">
        <v>32</v>
      </c>
      <c r="O19" s="67" t="s">
        <v>32</v>
      </c>
      <c r="P19" s="54">
        <v>92.11</v>
      </c>
      <c r="Q19" s="55">
        <v>400</v>
      </c>
    </row>
    <row r="20" spans="2:17" ht="15.6" x14ac:dyDescent="0.3">
      <c r="B20" s="55">
        <v>450</v>
      </c>
      <c r="C20" s="53">
        <v>460</v>
      </c>
      <c r="D20" s="53">
        <v>735</v>
      </c>
      <c r="E20" s="53">
        <v>65</v>
      </c>
      <c r="F20" s="67">
        <v>20</v>
      </c>
      <c r="G20" s="67">
        <v>45</v>
      </c>
      <c r="H20" s="67">
        <v>645</v>
      </c>
      <c r="I20" s="67">
        <v>84</v>
      </c>
      <c r="J20" s="67">
        <v>4</v>
      </c>
      <c r="K20" s="67">
        <v>593</v>
      </c>
      <c r="L20" s="67" t="s">
        <v>32</v>
      </c>
      <c r="M20" s="67" t="s">
        <v>32</v>
      </c>
      <c r="N20" s="67" t="s">
        <v>32</v>
      </c>
      <c r="O20" s="67" t="s">
        <v>32</v>
      </c>
      <c r="P20" s="54">
        <v>115.36</v>
      </c>
      <c r="Q20" s="55">
        <v>450</v>
      </c>
    </row>
    <row r="21" spans="2:17" ht="15.6" x14ac:dyDescent="0.3">
      <c r="B21" s="55">
        <v>500</v>
      </c>
      <c r="C21" s="53">
        <v>512</v>
      </c>
      <c r="D21" s="70">
        <v>800</v>
      </c>
      <c r="E21" s="53">
        <v>68</v>
      </c>
      <c r="F21" s="67">
        <v>20</v>
      </c>
      <c r="G21" s="67">
        <v>52</v>
      </c>
      <c r="H21" s="67">
        <v>705</v>
      </c>
      <c r="I21" s="67">
        <v>96</v>
      </c>
      <c r="J21" s="67">
        <v>4</v>
      </c>
      <c r="K21" s="67">
        <v>646</v>
      </c>
      <c r="L21" s="67" t="s">
        <v>32</v>
      </c>
      <c r="M21" s="67" t="s">
        <v>32</v>
      </c>
      <c r="N21" s="67" t="s">
        <v>32</v>
      </c>
      <c r="O21" s="67" t="s">
        <v>32</v>
      </c>
      <c r="P21" s="54">
        <v>135.62</v>
      </c>
      <c r="Q21" s="55">
        <v>500</v>
      </c>
    </row>
    <row r="22" spans="2:17" ht="16.2" thickBot="1" x14ac:dyDescent="0.35">
      <c r="B22" s="56">
        <v>600</v>
      </c>
      <c r="C22" s="53">
        <v>615</v>
      </c>
      <c r="D22" s="53">
        <v>930</v>
      </c>
      <c r="E22" s="53">
        <v>76</v>
      </c>
      <c r="F22" s="67">
        <v>20</v>
      </c>
      <c r="G22" s="67">
        <v>62</v>
      </c>
      <c r="H22" s="67">
        <v>820</v>
      </c>
      <c r="I22" s="67">
        <v>112</v>
      </c>
      <c r="J22" s="67">
        <v>5</v>
      </c>
      <c r="K22" s="67">
        <v>749</v>
      </c>
      <c r="L22" s="67">
        <v>655</v>
      </c>
      <c r="M22" s="67">
        <v>3.5</v>
      </c>
      <c r="N22" s="67">
        <v>5</v>
      </c>
      <c r="O22" s="67">
        <v>7</v>
      </c>
      <c r="P22" s="54">
        <v>191.84</v>
      </c>
      <c r="Q22" s="55">
        <v>600</v>
      </c>
    </row>
    <row r="23" spans="2:17" ht="15.6" x14ac:dyDescent="0.3">
      <c r="B23" s="72">
        <v>700</v>
      </c>
      <c r="C23" s="70">
        <v>718</v>
      </c>
      <c r="D23" s="53">
        <v>1045</v>
      </c>
      <c r="E23" s="53">
        <v>84</v>
      </c>
      <c r="F23" s="67">
        <v>24</v>
      </c>
      <c r="G23" s="67">
        <v>62</v>
      </c>
      <c r="H23" s="67">
        <v>936</v>
      </c>
      <c r="I23" s="67">
        <v>112</v>
      </c>
      <c r="J23" s="67">
        <v>5</v>
      </c>
      <c r="K23" s="67">
        <v>864</v>
      </c>
      <c r="L23" s="67">
        <v>757</v>
      </c>
      <c r="M23" s="67">
        <v>3.5</v>
      </c>
      <c r="N23" s="67">
        <v>5</v>
      </c>
      <c r="O23" s="67">
        <v>7</v>
      </c>
      <c r="P23" s="54">
        <v>250.55</v>
      </c>
      <c r="Q23" s="55">
        <v>700</v>
      </c>
    </row>
    <row r="24" spans="2:17" ht="15.6" x14ac:dyDescent="0.3">
      <c r="B24" s="72">
        <v>750</v>
      </c>
      <c r="C24" s="53">
        <v>770</v>
      </c>
      <c r="D24" s="53">
        <v>1100</v>
      </c>
      <c r="E24" s="53">
        <v>88</v>
      </c>
      <c r="F24" s="67">
        <v>24</v>
      </c>
      <c r="G24" s="67">
        <v>62</v>
      </c>
      <c r="H24" s="67">
        <v>990</v>
      </c>
      <c r="I24" s="67">
        <v>112</v>
      </c>
      <c r="J24" s="67">
        <v>5</v>
      </c>
      <c r="K24" s="67">
        <v>920</v>
      </c>
      <c r="L24" s="67">
        <v>810</v>
      </c>
      <c r="M24" s="67">
        <v>3.5</v>
      </c>
      <c r="N24" s="67">
        <v>5</v>
      </c>
      <c r="O24" s="67">
        <v>7</v>
      </c>
      <c r="P24" s="54">
        <v>284.49</v>
      </c>
      <c r="Q24" s="55">
        <v>750</v>
      </c>
    </row>
    <row r="25" spans="2:17" ht="15.6" x14ac:dyDescent="0.3">
      <c r="B25" s="72">
        <v>800</v>
      </c>
      <c r="C25" s="53">
        <v>820</v>
      </c>
      <c r="D25" s="53">
        <v>1165</v>
      </c>
      <c r="E25" s="53">
        <v>92</v>
      </c>
      <c r="F25" s="67">
        <v>24</v>
      </c>
      <c r="G25" s="67">
        <v>62</v>
      </c>
      <c r="H25" s="67">
        <v>1050</v>
      </c>
      <c r="I25" s="67">
        <v>112</v>
      </c>
      <c r="J25" s="67">
        <v>5</v>
      </c>
      <c r="K25" s="67">
        <v>979</v>
      </c>
      <c r="L25" s="67">
        <v>862</v>
      </c>
      <c r="M25" s="67">
        <v>3.5</v>
      </c>
      <c r="N25" s="67">
        <v>5</v>
      </c>
      <c r="O25" s="67">
        <v>7</v>
      </c>
      <c r="P25" s="54">
        <v>335.8</v>
      </c>
      <c r="Q25" s="55">
        <v>800</v>
      </c>
    </row>
    <row r="26" spans="2:17" ht="15.6" x14ac:dyDescent="0.3">
      <c r="B26" s="72">
        <v>900</v>
      </c>
      <c r="C26" s="53">
        <v>922</v>
      </c>
      <c r="D26" s="53">
        <v>1285</v>
      </c>
      <c r="E26" s="53">
        <v>98</v>
      </c>
      <c r="F26" s="67">
        <v>28</v>
      </c>
      <c r="G26" s="67">
        <v>62</v>
      </c>
      <c r="H26" s="67">
        <v>1170</v>
      </c>
      <c r="I26" s="67">
        <v>112</v>
      </c>
      <c r="J26" s="67">
        <v>5</v>
      </c>
      <c r="K26" s="67">
        <v>1099</v>
      </c>
      <c r="L26" s="67">
        <v>967</v>
      </c>
      <c r="M26" s="67">
        <v>3.5</v>
      </c>
      <c r="N26" s="67">
        <v>5</v>
      </c>
      <c r="O26" s="67">
        <v>7</v>
      </c>
      <c r="P26" s="54">
        <v>418.64</v>
      </c>
      <c r="Q26" s="55">
        <v>900</v>
      </c>
    </row>
    <row r="27" spans="2:17" ht="15.6" x14ac:dyDescent="0.3">
      <c r="B27" s="72">
        <v>1000</v>
      </c>
      <c r="C27" s="53">
        <v>1024</v>
      </c>
      <c r="D27" s="53">
        <v>1415</v>
      </c>
      <c r="E27" s="53">
        <v>108</v>
      </c>
      <c r="F27" s="67">
        <v>28</v>
      </c>
      <c r="G27" s="67">
        <v>70</v>
      </c>
      <c r="H27" s="67">
        <v>1290</v>
      </c>
      <c r="I27" s="67">
        <v>128</v>
      </c>
      <c r="J27" s="67">
        <v>5</v>
      </c>
      <c r="K27" s="67">
        <v>1211</v>
      </c>
      <c r="L27" s="67">
        <v>1068</v>
      </c>
      <c r="M27" s="67">
        <v>4</v>
      </c>
      <c r="N27" s="67">
        <v>6</v>
      </c>
      <c r="O27" s="67">
        <v>8</v>
      </c>
      <c r="P27" s="54">
        <v>543.14</v>
      </c>
      <c r="Q27" s="55">
        <v>1000</v>
      </c>
    </row>
    <row r="28" spans="2:17" ht="15.6" x14ac:dyDescent="0.3">
      <c r="B28" s="72">
        <v>1200</v>
      </c>
      <c r="C28" s="53">
        <v>1226</v>
      </c>
      <c r="D28" s="53">
        <v>1665</v>
      </c>
      <c r="E28" s="53">
        <v>126</v>
      </c>
      <c r="F28" s="67">
        <v>32</v>
      </c>
      <c r="G28" s="67">
        <v>78</v>
      </c>
      <c r="H28" s="67">
        <v>1530</v>
      </c>
      <c r="I28" s="67">
        <v>144</v>
      </c>
      <c r="J28" s="67">
        <v>5</v>
      </c>
      <c r="K28" s="67">
        <v>1443</v>
      </c>
      <c r="L28" s="67">
        <v>1268</v>
      </c>
      <c r="M28" s="67">
        <v>4</v>
      </c>
      <c r="N28" s="67">
        <v>6</v>
      </c>
      <c r="O28" s="67">
        <v>8</v>
      </c>
      <c r="P28" s="54">
        <v>833.91</v>
      </c>
      <c r="Q28" s="55">
        <v>1200</v>
      </c>
    </row>
    <row r="29" spans="2:17" ht="15.6" x14ac:dyDescent="0.3">
      <c r="B29" s="72">
        <v>1400</v>
      </c>
      <c r="C29" s="53">
        <v>1432</v>
      </c>
      <c r="D29" s="53">
        <v>1900</v>
      </c>
      <c r="E29" s="53">
        <v>130</v>
      </c>
      <c r="F29" s="67">
        <v>40</v>
      </c>
      <c r="G29" s="67">
        <v>78</v>
      </c>
      <c r="H29" s="67">
        <v>1740</v>
      </c>
      <c r="I29" s="67">
        <v>144</v>
      </c>
      <c r="J29" s="67">
        <v>5</v>
      </c>
      <c r="K29" s="67">
        <v>1649</v>
      </c>
      <c r="L29" s="67">
        <v>1468</v>
      </c>
      <c r="M29" s="67">
        <v>4</v>
      </c>
      <c r="N29" s="67">
        <v>6</v>
      </c>
      <c r="O29" s="67">
        <v>8</v>
      </c>
      <c r="P29" s="54">
        <v>1053.81</v>
      </c>
      <c r="Q29" s="55">
        <v>1400</v>
      </c>
    </row>
    <row r="30" spans="2:17" ht="15.6" x14ac:dyDescent="0.3">
      <c r="B30" s="72">
        <v>1500</v>
      </c>
      <c r="C30" s="53">
        <v>1534</v>
      </c>
      <c r="D30" s="53">
        <v>1990</v>
      </c>
      <c r="E30" s="53">
        <v>135</v>
      </c>
      <c r="F30" s="67">
        <v>40</v>
      </c>
      <c r="G30" s="67">
        <v>78</v>
      </c>
      <c r="H30" s="67">
        <v>1820</v>
      </c>
      <c r="I30" s="67">
        <v>144</v>
      </c>
      <c r="J30" s="67">
        <v>5</v>
      </c>
      <c r="K30" s="67">
        <v>1732</v>
      </c>
      <c r="L30" s="67">
        <v>1568</v>
      </c>
      <c r="M30" s="67">
        <v>4</v>
      </c>
      <c r="N30" s="67">
        <v>6</v>
      </c>
      <c r="O30" s="67">
        <v>8</v>
      </c>
      <c r="P30" s="54">
        <v>1133.9000000000001</v>
      </c>
      <c r="Q30" s="55">
        <v>1500</v>
      </c>
    </row>
    <row r="31" spans="2:17" ht="15.6" x14ac:dyDescent="0.3">
      <c r="B31" s="72">
        <v>1600</v>
      </c>
      <c r="C31" s="53">
        <v>1636</v>
      </c>
      <c r="D31" s="53">
        <v>2100</v>
      </c>
      <c r="E31" s="53">
        <v>140</v>
      </c>
      <c r="F31" s="67">
        <v>40</v>
      </c>
      <c r="G31" s="67">
        <v>78</v>
      </c>
      <c r="H31" s="67">
        <v>1930</v>
      </c>
      <c r="I31" s="67">
        <v>144</v>
      </c>
      <c r="J31" s="67">
        <v>5</v>
      </c>
      <c r="K31" s="67">
        <v>1842</v>
      </c>
      <c r="L31" s="67">
        <v>1668</v>
      </c>
      <c r="M31" s="67">
        <v>4</v>
      </c>
      <c r="N31" s="67">
        <v>6</v>
      </c>
      <c r="O31" s="67">
        <v>8</v>
      </c>
      <c r="P31" s="54">
        <v>1285.03</v>
      </c>
      <c r="Q31" s="72">
        <v>1600</v>
      </c>
    </row>
    <row r="32" spans="2:17" ht="15.6" x14ac:dyDescent="0.3">
      <c r="B32" s="72">
        <v>1800</v>
      </c>
      <c r="C32" s="83">
        <v>1840</v>
      </c>
      <c r="D32" s="53">
        <v>2300</v>
      </c>
      <c r="E32" s="53">
        <v>145</v>
      </c>
      <c r="F32" s="67">
        <v>44</v>
      </c>
      <c r="G32" s="67">
        <v>78</v>
      </c>
      <c r="H32" s="67">
        <v>2130</v>
      </c>
      <c r="I32" s="67">
        <v>144</v>
      </c>
      <c r="J32" s="67">
        <v>5</v>
      </c>
      <c r="K32" s="67">
        <v>2042</v>
      </c>
      <c r="L32" s="67">
        <v>1868</v>
      </c>
      <c r="M32" s="67">
        <v>4</v>
      </c>
      <c r="N32" s="67">
        <v>6</v>
      </c>
      <c r="O32" s="67">
        <v>8</v>
      </c>
      <c r="P32" s="54">
        <v>1461.83</v>
      </c>
      <c r="Q32" s="82">
        <v>1800</v>
      </c>
    </row>
    <row r="33" spans="2:17" ht="15.6" x14ac:dyDescent="0.3">
      <c r="B33" s="72">
        <v>2000</v>
      </c>
      <c r="C33" s="53">
        <v>2040</v>
      </c>
      <c r="D33" s="53">
        <v>2500</v>
      </c>
      <c r="E33" s="53">
        <v>150</v>
      </c>
      <c r="F33" s="67">
        <v>48</v>
      </c>
      <c r="G33" s="67">
        <v>78</v>
      </c>
      <c r="H33" s="67">
        <v>2330</v>
      </c>
      <c r="I33" s="67">
        <v>144</v>
      </c>
      <c r="J33" s="67">
        <v>5</v>
      </c>
      <c r="K33" s="67">
        <v>2242</v>
      </c>
      <c r="L33" s="67">
        <v>2068</v>
      </c>
      <c r="M33" s="67">
        <v>4</v>
      </c>
      <c r="N33" s="67">
        <v>6</v>
      </c>
      <c r="O33" s="67">
        <v>8</v>
      </c>
      <c r="P33" s="54">
        <v>1659.76</v>
      </c>
      <c r="Q33" s="67">
        <v>2000</v>
      </c>
    </row>
    <row r="34" spans="2:17" ht="15.6" x14ac:dyDescent="0.3">
      <c r="B34" s="45" t="s">
        <v>60</v>
      </c>
      <c r="C34" s="57"/>
      <c r="D34" s="57"/>
      <c r="E34" s="58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7"/>
      <c r="Q34" s="63"/>
    </row>
    <row r="35" spans="2:17" ht="15.6" x14ac:dyDescent="0.3">
      <c r="B35" s="61" t="s">
        <v>78</v>
      </c>
      <c r="C35" s="57"/>
      <c r="D35" s="57"/>
      <c r="E35" s="58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60"/>
      <c r="Q35" s="63"/>
    </row>
    <row r="36" spans="2:17" ht="15.6" x14ac:dyDescent="0.3">
      <c r="B36" s="61" t="s">
        <v>79</v>
      </c>
      <c r="C36" s="57"/>
      <c r="D36" s="57"/>
      <c r="E36" s="58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60"/>
      <c r="Q36" s="63"/>
    </row>
    <row r="37" spans="2:17" ht="15.6" x14ac:dyDescent="0.3">
      <c r="B37" s="61" t="s">
        <v>80</v>
      </c>
      <c r="C37" s="57"/>
      <c r="D37" s="57"/>
      <c r="E37" s="58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60"/>
      <c r="Q37" s="63"/>
    </row>
    <row r="38" spans="2:17" ht="15.6" x14ac:dyDescent="0.3">
      <c r="B38" s="34" t="s">
        <v>81</v>
      </c>
      <c r="C38" s="57"/>
      <c r="D38" s="57"/>
      <c r="E38" s="58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60"/>
      <c r="Q38" s="63"/>
    </row>
    <row r="39" spans="2:17" ht="15" x14ac:dyDescent="0.25">
      <c r="B39" s="61" t="s">
        <v>82</v>
      </c>
      <c r="C39" s="60"/>
      <c r="D39" s="60"/>
      <c r="E39" s="62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0"/>
      <c r="Q39" s="64"/>
    </row>
  </sheetData>
  <mergeCells count="1">
    <mergeCell ref="E9:K9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topLeftCell="E1" zoomScaleNormal="100" workbookViewId="0">
      <selection activeCell="W51" sqref="W51"/>
    </sheetView>
  </sheetViews>
  <sheetFormatPr defaultRowHeight="13.2" x14ac:dyDescent="0.25"/>
  <sheetData/>
  <pageMargins left="0.11811023622047245" right="0.70866141732283472" top="0.74803149606299213" bottom="0.74803149606299213" header="0.31496062992125984" footer="0.31496062992125984"/>
  <pageSetup paperSize="9" scale="73" orientation="landscape" r:id="rId1"/>
  <colBreaks count="1" manualBreakCount="1">
    <brk id="22" max="1048575" man="1"/>
  </col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"/>
  <sheetViews>
    <sheetView topLeftCell="I16" zoomScaleNormal="100" workbookViewId="0">
      <selection activeCell="AA43" sqref="AA43"/>
    </sheetView>
  </sheetViews>
  <sheetFormatPr defaultRowHeight="13.2" x14ac:dyDescent="0.25"/>
  <sheetData/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4:J42"/>
  <sheetViews>
    <sheetView workbookViewId="0">
      <selection activeCell="M13" sqref="M13"/>
    </sheetView>
  </sheetViews>
  <sheetFormatPr defaultRowHeight="13.2" x14ac:dyDescent="0.25"/>
  <cols>
    <col min="1" max="1" width="8.5546875" customWidth="1"/>
    <col min="2" max="8" width="12.5546875" customWidth="1"/>
    <col min="9" max="10" width="10.5546875" customWidth="1"/>
  </cols>
  <sheetData>
    <row r="4" spans="2:10" ht="14.4" x14ac:dyDescent="0.3">
      <c r="B4" s="1"/>
      <c r="C4" s="32"/>
      <c r="D4" s="32"/>
      <c r="E4" s="200" t="s">
        <v>58</v>
      </c>
      <c r="F4" s="200"/>
      <c r="G4" s="200"/>
      <c r="H4" s="200" t="s">
        <v>68</v>
      </c>
      <c r="J4" s="200"/>
    </row>
    <row r="5" spans="2:10" ht="14.4" x14ac:dyDescent="0.3">
      <c r="B5" s="1"/>
      <c r="C5" s="32"/>
      <c r="D5" s="33"/>
      <c r="E5" s="200" t="s">
        <v>59</v>
      </c>
      <c r="F5" s="200"/>
      <c r="G5" s="200"/>
      <c r="H5" s="200" t="s">
        <v>54</v>
      </c>
      <c r="J5" s="200"/>
    </row>
    <row r="6" spans="2:10" ht="14.4" x14ac:dyDescent="0.3">
      <c r="B6" s="1"/>
      <c r="C6" s="32"/>
      <c r="D6" s="33"/>
      <c r="E6" s="200"/>
      <c r="F6" s="200"/>
      <c r="G6" s="200"/>
      <c r="H6" s="200" t="s">
        <v>55</v>
      </c>
      <c r="J6" s="200"/>
    </row>
    <row r="7" spans="2:10" ht="14.4" x14ac:dyDescent="0.3">
      <c r="B7" s="1"/>
      <c r="C7" s="32"/>
      <c r="D7" s="33"/>
      <c r="E7" s="200"/>
      <c r="F7" s="200"/>
      <c r="G7" s="200"/>
      <c r="H7" s="200" t="s">
        <v>56</v>
      </c>
      <c r="J7" s="200"/>
    </row>
    <row r="8" spans="2:10" ht="14.4" x14ac:dyDescent="0.3">
      <c r="B8" s="1"/>
      <c r="C8" s="32"/>
      <c r="D8" s="33"/>
      <c r="E8" s="200"/>
      <c r="F8" s="200"/>
      <c r="G8" s="200"/>
      <c r="H8" s="200" t="s">
        <v>57</v>
      </c>
      <c r="J8" s="200"/>
    </row>
    <row r="9" spans="2:10" x14ac:dyDescent="0.25">
      <c r="B9" s="1"/>
      <c r="C9" s="32"/>
      <c r="D9" s="33"/>
      <c r="E9" s="34"/>
      <c r="F9" s="34"/>
      <c r="G9" s="35"/>
      <c r="H9" s="35"/>
      <c r="I9" s="35"/>
      <c r="J9" s="36"/>
    </row>
    <row r="10" spans="2:10" x14ac:dyDescent="0.25">
      <c r="B10" s="38"/>
      <c r="C10" s="32"/>
      <c r="D10" s="33"/>
      <c r="E10" s="34"/>
      <c r="F10" s="34"/>
      <c r="G10" s="39"/>
      <c r="H10" s="35"/>
      <c r="I10" s="35"/>
      <c r="J10" s="36"/>
    </row>
    <row r="11" spans="2:10" ht="14.4" thickBot="1" x14ac:dyDescent="0.3">
      <c r="B11" s="38"/>
      <c r="C11" s="32"/>
      <c r="D11" s="40"/>
      <c r="E11" s="41"/>
      <c r="F11" s="41"/>
      <c r="G11" s="42"/>
      <c r="H11" s="43"/>
      <c r="I11" s="44"/>
      <c r="J11" s="44"/>
    </row>
    <row r="12" spans="2:10" ht="18" thickBot="1" x14ac:dyDescent="0.35">
      <c r="B12" s="377" t="s">
        <v>151</v>
      </c>
      <c r="C12" s="380"/>
      <c r="D12" s="380"/>
      <c r="E12" s="380"/>
      <c r="F12" s="380"/>
      <c r="G12" s="380"/>
      <c r="H12" s="380"/>
      <c r="I12" s="380"/>
      <c r="J12" s="381"/>
    </row>
    <row r="13" spans="2:10" ht="17.399999999999999" x14ac:dyDescent="0.3">
      <c r="B13" s="201"/>
      <c r="C13" s="202"/>
      <c r="D13" s="202"/>
      <c r="E13" s="202"/>
      <c r="F13" s="202"/>
      <c r="G13" s="202"/>
      <c r="H13" s="202"/>
      <c r="I13" s="202"/>
      <c r="J13" s="202"/>
    </row>
    <row r="14" spans="2:10" x14ac:dyDescent="0.25">
      <c r="B14" s="45" t="s">
        <v>70</v>
      </c>
      <c r="C14" s="46"/>
      <c r="D14" s="46"/>
      <c r="E14" s="46"/>
      <c r="F14" s="46"/>
      <c r="G14" s="47"/>
      <c r="H14" s="47"/>
      <c r="I14" s="47"/>
      <c r="J14" s="47"/>
    </row>
    <row r="15" spans="2:10" ht="13.8" thickBot="1" x14ac:dyDescent="0.3"/>
    <row r="16" spans="2:10" ht="52.8" thickBot="1" x14ac:dyDescent="0.3">
      <c r="B16" s="48" t="s">
        <v>71</v>
      </c>
      <c r="C16" s="230" t="s">
        <v>1</v>
      </c>
      <c r="D16" s="230" t="s">
        <v>2</v>
      </c>
      <c r="E16" s="230" t="s">
        <v>72</v>
      </c>
      <c r="F16" s="48" t="s">
        <v>73</v>
      </c>
      <c r="G16" s="48" t="s">
        <v>5</v>
      </c>
      <c r="H16" s="48" t="s">
        <v>6</v>
      </c>
      <c r="I16" s="249" t="s">
        <v>152</v>
      </c>
      <c r="J16" s="250" t="s">
        <v>153</v>
      </c>
    </row>
    <row r="17" spans="2:10" ht="15.6" x14ac:dyDescent="0.3">
      <c r="B17" s="286">
        <v>15</v>
      </c>
      <c r="C17" s="287">
        <v>22</v>
      </c>
      <c r="D17" s="287">
        <v>88.9</v>
      </c>
      <c r="E17" s="287">
        <v>11.1</v>
      </c>
      <c r="F17" s="288">
        <v>4</v>
      </c>
      <c r="G17" s="288">
        <v>15.9</v>
      </c>
      <c r="H17" s="288">
        <v>60.3</v>
      </c>
      <c r="I17" s="289">
        <v>0.44</v>
      </c>
      <c r="J17" s="290">
        <v>0.47</v>
      </c>
    </row>
    <row r="18" spans="2:10" ht="15.6" x14ac:dyDescent="0.3">
      <c r="B18" s="209">
        <v>20</v>
      </c>
      <c r="C18" s="211">
        <v>28</v>
      </c>
      <c r="D18" s="211">
        <v>98.4</v>
      </c>
      <c r="E18" s="211">
        <v>12.7</v>
      </c>
      <c r="F18" s="212">
        <v>4</v>
      </c>
      <c r="G18" s="212">
        <v>15.9</v>
      </c>
      <c r="H18" s="212">
        <v>69.8</v>
      </c>
      <c r="I18" s="291">
        <v>0.62</v>
      </c>
      <c r="J18" s="292">
        <v>0.68</v>
      </c>
    </row>
    <row r="19" spans="2:10" ht="15.6" x14ac:dyDescent="0.3">
      <c r="B19" s="209">
        <v>25</v>
      </c>
      <c r="C19" s="211">
        <v>35</v>
      </c>
      <c r="D19" s="211">
        <v>107.9</v>
      </c>
      <c r="E19" s="211">
        <v>14.3</v>
      </c>
      <c r="F19" s="212">
        <v>4</v>
      </c>
      <c r="G19" s="212">
        <v>15.9</v>
      </c>
      <c r="H19" s="212">
        <v>79.400000000000006</v>
      </c>
      <c r="I19" s="291">
        <v>0.83</v>
      </c>
      <c r="J19" s="292">
        <v>0.94</v>
      </c>
    </row>
    <row r="20" spans="2:10" ht="15.6" x14ac:dyDescent="0.3">
      <c r="B20" s="209">
        <v>32</v>
      </c>
      <c r="C20" s="211">
        <v>44</v>
      </c>
      <c r="D20" s="211">
        <v>117.5</v>
      </c>
      <c r="E20" s="211">
        <v>15.9</v>
      </c>
      <c r="F20" s="212">
        <v>4</v>
      </c>
      <c r="G20" s="212">
        <v>15.9</v>
      </c>
      <c r="H20" s="212">
        <v>88.9</v>
      </c>
      <c r="I20" s="291">
        <v>1.06</v>
      </c>
      <c r="J20" s="292">
        <v>1.25</v>
      </c>
    </row>
    <row r="21" spans="2:10" ht="15.6" x14ac:dyDescent="0.3">
      <c r="B21" s="215">
        <v>40</v>
      </c>
      <c r="C21" s="217">
        <v>50</v>
      </c>
      <c r="D21" s="217">
        <v>127</v>
      </c>
      <c r="E21" s="217">
        <v>17.5</v>
      </c>
      <c r="F21" s="216">
        <v>4</v>
      </c>
      <c r="G21" s="217">
        <v>15.9</v>
      </c>
      <c r="H21" s="217">
        <v>98.4</v>
      </c>
      <c r="I21" s="293">
        <v>1.36</v>
      </c>
      <c r="J21" s="292">
        <v>1.63</v>
      </c>
    </row>
    <row r="22" spans="2:10" ht="15.6" x14ac:dyDescent="0.3">
      <c r="B22" s="215">
        <v>50</v>
      </c>
      <c r="C22" s="217">
        <v>62</v>
      </c>
      <c r="D22" s="217">
        <v>152.4</v>
      </c>
      <c r="E22" s="217">
        <v>19</v>
      </c>
      <c r="F22" s="216">
        <v>4</v>
      </c>
      <c r="G22" s="217">
        <v>19</v>
      </c>
      <c r="H22" s="217">
        <v>120.6</v>
      </c>
      <c r="I22" s="293">
        <v>2.1</v>
      </c>
      <c r="J22" s="292">
        <v>2.5499999999999998</v>
      </c>
    </row>
    <row r="23" spans="2:10" ht="15.6" x14ac:dyDescent="0.3">
      <c r="B23" s="215">
        <v>65</v>
      </c>
      <c r="C23" s="217">
        <v>77.75</v>
      </c>
      <c r="D23" s="217">
        <v>177.8</v>
      </c>
      <c r="E23" s="217">
        <v>22.2</v>
      </c>
      <c r="F23" s="216">
        <v>4</v>
      </c>
      <c r="G23" s="217">
        <v>19</v>
      </c>
      <c r="H23" s="217">
        <v>139.69999999999999</v>
      </c>
      <c r="I23" s="293">
        <v>3.3</v>
      </c>
      <c r="J23" s="292">
        <v>4.13</v>
      </c>
    </row>
    <row r="24" spans="2:10" ht="15.6" x14ac:dyDescent="0.3">
      <c r="B24" s="215">
        <v>80</v>
      </c>
      <c r="C24" s="217">
        <v>90.7</v>
      </c>
      <c r="D24" s="217">
        <v>190.5</v>
      </c>
      <c r="E24" s="217">
        <v>23.8</v>
      </c>
      <c r="F24" s="216">
        <v>4</v>
      </c>
      <c r="G24" s="217">
        <v>19</v>
      </c>
      <c r="H24" s="217">
        <v>152.4</v>
      </c>
      <c r="I24" s="293">
        <v>3.9</v>
      </c>
      <c r="J24" s="292">
        <v>5.1100000000000003</v>
      </c>
    </row>
    <row r="25" spans="2:10" ht="15.6" x14ac:dyDescent="0.3">
      <c r="B25" s="215">
        <v>100</v>
      </c>
      <c r="C25" s="217">
        <v>116.1</v>
      </c>
      <c r="D25" s="217">
        <v>228.6</v>
      </c>
      <c r="E25" s="217">
        <v>23.8</v>
      </c>
      <c r="F25" s="216">
        <v>8</v>
      </c>
      <c r="G25" s="217">
        <v>19</v>
      </c>
      <c r="H25" s="217">
        <v>190.5</v>
      </c>
      <c r="I25" s="293">
        <v>5.26</v>
      </c>
      <c r="J25" s="292">
        <v>7.24</v>
      </c>
    </row>
    <row r="26" spans="2:10" ht="15.6" x14ac:dyDescent="0.3">
      <c r="B26" s="215">
        <v>125</v>
      </c>
      <c r="C26" s="217">
        <v>142.19999999999999</v>
      </c>
      <c r="D26" s="217">
        <v>254</v>
      </c>
      <c r="E26" s="217">
        <v>23.8</v>
      </c>
      <c r="F26" s="216">
        <v>8</v>
      </c>
      <c r="G26" s="217">
        <v>22.2</v>
      </c>
      <c r="H26" s="217">
        <v>215.9</v>
      </c>
      <c r="I26" s="293">
        <v>5.93</v>
      </c>
      <c r="J26" s="292">
        <v>8.89</v>
      </c>
    </row>
    <row r="27" spans="2:10" ht="15.6" x14ac:dyDescent="0.3">
      <c r="B27" s="215">
        <v>150</v>
      </c>
      <c r="C27" s="217">
        <v>167.5</v>
      </c>
      <c r="D27" s="217">
        <v>279.39999999999998</v>
      </c>
      <c r="E27" s="217">
        <v>25.4</v>
      </c>
      <c r="F27" s="216">
        <v>8</v>
      </c>
      <c r="G27" s="217">
        <v>22.2</v>
      </c>
      <c r="H27" s="217">
        <v>241.3</v>
      </c>
      <c r="I27" s="293">
        <v>7.21</v>
      </c>
      <c r="J27" s="292">
        <v>11.6</v>
      </c>
    </row>
    <row r="28" spans="2:10" ht="15.6" x14ac:dyDescent="0.3">
      <c r="B28" s="215">
        <v>200</v>
      </c>
      <c r="C28" s="217">
        <v>221.5</v>
      </c>
      <c r="D28" s="217">
        <v>342.9</v>
      </c>
      <c r="E28" s="217">
        <v>28.6</v>
      </c>
      <c r="F28" s="216">
        <v>8</v>
      </c>
      <c r="G28" s="217">
        <v>22.2</v>
      </c>
      <c r="H28" s="217">
        <v>298.39999999999998</v>
      </c>
      <c r="I28" s="293">
        <v>11.38</v>
      </c>
      <c r="J28" s="292">
        <v>20.02</v>
      </c>
    </row>
    <row r="29" spans="2:10" ht="15.6" x14ac:dyDescent="0.3">
      <c r="B29" s="215">
        <v>250</v>
      </c>
      <c r="C29" s="217">
        <v>276.3</v>
      </c>
      <c r="D29" s="217">
        <v>406.4</v>
      </c>
      <c r="E29" s="217">
        <v>30.2</v>
      </c>
      <c r="F29" s="216">
        <v>12</v>
      </c>
      <c r="G29" s="217">
        <v>25.4</v>
      </c>
      <c r="H29" s="217">
        <v>361.9</v>
      </c>
      <c r="I29" s="293">
        <v>15.08</v>
      </c>
      <c r="J29" s="292">
        <v>29.28</v>
      </c>
    </row>
    <row r="30" spans="2:10" ht="15.6" x14ac:dyDescent="0.3">
      <c r="B30" s="215">
        <v>300</v>
      </c>
      <c r="C30" s="217">
        <v>327.2</v>
      </c>
      <c r="D30" s="217">
        <v>482.6</v>
      </c>
      <c r="E30" s="217">
        <v>31.7</v>
      </c>
      <c r="F30" s="216">
        <v>12</v>
      </c>
      <c r="G30" s="217">
        <v>25.4</v>
      </c>
      <c r="H30" s="217">
        <v>431.8</v>
      </c>
      <c r="I30" s="293">
        <v>23.06</v>
      </c>
      <c r="J30" s="292">
        <v>43.97</v>
      </c>
    </row>
    <row r="31" spans="2:10" ht="15.6" x14ac:dyDescent="0.3">
      <c r="B31" s="215">
        <v>350</v>
      </c>
      <c r="C31" s="217">
        <v>360.43</v>
      </c>
      <c r="D31" s="217">
        <v>533.4</v>
      </c>
      <c r="E31" s="217">
        <v>34.9</v>
      </c>
      <c r="F31" s="216">
        <v>12</v>
      </c>
      <c r="G31" s="217">
        <v>28.6</v>
      </c>
      <c r="H31" s="217">
        <v>476.2</v>
      </c>
      <c r="I31" s="293">
        <v>31.13</v>
      </c>
      <c r="J31" s="292">
        <v>59.05</v>
      </c>
    </row>
    <row r="32" spans="2:10" ht="15.6" x14ac:dyDescent="0.3">
      <c r="B32" s="215">
        <v>400</v>
      </c>
      <c r="C32" s="217">
        <v>411.23</v>
      </c>
      <c r="D32" s="217">
        <v>596.9</v>
      </c>
      <c r="E32" s="217">
        <v>36.5</v>
      </c>
      <c r="F32" s="216">
        <v>16</v>
      </c>
      <c r="G32" s="217">
        <v>28.6</v>
      </c>
      <c r="H32" s="217">
        <v>539.70000000000005</v>
      </c>
      <c r="I32" s="293">
        <v>39.15</v>
      </c>
      <c r="J32" s="292">
        <v>77.16</v>
      </c>
    </row>
    <row r="33" spans="2:10" ht="15.6" x14ac:dyDescent="0.3">
      <c r="B33" s="215">
        <v>450</v>
      </c>
      <c r="C33" s="217">
        <v>461.83</v>
      </c>
      <c r="D33" s="217">
        <v>635</v>
      </c>
      <c r="E33" s="217">
        <v>39.700000000000003</v>
      </c>
      <c r="F33" s="216">
        <v>16</v>
      </c>
      <c r="G33" s="217">
        <v>31.7</v>
      </c>
      <c r="H33" s="217">
        <v>577.79999999999995</v>
      </c>
      <c r="I33" s="293">
        <v>42.52</v>
      </c>
      <c r="J33" s="292">
        <v>94.67</v>
      </c>
    </row>
    <row r="34" spans="2:10" ht="15.6" x14ac:dyDescent="0.3">
      <c r="B34" s="215">
        <v>500</v>
      </c>
      <c r="C34" s="217">
        <v>512.83000000000004</v>
      </c>
      <c r="D34" s="217">
        <v>698</v>
      </c>
      <c r="E34" s="217">
        <v>42.9</v>
      </c>
      <c r="F34" s="216">
        <v>20</v>
      </c>
      <c r="G34" s="217">
        <v>31.7</v>
      </c>
      <c r="H34" s="217">
        <v>635</v>
      </c>
      <c r="I34" s="293">
        <v>53.94</v>
      </c>
      <c r="J34" s="292">
        <v>123.43</v>
      </c>
    </row>
    <row r="35" spans="2:10" ht="15.6" x14ac:dyDescent="0.3">
      <c r="B35" s="215">
        <v>550</v>
      </c>
      <c r="C35" s="217">
        <v>563.79999999999995</v>
      </c>
      <c r="D35" s="217">
        <f>29.5*25.4</f>
        <v>749.3</v>
      </c>
      <c r="E35" s="217">
        <f>1.75*25.4</f>
        <v>44.449999999999996</v>
      </c>
      <c r="F35" s="216">
        <v>20</v>
      </c>
      <c r="G35" s="217">
        <v>35</v>
      </c>
      <c r="H35" s="217">
        <f>27.25*25.4</f>
        <v>692.15</v>
      </c>
      <c r="I35" s="293">
        <v>60.05</v>
      </c>
      <c r="J35" s="292">
        <v>147.18</v>
      </c>
    </row>
    <row r="36" spans="2:10" ht="16.2" thickBot="1" x14ac:dyDescent="0.35">
      <c r="B36" s="219">
        <v>600</v>
      </c>
      <c r="C36" s="221">
        <v>614.83000000000004</v>
      </c>
      <c r="D36" s="221">
        <f>32*25.4</f>
        <v>812.8</v>
      </c>
      <c r="E36" s="221">
        <f>1.81*25.4</f>
        <v>45.973999999999997</v>
      </c>
      <c r="F36" s="220">
        <v>20</v>
      </c>
      <c r="G36" s="221">
        <v>35</v>
      </c>
      <c r="H36" s="221">
        <f>29.5*25.4</f>
        <v>749.3</v>
      </c>
      <c r="I36" s="294">
        <v>73.150000000000006</v>
      </c>
      <c r="J36" s="292">
        <v>180.25</v>
      </c>
    </row>
    <row r="37" spans="2:10" x14ac:dyDescent="0.25">
      <c r="B37" s="45" t="s">
        <v>60</v>
      </c>
    </row>
    <row r="38" spans="2:10" x14ac:dyDescent="0.25">
      <c r="B38" s="61" t="s">
        <v>78</v>
      </c>
    </row>
    <row r="39" spans="2:10" x14ac:dyDescent="0.25">
      <c r="B39" s="61" t="s">
        <v>79</v>
      </c>
    </row>
    <row r="40" spans="2:10" x14ac:dyDescent="0.25">
      <c r="B40" s="61" t="s">
        <v>80</v>
      </c>
    </row>
    <row r="41" spans="2:10" x14ac:dyDescent="0.25">
      <c r="B41" s="34" t="s">
        <v>81</v>
      </c>
    </row>
    <row r="42" spans="2:10" x14ac:dyDescent="0.25">
      <c r="B42" s="61" t="s">
        <v>82</v>
      </c>
    </row>
  </sheetData>
  <mergeCells count="1">
    <mergeCell ref="B12:J1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2</vt:i4>
      </vt:variant>
    </vt:vector>
  </HeadingPairs>
  <TitlesOfParts>
    <vt:vector size="58" baseType="lpstr">
      <vt:lpstr>SANS 1123_15mm NB OD 21.3</vt:lpstr>
      <vt:lpstr>SANS 1123_20mm NB OD 26.9</vt:lpstr>
      <vt:lpstr>SANS 1123_25mm NB OD 42.4</vt:lpstr>
      <vt:lpstr>SANS 1123_32mm NB OD 42.4</vt:lpstr>
      <vt:lpstr>SANS 1123_40mm NB OD 48.3</vt:lpstr>
      <vt:lpstr>SANS 1123_50mm NB OD 60.3</vt:lpstr>
      <vt:lpstr>SANS 1123_65mm NB OD 76.1</vt:lpstr>
      <vt:lpstr>SANS 1123_80mm NB OD 88.9</vt:lpstr>
      <vt:lpstr>SANS 1123_100mm NB OD 114.3</vt:lpstr>
      <vt:lpstr>SANS 1123_125mm NB OD 139.7</vt:lpstr>
      <vt:lpstr>SANS 1123_150mm NB OD 165.1</vt:lpstr>
      <vt:lpstr>SANS 1123_200mm NB OD 219.1</vt:lpstr>
      <vt:lpstr>SANS 1123_250mm NB OD 273</vt:lpstr>
      <vt:lpstr>SANS 1123_300mm NB OD 323.9</vt:lpstr>
      <vt:lpstr>SANS 1123_350mm NB OD 355.6</vt:lpstr>
      <vt:lpstr>SANS 1123_400mm NB OD 406.4</vt:lpstr>
      <vt:lpstr>_450mm NB OD 457.2</vt:lpstr>
      <vt:lpstr>_500mm NB OD 508</vt:lpstr>
      <vt:lpstr>_550mm NB</vt:lpstr>
      <vt:lpstr>_600mm NB OD 609.6</vt:lpstr>
      <vt:lpstr>_650mm NB</vt:lpstr>
      <vt:lpstr>700mm NB OD 711.2</vt:lpstr>
      <vt:lpstr>_750mm NB</vt:lpstr>
      <vt:lpstr>_800mm NB OD 812.8</vt:lpstr>
      <vt:lpstr>_900mm NB OD 914.4</vt:lpstr>
      <vt:lpstr>_1000mm NB OD 1016</vt:lpstr>
      <vt:lpstr>_1100mm NB</vt:lpstr>
      <vt:lpstr>_1200mm NB OD 1220</vt:lpstr>
      <vt:lpstr>1300mm NB 1320 OD</vt:lpstr>
      <vt:lpstr>SANS 1123 1420 OD</vt:lpstr>
      <vt:lpstr>SANS 1123 1422.4 OD</vt:lpstr>
      <vt:lpstr>SANS 1123 1524 OD</vt:lpstr>
      <vt:lpstr>SANS 1123_1520mm OD</vt:lpstr>
      <vt:lpstr>SANS 1123 1625.6 OD</vt:lpstr>
      <vt:lpstr>SANS 1123_1620mm OD</vt:lpstr>
      <vt:lpstr>SANS 1123 1820 NB</vt:lpstr>
      <vt:lpstr>SANS 1123_1828.8mm NB</vt:lpstr>
      <vt:lpstr>SANS 1123 2020 OD</vt:lpstr>
      <vt:lpstr>SANS 1123_2032mm OD</vt:lpstr>
      <vt:lpstr>SANS 1123 2235.2 mm OD</vt:lpstr>
      <vt:lpstr>SANS 1123_2230mm OD</vt:lpstr>
      <vt:lpstr>SANS 1123_2400mm NB</vt:lpstr>
      <vt:lpstr>1000-3 Backing Rings</vt:lpstr>
      <vt:lpstr>1600-3 Backing Rings</vt:lpstr>
      <vt:lpstr>2500-3 Backing Rings</vt:lpstr>
      <vt:lpstr>ASME 150 Backing Rings</vt:lpstr>
      <vt:lpstr>Table D Backing Rings</vt:lpstr>
      <vt:lpstr>EN 1093 PN 10 backing Ring</vt:lpstr>
      <vt:lpstr>Table E Backing Rings</vt:lpstr>
      <vt:lpstr>RWB 1500 kPa</vt:lpstr>
      <vt:lpstr>RWB 3500 kPa</vt:lpstr>
      <vt:lpstr>RWB 5000 kPa</vt:lpstr>
      <vt:lpstr>RWB 7000 kPa</vt:lpstr>
      <vt:lpstr>ASME 150 LB</vt:lpstr>
      <vt:lpstr>ASME 300LB</vt:lpstr>
      <vt:lpstr>150 # no hub</vt:lpstr>
      <vt:lpstr>'_550mm NB'!Print_Area</vt:lpstr>
      <vt:lpstr>'ASME 150 LB'!Print_Area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Sebastiaan Siegers</cp:lastModifiedBy>
  <cp:lastPrinted>2024-03-12T12:47:00Z</cp:lastPrinted>
  <dcterms:created xsi:type="dcterms:W3CDTF">2009-02-16T17:04:48Z</dcterms:created>
  <dcterms:modified xsi:type="dcterms:W3CDTF">2025-07-25T11:04:49Z</dcterms:modified>
</cp:coreProperties>
</file>