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<sst xmlns="http://schemas.openxmlformats.org/spreadsheetml/2006/main" count="133" uniqueCount="57">
  <si>
    <t>limit</t>
  </si>
  <si>
    <t>&lt;- Estimate. Way lower</t>
  </si>
  <si>
    <t xml:space="preserve">Unallylated </t>
  </si>
  <si>
    <t>Allylated</t>
  </si>
  <si>
    <t>MM</t>
  </si>
  <si>
    <t>Volume</t>
  </si>
  <si>
    <t>Target Molarity</t>
  </si>
  <si>
    <t>Required Weight</t>
  </si>
  <si>
    <t>PUT IN WEIGHT</t>
  </si>
  <si>
    <t>REMENANT</t>
  </si>
  <si>
    <t>Unallylated</t>
  </si>
  <si>
    <t>Conc</t>
  </si>
  <si>
    <t>Absorption</t>
  </si>
  <si>
    <t>OG</t>
  </si>
  <si>
    <t>Dyll10</t>
  </si>
  <si>
    <t>5 from OJ Dyll</t>
  </si>
  <si>
    <t xml:space="preserve"> of interest</t>
  </si>
  <si>
    <t xml:space="preserve">2.5 from 100Dyll </t>
  </si>
  <si>
    <t>2.5 from 1000 Dyll</t>
  </si>
  <si>
    <t>not sensitivd</t>
  </si>
  <si>
    <t>(TOO HIGH).</t>
  </si>
  <si>
    <t>2.5 from 100 dyll</t>
  </si>
  <si>
    <t>2.5 from 1000 dyll</t>
  </si>
  <si>
    <t>ns</t>
  </si>
  <si>
    <t>Dye Peak</t>
  </si>
  <si>
    <t>Allylated Peak</t>
  </si>
  <si>
    <t>ABSORPTIONS</t>
  </si>
  <si>
    <t>5RPS</t>
  </si>
  <si>
    <t>6H</t>
  </si>
  <si>
    <t>12H</t>
  </si>
  <si>
    <t>24H</t>
  </si>
  <si>
    <t>48H</t>
  </si>
  <si>
    <t>10RPS</t>
  </si>
  <si>
    <t>15RPS</t>
  </si>
  <si>
    <t>20RPS</t>
  </si>
  <si>
    <t>YIELDS</t>
  </si>
  <si>
    <t>Average</t>
  </si>
  <si>
    <t>Catalytic Factor</t>
  </si>
  <si>
    <t>F FACT</t>
  </si>
  <si>
    <t>Estimated Surface Area M3</t>
  </si>
  <si>
    <t>v</t>
  </si>
  <si>
    <t>Surface Area</t>
  </si>
  <si>
    <t>6.86 + 0.812 ln x</t>
  </si>
  <si>
    <t>6.01 + 0.69 ln x</t>
  </si>
  <si>
    <t>-2.06E-03 + 1.54E-03 ln x</t>
  </si>
  <si>
    <t>-2.79E-03 + 1.84E-03 ln x</t>
  </si>
  <si>
    <t>again :3</t>
  </si>
  <si>
    <t>7RPS</t>
  </si>
  <si>
    <t>11RPS</t>
  </si>
  <si>
    <t>14RPS</t>
  </si>
  <si>
    <t>16RPS</t>
  </si>
  <si>
    <t>Surface</t>
  </si>
  <si>
    <t>ff</t>
  </si>
  <si>
    <t>Predicted CF</t>
  </si>
  <si>
    <t>CF</t>
  </si>
  <si>
    <t>Predicted SA</t>
  </si>
  <si>
    <t>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</si>
</sst>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202124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B1" s="1" t="s">
        <v>0</v>
      </c>
      <c r="C1" s="2">
        <f t="shared" ref="C1:D1" si="1">4/C4</f>
        <v>0.01542507655</v>
      </c>
      <c r="D1" s="2">
        <f t="shared" si="1"/>
        <v>0.01336094595</v>
      </c>
      <c r="E1" s="1" t="s">
        <v>1</v>
      </c>
    </row>
    <row r="3">
      <c r="C3" s="1" t="s">
        <v>2</v>
      </c>
      <c r="D3" s="1" t="s">
        <v>3</v>
      </c>
    </row>
    <row r="4">
      <c r="B4" s="1" t="s">
        <v>4</v>
      </c>
      <c r="C4" s="1">
        <v>259.318</v>
      </c>
      <c r="D4" s="3">
        <v>299.38</v>
      </c>
    </row>
    <row r="6">
      <c r="B6" s="1" t="s">
        <v>5</v>
      </c>
      <c r="C6" s="1">
        <v>250.0</v>
      </c>
      <c r="D6" s="1">
        <v>250.0</v>
      </c>
    </row>
    <row r="7">
      <c r="B7" s="1" t="s">
        <v>6</v>
      </c>
      <c r="C7" s="2">
        <f t="shared" ref="C7:D7" si="2"> 10^(-5)</f>
        <v>0.00001</v>
      </c>
      <c r="D7" s="2">
        <f t="shared" si="2"/>
        <v>0.00001</v>
      </c>
    </row>
    <row r="8">
      <c r="B8" s="1" t="s">
        <v>7</v>
      </c>
      <c r="C8" s="1">
        <f t="shared" ref="C8:D8" si="3">C7 * C4 * (C6*10^(-3))</f>
        <v>0.000648295</v>
      </c>
      <c r="D8" s="1">
        <f t="shared" si="3"/>
        <v>0.00074845</v>
      </c>
    </row>
    <row r="9">
      <c r="B9" s="1" t="s">
        <v>8</v>
      </c>
      <c r="C9" s="1">
        <v>0.65</v>
      </c>
      <c r="D9" s="1">
        <v>0.75</v>
      </c>
    </row>
    <row r="10">
      <c r="A10" s="1"/>
      <c r="B10" s="1" t="s">
        <v>9</v>
      </c>
      <c r="C10" s="1">
        <v>0.12</v>
      </c>
      <c r="D10" s="1">
        <v>0.55</v>
      </c>
    </row>
    <row r="13">
      <c r="A13" s="1" t="s">
        <v>10</v>
      </c>
    </row>
    <row r="14">
      <c r="A14" s="1"/>
      <c r="B14" s="1" t="s">
        <v>11</v>
      </c>
      <c r="C14" s="1" t="s">
        <v>12</v>
      </c>
    </row>
    <row r="15">
      <c r="A15" s="1" t="s">
        <v>13</v>
      </c>
      <c r="B15" s="2">
        <f>((C$9 - C$10)/C$4)/(C$6*10^(-3))</f>
        <v>0.00817529057</v>
      </c>
      <c r="C15" s="1">
        <v>2.548</v>
      </c>
      <c r="D15" s="1">
        <v>2.288</v>
      </c>
      <c r="E15" s="1">
        <v>2.343</v>
      </c>
    </row>
    <row r="16">
      <c r="A16" s="1" t="s">
        <v>14</v>
      </c>
      <c r="B16" s="1">
        <v>0.001033480129</v>
      </c>
      <c r="C16" s="1">
        <v>1.413</v>
      </c>
      <c r="D16" s="1">
        <v>1.35</v>
      </c>
      <c r="E16" s="1">
        <v>1.435</v>
      </c>
    </row>
    <row r="17">
      <c r="A17" s="1" t="s">
        <v>15</v>
      </c>
      <c r="B17" s="4">
        <v>1.6350580799999998E-4</v>
      </c>
      <c r="C17" s="1">
        <v>0.449</v>
      </c>
      <c r="D17" s="1">
        <v>0.493</v>
      </c>
      <c r="E17" s="1">
        <v>0.538</v>
      </c>
      <c r="F17" s="1">
        <v>0.505</v>
      </c>
      <c r="G17" s="1">
        <v>0.51</v>
      </c>
      <c r="H17" s="1" t="s">
        <v>16</v>
      </c>
    </row>
    <row r="18">
      <c r="A18" s="1" t="s">
        <v>17</v>
      </c>
      <c r="B18" s="2">
        <f t="shared" ref="B18:B19" si="4">0.025 * B17</f>
        <v>0.0000040876452</v>
      </c>
      <c r="C18" s="1">
        <v>0.053</v>
      </c>
      <c r="D18" s="1">
        <v>0.053</v>
      </c>
      <c r="E18" s="1">
        <v>0.053</v>
      </c>
      <c r="F18" s="1">
        <v>0.053</v>
      </c>
      <c r="G18" s="1">
        <v>0.053</v>
      </c>
    </row>
    <row r="19">
      <c r="A19" s="1" t="s">
        <v>18</v>
      </c>
      <c r="B19" s="2">
        <f t="shared" si="4"/>
        <v>0.00000010219113</v>
      </c>
      <c r="C19" s="1" t="s">
        <v>19</v>
      </c>
    </row>
    <row r="23">
      <c r="A23" s="1" t="s">
        <v>3</v>
      </c>
    </row>
    <row r="24">
      <c r="B24" s="1" t="s">
        <v>11</v>
      </c>
      <c r="C24" s="1" t="s">
        <v>12</v>
      </c>
    </row>
    <row r="25">
      <c r="A25" s="1" t="s">
        <v>13</v>
      </c>
      <c r="B25" s="2">
        <f>((D$9 - D$10)/D$4)/(D$6*10^(-3))</f>
        <v>0.002672189191</v>
      </c>
      <c r="C25" s="1">
        <v>3.0</v>
      </c>
      <c r="D25" s="1">
        <v>3.0</v>
      </c>
      <c r="E25" s="1">
        <v>3.0</v>
      </c>
      <c r="F25" s="1" t="s">
        <v>20</v>
      </c>
    </row>
    <row r="26">
      <c r="A26" s="1" t="s">
        <v>14</v>
      </c>
      <c r="B26" s="2">
        <v>3.3776471374173287E-4</v>
      </c>
      <c r="C26" s="1">
        <v>1.532</v>
      </c>
      <c r="D26" s="1">
        <v>1.575</v>
      </c>
      <c r="E26" s="1">
        <v>1.754</v>
      </c>
      <c r="F26" s="1">
        <v>1.352</v>
      </c>
      <c r="G26" s="1">
        <v>1.453</v>
      </c>
    </row>
    <row r="27">
      <c r="A27" s="1" t="s">
        <v>15</v>
      </c>
      <c r="B27" s="4">
        <v>1.6888235E-4</v>
      </c>
      <c r="C27" s="1">
        <v>1.146</v>
      </c>
      <c r="D27" s="1">
        <v>1.127</v>
      </c>
      <c r="E27" s="1">
        <v>1.161</v>
      </c>
      <c r="F27" s="1">
        <v>1.145</v>
      </c>
      <c r="G27" s="1">
        <v>1.42</v>
      </c>
      <c r="H27" s="1" t="s">
        <v>16</v>
      </c>
    </row>
    <row r="28">
      <c r="A28" s="1" t="s">
        <v>21</v>
      </c>
      <c r="B28" s="2">
        <f t="shared" ref="B28:B29" si="5">0.025 * B27</f>
        <v>0.00000422205875</v>
      </c>
      <c r="C28" s="1">
        <v>0.314</v>
      </c>
      <c r="D28" s="1">
        <v>0.317</v>
      </c>
      <c r="E28" s="1">
        <v>0.315</v>
      </c>
      <c r="F28" s="1">
        <v>0.315</v>
      </c>
      <c r="G28" s="1">
        <v>0.316</v>
      </c>
    </row>
    <row r="29">
      <c r="A29" s="1" t="s">
        <v>22</v>
      </c>
      <c r="B29" s="2">
        <f t="shared" si="5"/>
        <v>0.0000001055514688</v>
      </c>
      <c r="C29" s="1" t="s">
        <v>23</v>
      </c>
    </row>
    <row r="34">
      <c r="A34" s="1" t="s">
        <v>24</v>
      </c>
      <c r="B34" s="1">
        <v>1.15</v>
      </c>
    </row>
    <row r="35">
      <c r="A35" s="1" t="s">
        <v>25</v>
      </c>
      <c r="B35" s="1">
        <v>0.475</v>
      </c>
    </row>
    <row r="37">
      <c r="A37" s="1" t="s">
        <v>26</v>
      </c>
    </row>
    <row r="38">
      <c r="A38" s="3" t="s">
        <v>27</v>
      </c>
    </row>
    <row r="39">
      <c r="A39" s="3" t="s">
        <v>28</v>
      </c>
      <c r="B39" s="5">
        <v>0.568</v>
      </c>
      <c r="C39" s="5">
        <v>0.568</v>
      </c>
      <c r="D39" s="5">
        <v>0.485</v>
      </c>
      <c r="E39" s="5">
        <v>0.581</v>
      </c>
      <c r="F39" s="5">
        <v>0.611</v>
      </c>
      <c r="G39" s="5">
        <v>0.49</v>
      </c>
      <c r="H39" s="5">
        <v>0.539</v>
      </c>
      <c r="I39" s="5">
        <v>0.558</v>
      </c>
      <c r="J39" s="5">
        <v>0.51</v>
      </c>
      <c r="K39" s="5">
        <v>0.521</v>
      </c>
      <c r="L39" s="5">
        <v>0.468</v>
      </c>
      <c r="M39" s="5">
        <v>0.555</v>
      </c>
      <c r="N39" s="5">
        <v>0.553</v>
      </c>
      <c r="O39" s="5">
        <v>0.437</v>
      </c>
      <c r="P39" s="5">
        <v>0.551</v>
      </c>
      <c r="Q39" s="5">
        <v>0.553</v>
      </c>
      <c r="AB39" s="5"/>
      <c r="AC39" s="5"/>
      <c r="AD39" s="5"/>
      <c r="AE39" s="5"/>
      <c r="AF39" s="5"/>
      <c r="AG39" s="5"/>
      <c r="AH39" s="5"/>
    </row>
    <row r="40">
      <c r="A40" s="3" t="s">
        <v>29</v>
      </c>
      <c r="B40" s="5">
        <v>0.639</v>
      </c>
      <c r="C40" s="5">
        <v>0.599</v>
      </c>
      <c r="D40" s="5">
        <v>0.579</v>
      </c>
      <c r="E40" s="5">
        <v>0.638</v>
      </c>
      <c r="F40" s="5">
        <v>0.635</v>
      </c>
      <c r="G40" s="5">
        <v>0.617</v>
      </c>
      <c r="H40" s="5">
        <v>0.612</v>
      </c>
      <c r="I40" s="5">
        <v>0.495</v>
      </c>
      <c r="J40" s="5">
        <v>0.529</v>
      </c>
      <c r="K40" s="5">
        <v>0.519</v>
      </c>
      <c r="L40" s="5">
        <v>0.559</v>
      </c>
      <c r="M40" s="5">
        <v>0.541</v>
      </c>
      <c r="N40" s="5">
        <v>0.602</v>
      </c>
      <c r="O40" s="5">
        <v>0.515</v>
      </c>
      <c r="P40" s="5">
        <v>0.592</v>
      </c>
      <c r="Q40" s="5">
        <v>0.584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>
      <c r="A41" s="3" t="s">
        <v>30</v>
      </c>
      <c r="B41" s="5">
        <v>0.678</v>
      </c>
      <c r="C41" s="5">
        <v>0.629</v>
      </c>
      <c r="D41" s="5">
        <v>0.626</v>
      </c>
      <c r="E41" s="5">
        <v>0.663</v>
      </c>
      <c r="F41" s="5">
        <v>0.702</v>
      </c>
      <c r="G41" s="5">
        <v>0.618</v>
      </c>
      <c r="H41" s="5">
        <v>0.685</v>
      </c>
      <c r="I41" s="5">
        <v>0.647</v>
      </c>
      <c r="J41" s="5">
        <v>0.626</v>
      </c>
      <c r="K41" s="5">
        <v>0.644</v>
      </c>
      <c r="L41" s="5">
        <v>0.54</v>
      </c>
      <c r="M41" s="5">
        <v>0.613</v>
      </c>
      <c r="N41" s="5">
        <v>0.679</v>
      </c>
      <c r="O41" s="5">
        <v>0.572</v>
      </c>
      <c r="P41" s="5">
        <v>0.613</v>
      </c>
      <c r="Q41" s="5">
        <v>0.613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>
      <c r="A42" s="3" t="s">
        <v>31</v>
      </c>
      <c r="B42" s="5">
        <v>0.702</v>
      </c>
      <c r="C42" s="5">
        <v>0.605</v>
      </c>
      <c r="D42" s="5">
        <v>0.701</v>
      </c>
      <c r="E42" s="5">
        <v>0.514</v>
      </c>
      <c r="F42" s="5">
        <v>0.703</v>
      </c>
      <c r="G42" s="5">
        <v>0.664</v>
      </c>
      <c r="H42" s="5">
        <v>0.747</v>
      </c>
      <c r="I42" s="5">
        <v>0.659</v>
      </c>
      <c r="J42" s="5">
        <v>0.722</v>
      </c>
      <c r="K42" s="5">
        <v>0.588</v>
      </c>
      <c r="L42" s="5">
        <v>0.886</v>
      </c>
      <c r="M42" s="5">
        <v>0.646</v>
      </c>
      <c r="N42" s="5">
        <v>0.626</v>
      </c>
      <c r="O42" s="5">
        <v>0.642</v>
      </c>
      <c r="P42" s="5">
        <v>0.649</v>
      </c>
      <c r="Q42" s="5">
        <v>0.649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5">
      <c r="A45" s="6" t="s">
        <v>32</v>
      </c>
    </row>
    <row r="46">
      <c r="A46" s="7" t="s">
        <v>28</v>
      </c>
      <c r="B46" s="2">
        <v>0.575</v>
      </c>
      <c r="C46" s="2">
        <v>0.539</v>
      </c>
      <c r="D46" s="2">
        <v>0.492</v>
      </c>
      <c r="E46" s="2">
        <v>0.499</v>
      </c>
      <c r="F46" s="2">
        <v>0.542</v>
      </c>
      <c r="G46" s="2">
        <v>0.586</v>
      </c>
      <c r="H46" s="2">
        <v>0.548</v>
      </c>
      <c r="I46" s="2">
        <v>0.521</v>
      </c>
      <c r="J46" s="2">
        <v>0.487</v>
      </c>
      <c r="K46" s="2">
        <v>0.568</v>
      </c>
      <c r="L46" s="2">
        <v>0.5</v>
      </c>
      <c r="M46" s="2">
        <v>0.57</v>
      </c>
      <c r="N46" s="2">
        <v>0.587</v>
      </c>
      <c r="O46" s="2">
        <v>0.492</v>
      </c>
      <c r="P46" s="2">
        <v>0.561</v>
      </c>
      <c r="Q46" s="2">
        <v>0.58</v>
      </c>
      <c r="AB46" s="5"/>
      <c r="AC46" s="5"/>
      <c r="AD46" s="5"/>
      <c r="AE46" s="5"/>
      <c r="AF46" s="5"/>
      <c r="AG46" s="5"/>
      <c r="AH46" s="5"/>
    </row>
    <row r="47">
      <c r="A47" s="7" t="s">
        <v>29</v>
      </c>
      <c r="B47" s="5">
        <v>0.57</v>
      </c>
      <c r="C47" s="5">
        <v>0.613</v>
      </c>
      <c r="D47" s="5">
        <v>0.582</v>
      </c>
      <c r="E47" s="5">
        <v>0.564</v>
      </c>
      <c r="F47" s="5">
        <v>0.61</v>
      </c>
      <c r="G47" s="5">
        <v>0.636</v>
      </c>
      <c r="H47" s="5">
        <v>0.584</v>
      </c>
      <c r="I47" s="5">
        <v>0.583</v>
      </c>
      <c r="J47" s="5">
        <v>0.603</v>
      </c>
      <c r="K47" s="5">
        <v>0.586</v>
      </c>
      <c r="L47" s="5">
        <v>0.569</v>
      </c>
      <c r="M47" s="5">
        <v>0.586</v>
      </c>
      <c r="N47" s="5">
        <v>0.658</v>
      </c>
      <c r="O47" s="5">
        <v>0.6</v>
      </c>
      <c r="P47" s="5">
        <v>0.651</v>
      </c>
      <c r="Q47" s="5">
        <v>0.656</v>
      </c>
      <c r="AB47" s="5"/>
      <c r="AC47" s="5"/>
      <c r="AD47" s="5"/>
      <c r="AE47" s="5"/>
      <c r="AF47" s="5"/>
      <c r="AG47" s="5"/>
      <c r="AH47" s="5"/>
    </row>
    <row r="48">
      <c r="A48" s="7" t="s">
        <v>30</v>
      </c>
      <c r="B48" s="5">
        <v>0.677</v>
      </c>
      <c r="C48" s="5">
        <v>0.739</v>
      </c>
      <c r="D48" s="5">
        <v>0.713</v>
      </c>
      <c r="E48" s="5">
        <v>0.667</v>
      </c>
      <c r="F48" s="5">
        <v>0.635</v>
      </c>
      <c r="G48" s="5">
        <v>0.605</v>
      </c>
      <c r="H48" s="5">
        <v>0.68</v>
      </c>
      <c r="I48" s="5">
        <v>0.723</v>
      </c>
      <c r="J48" s="5">
        <v>0.628</v>
      </c>
      <c r="K48" s="5">
        <v>0.693</v>
      </c>
      <c r="L48" s="5">
        <v>0.657</v>
      </c>
      <c r="M48" s="5">
        <v>0.661</v>
      </c>
      <c r="N48" s="5">
        <v>0.747</v>
      </c>
      <c r="O48" s="5">
        <v>0.614</v>
      </c>
      <c r="P48" s="5">
        <v>0.662</v>
      </c>
      <c r="Q48" s="5">
        <v>0.739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7" t="s">
        <v>31</v>
      </c>
      <c r="B49" s="5">
        <v>0.686</v>
      </c>
      <c r="C49" s="5">
        <v>0.783</v>
      </c>
      <c r="D49" s="5">
        <v>0.665</v>
      </c>
      <c r="E49" s="5">
        <v>0.724</v>
      </c>
      <c r="F49" s="5">
        <v>0.825</v>
      </c>
      <c r="G49" s="5">
        <v>0.71</v>
      </c>
      <c r="H49" s="5">
        <v>0.789</v>
      </c>
      <c r="I49" s="5">
        <v>0.739</v>
      </c>
      <c r="J49" s="5">
        <v>0.61</v>
      </c>
      <c r="K49" s="5">
        <v>0.796</v>
      </c>
      <c r="L49" s="5">
        <v>0.75</v>
      </c>
      <c r="M49" s="5">
        <v>0.652</v>
      </c>
      <c r="N49" s="5">
        <v>0.821</v>
      </c>
      <c r="O49" s="5">
        <v>0.709</v>
      </c>
      <c r="P49" s="5">
        <v>0.654</v>
      </c>
      <c r="Q49" s="5">
        <v>0.799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8"/>
    </row>
    <row r="51">
      <c r="A51" s="8"/>
    </row>
    <row r="52">
      <c r="A52" s="6" t="s">
        <v>33</v>
      </c>
    </row>
    <row r="53">
      <c r="A53" s="7" t="s">
        <v>28</v>
      </c>
      <c r="B53" s="5">
        <v>0.532</v>
      </c>
      <c r="C53" s="5">
        <v>0.486</v>
      </c>
      <c r="D53" s="5">
        <v>0.6</v>
      </c>
      <c r="E53" s="5">
        <v>0.584</v>
      </c>
      <c r="F53" s="5">
        <v>0.622</v>
      </c>
      <c r="G53" s="5">
        <v>0.557</v>
      </c>
      <c r="H53" s="5">
        <v>0.499</v>
      </c>
      <c r="I53" s="5">
        <v>0.533</v>
      </c>
      <c r="J53" s="5">
        <v>0.522</v>
      </c>
      <c r="K53" s="5">
        <v>0.607</v>
      </c>
      <c r="L53" s="5">
        <v>0.581</v>
      </c>
      <c r="M53" s="5">
        <v>0.475</v>
      </c>
      <c r="N53" s="5">
        <v>0.615</v>
      </c>
      <c r="O53" s="5">
        <v>0.626</v>
      </c>
      <c r="P53" s="5">
        <v>0.598</v>
      </c>
      <c r="Q53" s="5">
        <v>0.589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7" t="s">
        <v>29</v>
      </c>
      <c r="B54" s="5">
        <v>0.53</v>
      </c>
      <c r="C54" s="5">
        <v>0.687</v>
      </c>
      <c r="D54" s="5">
        <v>0.687</v>
      </c>
      <c r="E54" s="5">
        <v>0.615</v>
      </c>
      <c r="F54" s="5">
        <v>0.632</v>
      </c>
      <c r="G54" s="5">
        <v>0.657</v>
      </c>
      <c r="H54" s="5">
        <v>0.691</v>
      </c>
      <c r="I54" s="5">
        <v>0.64</v>
      </c>
      <c r="J54" s="5">
        <v>0.57</v>
      </c>
      <c r="K54" s="5">
        <v>0.607</v>
      </c>
      <c r="L54" s="5">
        <v>0.716</v>
      </c>
      <c r="M54" s="5">
        <v>0.642</v>
      </c>
      <c r="N54" s="5">
        <v>0.829</v>
      </c>
      <c r="O54" s="5">
        <v>0.601</v>
      </c>
      <c r="P54" s="5">
        <v>0.648</v>
      </c>
      <c r="Q54" s="5">
        <v>0.712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7" t="s">
        <v>30</v>
      </c>
      <c r="B55" s="5">
        <v>0.765</v>
      </c>
      <c r="C55" s="5">
        <v>0.759</v>
      </c>
      <c r="D55" s="5">
        <v>0.731</v>
      </c>
      <c r="E55" s="5">
        <v>0.824</v>
      </c>
      <c r="F55" s="5">
        <v>0.723</v>
      </c>
      <c r="G55" s="5">
        <v>0.742</v>
      </c>
      <c r="H55" s="5">
        <v>0.632</v>
      </c>
      <c r="I55" s="5">
        <v>0.757</v>
      </c>
      <c r="J55" s="5">
        <v>0.778</v>
      </c>
      <c r="K55" s="5">
        <v>0.779</v>
      </c>
      <c r="L55" s="5">
        <v>0.71</v>
      </c>
      <c r="M55" s="5">
        <v>0.692</v>
      </c>
      <c r="N55" s="5">
        <v>0.704</v>
      </c>
      <c r="O55" s="5">
        <v>0.781</v>
      </c>
      <c r="P55" s="5">
        <v>0.702</v>
      </c>
      <c r="Q55" s="5">
        <v>0.78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7" t="s">
        <v>31</v>
      </c>
      <c r="B56" s="5">
        <v>0.805</v>
      </c>
      <c r="C56" s="5">
        <v>0.906</v>
      </c>
      <c r="D56" s="5">
        <v>0.792</v>
      </c>
      <c r="E56" s="5">
        <v>1.003</v>
      </c>
      <c r="F56" s="5">
        <v>0.745</v>
      </c>
      <c r="G56" s="5">
        <v>0.845</v>
      </c>
      <c r="H56" s="5">
        <v>0.897</v>
      </c>
      <c r="I56" s="5">
        <v>0.777</v>
      </c>
      <c r="J56" s="5">
        <v>0.737</v>
      </c>
      <c r="K56" s="5">
        <v>0.802</v>
      </c>
      <c r="L56" s="5">
        <v>0.88</v>
      </c>
      <c r="M56" s="5">
        <v>0.803</v>
      </c>
      <c r="N56" s="5">
        <v>0.917</v>
      </c>
      <c r="O56" s="5">
        <v>0.85</v>
      </c>
      <c r="P56" s="5">
        <v>0.872</v>
      </c>
      <c r="Q56" s="5">
        <v>0.837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8"/>
    </row>
    <row r="58">
      <c r="A58" s="8"/>
    </row>
    <row r="59">
      <c r="A59" s="6" t="s">
        <v>34</v>
      </c>
      <c r="G59" s="5"/>
    </row>
    <row r="60">
      <c r="A60" s="9" t="s">
        <v>28</v>
      </c>
      <c r="B60" s="5">
        <v>0.65</v>
      </c>
      <c r="C60" s="5">
        <v>0.698</v>
      </c>
      <c r="D60" s="5">
        <v>0.493</v>
      </c>
      <c r="E60" s="5">
        <v>0.603</v>
      </c>
      <c r="F60" s="5">
        <v>0.55</v>
      </c>
      <c r="G60" s="5">
        <v>0.691</v>
      </c>
      <c r="H60" s="5">
        <v>0.584</v>
      </c>
      <c r="I60" s="5">
        <v>0.631</v>
      </c>
      <c r="J60" s="5">
        <v>0.592</v>
      </c>
      <c r="K60" s="5">
        <v>0.589</v>
      </c>
      <c r="L60" s="5">
        <v>0.66</v>
      </c>
      <c r="M60" s="5">
        <v>0.634</v>
      </c>
      <c r="N60" s="5">
        <v>0.585</v>
      </c>
      <c r="O60" s="5">
        <v>0.652</v>
      </c>
      <c r="P60" s="5">
        <v>0.519</v>
      </c>
      <c r="Q60" s="5">
        <v>0.671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8.0" customHeight="1">
      <c r="A61" s="9" t="s">
        <v>29</v>
      </c>
      <c r="B61" s="5">
        <v>0.639</v>
      </c>
      <c r="C61" s="5">
        <v>0.748</v>
      </c>
      <c r="D61" s="5">
        <v>0.734</v>
      </c>
      <c r="E61" s="5">
        <v>0.727</v>
      </c>
      <c r="F61" s="5">
        <v>0.696</v>
      </c>
      <c r="G61" s="5">
        <v>0.863</v>
      </c>
      <c r="H61" s="5">
        <v>0.709</v>
      </c>
      <c r="I61" s="5">
        <v>0.678</v>
      </c>
      <c r="J61" s="5">
        <v>0.742</v>
      </c>
      <c r="K61" s="5">
        <v>0.608</v>
      </c>
      <c r="L61" s="5">
        <v>0.766</v>
      </c>
      <c r="M61" s="5">
        <v>0.771</v>
      </c>
      <c r="N61" s="5">
        <v>0.638</v>
      </c>
      <c r="O61" s="5">
        <v>0.582</v>
      </c>
      <c r="P61" s="5">
        <v>0.763</v>
      </c>
      <c r="Q61" s="5">
        <v>0.733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9" t="s">
        <v>30</v>
      </c>
      <c r="B62" s="5">
        <v>0.817</v>
      </c>
      <c r="C62" s="5">
        <v>0.785</v>
      </c>
      <c r="D62" s="5">
        <v>0.74</v>
      </c>
      <c r="E62" s="5">
        <v>0.782</v>
      </c>
      <c r="F62" s="5">
        <v>0.736</v>
      </c>
      <c r="G62" s="5">
        <v>0.79</v>
      </c>
      <c r="H62" s="5">
        <v>0.905</v>
      </c>
      <c r="I62" s="5">
        <v>0.778</v>
      </c>
      <c r="J62" s="5">
        <v>0.817</v>
      </c>
      <c r="K62" s="5">
        <v>0.741</v>
      </c>
      <c r="L62" s="5">
        <v>0.791</v>
      </c>
      <c r="M62" s="5">
        <v>0.858</v>
      </c>
      <c r="N62" s="5">
        <v>0.904</v>
      </c>
      <c r="O62" s="5">
        <v>0.811</v>
      </c>
      <c r="P62" s="5">
        <v>0.722</v>
      </c>
      <c r="Q62" s="5">
        <v>0.881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9" t="s">
        <v>31</v>
      </c>
      <c r="B63" s="5">
        <v>0.948</v>
      </c>
      <c r="C63" s="5">
        <v>0.99</v>
      </c>
      <c r="D63" s="5">
        <v>0.942</v>
      </c>
      <c r="E63" s="5">
        <v>0.841</v>
      </c>
      <c r="F63" s="5">
        <v>0.977</v>
      </c>
      <c r="G63" s="5">
        <v>1.006</v>
      </c>
      <c r="H63" s="5">
        <v>0.978</v>
      </c>
      <c r="I63" s="5">
        <v>0.981</v>
      </c>
      <c r="J63" s="5">
        <v>0.899</v>
      </c>
      <c r="K63" s="5">
        <v>0.974</v>
      </c>
      <c r="L63" s="5">
        <v>1.037</v>
      </c>
      <c r="M63" s="5">
        <v>1.005</v>
      </c>
      <c r="N63" s="5">
        <v>0.901</v>
      </c>
      <c r="O63" s="5">
        <v>0.954</v>
      </c>
      <c r="P63" s="5">
        <v>0.965</v>
      </c>
      <c r="Q63" s="5">
        <v>1.03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6">
      <c r="A66" s="1" t="s">
        <v>35</v>
      </c>
    </row>
    <row r="67">
      <c r="A67" s="3" t="s">
        <v>27</v>
      </c>
      <c r="R67" s="3" t="s">
        <v>36</v>
      </c>
    </row>
    <row r="68">
      <c r="A68" s="3" t="s">
        <v>28</v>
      </c>
      <c r="B68" s="2">
        <f t="shared" ref="B68:Q68" si="6"> (1/($B$34 - $B$35) * (B46 - $B$35))</f>
        <v>0.1481481481</v>
      </c>
      <c r="C68" s="2">
        <f t="shared" si="6"/>
        <v>0.09481481481</v>
      </c>
      <c r="D68" s="2">
        <f t="shared" si="6"/>
        <v>0.02518518519</v>
      </c>
      <c r="E68" s="2">
        <f t="shared" si="6"/>
        <v>0.03555555556</v>
      </c>
      <c r="F68" s="2">
        <f t="shared" si="6"/>
        <v>0.09925925926</v>
      </c>
      <c r="G68" s="2">
        <f t="shared" si="6"/>
        <v>0.1644444444</v>
      </c>
      <c r="H68" s="2">
        <f t="shared" si="6"/>
        <v>0.1081481481</v>
      </c>
      <c r="I68" s="2">
        <f t="shared" si="6"/>
        <v>0.06814814815</v>
      </c>
      <c r="J68" s="2">
        <f t="shared" si="6"/>
        <v>0.01777777778</v>
      </c>
      <c r="K68" s="2">
        <f t="shared" si="6"/>
        <v>0.1377777778</v>
      </c>
      <c r="L68" s="2">
        <f t="shared" si="6"/>
        <v>0.03703703704</v>
      </c>
      <c r="M68" s="2">
        <f t="shared" si="6"/>
        <v>0.1407407407</v>
      </c>
      <c r="N68" s="2">
        <f t="shared" si="6"/>
        <v>0.1659259259</v>
      </c>
      <c r="O68" s="2">
        <f t="shared" si="6"/>
        <v>0.02518518519</v>
      </c>
      <c r="P68" s="2">
        <f t="shared" si="6"/>
        <v>0.1274074074</v>
      </c>
      <c r="Q68" s="2">
        <f t="shared" si="6"/>
        <v>0.1555555556</v>
      </c>
      <c r="R68" s="2">
        <f t="shared" ref="R68:R71" si="8">AVERAGE(B68:Q68)</f>
        <v>0.09694444444</v>
      </c>
    </row>
    <row r="69">
      <c r="A69" s="3" t="s">
        <v>29</v>
      </c>
      <c r="B69" s="2">
        <f t="shared" ref="B69:Q69" si="7"> (1/($B$34 - $B$35) * (B40 - $B$35))</f>
        <v>0.242962963</v>
      </c>
      <c r="C69" s="2">
        <f t="shared" si="7"/>
        <v>0.1837037037</v>
      </c>
      <c r="D69" s="2">
        <f t="shared" si="7"/>
        <v>0.1540740741</v>
      </c>
      <c r="E69" s="2">
        <f t="shared" si="7"/>
        <v>0.2414814815</v>
      </c>
      <c r="F69" s="2">
        <f t="shared" si="7"/>
        <v>0.237037037</v>
      </c>
      <c r="G69" s="2">
        <f t="shared" si="7"/>
        <v>0.2103703704</v>
      </c>
      <c r="H69" s="2">
        <f t="shared" si="7"/>
        <v>0.202962963</v>
      </c>
      <c r="I69" s="2">
        <f t="shared" si="7"/>
        <v>0.02962962963</v>
      </c>
      <c r="J69" s="2">
        <f t="shared" si="7"/>
        <v>0.08</v>
      </c>
      <c r="K69" s="2">
        <f t="shared" si="7"/>
        <v>0.06518518519</v>
      </c>
      <c r="L69" s="2">
        <f t="shared" si="7"/>
        <v>0.1244444444</v>
      </c>
      <c r="M69" s="2">
        <f t="shared" si="7"/>
        <v>0.09777777778</v>
      </c>
      <c r="N69" s="2">
        <f t="shared" si="7"/>
        <v>0.1881481481</v>
      </c>
      <c r="O69" s="2">
        <f t="shared" si="7"/>
        <v>0.05925925926</v>
      </c>
      <c r="P69" s="2">
        <f t="shared" si="7"/>
        <v>0.1733333333</v>
      </c>
      <c r="Q69" s="2">
        <f t="shared" si="7"/>
        <v>0.1614814815</v>
      </c>
      <c r="R69" s="2">
        <f t="shared" si="8"/>
        <v>0.1532407407</v>
      </c>
    </row>
    <row r="70">
      <c r="A70" s="3" t="s">
        <v>30</v>
      </c>
      <c r="B70" s="2">
        <f t="shared" ref="B70:Q70" si="9"> (1/($B$34 - $B$35) * (B41 - $B$35))</f>
        <v>0.3007407407</v>
      </c>
      <c r="C70" s="2">
        <f t="shared" si="9"/>
        <v>0.2281481481</v>
      </c>
      <c r="D70" s="2">
        <f t="shared" si="9"/>
        <v>0.2237037037</v>
      </c>
      <c r="E70" s="2">
        <f t="shared" si="9"/>
        <v>0.2785185185</v>
      </c>
      <c r="F70" s="2">
        <f t="shared" si="9"/>
        <v>0.3362962963</v>
      </c>
      <c r="G70" s="2">
        <f t="shared" si="9"/>
        <v>0.2118518519</v>
      </c>
      <c r="H70" s="2">
        <f t="shared" si="9"/>
        <v>0.3111111111</v>
      </c>
      <c r="I70" s="2">
        <f t="shared" si="9"/>
        <v>0.2548148148</v>
      </c>
      <c r="J70" s="2">
        <f t="shared" si="9"/>
        <v>0.2237037037</v>
      </c>
      <c r="K70" s="2">
        <f t="shared" si="9"/>
        <v>0.2503703704</v>
      </c>
      <c r="L70" s="2">
        <f t="shared" si="9"/>
        <v>0.0962962963</v>
      </c>
      <c r="M70" s="2">
        <f t="shared" si="9"/>
        <v>0.2044444444</v>
      </c>
      <c r="N70" s="2">
        <f t="shared" si="9"/>
        <v>0.3022222222</v>
      </c>
      <c r="O70" s="2">
        <f t="shared" si="9"/>
        <v>0.1437037037</v>
      </c>
      <c r="P70" s="2">
        <f t="shared" si="9"/>
        <v>0.2044444444</v>
      </c>
      <c r="Q70" s="2">
        <f t="shared" si="9"/>
        <v>0.2044444444</v>
      </c>
      <c r="R70" s="2">
        <f t="shared" si="8"/>
        <v>0.2359259259</v>
      </c>
    </row>
    <row r="71">
      <c r="A71" s="3" t="s">
        <v>31</v>
      </c>
      <c r="B71" s="2">
        <f t="shared" ref="B71:Q71" si="10"> (1/($B$34 - $B$35) * (B42 - $B$35))</f>
        <v>0.3362962963</v>
      </c>
      <c r="C71" s="2">
        <f t="shared" si="10"/>
        <v>0.1925925926</v>
      </c>
      <c r="D71" s="2">
        <f t="shared" si="10"/>
        <v>0.3348148148</v>
      </c>
      <c r="E71" s="2">
        <f t="shared" si="10"/>
        <v>0.05777777778</v>
      </c>
      <c r="F71" s="2">
        <f t="shared" si="10"/>
        <v>0.3377777778</v>
      </c>
      <c r="G71" s="2">
        <f t="shared" si="10"/>
        <v>0.28</v>
      </c>
      <c r="H71" s="2">
        <f t="shared" si="10"/>
        <v>0.402962963</v>
      </c>
      <c r="I71" s="2">
        <f t="shared" si="10"/>
        <v>0.2725925926</v>
      </c>
      <c r="J71" s="2">
        <f t="shared" si="10"/>
        <v>0.3659259259</v>
      </c>
      <c r="K71" s="2">
        <f t="shared" si="10"/>
        <v>0.1674074074</v>
      </c>
      <c r="L71" s="2">
        <f t="shared" si="10"/>
        <v>0.6088888889</v>
      </c>
      <c r="M71" s="2">
        <f t="shared" si="10"/>
        <v>0.2533333333</v>
      </c>
      <c r="N71" s="2">
        <f t="shared" si="10"/>
        <v>0.2237037037</v>
      </c>
      <c r="O71" s="2">
        <f t="shared" si="10"/>
        <v>0.2474074074</v>
      </c>
      <c r="P71" s="2">
        <f t="shared" si="10"/>
        <v>0.2577777778</v>
      </c>
      <c r="Q71" s="2">
        <f t="shared" si="10"/>
        <v>0.2577777778</v>
      </c>
      <c r="R71" s="2">
        <f t="shared" si="8"/>
        <v>0.2873148148</v>
      </c>
    </row>
    <row r="74">
      <c r="A74" s="6" t="s">
        <v>32</v>
      </c>
    </row>
    <row r="75">
      <c r="A75" s="7" t="s">
        <v>28</v>
      </c>
      <c r="B75" s="2">
        <f t="shared" ref="B75:Q75" si="11"> (1/($B$34 - $B$35) * (B39 - $B$35))</f>
        <v>0.1377777778</v>
      </c>
      <c r="C75" s="2">
        <f t="shared" si="11"/>
        <v>0.1377777778</v>
      </c>
      <c r="D75" s="2">
        <f t="shared" si="11"/>
        <v>0.01481481481</v>
      </c>
      <c r="E75" s="2">
        <f t="shared" si="11"/>
        <v>0.157037037</v>
      </c>
      <c r="F75" s="2">
        <f t="shared" si="11"/>
        <v>0.2014814815</v>
      </c>
      <c r="G75" s="2">
        <f t="shared" si="11"/>
        <v>0.02222222222</v>
      </c>
      <c r="H75" s="2">
        <f t="shared" si="11"/>
        <v>0.09481481481</v>
      </c>
      <c r="I75" s="2">
        <f t="shared" si="11"/>
        <v>0.122962963</v>
      </c>
      <c r="J75" s="2">
        <f t="shared" si="11"/>
        <v>0.05185185185</v>
      </c>
      <c r="K75" s="2">
        <f t="shared" si="11"/>
        <v>0.06814814815</v>
      </c>
      <c r="L75" s="2">
        <f t="shared" si="11"/>
        <v>-0.01037037037</v>
      </c>
      <c r="M75" s="2">
        <f t="shared" si="11"/>
        <v>0.1185185185</v>
      </c>
      <c r="N75" s="2">
        <f t="shared" si="11"/>
        <v>0.1155555556</v>
      </c>
      <c r="O75" s="2">
        <f t="shared" si="11"/>
        <v>-0.0562962963</v>
      </c>
      <c r="P75" s="2">
        <f t="shared" si="11"/>
        <v>0.1125925926</v>
      </c>
      <c r="Q75" s="2">
        <f t="shared" si="11"/>
        <v>0.1155555556</v>
      </c>
      <c r="R75" s="2">
        <f t="shared" ref="R75:R78" si="13">AVERAGE(B75:Q75)</f>
        <v>0.08777777778</v>
      </c>
    </row>
    <row r="76">
      <c r="A76" s="7" t="s">
        <v>29</v>
      </c>
      <c r="B76" s="2">
        <f t="shared" ref="B76:Q76" si="12"> (1/($B$34 - $B$35) * (B47 - $B$35))</f>
        <v>0.1407407407</v>
      </c>
      <c r="C76" s="2">
        <f t="shared" si="12"/>
        <v>0.2044444444</v>
      </c>
      <c r="D76" s="2">
        <f t="shared" si="12"/>
        <v>0.1585185185</v>
      </c>
      <c r="E76" s="2">
        <f t="shared" si="12"/>
        <v>0.1318518519</v>
      </c>
      <c r="F76" s="2">
        <f t="shared" si="12"/>
        <v>0.2</v>
      </c>
      <c r="G76" s="2">
        <f t="shared" si="12"/>
        <v>0.2385185185</v>
      </c>
      <c r="H76" s="2">
        <f t="shared" si="12"/>
        <v>0.1614814815</v>
      </c>
      <c r="I76" s="2">
        <f t="shared" si="12"/>
        <v>0.16</v>
      </c>
      <c r="J76" s="2">
        <f t="shared" si="12"/>
        <v>0.1896296296</v>
      </c>
      <c r="K76" s="2">
        <f t="shared" si="12"/>
        <v>0.1644444444</v>
      </c>
      <c r="L76" s="2">
        <f t="shared" si="12"/>
        <v>0.1392592593</v>
      </c>
      <c r="M76" s="2">
        <f t="shared" si="12"/>
        <v>0.1644444444</v>
      </c>
      <c r="N76" s="2">
        <f t="shared" si="12"/>
        <v>0.2711111111</v>
      </c>
      <c r="O76" s="2">
        <f t="shared" si="12"/>
        <v>0.1851851852</v>
      </c>
      <c r="P76" s="2">
        <f t="shared" si="12"/>
        <v>0.2607407407</v>
      </c>
      <c r="Q76" s="2">
        <f t="shared" si="12"/>
        <v>0.2681481481</v>
      </c>
      <c r="R76" s="2">
        <f t="shared" si="13"/>
        <v>0.1899074074</v>
      </c>
    </row>
    <row r="77">
      <c r="A77" s="7" t="s">
        <v>30</v>
      </c>
      <c r="B77" s="2">
        <f t="shared" ref="B77:Q77" si="14"> (1/($B$34 - $B$35) * (B48 - $B$35))</f>
        <v>0.2992592593</v>
      </c>
      <c r="C77" s="2">
        <f t="shared" si="14"/>
        <v>0.3911111111</v>
      </c>
      <c r="D77" s="2">
        <f t="shared" si="14"/>
        <v>0.3525925926</v>
      </c>
      <c r="E77" s="2">
        <f t="shared" si="14"/>
        <v>0.2844444444</v>
      </c>
      <c r="F77" s="2">
        <f t="shared" si="14"/>
        <v>0.237037037</v>
      </c>
      <c r="G77" s="2">
        <f t="shared" si="14"/>
        <v>0.1925925926</v>
      </c>
      <c r="H77" s="2">
        <f t="shared" si="14"/>
        <v>0.3037037037</v>
      </c>
      <c r="I77" s="2">
        <f t="shared" si="14"/>
        <v>0.3674074074</v>
      </c>
      <c r="J77" s="2">
        <f t="shared" si="14"/>
        <v>0.2266666667</v>
      </c>
      <c r="K77" s="2">
        <f t="shared" si="14"/>
        <v>0.322962963</v>
      </c>
      <c r="L77" s="2">
        <f t="shared" si="14"/>
        <v>0.2696296296</v>
      </c>
      <c r="M77" s="2">
        <f t="shared" si="14"/>
        <v>0.2755555556</v>
      </c>
      <c r="N77" s="2">
        <f t="shared" si="14"/>
        <v>0.402962963</v>
      </c>
      <c r="O77" s="2">
        <f t="shared" si="14"/>
        <v>0.2059259259</v>
      </c>
      <c r="P77" s="2">
        <f t="shared" si="14"/>
        <v>0.277037037</v>
      </c>
      <c r="Q77" s="2">
        <f t="shared" si="14"/>
        <v>0.3911111111</v>
      </c>
      <c r="R77" s="2">
        <f t="shared" si="13"/>
        <v>0.3</v>
      </c>
    </row>
    <row r="78">
      <c r="A78" s="7" t="s">
        <v>31</v>
      </c>
      <c r="B78" s="2">
        <f t="shared" ref="B78:Q78" si="15"> (1/($B$34 - $B$35) * (B49 - $B$35))</f>
        <v>0.3125925926</v>
      </c>
      <c r="C78" s="2">
        <f t="shared" si="15"/>
        <v>0.4562962963</v>
      </c>
      <c r="D78" s="2">
        <f t="shared" si="15"/>
        <v>0.2814814815</v>
      </c>
      <c r="E78" s="2">
        <f t="shared" si="15"/>
        <v>0.3688888889</v>
      </c>
      <c r="F78" s="2">
        <f t="shared" si="15"/>
        <v>0.5185185185</v>
      </c>
      <c r="G78" s="2">
        <f t="shared" si="15"/>
        <v>0.3481481481</v>
      </c>
      <c r="H78" s="2">
        <f t="shared" si="15"/>
        <v>0.4651851852</v>
      </c>
      <c r="I78" s="2">
        <f t="shared" si="15"/>
        <v>0.3911111111</v>
      </c>
      <c r="J78" s="2">
        <f t="shared" si="15"/>
        <v>0.2</v>
      </c>
      <c r="K78" s="2">
        <f t="shared" si="15"/>
        <v>0.4755555556</v>
      </c>
      <c r="L78" s="2">
        <f t="shared" si="15"/>
        <v>0.4074074074</v>
      </c>
      <c r="M78" s="2">
        <f t="shared" si="15"/>
        <v>0.2622222222</v>
      </c>
      <c r="N78" s="2">
        <f t="shared" si="15"/>
        <v>0.5125925926</v>
      </c>
      <c r="O78" s="2">
        <f t="shared" si="15"/>
        <v>0.3466666667</v>
      </c>
      <c r="P78" s="2">
        <f t="shared" si="15"/>
        <v>0.2651851852</v>
      </c>
      <c r="Q78" s="2">
        <f t="shared" si="15"/>
        <v>0.48</v>
      </c>
      <c r="R78" s="2">
        <f t="shared" si="13"/>
        <v>0.3807407407</v>
      </c>
    </row>
    <row r="79">
      <c r="A79" s="8"/>
    </row>
    <row r="80">
      <c r="A80" s="8"/>
    </row>
    <row r="81">
      <c r="A81" s="6" t="s">
        <v>33</v>
      </c>
    </row>
    <row r="82">
      <c r="A82" s="7" t="s">
        <v>28</v>
      </c>
      <c r="B82" s="2">
        <f t="shared" ref="B82:Q82" si="16"> (1/($B$34 - $B$35) * (B53 - $B$35))</f>
        <v>0.08444444444</v>
      </c>
      <c r="C82" s="2">
        <f t="shared" si="16"/>
        <v>0.0162962963</v>
      </c>
      <c r="D82" s="2">
        <f t="shared" si="16"/>
        <v>0.1851851852</v>
      </c>
      <c r="E82" s="2">
        <f t="shared" si="16"/>
        <v>0.1614814815</v>
      </c>
      <c r="F82" s="2">
        <f t="shared" si="16"/>
        <v>0.2177777778</v>
      </c>
      <c r="G82" s="2">
        <f t="shared" si="16"/>
        <v>0.1214814815</v>
      </c>
      <c r="H82" s="2">
        <f t="shared" si="16"/>
        <v>0.03555555556</v>
      </c>
      <c r="I82" s="2">
        <f t="shared" si="16"/>
        <v>0.08592592593</v>
      </c>
      <c r="J82" s="2">
        <f t="shared" si="16"/>
        <v>0.06962962963</v>
      </c>
      <c r="K82" s="2">
        <f t="shared" si="16"/>
        <v>0.1955555556</v>
      </c>
      <c r="L82" s="2">
        <f t="shared" si="16"/>
        <v>0.157037037</v>
      </c>
      <c r="M82" s="2">
        <f t="shared" si="16"/>
        <v>0</v>
      </c>
      <c r="N82" s="2">
        <f t="shared" si="16"/>
        <v>0.2074074074</v>
      </c>
      <c r="O82" s="2">
        <f t="shared" si="16"/>
        <v>0.2237037037</v>
      </c>
      <c r="P82" s="2">
        <f t="shared" si="16"/>
        <v>0.1822222222</v>
      </c>
      <c r="Q82" s="2">
        <f t="shared" si="16"/>
        <v>0.1688888889</v>
      </c>
      <c r="R82" s="2">
        <f t="shared" ref="R82:R85" si="18">AVERAGE(B82:Q82)</f>
        <v>0.132037037</v>
      </c>
    </row>
    <row r="83">
      <c r="A83" s="7" t="s">
        <v>29</v>
      </c>
      <c r="B83" s="2">
        <f t="shared" ref="B83:Q83" si="17"> (1/($B$34 - $B$35) * (B54 - $B$35))</f>
        <v>0.08148148148</v>
      </c>
      <c r="C83" s="2">
        <f t="shared" si="17"/>
        <v>0.3140740741</v>
      </c>
      <c r="D83" s="2">
        <f t="shared" si="17"/>
        <v>0.3140740741</v>
      </c>
      <c r="E83" s="2">
        <f t="shared" si="17"/>
        <v>0.2074074074</v>
      </c>
      <c r="F83" s="2">
        <f t="shared" si="17"/>
        <v>0.2325925926</v>
      </c>
      <c r="G83" s="2">
        <f t="shared" si="17"/>
        <v>0.2696296296</v>
      </c>
      <c r="H83" s="2">
        <f t="shared" si="17"/>
        <v>0.32</v>
      </c>
      <c r="I83" s="2">
        <f t="shared" si="17"/>
        <v>0.2444444444</v>
      </c>
      <c r="J83" s="2">
        <f t="shared" si="17"/>
        <v>0.1407407407</v>
      </c>
      <c r="K83" s="2">
        <f t="shared" si="17"/>
        <v>0.1955555556</v>
      </c>
      <c r="L83" s="2">
        <f t="shared" si="17"/>
        <v>0.357037037</v>
      </c>
      <c r="M83" s="2">
        <f t="shared" si="17"/>
        <v>0.2474074074</v>
      </c>
      <c r="N83" s="2">
        <f t="shared" si="17"/>
        <v>0.5244444444</v>
      </c>
      <c r="O83" s="2">
        <f t="shared" si="17"/>
        <v>0.1866666667</v>
      </c>
      <c r="P83" s="2">
        <f t="shared" si="17"/>
        <v>0.2562962963</v>
      </c>
      <c r="Q83" s="2">
        <f t="shared" si="17"/>
        <v>0.3511111111</v>
      </c>
      <c r="R83" s="2">
        <f t="shared" si="18"/>
        <v>0.2651851852</v>
      </c>
    </row>
    <row r="84">
      <c r="A84" s="7" t="s">
        <v>30</v>
      </c>
      <c r="B84" s="2">
        <f t="shared" ref="B84:Q84" si="19"> (1/($B$34 - $B$35) * (B55 - $B$35))</f>
        <v>0.4296296296</v>
      </c>
      <c r="C84" s="2">
        <f t="shared" si="19"/>
        <v>0.4207407407</v>
      </c>
      <c r="D84" s="2">
        <f t="shared" si="19"/>
        <v>0.3792592593</v>
      </c>
      <c r="E84" s="2">
        <f t="shared" si="19"/>
        <v>0.517037037</v>
      </c>
      <c r="F84" s="2">
        <f t="shared" si="19"/>
        <v>0.3674074074</v>
      </c>
      <c r="G84" s="2">
        <f t="shared" si="19"/>
        <v>0.3955555556</v>
      </c>
      <c r="H84" s="2">
        <f t="shared" si="19"/>
        <v>0.2325925926</v>
      </c>
      <c r="I84" s="2">
        <f t="shared" si="19"/>
        <v>0.4177777778</v>
      </c>
      <c r="J84" s="2">
        <f t="shared" si="19"/>
        <v>0.4488888889</v>
      </c>
      <c r="K84" s="2">
        <f t="shared" si="19"/>
        <v>0.4503703704</v>
      </c>
      <c r="L84" s="2">
        <f t="shared" si="19"/>
        <v>0.3481481481</v>
      </c>
      <c r="M84" s="2">
        <f t="shared" si="19"/>
        <v>0.3214814815</v>
      </c>
      <c r="N84" s="2">
        <f t="shared" si="19"/>
        <v>0.3392592593</v>
      </c>
      <c r="O84" s="2">
        <f t="shared" si="19"/>
        <v>0.4533333333</v>
      </c>
      <c r="P84" s="2">
        <f t="shared" si="19"/>
        <v>0.3362962963</v>
      </c>
      <c r="Q84" s="2">
        <f t="shared" si="19"/>
        <v>0.4518518519</v>
      </c>
      <c r="R84" s="2">
        <f t="shared" si="18"/>
        <v>0.3943518519</v>
      </c>
    </row>
    <row r="85">
      <c r="A85" s="7" t="s">
        <v>31</v>
      </c>
      <c r="B85" s="2">
        <f t="shared" ref="B85:Q85" si="20"> (1/($B$34 - $B$35) * (B56 - $B$35))</f>
        <v>0.4888888889</v>
      </c>
      <c r="C85" s="2">
        <f t="shared" si="20"/>
        <v>0.6385185185</v>
      </c>
      <c r="D85" s="2">
        <f t="shared" si="20"/>
        <v>0.4696296296</v>
      </c>
      <c r="E85" s="2">
        <f t="shared" si="20"/>
        <v>0.7822222222</v>
      </c>
      <c r="F85" s="2">
        <f t="shared" si="20"/>
        <v>0.4</v>
      </c>
      <c r="G85" s="2">
        <f t="shared" si="20"/>
        <v>0.5481481481</v>
      </c>
      <c r="H85" s="2">
        <f t="shared" si="20"/>
        <v>0.6251851852</v>
      </c>
      <c r="I85" s="2">
        <f t="shared" si="20"/>
        <v>0.4474074074</v>
      </c>
      <c r="J85" s="2">
        <f t="shared" si="20"/>
        <v>0.3881481481</v>
      </c>
      <c r="K85" s="2">
        <f t="shared" si="20"/>
        <v>0.4844444444</v>
      </c>
      <c r="L85" s="2">
        <f t="shared" si="20"/>
        <v>0.6</v>
      </c>
      <c r="M85" s="2">
        <f t="shared" si="20"/>
        <v>0.4859259259</v>
      </c>
      <c r="N85" s="2">
        <f t="shared" si="20"/>
        <v>0.6548148148</v>
      </c>
      <c r="O85" s="2">
        <f t="shared" si="20"/>
        <v>0.5555555556</v>
      </c>
      <c r="P85" s="2">
        <f t="shared" si="20"/>
        <v>0.5881481481</v>
      </c>
      <c r="Q85" s="2">
        <f t="shared" si="20"/>
        <v>0.5362962963</v>
      </c>
      <c r="R85" s="2">
        <f t="shared" si="18"/>
        <v>0.5433333333</v>
      </c>
    </row>
    <row r="86">
      <c r="A86" s="8"/>
    </row>
    <row r="87">
      <c r="A87" s="8"/>
    </row>
    <row r="88">
      <c r="A88" s="6" t="s">
        <v>34</v>
      </c>
    </row>
    <row r="89">
      <c r="A89" s="9" t="s">
        <v>28</v>
      </c>
      <c r="B89" s="2">
        <f t="shared" ref="B89:Q89" si="21"> (1/($B$34 - $B$35) * (B60 - $B$35))</f>
        <v>0.2592592593</v>
      </c>
      <c r="C89" s="2">
        <f t="shared" si="21"/>
        <v>0.3303703704</v>
      </c>
      <c r="D89" s="2">
        <f t="shared" si="21"/>
        <v>0.02666666667</v>
      </c>
      <c r="E89" s="2">
        <f t="shared" si="21"/>
        <v>0.1896296296</v>
      </c>
      <c r="F89" s="2">
        <f t="shared" si="21"/>
        <v>0.1111111111</v>
      </c>
      <c r="G89" s="2">
        <f t="shared" si="21"/>
        <v>0.32</v>
      </c>
      <c r="H89" s="2">
        <f t="shared" si="21"/>
        <v>0.1614814815</v>
      </c>
      <c r="I89" s="2">
        <f t="shared" si="21"/>
        <v>0.2311111111</v>
      </c>
      <c r="J89" s="2">
        <f t="shared" si="21"/>
        <v>0.1733333333</v>
      </c>
      <c r="K89" s="2">
        <f t="shared" si="21"/>
        <v>0.1688888889</v>
      </c>
      <c r="L89" s="2">
        <f t="shared" si="21"/>
        <v>0.2740740741</v>
      </c>
      <c r="M89" s="2">
        <f t="shared" si="21"/>
        <v>0.2355555556</v>
      </c>
      <c r="N89" s="2">
        <f t="shared" si="21"/>
        <v>0.162962963</v>
      </c>
      <c r="O89" s="2">
        <f t="shared" si="21"/>
        <v>0.2622222222</v>
      </c>
      <c r="P89" s="2">
        <f t="shared" si="21"/>
        <v>0.06518518519</v>
      </c>
      <c r="Q89" s="2">
        <f t="shared" si="21"/>
        <v>0.2903703704</v>
      </c>
      <c r="R89" s="2">
        <f t="shared" ref="R89:R92" si="23">AVERAGE(B89:Q89)</f>
        <v>0.2038888889</v>
      </c>
    </row>
    <row r="90">
      <c r="A90" s="9" t="s">
        <v>29</v>
      </c>
      <c r="B90" s="2">
        <f t="shared" ref="B90:Q90" si="22"> (1/($B$34 - $B$35) * (B61 - $B$35))</f>
        <v>0.242962963</v>
      </c>
      <c r="C90" s="2">
        <f t="shared" si="22"/>
        <v>0.4044444444</v>
      </c>
      <c r="D90" s="2">
        <f t="shared" si="22"/>
        <v>0.3837037037</v>
      </c>
      <c r="E90" s="2">
        <f t="shared" si="22"/>
        <v>0.3733333333</v>
      </c>
      <c r="F90" s="2">
        <f t="shared" si="22"/>
        <v>0.3274074074</v>
      </c>
      <c r="G90" s="2">
        <f t="shared" si="22"/>
        <v>0.5748148148</v>
      </c>
      <c r="H90" s="2">
        <f t="shared" si="22"/>
        <v>0.3466666667</v>
      </c>
      <c r="I90" s="2">
        <f t="shared" si="22"/>
        <v>0.3007407407</v>
      </c>
      <c r="J90" s="2">
        <f t="shared" si="22"/>
        <v>0.3955555556</v>
      </c>
      <c r="K90" s="2">
        <f t="shared" si="22"/>
        <v>0.197037037</v>
      </c>
      <c r="L90" s="2">
        <f t="shared" si="22"/>
        <v>0.4311111111</v>
      </c>
      <c r="M90" s="2">
        <f t="shared" si="22"/>
        <v>0.4385185185</v>
      </c>
      <c r="N90" s="2">
        <f t="shared" si="22"/>
        <v>0.2414814815</v>
      </c>
      <c r="O90" s="2">
        <f t="shared" si="22"/>
        <v>0.1585185185</v>
      </c>
      <c r="P90" s="2">
        <f t="shared" si="22"/>
        <v>0.4266666667</v>
      </c>
      <c r="Q90" s="2">
        <f t="shared" si="22"/>
        <v>0.3822222222</v>
      </c>
      <c r="R90" s="2">
        <f t="shared" si="23"/>
        <v>0.3515740741</v>
      </c>
    </row>
    <row r="91">
      <c r="A91" s="9" t="s">
        <v>30</v>
      </c>
      <c r="B91" s="2">
        <f t="shared" ref="B91:Q91" si="24"> (1/($B$34 - $B$35) * (B62 - $B$35))</f>
        <v>0.5066666667</v>
      </c>
      <c r="C91" s="2">
        <f t="shared" si="24"/>
        <v>0.4592592593</v>
      </c>
      <c r="D91" s="2">
        <f t="shared" si="24"/>
        <v>0.3925925926</v>
      </c>
      <c r="E91" s="2">
        <f t="shared" si="24"/>
        <v>0.4548148148</v>
      </c>
      <c r="F91" s="2">
        <f t="shared" si="24"/>
        <v>0.3866666667</v>
      </c>
      <c r="G91" s="2">
        <f t="shared" si="24"/>
        <v>0.4666666667</v>
      </c>
      <c r="H91" s="2">
        <f t="shared" si="24"/>
        <v>0.637037037</v>
      </c>
      <c r="I91" s="2">
        <f t="shared" si="24"/>
        <v>0.4488888889</v>
      </c>
      <c r="J91" s="2">
        <f t="shared" si="24"/>
        <v>0.5066666667</v>
      </c>
      <c r="K91" s="2">
        <f t="shared" si="24"/>
        <v>0.3940740741</v>
      </c>
      <c r="L91" s="2">
        <f t="shared" si="24"/>
        <v>0.4681481481</v>
      </c>
      <c r="M91" s="2">
        <f t="shared" si="24"/>
        <v>0.5674074074</v>
      </c>
      <c r="N91" s="2">
        <f t="shared" si="24"/>
        <v>0.6355555556</v>
      </c>
      <c r="O91" s="2">
        <f t="shared" si="24"/>
        <v>0.4977777778</v>
      </c>
      <c r="P91" s="2">
        <f t="shared" si="24"/>
        <v>0.3659259259</v>
      </c>
      <c r="Q91" s="2">
        <f t="shared" si="24"/>
        <v>0.6014814815</v>
      </c>
      <c r="R91" s="2">
        <f t="shared" si="23"/>
        <v>0.4868518519</v>
      </c>
    </row>
    <row r="92">
      <c r="A92" s="9" t="s">
        <v>31</v>
      </c>
      <c r="B92" s="2">
        <f t="shared" ref="B92:Q92" si="25"> (1/($B$34 - $B$35) * (B63 - $B$35))</f>
        <v>0.7007407407</v>
      </c>
      <c r="C92" s="2">
        <f t="shared" si="25"/>
        <v>0.762962963</v>
      </c>
      <c r="D92" s="2">
        <f t="shared" si="25"/>
        <v>0.6918518519</v>
      </c>
      <c r="E92" s="2">
        <f t="shared" si="25"/>
        <v>0.5422222222</v>
      </c>
      <c r="F92" s="2">
        <f t="shared" si="25"/>
        <v>0.7437037037</v>
      </c>
      <c r="G92" s="2">
        <f t="shared" si="25"/>
        <v>0.7866666667</v>
      </c>
      <c r="H92" s="2">
        <f t="shared" si="25"/>
        <v>0.7451851852</v>
      </c>
      <c r="I92" s="2">
        <f t="shared" si="25"/>
        <v>0.7496296296</v>
      </c>
      <c r="J92" s="2">
        <f t="shared" si="25"/>
        <v>0.6281481481</v>
      </c>
      <c r="K92" s="2">
        <f t="shared" si="25"/>
        <v>0.7392592593</v>
      </c>
      <c r="L92" s="2">
        <f t="shared" si="25"/>
        <v>0.8325925926</v>
      </c>
      <c r="M92" s="2">
        <f t="shared" si="25"/>
        <v>0.7851851852</v>
      </c>
      <c r="N92" s="2">
        <f t="shared" si="25"/>
        <v>0.6311111111</v>
      </c>
      <c r="O92" s="2">
        <f t="shared" si="25"/>
        <v>0.7096296296</v>
      </c>
      <c r="P92" s="2">
        <f t="shared" si="25"/>
        <v>0.7259259259</v>
      </c>
      <c r="Q92" s="2">
        <f t="shared" si="25"/>
        <v>0.8222222222</v>
      </c>
      <c r="R92" s="2">
        <f t="shared" si="23"/>
        <v>0.7248148148</v>
      </c>
    </row>
    <row r="95">
      <c r="A95" s="3" t="s">
        <v>37</v>
      </c>
      <c r="B95" s="1">
        <v>6.0</v>
      </c>
      <c r="C95" s="1">
        <v>12.0</v>
      </c>
      <c r="D95" s="1">
        <v>24.0</v>
      </c>
      <c r="E95" s="1">
        <v>48.0</v>
      </c>
      <c r="G95" s="1" t="s">
        <v>38</v>
      </c>
    </row>
    <row r="96">
      <c r="A96" s="1" t="s">
        <v>27</v>
      </c>
      <c r="B96" s="1">
        <f>R68/$R$68</f>
        <v>1</v>
      </c>
      <c r="C96" s="1">
        <f>R69/$R$69</f>
        <v>1</v>
      </c>
      <c r="D96" s="1">
        <f>R70/$R$70</f>
        <v>1</v>
      </c>
      <c r="E96" s="1">
        <f>R71/$R$71</f>
        <v>1</v>
      </c>
      <c r="G96" s="1">
        <v>1.0</v>
      </c>
    </row>
    <row r="97">
      <c r="A97" s="1" t="s">
        <v>32</v>
      </c>
      <c r="B97" s="1">
        <f>R75/$R$68</f>
        <v>0.9054441261</v>
      </c>
      <c r="C97" s="1">
        <f>$R76/$R$69</f>
        <v>1.239274924</v>
      </c>
      <c r="D97" s="1">
        <f>$R77/$R$70</f>
        <v>1.271585557</v>
      </c>
      <c r="E97" s="1">
        <f>$R78/$R$71</f>
        <v>1.325169191</v>
      </c>
      <c r="G97" s="2">
        <f t="shared" ref="G97:G99" si="26">AVERAGE(B97:E97)</f>
        <v>1.18536845</v>
      </c>
    </row>
    <row r="98">
      <c r="A98" s="1" t="s">
        <v>33</v>
      </c>
      <c r="B98" s="1">
        <f>R82/$R$68</f>
        <v>1.361986628</v>
      </c>
      <c r="C98" s="1">
        <f>$R83/$R$69</f>
        <v>1.730513595</v>
      </c>
      <c r="D98" s="1">
        <f>$R84/$R$70</f>
        <v>1.671507064</v>
      </c>
      <c r="E98" s="1">
        <f>$R85/$R$71</f>
        <v>1.891073155</v>
      </c>
      <c r="G98" s="2">
        <f t="shared" si="26"/>
        <v>1.663770111</v>
      </c>
    </row>
    <row r="99">
      <c r="A99" s="1" t="s">
        <v>34</v>
      </c>
      <c r="B99" s="1">
        <f>R89/$R$68</f>
        <v>2.103151862</v>
      </c>
      <c r="C99" s="1">
        <f>$R90/$R$69</f>
        <v>2.294259819</v>
      </c>
      <c r="D99" s="1">
        <f>$R91/$R$70</f>
        <v>2.063579278</v>
      </c>
      <c r="E99" s="1">
        <f>$R92/$R$71</f>
        <v>2.522719948</v>
      </c>
      <c r="G99" s="2">
        <f t="shared" si="26"/>
        <v>2.245927727</v>
      </c>
    </row>
    <row r="122">
      <c r="A122" s="3" t="s">
        <v>39</v>
      </c>
    </row>
    <row r="123">
      <c r="B123" s="1">
        <v>6.606038887780101E-4</v>
      </c>
      <c r="C123" s="1">
        <v>6.256225321773559E-4</v>
      </c>
      <c r="D123" s="5">
        <v>5.790988250410734E-4</v>
      </c>
      <c r="E123" s="5">
        <v>6.411880196281863E-4</v>
      </c>
      <c r="F123" s="1">
        <v>6.387756890008383E-4</v>
      </c>
      <c r="G123" s="1">
        <v>6.4442062092898E-4</v>
      </c>
      <c r="H123" s="5">
        <v>5.99706711077301E-4</v>
      </c>
      <c r="I123" s="5">
        <v>6.185494736069897E-4</v>
      </c>
      <c r="J123" s="5">
        <v>6.43902306842399E-4</v>
      </c>
      <c r="K123" s="5">
        <v>6.339774624173263E-4</v>
      </c>
      <c r="L123" s="5">
        <v>6.643089672020481E-4</v>
      </c>
      <c r="M123" s="5">
        <v>6.490152545310614E-4</v>
      </c>
      <c r="N123" s="5">
        <v>6.451150050573728E-4</v>
      </c>
      <c r="O123" s="5">
        <v>6.735034425778091E-4</v>
      </c>
      <c r="P123" s="5">
        <v>6.555929791973116E-4</v>
      </c>
      <c r="Q123" s="5">
        <v>6.44586632504004E-4</v>
      </c>
      <c r="S123" s="2">
        <f>AVERAGE(B123:Q126)</f>
        <v>0.0006365686225</v>
      </c>
    </row>
    <row r="124">
      <c r="B124" s="1">
        <v>6.353976623365259E-4</v>
      </c>
      <c r="C124" s="1">
        <v>6.680178416675301E-4</v>
      </c>
      <c r="D124" s="5">
        <v>5.91654717951537E-4</v>
      </c>
      <c r="E124" s="5">
        <v>6.059862101680979E-4</v>
      </c>
      <c r="F124" s="1">
        <v>6.000031792945352E-4</v>
      </c>
      <c r="G124" s="1">
        <v>6.826035764086114E-4</v>
      </c>
      <c r="H124" s="5">
        <v>6.347076204808241E-4</v>
      </c>
      <c r="I124" s="5">
        <v>5.913172804949886E-4</v>
      </c>
      <c r="J124" s="5">
        <v>6.248108098361928E-4</v>
      </c>
      <c r="K124" s="5">
        <v>6.284226541444086E-4</v>
      </c>
      <c r="L124" s="5">
        <v>6.129655004775655E-4</v>
      </c>
      <c r="M124" s="5">
        <v>6.713339760013636E-4</v>
      </c>
      <c r="N124" s="5">
        <v>6.471288738542607E-4</v>
      </c>
      <c r="O124" s="5">
        <v>6.472373313285005E-4</v>
      </c>
      <c r="P124" s="5">
        <v>6.534224022605047E-4</v>
      </c>
      <c r="Q124" s="5">
        <v>6.146884396088825E-4</v>
      </c>
    </row>
    <row r="125">
      <c r="B125" s="1">
        <v>6.139093691758184E-4</v>
      </c>
      <c r="C125" s="1">
        <v>6.503331324550687E-4</v>
      </c>
      <c r="D125" s="5">
        <v>6.717172736971711E-4</v>
      </c>
      <c r="E125" s="5">
        <v>6.461750021731821E-4</v>
      </c>
      <c r="F125" s="1">
        <v>6.200375514314957E-4</v>
      </c>
      <c r="G125" s="1">
        <v>6.336099268165508E-4</v>
      </c>
      <c r="H125" s="5">
        <v>6.901226047962954E-4</v>
      </c>
      <c r="I125" s="5">
        <v>5.943406684785768E-4</v>
      </c>
      <c r="J125" s="5">
        <v>6.105255487690131E-4</v>
      </c>
      <c r="K125" s="5">
        <v>6.465727076751305E-4</v>
      </c>
      <c r="L125" s="5">
        <v>6.074976330149733E-4</v>
      </c>
      <c r="M125" s="5">
        <v>6.616447401670692E-4</v>
      </c>
      <c r="N125" s="5">
        <v>6.237854925054957E-4</v>
      </c>
      <c r="O125" s="5">
        <v>5.985338612610779E-4</v>
      </c>
      <c r="P125" s="5">
        <v>6.146668536866741E-4</v>
      </c>
      <c r="Q125" s="5">
        <v>6.640297663400925E-4</v>
      </c>
    </row>
    <row r="126">
      <c r="B126" s="1">
        <v>6.257211145410162E-4</v>
      </c>
      <c r="C126" s="1">
        <v>6.003879017413651E-4</v>
      </c>
      <c r="D126" s="5">
        <v>6.474452669847069E-4</v>
      </c>
      <c r="E126" s="5">
        <v>6.506414129362581E-4</v>
      </c>
      <c r="F126" s="1">
        <v>6.400472633247261E-4</v>
      </c>
      <c r="G126" s="1">
        <v>6.508243203452378E-4</v>
      </c>
      <c r="H126" s="5">
        <v>6.501494024126882E-4</v>
      </c>
      <c r="I126" s="5">
        <v>6.235454498428063E-4</v>
      </c>
      <c r="J126" s="5">
        <v>6.686785423325227E-4</v>
      </c>
      <c r="K126" s="5">
        <v>6.176517123609735E-4</v>
      </c>
      <c r="L126" s="5">
        <v>6.546115956545898E-4</v>
      </c>
      <c r="M126" s="5">
        <v>6.639816198402299E-4</v>
      </c>
      <c r="N126" s="5">
        <v>6.118136124727396E-4</v>
      </c>
      <c r="O126" s="5">
        <v>6.618463480830922E-4</v>
      </c>
      <c r="P126" s="5">
        <v>6.67844979068658E-4</v>
      </c>
      <c r="Q126" s="5">
        <v>6.300332786606904E-4</v>
      </c>
    </row>
    <row r="128">
      <c r="B128" s="1">
        <v>0.0010863341822398042</v>
      </c>
      <c r="C128" s="1">
        <v>0.0010483720231058585</v>
      </c>
      <c r="D128" s="1">
        <v>0.0011455884124252937</v>
      </c>
      <c r="E128" s="1">
        <v>0.0010952157622038342</v>
      </c>
      <c r="F128" s="10">
        <v>0.0010277762297082953</v>
      </c>
      <c r="G128" s="10">
        <v>0.0010721483669115745</v>
      </c>
      <c r="H128" s="5">
        <v>0.0010180252991257646</v>
      </c>
      <c r="I128" s="5">
        <v>0.0010875577532207363</v>
      </c>
      <c r="J128" s="5">
        <v>0.0010334433559726667</v>
      </c>
      <c r="K128" s="5">
        <v>0.0010316125387566499</v>
      </c>
      <c r="L128" s="5">
        <v>0.001054179090915343</v>
      </c>
      <c r="M128" s="5">
        <v>0.0011129440250278483</v>
      </c>
      <c r="N128" s="5">
        <v>0.001085435622580897</v>
      </c>
      <c r="O128" s="5">
        <v>0.0011074448236435698</v>
      </c>
      <c r="P128" s="5">
        <v>0.001002220561478559</v>
      </c>
      <c r="Q128" s="5">
        <v>0.0011272115743666163</v>
      </c>
      <c r="S128" s="2">
        <f>AVERAGE(B128:Q131)</f>
        <v>0.001083879242</v>
      </c>
      <c r="Z128" s="1" t="s">
        <v>40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B129" s="1">
        <v>0.0011146160694364376</v>
      </c>
      <c r="C129" s="1">
        <v>0.001051469984558283</v>
      </c>
      <c r="D129" s="1">
        <v>0.0010891688987471437</v>
      </c>
      <c r="E129" s="1">
        <v>0.0010908154972850187</v>
      </c>
      <c r="F129" s="10">
        <v>0.001116965659192392</v>
      </c>
      <c r="G129" s="10">
        <v>0.0011025568928435907</v>
      </c>
      <c r="H129" s="5">
        <v>0.0011226503076657202</v>
      </c>
      <c r="I129" s="5">
        <v>0.001067225275146029</v>
      </c>
      <c r="J129" s="5">
        <v>0.0010922223069033093</v>
      </c>
      <c r="K129" s="5">
        <v>0.001081084476873388</v>
      </c>
      <c r="L129" s="5">
        <v>0.001097341213952178</v>
      </c>
      <c r="M129" s="5">
        <v>0.0010782833474389738</v>
      </c>
      <c r="N129" s="5">
        <v>0.0010880965232170385</v>
      </c>
      <c r="O129" s="5">
        <v>0.001038981458064546</v>
      </c>
      <c r="P129" s="5">
        <v>0.0011239908225075825</v>
      </c>
      <c r="Q129" s="5">
        <v>0.001113357372845574</v>
      </c>
    </row>
    <row r="130">
      <c r="B130" s="1">
        <v>0.0010932388478440162</v>
      </c>
      <c r="C130" s="1">
        <v>0.0010810258853947874</v>
      </c>
      <c r="D130" s="1">
        <v>0.0011278725184685325</v>
      </c>
      <c r="E130" s="1">
        <v>0.0010819239034904938</v>
      </c>
      <c r="F130" s="10">
        <v>0.0010584716745630069</v>
      </c>
      <c r="G130" s="10">
        <v>0.0010976205690203908</v>
      </c>
      <c r="H130" s="5">
        <v>0.001048173214026006</v>
      </c>
      <c r="I130" s="5">
        <v>0.0011115658783201715</v>
      </c>
      <c r="J130" s="5">
        <v>0.0010727011220609463</v>
      </c>
      <c r="K130" s="5">
        <v>0.0010982903954904445</v>
      </c>
      <c r="L130" s="5">
        <v>0.0011006422842625245</v>
      </c>
      <c r="M130" s="5">
        <v>0.0011539757692143051</v>
      </c>
      <c r="N130" s="5">
        <v>0.0010982459733913112</v>
      </c>
      <c r="O130" s="5">
        <v>0.0010987950235637287</v>
      </c>
      <c r="P130" s="5">
        <v>0.0010736883727060268</v>
      </c>
      <c r="Q130" s="5">
        <v>0.0010624841704351667</v>
      </c>
    </row>
    <row r="131">
      <c r="B131" s="1">
        <v>0.0010958278975761614</v>
      </c>
      <c r="C131" s="1">
        <v>0.0010510366303996843</v>
      </c>
      <c r="D131" s="1">
        <v>0.0010838784315785528</v>
      </c>
      <c r="E131" s="1">
        <v>0.0010667992544761676</v>
      </c>
      <c r="F131" s="10">
        <v>0.0010989368596299222</v>
      </c>
      <c r="G131" s="10">
        <v>0.0010717595733569097</v>
      </c>
      <c r="H131" s="5">
        <v>0.0010198986593627241</v>
      </c>
      <c r="I131" s="5">
        <v>0.0011331068677895102</v>
      </c>
      <c r="J131" s="5">
        <v>0.0010810521176483905</v>
      </c>
      <c r="K131" s="5">
        <v>0.0011010301336933249</v>
      </c>
      <c r="L131" s="5">
        <v>0.0010393253447806873</v>
      </c>
      <c r="M131" s="5">
        <v>0.0011311277901352643</v>
      </c>
      <c r="N131" s="5">
        <v>0.0010857853608713284</v>
      </c>
      <c r="O131" s="5">
        <v>0.0011110044993834637</v>
      </c>
      <c r="P131" s="5">
        <v>0.0010992376936932884</v>
      </c>
      <c r="Q131" s="5">
        <v>0.0010354130660265698</v>
      </c>
    </row>
    <row r="133">
      <c r="B133" s="1">
        <v>0.001961525998989064</v>
      </c>
      <c r="C133" s="1">
        <v>0.001942359509683912</v>
      </c>
      <c r="D133" s="1">
        <v>0.001942213951256208</v>
      </c>
      <c r="E133" s="1">
        <v>0.001934731100693882</v>
      </c>
      <c r="F133" s="5">
        <v>0.0019899856873521263</v>
      </c>
      <c r="G133" s="5">
        <v>0.001967237022370921</v>
      </c>
      <c r="H133" s="5">
        <v>0.0019071396775265177</v>
      </c>
      <c r="I133" s="5">
        <v>0.0019549525147280916</v>
      </c>
      <c r="J133" s="10">
        <v>0.0019245417709383076</v>
      </c>
      <c r="K133" s="5">
        <v>0.0019572327670764485</v>
      </c>
      <c r="L133" s="5">
        <v>0.0019773903106655227</v>
      </c>
      <c r="M133" s="5">
        <v>0.001986751486945376</v>
      </c>
      <c r="N133" s="5">
        <v>0.0020250682445884455</v>
      </c>
      <c r="O133" s="5">
        <v>0.0019841021188598635</v>
      </c>
      <c r="P133" s="10">
        <v>0.001985759144951768</v>
      </c>
      <c r="Q133" s="5">
        <v>0.001967131930332291</v>
      </c>
      <c r="R133" s="5"/>
      <c r="S133" s="2">
        <f>AVERAGE(B133:Q136)</f>
        <v>0.001963368485</v>
      </c>
    </row>
    <row r="134">
      <c r="B134" s="1">
        <v>0.0018926183714372687</v>
      </c>
      <c r="C134" s="1">
        <v>0.001927210839370536</v>
      </c>
      <c r="D134" s="1">
        <v>0.001960132410134018</v>
      </c>
      <c r="E134" s="1">
        <v>0.001945219308877191</v>
      </c>
      <c r="F134" s="5">
        <v>0.0019191803730995952</v>
      </c>
      <c r="G134" s="5">
        <v>0.001893679983260666</v>
      </c>
      <c r="H134" s="5">
        <v>0.0019935251645471232</v>
      </c>
      <c r="I134" s="5">
        <v>0.0020255330220949916</v>
      </c>
      <c r="J134" s="5">
        <v>0.0020103953733363175</v>
      </c>
      <c r="K134" s="5">
        <v>0.0019601024593681815</v>
      </c>
      <c r="L134" s="5">
        <v>0.001967309900090166</v>
      </c>
      <c r="M134" s="5">
        <v>0.0019004626635149644</v>
      </c>
      <c r="N134" s="5">
        <v>0.001926372716808635</v>
      </c>
      <c r="O134" s="5">
        <v>0.0020016323470380347</v>
      </c>
      <c r="P134" s="5">
        <v>0.0019237276125790243</v>
      </c>
      <c r="Q134" s="5">
        <v>0.0019576401742110094</v>
      </c>
      <c r="R134" s="5"/>
    </row>
    <row r="135">
      <c r="B135" s="1">
        <v>0.0019607664673848666</v>
      </c>
      <c r="C135" s="1">
        <v>0.002003438250816554</v>
      </c>
      <c r="D135" s="1">
        <v>0.0020117842771605215</v>
      </c>
      <c r="E135" s="1">
        <v>0.0019232937923690228</v>
      </c>
      <c r="F135" s="5">
        <v>0.0019594334316293013</v>
      </c>
      <c r="G135" s="5">
        <v>0.0019542234662751944</v>
      </c>
      <c r="H135" s="5">
        <v>0.0020314017908423803</v>
      </c>
      <c r="I135" s="5">
        <v>0.0019335345856362114</v>
      </c>
      <c r="J135" s="5">
        <v>0.002021375545727419</v>
      </c>
      <c r="K135" s="5">
        <v>0.001916963241244621</v>
      </c>
      <c r="L135" s="5">
        <v>0.002060693541542263</v>
      </c>
      <c r="M135" s="5">
        <v>0.0020105177813903668</v>
      </c>
      <c r="N135" s="5">
        <v>0.0019682234193125394</v>
      </c>
      <c r="O135" s="5">
        <v>0.0019327465366314972</v>
      </c>
      <c r="P135" s="5">
        <v>0.0018842034650252638</v>
      </c>
      <c r="Q135" s="5">
        <v>0.0019650704044285707</v>
      </c>
      <c r="R135" s="5"/>
    </row>
    <row r="136">
      <c r="B136" s="1">
        <v>0.001995625783494765</v>
      </c>
      <c r="C136" s="1">
        <v>0.002010282887805228</v>
      </c>
      <c r="D136" s="1">
        <v>0.0019763430208223007</v>
      </c>
      <c r="E136" s="1">
        <v>0.00206412608946895</v>
      </c>
      <c r="F136" s="5">
        <v>0.001918775632137836</v>
      </c>
      <c r="G136" s="5">
        <v>0.001956179121750713</v>
      </c>
      <c r="H136" s="5">
        <v>0.0019381588657509967</v>
      </c>
      <c r="I136" s="5">
        <v>0.002042944676343121</v>
      </c>
      <c r="J136" s="5">
        <v>0.0018999050950630433</v>
      </c>
      <c r="K136" s="5">
        <v>0.0019844752296718704</v>
      </c>
      <c r="L136" s="5">
        <v>0.0020031504379571696</v>
      </c>
      <c r="M136" s="5">
        <v>0.0019022713760594341</v>
      </c>
      <c r="N136" s="5">
        <v>0.0019764507319553694</v>
      </c>
      <c r="O136" s="5">
        <v>0.0019389278352004821</v>
      </c>
      <c r="P136" s="5">
        <v>0.001964013072622796</v>
      </c>
      <c r="Q136" s="5">
        <v>0.0019334172179654677</v>
      </c>
      <c r="R136" s="5"/>
    </row>
    <row r="138">
      <c r="B138" s="1">
        <v>0.0028936258864863677</v>
      </c>
      <c r="C138" s="1">
        <v>0.0028533310811093356</v>
      </c>
      <c r="D138" s="5">
        <v>0.002824112260903714</v>
      </c>
      <c r="E138" s="5">
        <v>0.002823602820538141</v>
      </c>
      <c r="F138" s="5">
        <v>0.002812719147632699</v>
      </c>
      <c r="G138" s="5">
        <v>0.0028514115737156274</v>
      </c>
      <c r="H138" s="5">
        <v>0.00287668390037394</v>
      </c>
      <c r="I138" s="5">
        <v>0.002898473913836344</v>
      </c>
      <c r="J138" s="5">
        <v>0.0028337776456483555</v>
      </c>
      <c r="K138" s="5">
        <v>0.002881561377379776</v>
      </c>
      <c r="L138" s="5">
        <v>0.0028493736816681903</v>
      </c>
      <c r="M138" s="5">
        <v>0.002832443383338971</v>
      </c>
      <c r="N138" s="5">
        <v>0.0028410190531578407</v>
      </c>
      <c r="O138" s="5">
        <v>0.002853472592168629</v>
      </c>
      <c r="P138" s="5">
        <v>0.00284221467279614</v>
      </c>
      <c r="Q138" s="5">
        <v>0.002897482496593167</v>
      </c>
      <c r="S138" s="2">
        <f>AVERAGE(B138:Q141)</f>
        <v>0.002847599465</v>
      </c>
    </row>
    <row r="139">
      <c r="B139" s="1">
        <v>0.0028892284668302556</v>
      </c>
      <c r="C139" s="1">
        <v>0.0028465631084056238</v>
      </c>
      <c r="D139" s="5">
        <v>0.002839013112899178</v>
      </c>
      <c r="E139" s="5">
        <v>0.00288675180243364</v>
      </c>
      <c r="F139" s="5">
        <v>0.0028325532167709213</v>
      </c>
      <c r="G139" s="5">
        <v>0.0028418990670507852</v>
      </c>
      <c r="H139" s="5">
        <v>0.0028147551369406697</v>
      </c>
      <c r="I139" s="5">
        <v>0.002874454429583347</v>
      </c>
      <c r="J139" s="5">
        <v>0.002803523532951139</v>
      </c>
      <c r="K139" s="5">
        <v>0.0028450731060093762</v>
      </c>
      <c r="L139" s="5">
        <v>0.0028340030984451794</v>
      </c>
      <c r="M139" s="5">
        <v>0.002780210399163302</v>
      </c>
      <c r="N139" s="5">
        <v>0.00283088898217636</v>
      </c>
      <c r="O139" s="5">
        <v>0.0028100572086920553</v>
      </c>
      <c r="P139" s="5">
        <v>0.0028517389740787165</v>
      </c>
      <c r="Q139" s="5">
        <v>0.002840354248921822</v>
      </c>
    </row>
    <row r="140">
      <c r="B140" s="1">
        <v>0.002777851408016125</v>
      </c>
      <c r="C140" s="1">
        <v>0.0028662368654737585</v>
      </c>
      <c r="D140" s="5">
        <v>0.002870745629647463</v>
      </c>
      <c r="E140" s="5">
        <v>0.002880534652762825</v>
      </c>
      <c r="F140" s="5">
        <v>0.0028607567712944848</v>
      </c>
      <c r="G140" s="5">
        <v>0.002825540444575685</v>
      </c>
      <c r="H140" s="5">
        <v>0.002906139340404356</v>
      </c>
      <c r="I140" s="5">
        <v>0.0028503026950216174</v>
      </c>
      <c r="J140" s="5">
        <v>0.002898503033085288</v>
      </c>
      <c r="K140" s="5">
        <v>0.0028464843753647365</v>
      </c>
      <c r="L140" s="5">
        <v>0.0028131063554008738</v>
      </c>
      <c r="M140" s="5">
        <v>0.002826540305017513</v>
      </c>
      <c r="N140" s="5">
        <v>0.002849430943940918</v>
      </c>
      <c r="O140" s="5">
        <v>0.0028318758341987034</v>
      </c>
      <c r="P140" s="5">
        <v>0.0028769104061478015</v>
      </c>
      <c r="Q140" s="5">
        <v>0.002878724573209211</v>
      </c>
    </row>
    <row r="141">
      <c r="B141" s="1">
        <v>0.0028193586428574124</v>
      </c>
      <c r="C141" s="1">
        <v>0.002879332932804319</v>
      </c>
      <c r="D141" s="5">
        <v>0.0027812610262805885</v>
      </c>
      <c r="E141" s="5">
        <v>0.002849590199031031</v>
      </c>
      <c r="F141" s="5">
        <v>0.00281274125196654</v>
      </c>
      <c r="G141" s="5">
        <v>0.00283055637100583</v>
      </c>
      <c r="H141" s="5">
        <v>0.002904376373286791</v>
      </c>
      <c r="I141" s="5">
        <v>0.0028334272584877055</v>
      </c>
      <c r="J141" s="5">
        <v>0.0027917071947832946</v>
      </c>
      <c r="K141" s="5">
        <v>0.002943253078603975</v>
      </c>
      <c r="L141" s="5">
        <v>0.002814424026820088</v>
      </c>
      <c r="M141" s="5">
        <v>0.0028458934134232873</v>
      </c>
      <c r="N141" s="5">
        <v>0.0028453899975287448</v>
      </c>
      <c r="O141" s="5">
        <v>0.002874446549134008</v>
      </c>
      <c r="P141" s="5">
        <v>0.002828755066826583</v>
      </c>
      <c r="Q141" s="5">
        <v>0.0028457953883638206</v>
      </c>
    </row>
    <row r="145">
      <c r="A145" s="1" t="s">
        <v>41</v>
      </c>
      <c r="B145" s="1" t="s">
        <v>37</v>
      </c>
    </row>
    <row r="146">
      <c r="A146" s="2">
        <v>6.365686224988809E-4</v>
      </c>
      <c r="B146" s="1">
        <v>1.0</v>
      </c>
      <c r="E146" s="1" t="s">
        <v>42</v>
      </c>
    </row>
    <row r="147">
      <c r="A147" s="2">
        <v>0.0010838792423595986</v>
      </c>
      <c r="B147" s="2">
        <v>1.1853684497377557</v>
      </c>
      <c r="E147" s="1" t="s">
        <v>43</v>
      </c>
    </row>
    <row r="148">
      <c r="A148" s="2">
        <v>0.0019633684848158217</v>
      </c>
      <c r="B148" s="2">
        <v>1.6637701107509806</v>
      </c>
    </row>
    <row r="149">
      <c r="A149" s="2">
        <v>0.00284759946536664</v>
      </c>
      <c r="B149" s="2">
        <v>2.2459277268743225</v>
      </c>
    </row>
    <row r="150">
      <c r="A150" s="2">
        <v>6.594442825926633E-4</v>
      </c>
      <c r="B150" s="1">
        <v>1.028887379793611</v>
      </c>
    </row>
    <row r="151">
      <c r="A151" s="2">
        <v>0.00113484647449591</v>
      </c>
      <c r="B151" s="2">
        <v>1.2706253808888714</v>
      </c>
    </row>
    <row r="152">
      <c r="A152" s="2">
        <v>0.0019595559613365477</v>
      </c>
      <c r="B152" s="2">
        <v>1.624992914888739</v>
      </c>
    </row>
    <row r="153">
      <c r="A153" s="2">
        <v>0.0031188298923598107</v>
      </c>
      <c r="B153" s="2">
        <v>1.9155035903681754</v>
      </c>
    </row>
    <row r="155">
      <c r="A155" s="2">
        <v>0.0010838792423595986</v>
      </c>
    </row>
    <row r="156">
      <c r="A156" s="2">
        <f>1.08 * 10^(-3)</f>
        <v>0.00108</v>
      </c>
    </row>
    <row r="159">
      <c r="A159" s="1">
        <v>5.0</v>
      </c>
      <c r="B159" s="2">
        <v>6.365686224988809E-4</v>
      </c>
      <c r="E159" s="1" t="s">
        <v>44</v>
      </c>
    </row>
    <row r="160">
      <c r="A160" s="1">
        <v>10.0</v>
      </c>
      <c r="B160" s="2">
        <v>0.0010838792423595986</v>
      </c>
      <c r="E160" s="1" t="s">
        <v>45</v>
      </c>
    </row>
    <row r="161">
      <c r="A161" s="1">
        <v>15.0</v>
      </c>
      <c r="B161" s="2">
        <v>0.0019633684848158217</v>
      </c>
    </row>
    <row r="162">
      <c r="A162" s="1">
        <v>20.0</v>
      </c>
      <c r="B162" s="2">
        <v>0.00284759946536664</v>
      </c>
    </row>
    <row r="163">
      <c r="A163" s="1">
        <v>7.0</v>
      </c>
      <c r="B163" s="2">
        <v>6.594442825926633E-4</v>
      </c>
    </row>
    <row r="164">
      <c r="A164" s="1">
        <v>11.0</v>
      </c>
      <c r="B164" s="2">
        <v>0.00113484647449591</v>
      </c>
    </row>
    <row r="165">
      <c r="A165" s="1">
        <v>14.0</v>
      </c>
      <c r="B165" s="2">
        <v>0.0019595559613365477</v>
      </c>
    </row>
    <row r="166">
      <c r="A166" s="1">
        <v>16.0</v>
      </c>
      <c r="B166" s="2">
        <v>0.0031188298923598107</v>
      </c>
    </row>
    <row r="184">
      <c r="A184" s="1" t="s">
        <v>46</v>
      </c>
    </row>
    <row r="186">
      <c r="A186" s="1" t="s">
        <v>47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1">
        <v>6.0</v>
      </c>
      <c r="B187" s="5">
        <v>0.546</v>
      </c>
      <c r="C187" s="5">
        <v>0.539</v>
      </c>
      <c r="D187" s="5">
        <v>0.527</v>
      </c>
      <c r="E187" s="5">
        <v>0.528</v>
      </c>
      <c r="F187" s="5">
        <v>0.537</v>
      </c>
      <c r="G187" s="5">
        <v>0.535</v>
      </c>
      <c r="H187" s="5">
        <v>0.55</v>
      </c>
      <c r="I187" s="5">
        <v>0.541</v>
      </c>
      <c r="J187" s="5">
        <v>0.542</v>
      </c>
      <c r="K187" s="5">
        <v>0.541</v>
      </c>
      <c r="L187" s="5">
        <v>0.528</v>
      </c>
      <c r="M187" s="5">
        <v>0.539</v>
      </c>
      <c r="N187" s="5">
        <v>0.524</v>
      </c>
      <c r="O187" s="5">
        <v>0.519</v>
      </c>
      <c r="P187" s="5">
        <v>0.534</v>
      </c>
      <c r="Q187" s="5">
        <v>0.536</v>
      </c>
    </row>
    <row r="188">
      <c r="A188" s="1">
        <v>12.0</v>
      </c>
      <c r="B188" s="5">
        <v>0.571</v>
      </c>
      <c r="C188" s="5">
        <v>0.573</v>
      </c>
      <c r="D188" s="5">
        <v>0.565</v>
      </c>
      <c r="E188" s="5">
        <v>0.584</v>
      </c>
      <c r="F188" s="5">
        <v>0.562</v>
      </c>
      <c r="G188" s="5">
        <v>0.577</v>
      </c>
      <c r="H188" s="5">
        <v>0.592</v>
      </c>
      <c r="I188" s="5">
        <v>0.576</v>
      </c>
      <c r="J188" s="5">
        <v>0.555</v>
      </c>
      <c r="K188" s="5">
        <v>0.566</v>
      </c>
      <c r="L188" s="5">
        <v>0.567</v>
      </c>
      <c r="M188" s="5">
        <v>0.568</v>
      </c>
      <c r="N188" s="5">
        <v>0.591</v>
      </c>
      <c r="O188" s="5">
        <v>0.564</v>
      </c>
      <c r="P188" s="5">
        <v>0.586</v>
      </c>
      <c r="Q188" s="5">
        <v>0.569</v>
      </c>
    </row>
    <row r="189">
      <c r="A189" s="1">
        <v>24.0</v>
      </c>
      <c r="B189" s="5">
        <v>0.61</v>
      </c>
      <c r="C189" s="5">
        <v>0.615</v>
      </c>
      <c r="D189" s="5">
        <v>0.614</v>
      </c>
      <c r="E189" s="5">
        <v>0.636</v>
      </c>
      <c r="F189" s="5">
        <v>0.61</v>
      </c>
      <c r="G189" s="5">
        <v>0.634</v>
      </c>
      <c r="H189" s="5">
        <v>0.618</v>
      </c>
      <c r="I189" s="5">
        <v>0.612</v>
      </c>
      <c r="J189" s="5">
        <v>0.614</v>
      </c>
      <c r="K189" s="5">
        <v>0.616</v>
      </c>
      <c r="L189" s="5">
        <v>0.626</v>
      </c>
      <c r="M189" s="5">
        <v>0.626</v>
      </c>
      <c r="N189" s="5">
        <v>0.614</v>
      </c>
      <c r="O189" s="5">
        <v>0.636</v>
      </c>
      <c r="P189" s="5">
        <v>0.629</v>
      </c>
      <c r="Q189" s="5">
        <v>0.623</v>
      </c>
    </row>
    <row r="190">
      <c r="A190" s="1">
        <v>48.0</v>
      </c>
      <c r="B190" s="5">
        <v>0.674</v>
      </c>
      <c r="C190" s="5">
        <v>0.651</v>
      </c>
      <c r="D190" s="5">
        <v>0.694</v>
      </c>
      <c r="E190" s="5">
        <v>0.686</v>
      </c>
      <c r="F190" s="5">
        <v>0.67</v>
      </c>
      <c r="G190" s="5">
        <v>0.695</v>
      </c>
      <c r="H190" s="5">
        <v>0.675</v>
      </c>
      <c r="I190" s="5">
        <v>0.674</v>
      </c>
      <c r="J190" s="5">
        <v>0.684</v>
      </c>
      <c r="K190" s="5">
        <v>0.694</v>
      </c>
      <c r="L190" s="5">
        <v>0.711</v>
      </c>
      <c r="M190" s="5">
        <v>0.7</v>
      </c>
      <c r="N190" s="5">
        <v>0.662</v>
      </c>
      <c r="O190" s="5">
        <v>0.688</v>
      </c>
      <c r="P190" s="5">
        <v>0.696</v>
      </c>
      <c r="Q190" s="5">
        <v>0.685</v>
      </c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A193" s="1" t="s">
        <v>48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A194" s="1">
        <v>6.0</v>
      </c>
      <c r="B194" s="5">
        <v>0.553</v>
      </c>
      <c r="C194" s="5">
        <v>0.546</v>
      </c>
      <c r="D194" s="5">
        <v>0.557</v>
      </c>
      <c r="E194" s="5">
        <v>0.546</v>
      </c>
      <c r="F194" s="5">
        <v>0.551</v>
      </c>
      <c r="G194" s="5">
        <v>0.563</v>
      </c>
      <c r="H194" s="5">
        <v>0.548</v>
      </c>
      <c r="I194" s="5">
        <v>0.568</v>
      </c>
      <c r="J194" s="5">
        <v>0.545</v>
      </c>
      <c r="K194" s="5">
        <v>0.535</v>
      </c>
      <c r="L194" s="5">
        <v>0.542</v>
      </c>
      <c r="M194" s="5">
        <v>0.571</v>
      </c>
      <c r="N194" s="5">
        <v>0.548</v>
      </c>
      <c r="O194" s="5">
        <v>0.552</v>
      </c>
      <c r="P194" s="5">
        <v>0.557</v>
      </c>
      <c r="Q194" s="5">
        <v>0.551</v>
      </c>
    </row>
    <row r="195">
      <c r="A195" s="1">
        <v>12.0</v>
      </c>
      <c r="B195" s="5">
        <v>0.619</v>
      </c>
      <c r="C195" s="5">
        <v>0.622</v>
      </c>
      <c r="D195" s="5">
        <v>0.616</v>
      </c>
      <c r="E195" s="5">
        <v>0.605</v>
      </c>
      <c r="F195" s="5">
        <v>0.632</v>
      </c>
      <c r="G195" s="5">
        <v>0.615</v>
      </c>
      <c r="H195" s="5">
        <v>0.608</v>
      </c>
      <c r="I195" s="5">
        <v>0.631</v>
      </c>
      <c r="J195" s="5">
        <v>0.602</v>
      </c>
      <c r="K195" s="5">
        <v>0.613</v>
      </c>
      <c r="L195" s="5">
        <v>0.613</v>
      </c>
      <c r="M195" s="5">
        <v>0.621</v>
      </c>
      <c r="N195" s="5">
        <v>0.614</v>
      </c>
      <c r="O195" s="5">
        <v>0.61</v>
      </c>
      <c r="P195" s="5">
        <v>0.617</v>
      </c>
      <c r="Q195" s="5">
        <v>0.612</v>
      </c>
    </row>
    <row r="196">
      <c r="A196" s="1">
        <v>24.0</v>
      </c>
      <c r="B196" s="5">
        <v>0.674</v>
      </c>
      <c r="C196" s="5">
        <v>0.683</v>
      </c>
      <c r="D196" s="5">
        <v>0.674</v>
      </c>
      <c r="E196" s="5">
        <v>0.685</v>
      </c>
      <c r="F196" s="5">
        <v>0.688</v>
      </c>
      <c r="G196" s="5">
        <v>0.679</v>
      </c>
      <c r="H196" s="5">
        <v>0.684</v>
      </c>
      <c r="I196" s="5">
        <v>0.679</v>
      </c>
      <c r="J196" s="5">
        <v>0.681</v>
      </c>
      <c r="K196" s="5">
        <v>0.663</v>
      </c>
      <c r="L196" s="5">
        <v>0.684</v>
      </c>
      <c r="M196" s="5">
        <v>0.695</v>
      </c>
      <c r="N196" s="5">
        <v>0.68</v>
      </c>
      <c r="O196" s="5">
        <v>0.686</v>
      </c>
      <c r="P196" s="5">
        <v>0.666</v>
      </c>
      <c r="Q196" s="5">
        <v>0.67</v>
      </c>
    </row>
    <row r="197">
      <c r="A197" s="1">
        <v>48.0</v>
      </c>
      <c r="B197" s="5">
        <v>0.752</v>
      </c>
      <c r="C197" s="5">
        <v>0.771</v>
      </c>
      <c r="D197" s="5">
        <v>0.772</v>
      </c>
      <c r="E197" s="5">
        <v>0.786</v>
      </c>
      <c r="F197" s="5">
        <v>0.748</v>
      </c>
      <c r="G197" s="5">
        <v>0.767</v>
      </c>
      <c r="H197" s="5">
        <v>0.776</v>
      </c>
      <c r="I197" s="5">
        <v>0.781</v>
      </c>
      <c r="J197" s="5">
        <v>0.778</v>
      </c>
      <c r="K197" s="5">
        <v>0.754</v>
      </c>
      <c r="L197" s="5">
        <v>0.755</v>
      </c>
      <c r="M197" s="5">
        <v>0.784</v>
      </c>
      <c r="N197" s="5">
        <v>0.75</v>
      </c>
      <c r="O197" s="5">
        <v>0.77</v>
      </c>
      <c r="P197" s="5">
        <v>0.793</v>
      </c>
      <c r="Q197" s="5">
        <v>0.769</v>
      </c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>
      <c r="A200" s="1" t="s">
        <v>49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>
      <c r="A201" s="1">
        <v>6.0</v>
      </c>
      <c r="B201" s="5">
        <v>0.573</v>
      </c>
      <c r="C201" s="5">
        <v>0.554</v>
      </c>
      <c r="D201" s="5">
        <v>0.573</v>
      </c>
      <c r="E201" s="5">
        <v>0.588</v>
      </c>
      <c r="F201" s="5">
        <v>0.559</v>
      </c>
      <c r="G201" s="5">
        <v>0.578</v>
      </c>
      <c r="H201" s="5">
        <v>0.58</v>
      </c>
      <c r="I201" s="5">
        <v>0.572</v>
      </c>
      <c r="J201" s="5">
        <v>0.56</v>
      </c>
      <c r="K201" s="5">
        <v>0.58</v>
      </c>
      <c r="L201" s="5">
        <v>0.589</v>
      </c>
      <c r="M201" s="5">
        <v>0.565</v>
      </c>
      <c r="N201" s="5">
        <v>0.563</v>
      </c>
      <c r="O201" s="5">
        <v>0.569</v>
      </c>
      <c r="P201" s="5">
        <v>0.565</v>
      </c>
      <c r="Q201" s="5">
        <v>0.564</v>
      </c>
    </row>
    <row r="202">
      <c r="A202" s="1">
        <v>12.0</v>
      </c>
      <c r="B202" s="5">
        <v>0.643</v>
      </c>
      <c r="C202" s="5">
        <v>0.635</v>
      </c>
      <c r="D202" s="5">
        <v>0.624</v>
      </c>
      <c r="E202" s="5">
        <v>0.659</v>
      </c>
      <c r="F202" s="5">
        <v>0.644</v>
      </c>
      <c r="G202" s="5">
        <v>0.646</v>
      </c>
      <c r="H202" s="5">
        <v>0.642</v>
      </c>
      <c r="I202" s="5">
        <v>0.667</v>
      </c>
      <c r="J202" s="5">
        <v>0.646</v>
      </c>
      <c r="K202" s="5">
        <v>0.656</v>
      </c>
      <c r="L202" s="5">
        <v>0.64</v>
      </c>
      <c r="M202" s="5">
        <v>0.644</v>
      </c>
      <c r="N202" s="5">
        <v>0.632</v>
      </c>
      <c r="O202" s="5">
        <v>0.663</v>
      </c>
      <c r="P202" s="5">
        <v>0.644</v>
      </c>
      <c r="Q202" s="5">
        <v>0.648</v>
      </c>
    </row>
    <row r="203">
      <c r="A203" s="1">
        <v>24.0</v>
      </c>
      <c r="B203" s="5">
        <v>0.709</v>
      </c>
      <c r="C203" s="5">
        <v>0.718</v>
      </c>
      <c r="D203" s="5">
        <v>0.718</v>
      </c>
      <c r="E203" s="5">
        <v>0.743</v>
      </c>
      <c r="F203" s="5">
        <v>0.715</v>
      </c>
      <c r="G203" s="5">
        <v>0.724</v>
      </c>
      <c r="H203" s="5">
        <v>0.737</v>
      </c>
      <c r="I203" s="5">
        <v>0.712</v>
      </c>
      <c r="J203" s="5">
        <v>0.716</v>
      </c>
      <c r="K203" s="5">
        <v>0.702</v>
      </c>
      <c r="L203" s="5">
        <v>0.725</v>
      </c>
      <c r="M203" s="5">
        <v>0.724</v>
      </c>
      <c r="N203" s="5">
        <v>0.718</v>
      </c>
      <c r="O203" s="5">
        <v>0.721</v>
      </c>
      <c r="P203" s="5">
        <v>0.719</v>
      </c>
      <c r="Q203" s="5">
        <v>0.719</v>
      </c>
    </row>
    <row r="204">
      <c r="A204" s="1">
        <v>48.0</v>
      </c>
      <c r="B204" s="5">
        <v>0.826</v>
      </c>
      <c r="C204" s="5">
        <v>0.861</v>
      </c>
      <c r="D204" s="5">
        <v>0.856</v>
      </c>
      <c r="E204" s="5">
        <v>0.844</v>
      </c>
      <c r="F204" s="5">
        <v>0.852</v>
      </c>
      <c r="G204" s="5">
        <v>0.838</v>
      </c>
      <c r="H204" s="5">
        <v>0.827</v>
      </c>
      <c r="I204" s="5">
        <v>0.831</v>
      </c>
      <c r="J204" s="5">
        <v>0.828</v>
      </c>
      <c r="K204" s="5">
        <v>0.834</v>
      </c>
      <c r="L204" s="5">
        <v>0.82</v>
      </c>
      <c r="M204" s="5">
        <v>0.807</v>
      </c>
      <c r="N204" s="5">
        <v>0.831</v>
      </c>
      <c r="O204" s="5">
        <v>0.825</v>
      </c>
      <c r="P204" s="5">
        <v>0.825</v>
      </c>
      <c r="Q204" s="5">
        <v>0.826</v>
      </c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>
      <c r="A207" s="1" t="s">
        <v>50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>
      <c r="A208" s="1">
        <v>6.0</v>
      </c>
      <c r="B208" s="5">
        <v>0.588</v>
      </c>
      <c r="C208" s="5">
        <v>0.59</v>
      </c>
      <c r="D208" s="5">
        <v>0.599</v>
      </c>
      <c r="E208" s="5">
        <v>0.586</v>
      </c>
      <c r="F208" s="5">
        <v>0.588</v>
      </c>
      <c r="G208" s="5">
        <v>0.582</v>
      </c>
      <c r="H208" s="5">
        <v>0.594</v>
      </c>
      <c r="I208" s="5">
        <v>0.576</v>
      </c>
      <c r="J208" s="5">
        <v>0.567</v>
      </c>
      <c r="K208" s="5">
        <v>0.592</v>
      </c>
      <c r="L208" s="5">
        <v>0.581</v>
      </c>
      <c r="M208" s="5">
        <v>0.612</v>
      </c>
      <c r="N208" s="5">
        <v>0.597</v>
      </c>
      <c r="O208" s="5">
        <v>0.573</v>
      </c>
      <c r="P208" s="5">
        <v>0.594</v>
      </c>
      <c r="Q208" s="5">
        <v>0.572</v>
      </c>
    </row>
    <row r="209">
      <c r="A209" s="1">
        <v>12.0</v>
      </c>
      <c r="B209" s="5">
        <v>0.673</v>
      </c>
      <c r="C209" s="5">
        <v>0.685</v>
      </c>
      <c r="D209" s="5">
        <v>0.682</v>
      </c>
      <c r="E209" s="5">
        <v>0.673</v>
      </c>
      <c r="F209" s="5">
        <v>0.674</v>
      </c>
      <c r="G209" s="5">
        <v>0.684</v>
      </c>
      <c r="H209" s="5">
        <v>0.672</v>
      </c>
      <c r="I209" s="5">
        <v>0.675</v>
      </c>
      <c r="J209" s="5">
        <v>0.684</v>
      </c>
      <c r="K209" s="5">
        <v>0.678</v>
      </c>
      <c r="L209" s="5">
        <v>0.682</v>
      </c>
      <c r="M209" s="5">
        <v>0.681</v>
      </c>
      <c r="N209" s="5">
        <v>0.675</v>
      </c>
      <c r="O209" s="5">
        <v>0.682</v>
      </c>
      <c r="P209" s="5">
        <v>0.676</v>
      </c>
      <c r="Q209" s="5">
        <v>0.678</v>
      </c>
    </row>
    <row r="210">
      <c r="A210" s="1">
        <v>24.0</v>
      </c>
      <c r="B210" s="5">
        <v>0.775</v>
      </c>
      <c r="C210" s="5">
        <v>0.759</v>
      </c>
      <c r="D210" s="5">
        <v>0.766</v>
      </c>
      <c r="E210" s="5">
        <v>0.76</v>
      </c>
      <c r="F210" s="5">
        <v>0.778</v>
      </c>
      <c r="G210" s="5">
        <v>0.772</v>
      </c>
      <c r="H210" s="5">
        <v>0.745</v>
      </c>
      <c r="I210" s="5">
        <v>0.768</v>
      </c>
      <c r="J210" s="5">
        <v>0.767</v>
      </c>
      <c r="K210" s="5">
        <v>0.775</v>
      </c>
      <c r="L210" s="5">
        <v>0.775</v>
      </c>
      <c r="M210" s="5">
        <v>0.76</v>
      </c>
      <c r="N210" s="5">
        <v>0.777</v>
      </c>
      <c r="O210" s="5">
        <v>0.789</v>
      </c>
      <c r="P210" s="5">
        <v>0.787</v>
      </c>
      <c r="Q210" s="5">
        <v>0.763</v>
      </c>
    </row>
    <row r="211">
      <c r="A211" s="1">
        <v>48.0</v>
      </c>
      <c r="B211" s="5">
        <v>0.889</v>
      </c>
      <c r="C211" s="5">
        <v>0.878</v>
      </c>
      <c r="D211" s="5">
        <v>0.899</v>
      </c>
      <c r="E211" s="5">
        <v>0.885</v>
      </c>
      <c r="F211" s="5">
        <v>0.881</v>
      </c>
      <c r="G211" s="5">
        <v>0.902</v>
      </c>
      <c r="H211" s="5">
        <v>0.879</v>
      </c>
      <c r="I211" s="5">
        <v>0.887</v>
      </c>
      <c r="J211" s="5">
        <v>0.902</v>
      </c>
      <c r="K211" s="5">
        <v>0.886</v>
      </c>
      <c r="L211" s="5">
        <v>0.874</v>
      </c>
      <c r="M211" s="5">
        <v>0.891</v>
      </c>
      <c r="N211" s="5">
        <v>0.889</v>
      </c>
      <c r="O211" s="5">
        <v>0.889</v>
      </c>
      <c r="P211" s="5">
        <v>0.898</v>
      </c>
      <c r="Q211" s="5">
        <v>0.894</v>
      </c>
    </row>
    <row r="214">
      <c r="A214" s="1" t="s">
        <v>35</v>
      </c>
    </row>
    <row r="215">
      <c r="A215" s="3" t="s">
        <v>47</v>
      </c>
      <c r="R215" s="3" t="s">
        <v>36</v>
      </c>
    </row>
    <row r="216">
      <c r="A216" s="3" t="s">
        <v>28</v>
      </c>
      <c r="B216" s="2">
        <f t="shared" ref="B216:Q216" si="27"> (1/($B$34 - $B$35) * (B194 - $B$35))</f>
        <v>0.1155555556</v>
      </c>
      <c r="C216" s="2">
        <f t="shared" si="27"/>
        <v>0.1051851852</v>
      </c>
      <c r="D216" s="2">
        <f t="shared" si="27"/>
        <v>0.1214814815</v>
      </c>
      <c r="E216" s="2">
        <f t="shared" si="27"/>
        <v>0.1051851852</v>
      </c>
      <c r="F216" s="2">
        <f t="shared" si="27"/>
        <v>0.1125925926</v>
      </c>
      <c r="G216" s="2">
        <f t="shared" si="27"/>
        <v>0.1303703704</v>
      </c>
      <c r="H216" s="2">
        <f t="shared" si="27"/>
        <v>0.1081481481</v>
      </c>
      <c r="I216" s="2">
        <f t="shared" si="27"/>
        <v>0.1377777778</v>
      </c>
      <c r="J216" s="2">
        <f t="shared" si="27"/>
        <v>0.1037037037</v>
      </c>
      <c r="K216" s="2">
        <f t="shared" si="27"/>
        <v>0.08888888889</v>
      </c>
      <c r="L216" s="2">
        <f t="shared" si="27"/>
        <v>0.09925925926</v>
      </c>
      <c r="M216" s="2">
        <f t="shared" si="27"/>
        <v>0.1422222222</v>
      </c>
      <c r="N216" s="2">
        <f t="shared" si="27"/>
        <v>0.1081481481</v>
      </c>
      <c r="O216" s="2">
        <f t="shared" si="27"/>
        <v>0.1140740741</v>
      </c>
      <c r="P216" s="2">
        <f t="shared" si="27"/>
        <v>0.1214814815</v>
      </c>
      <c r="Q216" s="2">
        <f t="shared" si="27"/>
        <v>0.1125925926</v>
      </c>
      <c r="R216" s="2">
        <f t="shared" ref="R216:R219" si="29">AVERAGE(B216:Q216)</f>
        <v>0.1141666667</v>
      </c>
    </row>
    <row r="217">
      <c r="A217" s="3" t="s">
        <v>29</v>
      </c>
      <c r="B217" s="2">
        <f t="shared" ref="B217:Q217" si="28"> (1/($B$34 - $B$35) * (B188 - $B$35))</f>
        <v>0.1422222222</v>
      </c>
      <c r="C217" s="2">
        <f t="shared" si="28"/>
        <v>0.1451851852</v>
      </c>
      <c r="D217" s="2">
        <f t="shared" si="28"/>
        <v>0.1333333333</v>
      </c>
      <c r="E217" s="2">
        <f t="shared" si="28"/>
        <v>0.1614814815</v>
      </c>
      <c r="F217" s="2">
        <f t="shared" si="28"/>
        <v>0.1288888889</v>
      </c>
      <c r="G217" s="2">
        <f t="shared" si="28"/>
        <v>0.1511111111</v>
      </c>
      <c r="H217" s="2">
        <f t="shared" si="28"/>
        <v>0.1733333333</v>
      </c>
      <c r="I217" s="2">
        <f t="shared" si="28"/>
        <v>0.1496296296</v>
      </c>
      <c r="J217" s="2">
        <f t="shared" si="28"/>
        <v>0.1185185185</v>
      </c>
      <c r="K217" s="2">
        <f t="shared" si="28"/>
        <v>0.1348148148</v>
      </c>
      <c r="L217" s="2">
        <f t="shared" si="28"/>
        <v>0.1362962963</v>
      </c>
      <c r="M217" s="2">
        <f t="shared" si="28"/>
        <v>0.1377777778</v>
      </c>
      <c r="N217" s="2">
        <f t="shared" si="28"/>
        <v>0.1718518519</v>
      </c>
      <c r="O217" s="2">
        <f t="shared" si="28"/>
        <v>0.1318518519</v>
      </c>
      <c r="P217" s="2">
        <f t="shared" si="28"/>
        <v>0.1644444444</v>
      </c>
      <c r="Q217" s="2">
        <f t="shared" si="28"/>
        <v>0.1392592593</v>
      </c>
      <c r="R217" s="2">
        <f t="shared" si="29"/>
        <v>0.145</v>
      </c>
    </row>
    <row r="218">
      <c r="A218" s="3" t="s">
        <v>30</v>
      </c>
      <c r="B218" s="2">
        <f t="shared" ref="B218:Q218" si="30"> (1/($B$34 - $B$35) * (B189 - $B$35))</f>
        <v>0.2</v>
      </c>
      <c r="C218" s="2">
        <f t="shared" si="30"/>
        <v>0.2074074074</v>
      </c>
      <c r="D218" s="2">
        <f t="shared" si="30"/>
        <v>0.2059259259</v>
      </c>
      <c r="E218" s="2">
        <f t="shared" si="30"/>
        <v>0.2385185185</v>
      </c>
      <c r="F218" s="2">
        <f t="shared" si="30"/>
        <v>0.2</v>
      </c>
      <c r="G218" s="2">
        <f t="shared" si="30"/>
        <v>0.2355555556</v>
      </c>
      <c r="H218" s="2">
        <f t="shared" si="30"/>
        <v>0.2118518519</v>
      </c>
      <c r="I218" s="2">
        <f t="shared" si="30"/>
        <v>0.202962963</v>
      </c>
      <c r="J218" s="2">
        <f t="shared" si="30"/>
        <v>0.2059259259</v>
      </c>
      <c r="K218" s="2">
        <f t="shared" si="30"/>
        <v>0.2088888889</v>
      </c>
      <c r="L218" s="2">
        <f t="shared" si="30"/>
        <v>0.2237037037</v>
      </c>
      <c r="M218" s="2">
        <f t="shared" si="30"/>
        <v>0.2237037037</v>
      </c>
      <c r="N218" s="2">
        <f t="shared" si="30"/>
        <v>0.2059259259</v>
      </c>
      <c r="O218" s="2">
        <f t="shared" si="30"/>
        <v>0.2385185185</v>
      </c>
      <c r="P218" s="2">
        <f t="shared" si="30"/>
        <v>0.2281481481</v>
      </c>
      <c r="Q218" s="2">
        <f t="shared" si="30"/>
        <v>0.2192592593</v>
      </c>
      <c r="R218" s="2">
        <f t="shared" si="29"/>
        <v>0.2160185185</v>
      </c>
    </row>
    <row r="219">
      <c r="A219" s="3" t="s">
        <v>31</v>
      </c>
      <c r="B219" s="2">
        <f t="shared" ref="B219:Q219" si="31"> (1/($B$34 - $B$35) * (B190 - $B$35))</f>
        <v>0.2948148148</v>
      </c>
      <c r="C219" s="2">
        <f t="shared" si="31"/>
        <v>0.2607407407</v>
      </c>
      <c r="D219" s="2">
        <f t="shared" si="31"/>
        <v>0.3244444444</v>
      </c>
      <c r="E219" s="2">
        <f t="shared" si="31"/>
        <v>0.3125925926</v>
      </c>
      <c r="F219" s="2">
        <f t="shared" si="31"/>
        <v>0.2888888889</v>
      </c>
      <c r="G219" s="2">
        <f t="shared" si="31"/>
        <v>0.3259259259</v>
      </c>
      <c r="H219" s="2">
        <f t="shared" si="31"/>
        <v>0.2962962963</v>
      </c>
      <c r="I219" s="2">
        <f t="shared" si="31"/>
        <v>0.2948148148</v>
      </c>
      <c r="J219" s="2">
        <f t="shared" si="31"/>
        <v>0.3096296296</v>
      </c>
      <c r="K219" s="2">
        <f t="shared" si="31"/>
        <v>0.3244444444</v>
      </c>
      <c r="L219" s="2">
        <f t="shared" si="31"/>
        <v>0.3496296296</v>
      </c>
      <c r="M219" s="2">
        <f t="shared" si="31"/>
        <v>0.3333333333</v>
      </c>
      <c r="N219" s="2">
        <f t="shared" si="31"/>
        <v>0.277037037</v>
      </c>
      <c r="O219" s="2">
        <f t="shared" si="31"/>
        <v>0.3155555556</v>
      </c>
      <c r="P219" s="2">
        <f t="shared" si="31"/>
        <v>0.3274074074</v>
      </c>
      <c r="Q219" s="2">
        <f t="shared" si="31"/>
        <v>0.3111111111</v>
      </c>
      <c r="R219" s="2">
        <f t="shared" si="29"/>
        <v>0.3091666667</v>
      </c>
    </row>
    <row r="222">
      <c r="A222" s="6" t="s">
        <v>48</v>
      </c>
    </row>
    <row r="223">
      <c r="A223" s="7" t="s">
        <v>28</v>
      </c>
      <c r="B223" s="2">
        <f t="shared" ref="B223:Q223" si="32"> (1/($B$34 - $B$35) * (B187 - $B$35))</f>
        <v>0.1051851852</v>
      </c>
      <c r="C223" s="2">
        <f t="shared" si="32"/>
        <v>0.09481481481</v>
      </c>
      <c r="D223" s="2">
        <f t="shared" si="32"/>
        <v>0.07703703704</v>
      </c>
      <c r="E223" s="2">
        <f t="shared" si="32"/>
        <v>0.07851851852</v>
      </c>
      <c r="F223" s="2">
        <f t="shared" si="32"/>
        <v>0.09185185185</v>
      </c>
      <c r="G223" s="2">
        <f t="shared" si="32"/>
        <v>0.08888888889</v>
      </c>
      <c r="H223" s="2">
        <f t="shared" si="32"/>
        <v>0.1111111111</v>
      </c>
      <c r="I223" s="2">
        <f t="shared" si="32"/>
        <v>0.09777777778</v>
      </c>
      <c r="J223" s="2">
        <f t="shared" si="32"/>
        <v>0.09925925926</v>
      </c>
      <c r="K223" s="2">
        <f t="shared" si="32"/>
        <v>0.09777777778</v>
      </c>
      <c r="L223" s="2">
        <f t="shared" si="32"/>
        <v>0.07851851852</v>
      </c>
      <c r="M223" s="2">
        <f t="shared" si="32"/>
        <v>0.09481481481</v>
      </c>
      <c r="N223" s="2">
        <f t="shared" si="32"/>
        <v>0.07259259259</v>
      </c>
      <c r="O223" s="2">
        <f t="shared" si="32"/>
        <v>0.06518518519</v>
      </c>
      <c r="P223" s="2">
        <f t="shared" si="32"/>
        <v>0.08740740741</v>
      </c>
      <c r="Q223" s="2">
        <f t="shared" si="32"/>
        <v>0.09037037037</v>
      </c>
      <c r="R223" s="2">
        <f t="shared" ref="R223:R226" si="34">AVERAGE(B223:Q223)</f>
        <v>0.08944444444</v>
      </c>
    </row>
    <row r="224">
      <c r="A224" s="7" t="s">
        <v>29</v>
      </c>
      <c r="B224" s="2">
        <f t="shared" ref="B224:Q224" si="33"> (1/($B$34 - $B$35) * (B195 - $B$35))</f>
        <v>0.2133333333</v>
      </c>
      <c r="C224" s="2">
        <f t="shared" si="33"/>
        <v>0.2177777778</v>
      </c>
      <c r="D224" s="2">
        <f t="shared" si="33"/>
        <v>0.2088888889</v>
      </c>
      <c r="E224" s="2">
        <f t="shared" si="33"/>
        <v>0.1925925926</v>
      </c>
      <c r="F224" s="2">
        <f t="shared" si="33"/>
        <v>0.2325925926</v>
      </c>
      <c r="G224" s="2">
        <f t="shared" si="33"/>
        <v>0.2074074074</v>
      </c>
      <c r="H224" s="2">
        <f t="shared" si="33"/>
        <v>0.197037037</v>
      </c>
      <c r="I224" s="2">
        <f t="shared" si="33"/>
        <v>0.2311111111</v>
      </c>
      <c r="J224" s="2">
        <f t="shared" si="33"/>
        <v>0.1881481481</v>
      </c>
      <c r="K224" s="2">
        <f t="shared" si="33"/>
        <v>0.2044444444</v>
      </c>
      <c r="L224" s="2">
        <f t="shared" si="33"/>
        <v>0.2044444444</v>
      </c>
      <c r="M224" s="2">
        <f t="shared" si="33"/>
        <v>0.2162962963</v>
      </c>
      <c r="N224" s="2">
        <f t="shared" si="33"/>
        <v>0.2059259259</v>
      </c>
      <c r="O224" s="2">
        <f t="shared" si="33"/>
        <v>0.2</v>
      </c>
      <c r="P224" s="2">
        <f t="shared" si="33"/>
        <v>0.2103703704</v>
      </c>
      <c r="Q224" s="2">
        <f t="shared" si="33"/>
        <v>0.202962963</v>
      </c>
      <c r="R224" s="2">
        <f t="shared" si="34"/>
        <v>0.2083333333</v>
      </c>
    </row>
    <row r="225">
      <c r="A225" s="7" t="s">
        <v>30</v>
      </c>
      <c r="B225" s="2">
        <f t="shared" ref="B225:Q225" si="35"> (1/($B$34 - $B$35) * (B196 - $B$35))</f>
        <v>0.2948148148</v>
      </c>
      <c r="C225" s="2">
        <f t="shared" si="35"/>
        <v>0.3081481481</v>
      </c>
      <c r="D225" s="2">
        <f t="shared" si="35"/>
        <v>0.2948148148</v>
      </c>
      <c r="E225" s="2">
        <f t="shared" si="35"/>
        <v>0.3111111111</v>
      </c>
      <c r="F225" s="2">
        <f t="shared" si="35"/>
        <v>0.3155555556</v>
      </c>
      <c r="G225" s="2">
        <f t="shared" si="35"/>
        <v>0.3022222222</v>
      </c>
      <c r="H225" s="2">
        <f t="shared" si="35"/>
        <v>0.3096296296</v>
      </c>
      <c r="I225" s="2">
        <f t="shared" si="35"/>
        <v>0.3022222222</v>
      </c>
      <c r="J225" s="2">
        <f t="shared" si="35"/>
        <v>0.3051851852</v>
      </c>
      <c r="K225" s="2">
        <f t="shared" si="35"/>
        <v>0.2785185185</v>
      </c>
      <c r="L225" s="2">
        <f t="shared" si="35"/>
        <v>0.3096296296</v>
      </c>
      <c r="M225" s="2">
        <f t="shared" si="35"/>
        <v>0.3259259259</v>
      </c>
      <c r="N225" s="2">
        <f t="shared" si="35"/>
        <v>0.3037037037</v>
      </c>
      <c r="O225" s="2">
        <f t="shared" si="35"/>
        <v>0.3125925926</v>
      </c>
      <c r="P225" s="2">
        <f t="shared" si="35"/>
        <v>0.282962963</v>
      </c>
      <c r="Q225" s="2">
        <f t="shared" si="35"/>
        <v>0.2888888889</v>
      </c>
      <c r="R225" s="2">
        <f t="shared" si="34"/>
        <v>0.3028703704</v>
      </c>
    </row>
    <row r="226">
      <c r="A226" s="7" t="s">
        <v>31</v>
      </c>
      <c r="B226" s="2">
        <f t="shared" ref="B226:Q226" si="36"> (1/($B$34 - $B$35) * (B197 - $B$35))</f>
        <v>0.4103703704</v>
      </c>
      <c r="C226" s="2">
        <f t="shared" si="36"/>
        <v>0.4385185185</v>
      </c>
      <c r="D226" s="2">
        <f t="shared" si="36"/>
        <v>0.44</v>
      </c>
      <c r="E226" s="2">
        <f t="shared" si="36"/>
        <v>0.4607407407</v>
      </c>
      <c r="F226" s="2">
        <f t="shared" si="36"/>
        <v>0.4044444444</v>
      </c>
      <c r="G226" s="2">
        <f t="shared" si="36"/>
        <v>0.4325925926</v>
      </c>
      <c r="H226" s="2">
        <f t="shared" si="36"/>
        <v>0.4459259259</v>
      </c>
      <c r="I226" s="2">
        <f t="shared" si="36"/>
        <v>0.4533333333</v>
      </c>
      <c r="J226" s="2">
        <f t="shared" si="36"/>
        <v>0.4488888889</v>
      </c>
      <c r="K226" s="2">
        <f t="shared" si="36"/>
        <v>0.4133333333</v>
      </c>
      <c r="L226" s="2">
        <f t="shared" si="36"/>
        <v>0.4148148148</v>
      </c>
      <c r="M226" s="2">
        <f t="shared" si="36"/>
        <v>0.4577777778</v>
      </c>
      <c r="N226" s="2">
        <f t="shared" si="36"/>
        <v>0.4074074074</v>
      </c>
      <c r="O226" s="2">
        <f t="shared" si="36"/>
        <v>0.437037037</v>
      </c>
      <c r="P226" s="2">
        <f t="shared" si="36"/>
        <v>0.4711111111</v>
      </c>
      <c r="Q226" s="2">
        <f t="shared" si="36"/>
        <v>0.4355555556</v>
      </c>
      <c r="R226" s="2">
        <f t="shared" si="34"/>
        <v>0.4357407407</v>
      </c>
    </row>
    <row r="227">
      <c r="A227" s="8"/>
    </row>
    <row r="228">
      <c r="A228" s="8"/>
    </row>
    <row r="229">
      <c r="A229" s="6" t="s">
        <v>49</v>
      </c>
    </row>
    <row r="230">
      <c r="A230" s="7" t="s">
        <v>28</v>
      </c>
      <c r="B230" s="2">
        <f t="shared" ref="B230:Q230" si="37"> (1/($B$34 - $B$35) * (B201 - $B$35))</f>
        <v>0.1451851852</v>
      </c>
      <c r="C230" s="2">
        <f t="shared" si="37"/>
        <v>0.117037037</v>
      </c>
      <c r="D230" s="2">
        <f t="shared" si="37"/>
        <v>0.1451851852</v>
      </c>
      <c r="E230" s="2">
        <f t="shared" si="37"/>
        <v>0.1674074074</v>
      </c>
      <c r="F230" s="2">
        <f t="shared" si="37"/>
        <v>0.1244444444</v>
      </c>
      <c r="G230" s="2">
        <f t="shared" si="37"/>
        <v>0.1525925926</v>
      </c>
      <c r="H230" s="2">
        <f t="shared" si="37"/>
        <v>0.1555555556</v>
      </c>
      <c r="I230" s="2">
        <f t="shared" si="37"/>
        <v>0.1437037037</v>
      </c>
      <c r="J230" s="2">
        <f t="shared" si="37"/>
        <v>0.1259259259</v>
      </c>
      <c r="K230" s="2">
        <f t="shared" si="37"/>
        <v>0.1555555556</v>
      </c>
      <c r="L230" s="2">
        <f t="shared" si="37"/>
        <v>0.1688888889</v>
      </c>
      <c r="M230" s="2">
        <f t="shared" si="37"/>
        <v>0.1333333333</v>
      </c>
      <c r="N230" s="2">
        <f t="shared" si="37"/>
        <v>0.1303703704</v>
      </c>
      <c r="O230" s="2">
        <f t="shared" si="37"/>
        <v>0.1392592593</v>
      </c>
      <c r="P230" s="2">
        <f t="shared" si="37"/>
        <v>0.1333333333</v>
      </c>
      <c r="Q230" s="2">
        <f t="shared" si="37"/>
        <v>0.1318518519</v>
      </c>
      <c r="R230" s="2">
        <f t="shared" ref="R230:R233" si="39">AVERAGE(B230:Q230)</f>
        <v>0.1418518519</v>
      </c>
    </row>
    <row r="231">
      <c r="A231" s="7" t="s">
        <v>29</v>
      </c>
      <c r="B231" s="2">
        <f t="shared" ref="B231:Q231" si="38"> (1/($B$34 - $B$35) * (B202 - $B$35))</f>
        <v>0.2488888889</v>
      </c>
      <c r="C231" s="2">
        <f t="shared" si="38"/>
        <v>0.237037037</v>
      </c>
      <c r="D231" s="2">
        <f t="shared" si="38"/>
        <v>0.2207407407</v>
      </c>
      <c r="E231" s="2">
        <f t="shared" si="38"/>
        <v>0.2725925926</v>
      </c>
      <c r="F231" s="2">
        <f t="shared" si="38"/>
        <v>0.2503703704</v>
      </c>
      <c r="G231" s="2">
        <f t="shared" si="38"/>
        <v>0.2533333333</v>
      </c>
      <c r="H231" s="2">
        <f t="shared" si="38"/>
        <v>0.2474074074</v>
      </c>
      <c r="I231" s="2">
        <f t="shared" si="38"/>
        <v>0.2844444444</v>
      </c>
      <c r="J231" s="2">
        <f t="shared" si="38"/>
        <v>0.2533333333</v>
      </c>
      <c r="K231" s="2">
        <f t="shared" si="38"/>
        <v>0.2681481481</v>
      </c>
      <c r="L231" s="2">
        <f t="shared" si="38"/>
        <v>0.2444444444</v>
      </c>
      <c r="M231" s="2">
        <f t="shared" si="38"/>
        <v>0.2503703704</v>
      </c>
      <c r="N231" s="2">
        <f t="shared" si="38"/>
        <v>0.2325925926</v>
      </c>
      <c r="O231" s="2">
        <f t="shared" si="38"/>
        <v>0.2785185185</v>
      </c>
      <c r="P231" s="2">
        <f t="shared" si="38"/>
        <v>0.2503703704</v>
      </c>
      <c r="Q231" s="2">
        <f t="shared" si="38"/>
        <v>0.2562962963</v>
      </c>
      <c r="R231" s="2">
        <f t="shared" si="39"/>
        <v>0.2530555556</v>
      </c>
    </row>
    <row r="232">
      <c r="A232" s="7" t="s">
        <v>30</v>
      </c>
      <c r="B232" s="2">
        <f t="shared" ref="B232:Q232" si="40"> (1/($B$34 - $B$35) * (B203 - $B$35))</f>
        <v>0.3466666667</v>
      </c>
      <c r="C232" s="2">
        <f t="shared" si="40"/>
        <v>0.36</v>
      </c>
      <c r="D232" s="2">
        <f t="shared" si="40"/>
        <v>0.36</v>
      </c>
      <c r="E232" s="2">
        <f t="shared" si="40"/>
        <v>0.397037037</v>
      </c>
      <c r="F232" s="2">
        <f t="shared" si="40"/>
        <v>0.3555555556</v>
      </c>
      <c r="G232" s="2">
        <f t="shared" si="40"/>
        <v>0.3688888889</v>
      </c>
      <c r="H232" s="2">
        <f t="shared" si="40"/>
        <v>0.3881481481</v>
      </c>
      <c r="I232" s="2">
        <f t="shared" si="40"/>
        <v>0.3511111111</v>
      </c>
      <c r="J232" s="2">
        <f t="shared" si="40"/>
        <v>0.357037037</v>
      </c>
      <c r="K232" s="2">
        <f t="shared" si="40"/>
        <v>0.3362962963</v>
      </c>
      <c r="L232" s="2">
        <f t="shared" si="40"/>
        <v>0.3703703704</v>
      </c>
      <c r="M232" s="2">
        <f t="shared" si="40"/>
        <v>0.3688888889</v>
      </c>
      <c r="N232" s="2">
        <f t="shared" si="40"/>
        <v>0.36</v>
      </c>
      <c r="O232" s="2">
        <f t="shared" si="40"/>
        <v>0.3644444444</v>
      </c>
      <c r="P232" s="2">
        <f t="shared" si="40"/>
        <v>0.3614814815</v>
      </c>
      <c r="Q232" s="2">
        <f t="shared" si="40"/>
        <v>0.3614814815</v>
      </c>
      <c r="R232" s="2">
        <f t="shared" si="39"/>
        <v>0.362962963</v>
      </c>
    </row>
    <row r="233">
      <c r="A233" s="7" t="s">
        <v>31</v>
      </c>
      <c r="B233" s="2">
        <f t="shared" ref="B233:Q233" si="41"> (1/($B$34 - $B$35) * (B204 - $B$35))</f>
        <v>0.52</v>
      </c>
      <c r="C233" s="2">
        <f t="shared" si="41"/>
        <v>0.5718518519</v>
      </c>
      <c r="D233" s="2">
        <f t="shared" si="41"/>
        <v>0.5644444444</v>
      </c>
      <c r="E233" s="2">
        <f t="shared" si="41"/>
        <v>0.5466666667</v>
      </c>
      <c r="F233" s="2">
        <f t="shared" si="41"/>
        <v>0.5585185185</v>
      </c>
      <c r="G233" s="2">
        <f t="shared" si="41"/>
        <v>0.5377777778</v>
      </c>
      <c r="H233" s="2">
        <f t="shared" si="41"/>
        <v>0.5214814815</v>
      </c>
      <c r="I233" s="2">
        <f t="shared" si="41"/>
        <v>0.5274074074</v>
      </c>
      <c r="J233" s="2">
        <f t="shared" si="41"/>
        <v>0.522962963</v>
      </c>
      <c r="K233" s="2">
        <f t="shared" si="41"/>
        <v>0.5318518519</v>
      </c>
      <c r="L233" s="2">
        <f t="shared" si="41"/>
        <v>0.5111111111</v>
      </c>
      <c r="M233" s="2">
        <f t="shared" si="41"/>
        <v>0.4918518519</v>
      </c>
      <c r="N233" s="2">
        <f t="shared" si="41"/>
        <v>0.5274074074</v>
      </c>
      <c r="O233" s="2">
        <f t="shared" si="41"/>
        <v>0.5185185185</v>
      </c>
      <c r="P233" s="2">
        <f t="shared" si="41"/>
        <v>0.5185185185</v>
      </c>
      <c r="Q233" s="2">
        <f t="shared" si="41"/>
        <v>0.52</v>
      </c>
      <c r="R233" s="2">
        <f t="shared" si="39"/>
        <v>0.5306481481</v>
      </c>
    </row>
    <row r="234">
      <c r="A234" s="8"/>
    </row>
    <row r="235">
      <c r="A235" s="8"/>
    </row>
    <row r="236">
      <c r="A236" s="6" t="s">
        <v>50</v>
      </c>
    </row>
    <row r="237">
      <c r="A237" s="9" t="s">
        <v>28</v>
      </c>
      <c r="B237" s="2">
        <f t="shared" ref="B237:Q237" si="42"> (1/($B$34 - $B$35) * (B208 - $B$35))</f>
        <v>0.1674074074</v>
      </c>
      <c r="C237" s="2">
        <f t="shared" si="42"/>
        <v>0.1703703704</v>
      </c>
      <c r="D237" s="2">
        <f t="shared" si="42"/>
        <v>0.1837037037</v>
      </c>
      <c r="E237" s="2">
        <f t="shared" si="42"/>
        <v>0.1644444444</v>
      </c>
      <c r="F237" s="2">
        <f t="shared" si="42"/>
        <v>0.1674074074</v>
      </c>
      <c r="G237" s="2">
        <f t="shared" si="42"/>
        <v>0.1585185185</v>
      </c>
      <c r="H237" s="2">
        <f t="shared" si="42"/>
        <v>0.1762962963</v>
      </c>
      <c r="I237" s="2">
        <f t="shared" si="42"/>
        <v>0.1496296296</v>
      </c>
      <c r="J237" s="2">
        <f t="shared" si="42"/>
        <v>0.1362962963</v>
      </c>
      <c r="K237" s="2">
        <f t="shared" si="42"/>
        <v>0.1733333333</v>
      </c>
      <c r="L237" s="2">
        <f t="shared" si="42"/>
        <v>0.157037037</v>
      </c>
      <c r="M237" s="2">
        <f t="shared" si="42"/>
        <v>0.202962963</v>
      </c>
      <c r="N237" s="2">
        <f t="shared" si="42"/>
        <v>0.1807407407</v>
      </c>
      <c r="O237" s="2">
        <f t="shared" si="42"/>
        <v>0.1451851852</v>
      </c>
      <c r="P237" s="2">
        <f t="shared" si="42"/>
        <v>0.1762962963</v>
      </c>
      <c r="Q237" s="2">
        <f t="shared" si="42"/>
        <v>0.1437037037</v>
      </c>
      <c r="R237" s="2">
        <f t="shared" ref="R237:R240" si="44">AVERAGE(B237:Q237)</f>
        <v>0.1658333333</v>
      </c>
    </row>
    <row r="238">
      <c r="A238" s="9" t="s">
        <v>29</v>
      </c>
      <c r="B238" s="2">
        <f t="shared" ref="B238:Q238" si="43"> (1/($B$34 - $B$35) * (B209 - $B$35))</f>
        <v>0.2933333333</v>
      </c>
      <c r="C238" s="2">
        <f t="shared" si="43"/>
        <v>0.3111111111</v>
      </c>
      <c r="D238" s="2">
        <f t="shared" si="43"/>
        <v>0.3066666667</v>
      </c>
      <c r="E238" s="2">
        <f t="shared" si="43"/>
        <v>0.2933333333</v>
      </c>
      <c r="F238" s="2">
        <f t="shared" si="43"/>
        <v>0.2948148148</v>
      </c>
      <c r="G238" s="2">
        <f t="shared" si="43"/>
        <v>0.3096296296</v>
      </c>
      <c r="H238" s="2">
        <f t="shared" si="43"/>
        <v>0.2918518519</v>
      </c>
      <c r="I238" s="2">
        <f t="shared" si="43"/>
        <v>0.2962962963</v>
      </c>
      <c r="J238" s="2">
        <f t="shared" si="43"/>
        <v>0.3096296296</v>
      </c>
      <c r="K238" s="2">
        <f t="shared" si="43"/>
        <v>0.3007407407</v>
      </c>
      <c r="L238" s="2">
        <f t="shared" si="43"/>
        <v>0.3066666667</v>
      </c>
      <c r="M238" s="2">
        <f t="shared" si="43"/>
        <v>0.3051851852</v>
      </c>
      <c r="N238" s="2">
        <f t="shared" si="43"/>
        <v>0.2962962963</v>
      </c>
      <c r="O238" s="2">
        <f t="shared" si="43"/>
        <v>0.3066666667</v>
      </c>
      <c r="P238" s="2">
        <f t="shared" si="43"/>
        <v>0.2977777778</v>
      </c>
      <c r="Q238" s="2">
        <f t="shared" si="43"/>
        <v>0.3007407407</v>
      </c>
      <c r="R238" s="2">
        <f t="shared" si="44"/>
        <v>0.3012962963</v>
      </c>
    </row>
    <row r="239">
      <c r="A239" s="9" t="s">
        <v>30</v>
      </c>
      <c r="B239" s="2">
        <f t="shared" ref="B239:Q239" si="45"> (1/($B$34 - $B$35) * (B210 - $B$35))</f>
        <v>0.4444444444</v>
      </c>
      <c r="C239" s="2">
        <f t="shared" si="45"/>
        <v>0.4207407407</v>
      </c>
      <c r="D239" s="2">
        <f t="shared" si="45"/>
        <v>0.4311111111</v>
      </c>
      <c r="E239" s="2">
        <f t="shared" si="45"/>
        <v>0.4222222222</v>
      </c>
      <c r="F239" s="2">
        <f t="shared" si="45"/>
        <v>0.4488888889</v>
      </c>
      <c r="G239" s="2">
        <f t="shared" si="45"/>
        <v>0.44</v>
      </c>
      <c r="H239" s="2">
        <f t="shared" si="45"/>
        <v>0.4</v>
      </c>
      <c r="I239" s="2">
        <f t="shared" si="45"/>
        <v>0.4340740741</v>
      </c>
      <c r="J239" s="2">
        <f t="shared" si="45"/>
        <v>0.4325925926</v>
      </c>
      <c r="K239" s="2">
        <f t="shared" si="45"/>
        <v>0.4444444444</v>
      </c>
      <c r="L239" s="2">
        <f t="shared" si="45"/>
        <v>0.4444444444</v>
      </c>
      <c r="M239" s="2">
        <f t="shared" si="45"/>
        <v>0.4222222222</v>
      </c>
      <c r="N239" s="2">
        <f t="shared" si="45"/>
        <v>0.4474074074</v>
      </c>
      <c r="O239" s="2">
        <f t="shared" si="45"/>
        <v>0.4651851852</v>
      </c>
      <c r="P239" s="2">
        <f t="shared" si="45"/>
        <v>0.4622222222</v>
      </c>
      <c r="Q239" s="2">
        <f t="shared" si="45"/>
        <v>0.4266666667</v>
      </c>
      <c r="R239" s="2">
        <f t="shared" si="44"/>
        <v>0.4366666667</v>
      </c>
    </row>
    <row r="240">
      <c r="A240" s="9" t="s">
        <v>31</v>
      </c>
      <c r="B240" s="2">
        <f t="shared" ref="B240:Q240" si="46"> (1/($B$34 - $B$35) * (B211 - $B$35))</f>
        <v>0.6133333333</v>
      </c>
      <c r="C240" s="2">
        <f t="shared" si="46"/>
        <v>0.597037037</v>
      </c>
      <c r="D240" s="2">
        <f t="shared" si="46"/>
        <v>0.6281481481</v>
      </c>
      <c r="E240" s="2">
        <f t="shared" si="46"/>
        <v>0.6074074074</v>
      </c>
      <c r="F240" s="2">
        <f t="shared" si="46"/>
        <v>0.6014814815</v>
      </c>
      <c r="G240" s="2">
        <f t="shared" si="46"/>
        <v>0.6325925926</v>
      </c>
      <c r="H240" s="2">
        <f t="shared" si="46"/>
        <v>0.5985185185</v>
      </c>
      <c r="I240" s="2">
        <f t="shared" si="46"/>
        <v>0.6103703704</v>
      </c>
      <c r="J240" s="2">
        <f t="shared" si="46"/>
        <v>0.6325925926</v>
      </c>
      <c r="K240" s="2">
        <f t="shared" si="46"/>
        <v>0.6088888889</v>
      </c>
      <c r="L240" s="2">
        <f t="shared" si="46"/>
        <v>0.5911111111</v>
      </c>
      <c r="M240" s="2">
        <f t="shared" si="46"/>
        <v>0.6162962963</v>
      </c>
      <c r="N240" s="2">
        <f t="shared" si="46"/>
        <v>0.6133333333</v>
      </c>
      <c r="O240" s="2">
        <f t="shared" si="46"/>
        <v>0.6133333333</v>
      </c>
      <c r="P240" s="2">
        <f t="shared" si="46"/>
        <v>0.6266666667</v>
      </c>
      <c r="Q240" s="2">
        <f t="shared" si="46"/>
        <v>0.6207407407</v>
      </c>
      <c r="R240" s="2">
        <f t="shared" si="44"/>
        <v>0.6132407407</v>
      </c>
    </row>
    <row r="243">
      <c r="A243" s="3" t="s">
        <v>37</v>
      </c>
      <c r="B243" s="1">
        <v>6.0</v>
      </c>
      <c r="C243" s="1">
        <v>12.0</v>
      </c>
      <c r="D243" s="1">
        <v>24.0</v>
      </c>
      <c r="E243" s="1">
        <v>48.0</v>
      </c>
      <c r="G243" s="1" t="s">
        <v>38</v>
      </c>
    </row>
    <row r="244">
      <c r="A244" s="1" t="s">
        <v>47</v>
      </c>
      <c r="B244" s="1">
        <f>R216/$R$68</f>
        <v>1.17765043</v>
      </c>
      <c r="C244" s="1">
        <f>R217/$R$69</f>
        <v>0.946223565</v>
      </c>
      <c r="D244" s="1">
        <f>R218/$R$70</f>
        <v>0.9156200942</v>
      </c>
      <c r="E244" s="1">
        <f>R219/$R$71</f>
        <v>1.07605543</v>
      </c>
      <c r="G244" s="1">
        <f t="shared" ref="G244:G247" si="47">AVERAGE(B244:E244)</f>
        <v>1.02888738</v>
      </c>
    </row>
    <row r="245">
      <c r="A245" s="1" t="s">
        <v>48</v>
      </c>
      <c r="B245" s="1">
        <f>R223/$R$68</f>
        <v>0.9226361032</v>
      </c>
      <c r="C245" s="1">
        <f>$R224/$R$69</f>
        <v>1.359516616</v>
      </c>
      <c r="D245" s="1">
        <f>$R225/$R$70</f>
        <v>1.283751962</v>
      </c>
      <c r="E245" s="1">
        <f>$R226/$R$71</f>
        <v>1.516596842</v>
      </c>
      <c r="G245" s="2">
        <f t="shared" si="47"/>
        <v>1.270625381</v>
      </c>
    </row>
    <row r="246">
      <c r="A246" s="1" t="s">
        <v>49</v>
      </c>
      <c r="B246" s="1">
        <f>R230/$R$68</f>
        <v>1.463228271</v>
      </c>
      <c r="C246" s="1">
        <f>$R231/$R$69</f>
        <v>1.651359517</v>
      </c>
      <c r="D246" s="1">
        <f>$R232/$R$70</f>
        <v>1.538461538</v>
      </c>
      <c r="E246" s="1">
        <f>$R233/$R$71</f>
        <v>1.846922333</v>
      </c>
      <c r="G246" s="2">
        <f t="shared" si="47"/>
        <v>1.624992915</v>
      </c>
    </row>
    <row r="247">
      <c r="A247" s="1" t="s">
        <v>50</v>
      </c>
      <c r="B247" s="1">
        <f>R237/$R$68</f>
        <v>1.710601719</v>
      </c>
      <c r="C247" s="1">
        <f>$R238/$R$69</f>
        <v>1.966163142</v>
      </c>
      <c r="D247" s="1">
        <f>$R239/$R$70</f>
        <v>1.850863422</v>
      </c>
      <c r="E247" s="1">
        <f>$R240/$R$71</f>
        <v>2.134386078</v>
      </c>
      <c r="G247" s="2">
        <f t="shared" si="47"/>
        <v>1.91550359</v>
      </c>
    </row>
    <row r="251">
      <c r="A251" s="3" t="s">
        <v>51</v>
      </c>
    </row>
    <row r="252">
      <c r="A252" s="3" t="s">
        <v>47</v>
      </c>
    </row>
    <row r="253">
      <c r="B253" s="5">
        <v>6.458007161428552E-4</v>
      </c>
      <c r="C253" s="5">
        <v>6.745419582237049E-4</v>
      </c>
      <c r="D253" s="5">
        <v>6.360699888104983E-4</v>
      </c>
      <c r="E253" s="5">
        <v>6.549521416728652E-4</v>
      </c>
      <c r="F253" s="5">
        <v>6.887312418865357E-4</v>
      </c>
      <c r="G253" s="5">
        <v>6.768767756109128E-4</v>
      </c>
      <c r="H253" s="5">
        <v>6.113292038393601E-4</v>
      </c>
      <c r="I253" s="5">
        <v>6.301598049585877E-4</v>
      </c>
      <c r="J253" s="5">
        <v>6.283307119896866E-4</v>
      </c>
      <c r="K253" s="5">
        <v>6.561700468005476E-4</v>
      </c>
      <c r="L253" s="5">
        <v>6.447585024664693E-4</v>
      </c>
      <c r="M253" s="5">
        <v>6.750787419845059E-4</v>
      </c>
      <c r="N253" s="5">
        <v>6.84380525278034E-4</v>
      </c>
      <c r="O253" s="5">
        <v>6.924816691099195E-4</v>
      </c>
      <c r="P253" s="5">
        <v>6.08091438361202E-4</v>
      </c>
      <c r="Q253" s="5">
        <v>7.132841046213663E-4</v>
      </c>
      <c r="S253" s="2">
        <f>AVERAGE(B253:Q256)</f>
        <v>0.0006594442826</v>
      </c>
    </row>
    <row r="254">
      <c r="B254" s="5">
        <v>6.469200342693863E-4</v>
      </c>
      <c r="C254" s="5">
        <v>6.709285812619899E-4</v>
      </c>
      <c r="D254" s="5">
        <v>6.218373326492717E-4</v>
      </c>
      <c r="E254" s="5">
        <v>6.021979662634767E-4</v>
      </c>
      <c r="F254" s="5">
        <v>6.524672025201118E-4</v>
      </c>
      <c r="G254" s="5">
        <v>6.702055021661973E-4</v>
      </c>
      <c r="H254" s="5">
        <v>6.737447544206362E-4</v>
      </c>
      <c r="I254" s="5">
        <v>6.667531323042369E-4</v>
      </c>
      <c r="J254" s="5">
        <v>6.467675158035961E-4</v>
      </c>
      <c r="K254" s="5">
        <v>6.276933040028117E-4</v>
      </c>
      <c r="L254" s="5">
        <v>6.20762804555764E-4</v>
      </c>
      <c r="M254" s="5">
        <v>7.216912427437701E-4</v>
      </c>
      <c r="N254" s="5">
        <v>6.727627365258836E-4</v>
      </c>
      <c r="O254" s="5">
        <v>6.653125183777465E-4</v>
      </c>
      <c r="P254" s="5">
        <v>6.398072930084717E-4</v>
      </c>
      <c r="Q254" s="5">
        <v>6.592959886708924E-4</v>
      </c>
    </row>
    <row r="255">
      <c r="B255" s="5">
        <v>6.349493513412115E-4</v>
      </c>
      <c r="C255" s="5">
        <v>6.356913062342738E-4</v>
      </c>
      <c r="D255" s="5">
        <v>7.102265168048799E-4</v>
      </c>
      <c r="E255" s="5">
        <v>6.634561190659477E-4</v>
      </c>
      <c r="F255" s="5">
        <v>6.589706852896772E-4</v>
      </c>
      <c r="G255" s="5">
        <v>6.518785916733104E-4</v>
      </c>
      <c r="H255" s="5">
        <v>6.802583696056987E-4</v>
      </c>
      <c r="I255" s="5">
        <v>7.104993530807542E-4</v>
      </c>
      <c r="J255" s="5">
        <v>6.49667523656268E-4</v>
      </c>
      <c r="K255" s="5">
        <v>6.547000304180669E-4</v>
      </c>
      <c r="L255" s="5">
        <v>6.746083794390072E-4</v>
      </c>
      <c r="M255" s="5">
        <v>7.034711482441114E-4</v>
      </c>
      <c r="N255" s="5">
        <v>6.769228922908873E-4</v>
      </c>
      <c r="O255" s="5">
        <v>6.716523708120662E-4</v>
      </c>
      <c r="P255" s="5">
        <v>6.37290655871326E-4</v>
      </c>
      <c r="Q255" s="5">
        <v>6.67684042962266E-4</v>
      </c>
    </row>
    <row r="256">
      <c r="B256" s="5">
        <v>6.736766643281154E-4</v>
      </c>
      <c r="C256" s="5">
        <v>6.323116614231147E-4</v>
      </c>
      <c r="D256" s="5">
        <v>6.424014897179806E-4</v>
      </c>
      <c r="E256" s="5">
        <v>6.839107986812831E-4</v>
      </c>
      <c r="F256" s="5">
        <v>6.687775045816434E-4</v>
      </c>
      <c r="G256" s="5">
        <v>6.26662928631149E-4</v>
      </c>
      <c r="H256" s="5">
        <v>6.794743853360878E-4</v>
      </c>
      <c r="I256" s="5">
        <v>6.21579875677044E-4</v>
      </c>
      <c r="J256" s="5">
        <v>6.538612720449832E-4</v>
      </c>
      <c r="K256" s="5">
        <v>6.81214043074134E-4</v>
      </c>
      <c r="L256" s="5">
        <v>6.841497637223168E-4</v>
      </c>
      <c r="M256" s="5">
        <v>6.887081180710907E-4</v>
      </c>
      <c r="N256" s="5">
        <v>6.463515581603813E-4</v>
      </c>
      <c r="O256" s="5">
        <v>6.666002589398694E-4</v>
      </c>
      <c r="P256" s="5">
        <v>6.288981867434108E-4</v>
      </c>
      <c r="Q256" s="5">
        <v>6.637427587068004E-4</v>
      </c>
    </row>
    <row r="257">
      <c r="A257" s="3" t="s">
        <v>48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>
      <c r="B258" s="5">
        <v>0.0011981464722992678</v>
      </c>
      <c r="C258" s="5">
        <v>0.0011562804462802447</v>
      </c>
      <c r="D258" s="5">
        <v>0.001093493126570645</v>
      </c>
      <c r="E258" s="5">
        <v>0.001171166028336799</v>
      </c>
      <c r="F258" s="5">
        <v>0.001160367088268137</v>
      </c>
      <c r="G258" s="5">
        <v>0.0011134972290647172</v>
      </c>
      <c r="H258" s="5">
        <v>0.001124586244438171</v>
      </c>
      <c r="I258" s="5">
        <v>0.0011565430345166503</v>
      </c>
      <c r="J258" s="5">
        <v>0.0011200197706628017</v>
      </c>
      <c r="K258" s="5">
        <v>0.0011074082338981656</v>
      </c>
      <c r="L258" s="5">
        <v>0.0011840785158284144</v>
      </c>
      <c r="M258" s="5">
        <v>0.0010859222589662543</v>
      </c>
      <c r="N258" s="5">
        <v>0.0011065068932912835</v>
      </c>
      <c r="O258" s="5">
        <v>0.0011857555095103286</v>
      </c>
      <c r="P258" s="5">
        <v>0.0011369894182038025</v>
      </c>
      <c r="Q258" s="5">
        <v>0.0011397840899230061</v>
      </c>
      <c r="S258" s="2">
        <f>AVERAGE(B258:Q261)</f>
        <v>0.001134846474</v>
      </c>
    </row>
    <row r="259">
      <c r="B259" s="5">
        <v>0.0011475012303992815</v>
      </c>
      <c r="C259" s="5">
        <v>0.0010455213606622312</v>
      </c>
      <c r="D259" s="5">
        <v>0.0011765313711007183</v>
      </c>
      <c r="E259" s="5">
        <v>0.0011438967937653127</v>
      </c>
      <c r="F259" s="5">
        <v>0.0011011559864987975</v>
      </c>
      <c r="G259" s="5">
        <v>0.0011251279090473093</v>
      </c>
      <c r="H259" s="5">
        <v>0.0011645676290005704</v>
      </c>
      <c r="I259" s="5">
        <v>0.001154393702118309</v>
      </c>
      <c r="J259" s="5">
        <v>0.0010981423924061593</v>
      </c>
      <c r="K259" s="5">
        <v>0.0010901257560859358</v>
      </c>
      <c r="L259" s="5">
        <v>0.0011391472854693258</v>
      </c>
      <c r="M259" s="5">
        <v>0.0011660488760485681</v>
      </c>
      <c r="N259" s="5">
        <v>0.0010792878760026083</v>
      </c>
      <c r="O259" s="5">
        <v>0.0011567600313301776</v>
      </c>
      <c r="P259" s="5">
        <v>0.0011171316378950065</v>
      </c>
      <c r="Q259" s="5">
        <v>0.00112179545727283</v>
      </c>
    </row>
    <row r="260">
      <c r="B260" s="5">
        <v>0.0011393386427934805</v>
      </c>
      <c r="C260" s="5">
        <v>0.0011207448067298703</v>
      </c>
      <c r="D260" s="5">
        <v>0.001086887300077172</v>
      </c>
      <c r="E260" s="5">
        <v>0.001123068704127448</v>
      </c>
      <c r="F260" s="5">
        <v>0.0010813762458404767</v>
      </c>
      <c r="G260" s="5">
        <v>0.0011313624929020804</v>
      </c>
      <c r="H260" s="5">
        <v>0.0011413367098751862</v>
      </c>
      <c r="I260" s="5">
        <v>0.0011427116649911071</v>
      </c>
      <c r="J260" s="5">
        <v>0.0011456246167740058</v>
      </c>
      <c r="K260" s="5">
        <v>0.0011319654184700524</v>
      </c>
      <c r="L260" s="5">
        <v>0.0010844985105302979</v>
      </c>
      <c r="M260" s="5">
        <v>0.001207308184901932</v>
      </c>
      <c r="N260" s="5">
        <v>0.0011759903242076904</v>
      </c>
      <c r="O260" s="5">
        <v>0.0011328851357453925</v>
      </c>
      <c r="P260" s="5">
        <v>0.0011808157808944682</v>
      </c>
      <c r="Q260" s="5">
        <v>0.0011262698718622684</v>
      </c>
    </row>
    <row r="261">
      <c r="B261" s="5">
        <v>0.0010898935768004177</v>
      </c>
      <c r="C261" s="5">
        <v>0.001185831358220544</v>
      </c>
      <c r="D261" s="5">
        <v>0.0010753370635476866</v>
      </c>
      <c r="E261" s="5">
        <v>0.00113087885273075</v>
      </c>
      <c r="F261" s="5">
        <v>0.0011800160387311796</v>
      </c>
      <c r="G261" s="5">
        <v>0.0011103770861717447</v>
      </c>
      <c r="H261" s="5">
        <v>0.0011191771775724071</v>
      </c>
      <c r="I261" s="5">
        <v>0.001182651844160135</v>
      </c>
      <c r="J261" s="5">
        <v>0.001168267936845394</v>
      </c>
      <c r="K261" s="5">
        <v>0.0011370500976667043</v>
      </c>
      <c r="L261" s="5">
        <v>0.0011594636898833819</v>
      </c>
      <c r="M261" s="5">
        <v>0.0010854621260661403</v>
      </c>
      <c r="N261" s="5">
        <v>0.001209129293084885</v>
      </c>
      <c r="O261" s="5">
        <v>0.001141729940699591</v>
      </c>
      <c r="P261" s="5">
        <v>0.0011286631422155438</v>
      </c>
      <c r="Q261" s="5">
        <v>0.001106381077456971</v>
      </c>
    </row>
    <row r="262">
      <c r="A262" s="3" t="s">
        <v>49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>
      <c r="B263" s="5">
        <v>0.002029438580682656</v>
      </c>
      <c r="C263" s="5">
        <v>0.0019758548826501973</v>
      </c>
      <c r="D263" s="5">
        <v>0.001943826054562728</v>
      </c>
      <c r="E263" s="5">
        <v>0.001978681382932298</v>
      </c>
      <c r="F263" s="5">
        <v>0.0019403198926582121</v>
      </c>
      <c r="G263" s="5">
        <v>0.002001775846333336</v>
      </c>
      <c r="H263" s="5">
        <v>0.001873433854522173</v>
      </c>
      <c r="I263" s="5">
        <v>0.0019340946312230091</v>
      </c>
      <c r="J263" s="5">
        <v>0.0019360368217393746</v>
      </c>
      <c r="K263" s="5">
        <v>0.002069403343752055</v>
      </c>
      <c r="L263" s="5">
        <v>0.0019470685594931041</v>
      </c>
      <c r="M263" s="5">
        <v>0.0019555583884908454</v>
      </c>
      <c r="N263" s="5">
        <v>0.0019792720992423555</v>
      </c>
      <c r="O263" s="5">
        <v>0.0019639095354238583</v>
      </c>
      <c r="P263" s="5">
        <v>0.0019457687532194747</v>
      </c>
      <c r="Q263" s="5">
        <v>0.0018753027257649455</v>
      </c>
      <c r="S263" s="2">
        <f>AVERAGE(B263:Q266)</f>
        <v>0.001959555961</v>
      </c>
    </row>
    <row r="264">
      <c r="B264" s="5">
        <v>0.0020326854972987883</v>
      </c>
      <c r="C264" s="5">
        <v>0.0019349303804142054</v>
      </c>
      <c r="D264" s="5">
        <v>0.0020220602048036693</v>
      </c>
      <c r="E264" s="5">
        <v>0.001928568936630811</v>
      </c>
      <c r="F264" s="5">
        <v>0.0019280552284802362</v>
      </c>
      <c r="G264" s="5">
        <v>0.0019257958448966794</v>
      </c>
      <c r="H264" s="5">
        <v>0.0019011874074544965</v>
      </c>
      <c r="I264" s="5">
        <v>0.0019224503671390239</v>
      </c>
      <c r="J264" s="5">
        <v>0.0019851381818197615</v>
      </c>
      <c r="K264" s="5">
        <v>0.0019541074312374785</v>
      </c>
      <c r="L264" s="5">
        <v>0.00192352906998976</v>
      </c>
      <c r="M264" s="5">
        <v>0.0019019045891628661</v>
      </c>
      <c r="N264" s="5">
        <v>0.0019293470905618001</v>
      </c>
      <c r="O264" s="5">
        <v>0.002013404950869424</v>
      </c>
      <c r="P264" s="5">
        <v>0.001974882747738322</v>
      </c>
      <c r="Q264" s="5">
        <v>0.0019762344713639135</v>
      </c>
    </row>
    <row r="265">
      <c r="B265" s="5">
        <v>0.0019331366529087293</v>
      </c>
      <c r="C265" s="5">
        <v>0.0019928336545837915</v>
      </c>
      <c r="D265" s="5">
        <v>0.0019211244007825764</v>
      </c>
      <c r="E265" s="5">
        <v>0.0019284300890060205</v>
      </c>
      <c r="F265" s="5">
        <v>0.0019794805831534</v>
      </c>
      <c r="G265" s="5">
        <v>0.001980542354501167</v>
      </c>
      <c r="H265" s="5">
        <v>0.0019354374465569075</v>
      </c>
      <c r="I265" s="5">
        <v>0.0019315642929851457</v>
      </c>
      <c r="J265" s="5">
        <v>0.0019918392315702396</v>
      </c>
      <c r="K265" s="5">
        <v>0.0019319821635658781</v>
      </c>
      <c r="L265" s="5">
        <v>0.0019572812036943547</v>
      </c>
      <c r="M265" s="5">
        <v>0.0020203073890834684</v>
      </c>
      <c r="N265" s="5">
        <v>0.0019947821068180714</v>
      </c>
      <c r="O265" s="5">
        <v>0.00195059320704665</v>
      </c>
      <c r="P265" s="5">
        <v>0.0019782101314421026</v>
      </c>
      <c r="Q265" s="5">
        <v>0.0019164277670575373</v>
      </c>
    </row>
    <row r="266">
      <c r="B266" s="5">
        <v>0.0020207660589510257</v>
      </c>
      <c r="C266" s="5">
        <v>0.0019300537761654016</v>
      </c>
      <c r="D266" s="5">
        <v>0.002035900083928519</v>
      </c>
      <c r="E266" s="5">
        <v>0.001950644716956035</v>
      </c>
      <c r="F266" s="5">
        <v>0.0020095836468548545</v>
      </c>
      <c r="G266" s="5">
        <v>0.001969827335568349</v>
      </c>
      <c r="H266" s="5">
        <v>0.0019585914403960057</v>
      </c>
      <c r="I266" s="5">
        <v>0.0019116277609074483</v>
      </c>
      <c r="J266" s="5">
        <v>0.0019410938986118838</v>
      </c>
      <c r="K266" s="5">
        <v>0.0019416971595424563</v>
      </c>
      <c r="L266" s="5">
        <v>0.001922329810172458</v>
      </c>
      <c r="M266" s="5">
        <v>0.0020368719935930273</v>
      </c>
      <c r="N266" s="5">
        <v>0.0019342998036854164</v>
      </c>
      <c r="O266" s="5">
        <v>0.0019449852378454907</v>
      </c>
      <c r="P266" s="5">
        <v>0.0019235793847221388</v>
      </c>
      <c r="Q266" s="5">
        <v>0.0020317289903306487</v>
      </c>
    </row>
    <row r="267">
      <c r="A267" s="3" t="s">
        <v>50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>
      <c r="B268" s="5">
        <v>0.003120185963039948</v>
      </c>
      <c r="C268" s="5">
        <v>0.0030754643256517234</v>
      </c>
      <c r="D268" s="5">
        <v>0.0031276872553924</v>
      </c>
      <c r="E268" s="5">
        <v>0.00313295838378202</v>
      </c>
      <c r="F268" s="5">
        <v>0.003098796589063037</v>
      </c>
      <c r="G268" s="5">
        <v>0.0031364719325840053</v>
      </c>
      <c r="H268" s="5">
        <v>0.003140623650057449</v>
      </c>
      <c r="I268" s="5">
        <v>0.003128943416967811</v>
      </c>
      <c r="J268" s="5">
        <v>0.0031058954237109557</v>
      </c>
      <c r="K268" s="5">
        <v>0.003073978108063479</v>
      </c>
      <c r="L268" s="5">
        <v>0.003084858886098788</v>
      </c>
      <c r="M268" s="5">
        <v>0.003162510022871159</v>
      </c>
      <c r="N268" s="5">
        <v>0.003136039872297219</v>
      </c>
      <c r="O268" s="5">
        <v>0.0031324753892992487</v>
      </c>
      <c r="P268" s="5">
        <v>0.003132709062260017</v>
      </c>
      <c r="Q268" s="5">
        <v>0.0031973810797689232</v>
      </c>
      <c r="S268" s="2">
        <f>AVERAGE(B268:Q271)</f>
        <v>0.003118829892</v>
      </c>
    </row>
    <row r="269">
      <c r="B269" s="5">
        <v>0.0031670472485393424</v>
      </c>
      <c r="C269" s="5">
        <v>0.0030976601734662326</v>
      </c>
      <c r="D269" s="5">
        <v>0.0031253731674779567</v>
      </c>
      <c r="E269" s="5">
        <v>0.003126932409126795</v>
      </c>
      <c r="F269" s="5">
        <v>0.0030968357684369088</v>
      </c>
      <c r="G269" s="5">
        <v>0.003127829833191135</v>
      </c>
      <c r="H269" s="5">
        <v>0.0031075604929741993</v>
      </c>
      <c r="I269" s="5">
        <v>0.003073751404269074</v>
      </c>
      <c r="J269" s="5">
        <v>0.003097359012789731</v>
      </c>
      <c r="K269" s="5">
        <v>0.003092504033783515</v>
      </c>
      <c r="L269" s="5">
        <v>0.003072618940555808</v>
      </c>
      <c r="M269" s="5">
        <v>0.0031437944391627054</v>
      </c>
      <c r="N269" s="5">
        <v>0.0031087408749964776</v>
      </c>
      <c r="O269" s="5">
        <v>0.003104689142316688</v>
      </c>
      <c r="P269" s="5">
        <v>0.003144630994177716</v>
      </c>
      <c r="Q269" s="5">
        <v>0.003085130065679869</v>
      </c>
    </row>
    <row r="270">
      <c r="B270" s="5">
        <v>0.003139342419328137</v>
      </c>
      <c r="C270" s="5">
        <v>0.0031911780887203113</v>
      </c>
      <c r="D270" s="5">
        <v>0.003128368089770676</v>
      </c>
      <c r="E270" s="5">
        <v>0.0031752699625568048</v>
      </c>
      <c r="F270" s="5">
        <v>0.0031132415512815266</v>
      </c>
      <c r="G270" s="5">
        <v>0.0030795358239734173</v>
      </c>
      <c r="H270" s="5">
        <v>0.0031127188144100615</v>
      </c>
      <c r="I270" s="5">
        <v>0.0030969718641233653</v>
      </c>
      <c r="J270" s="5">
        <v>0.003145828232187159</v>
      </c>
      <c r="K270" s="5">
        <v>0.0031451604940535864</v>
      </c>
      <c r="L270" s="5">
        <v>0.0030728413580164864</v>
      </c>
      <c r="M270" s="5">
        <v>0.0031400119246535675</v>
      </c>
      <c r="N270" s="5">
        <v>0.003107848702136917</v>
      </c>
      <c r="O270" s="5">
        <v>0.0031809125075251124</v>
      </c>
      <c r="P270" s="5">
        <v>0.003101112997069109</v>
      </c>
      <c r="Q270" s="5">
        <v>0.0031195709801056645</v>
      </c>
      <c r="T270" s="1" t="s">
        <v>52</v>
      </c>
    </row>
    <row r="271">
      <c r="B271" s="5">
        <v>0.003210856063457505</v>
      </c>
      <c r="C271" s="5">
        <v>0.0031056549253212135</v>
      </c>
      <c r="D271" s="5">
        <v>0.0031271746965127133</v>
      </c>
      <c r="E271" s="5">
        <v>0.003193087901093308</v>
      </c>
      <c r="F271" s="5">
        <v>0.0031150836088627135</v>
      </c>
      <c r="G271" s="5">
        <v>0.0030909506545042423</v>
      </c>
      <c r="H271" s="5">
        <v>0.0030751786273499155</v>
      </c>
      <c r="I271" s="5">
        <v>0.003059718913564859</v>
      </c>
      <c r="J271" s="5">
        <v>0.0030869472065879673</v>
      </c>
      <c r="K271" s="5">
        <v>0.003106904413281178</v>
      </c>
      <c r="L271" s="5">
        <v>0.003106047165669453</v>
      </c>
      <c r="M271" s="5">
        <v>0.0031378262922932185</v>
      </c>
      <c r="N271" s="5">
        <v>0.003116745743251623</v>
      </c>
      <c r="O271" s="5">
        <v>0.0031334067651548063</v>
      </c>
      <c r="P271" s="5">
        <v>0.0030933313899681875</v>
      </c>
      <c r="Q271" s="5">
        <v>0.003036847572390723</v>
      </c>
    </row>
    <row r="277">
      <c r="B277" s="1" t="s">
        <v>53</v>
      </c>
      <c r="C277" s="1" t="s">
        <v>54</v>
      </c>
      <c r="D277" s="1" t="s">
        <v>55</v>
      </c>
      <c r="E277" s="1" t="s">
        <v>56</v>
      </c>
    </row>
    <row r="278">
      <c r="A278" s="1">
        <v>7.0</v>
      </c>
      <c r="B278" s="2">
        <f t="shared" ref="B278:B281" si="48">6.86 + 0.812 *ln(D278)</f>
        <v>1.197805644</v>
      </c>
      <c r="C278" s="1">
        <v>1.028887379793611</v>
      </c>
      <c r="D278" s="2">
        <f t="shared" ref="D278:D281" si="49">-0.00206 + 0.00154 * ln(A278)</f>
        <v>0.0009367016295</v>
      </c>
      <c r="E278" s="2">
        <v>6.594442825926633E-4</v>
      </c>
    </row>
    <row r="279">
      <c r="A279" s="1">
        <v>11.0</v>
      </c>
      <c r="B279" s="2">
        <f t="shared" si="48"/>
        <v>1.649002807</v>
      </c>
      <c r="C279" s="2">
        <v>1.2706253808888714</v>
      </c>
      <c r="D279" s="2">
        <f t="shared" si="49"/>
        <v>0.00163275872</v>
      </c>
      <c r="E279" s="2">
        <v>0.00113484647449591</v>
      </c>
    </row>
    <row r="280">
      <c r="A280" s="1">
        <v>14.0</v>
      </c>
      <c r="B280" s="2">
        <f t="shared" si="48"/>
        <v>1.815420685</v>
      </c>
      <c r="C280" s="2">
        <v>1.624992914888739</v>
      </c>
      <c r="D280" s="2">
        <f t="shared" si="49"/>
        <v>0.002004148288</v>
      </c>
      <c r="E280" s="2">
        <v>0.0019595559613365477</v>
      </c>
    </row>
    <row r="281">
      <c r="A281" s="1">
        <v>16.0</v>
      </c>
      <c r="B281" s="2">
        <f t="shared" si="48"/>
        <v>1.894734237</v>
      </c>
      <c r="C281" s="2">
        <v>1.9155035903681754</v>
      </c>
      <c r="D281" s="2">
        <f t="shared" si="49"/>
        <v>0.002209786632</v>
      </c>
      <c r="E281" s="2">
        <v>0.0031188298923598107</v>
      </c>
    </row>
  </sheetData>
  <drawing r:id="rId1"/>
</worksheet>
</file>