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onrmlocal\Desktop\"/>
    </mc:Choice>
  </mc:AlternateContent>
  <xr:revisionPtr revIDLastSave="0" documentId="13_ncr:1_{8565D9D5-D862-42B6-A8BA-600AE4CD15BF}" xr6:coauthVersionLast="47" xr6:coauthVersionMax="47" xr10:uidLastSave="{00000000-0000-0000-0000-000000000000}"/>
  <bookViews>
    <workbookView xWindow="-120" yWindow="-120" windowWidth="19440" windowHeight="15000" tabRatio="500" activeTab="1" xr2:uid="{00000000-000D-0000-FFFF-FFFF00000000}"/>
  </bookViews>
  <sheets>
    <sheet name="Modelo de dados" sheetId="2" r:id="rId1"/>
    <sheet name="Questões" sheetId="1" r:id="rId2"/>
    <sheet name="Resoluçã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5" i="3" l="1"/>
  <c r="S18" i="3" s="1"/>
  <c r="P15" i="3"/>
  <c r="P21" i="3" s="1"/>
  <c r="P23" i="3" s="1"/>
  <c r="P24" i="3" s="1"/>
  <c r="L15" i="3"/>
  <c r="L21" i="3" s="1"/>
  <c r="L23" i="3" s="1"/>
  <c r="L24" i="3" s="1"/>
  <c r="H15" i="3"/>
  <c r="G18" i="3" s="1"/>
  <c r="D15" i="3"/>
  <c r="C18" i="3" s="1"/>
  <c r="B5" i="1"/>
  <c r="B8" i="1" s="1"/>
  <c r="L25" i="3" l="1"/>
  <c r="C37" i="1" s="1"/>
  <c r="D21" i="3"/>
  <c r="D23" i="3" s="1"/>
  <c r="D24" i="3" s="1"/>
  <c r="C14" i="1"/>
  <c r="T21" i="3"/>
  <c r="C18" i="1"/>
  <c r="K18" i="3"/>
  <c r="C15" i="1"/>
  <c r="O18" i="3"/>
  <c r="H21" i="3"/>
  <c r="H23" i="3" s="1"/>
  <c r="C16" i="1"/>
  <c r="C17" i="1"/>
  <c r="T23" i="3" l="1"/>
  <c r="T24" i="3" s="1"/>
  <c r="T25" i="3"/>
  <c r="C34" i="1" s="1"/>
  <c r="C19" i="1"/>
  <c r="C28" i="1"/>
  <c r="H24" i="3"/>
  <c r="C31" i="1" s="1"/>
  <c r="C22" i="1"/>
  <c r="C25" i="1"/>
</calcChain>
</file>

<file path=xl/sharedStrings.xml><?xml version="1.0" encoding="utf-8"?>
<sst xmlns="http://schemas.openxmlformats.org/spreadsheetml/2006/main" count="143" uniqueCount="77">
  <si>
    <t>Nome:</t>
  </si>
  <si>
    <t>RM:</t>
  </si>
  <si>
    <t>Quantidade de registros</t>
  </si>
  <si>
    <t>Carga Inicial – Fatos:</t>
  </si>
  <si>
    <t>Carga Inicial – Dimensões:</t>
  </si>
  <si>
    <t>Carga Incremental – Fatos:</t>
  </si>
  <si>
    <t>Carga Incremental – Dimensões:</t>
  </si>
  <si>
    <t>Quastões</t>
  </si>
  <si>
    <t>Respostas</t>
  </si>
  <si>
    <t>Questão 1 (0,5 pontos):</t>
  </si>
  <si>
    <t>Quantidade de bytes por tabela</t>
  </si>
  <si>
    <t>Data</t>
  </si>
  <si>
    <t>Local</t>
  </si>
  <si>
    <t>Modalidade</t>
  </si>
  <si>
    <t>Cliente</t>
  </si>
  <si>
    <t>FatoVisitaCliente</t>
  </si>
  <si>
    <t>Total Geral:</t>
  </si>
  <si>
    <t>Questão 2 (1,0 pontos):</t>
  </si>
  <si>
    <t>Quantidade total de bytes apenas da carga inicial (todas as tabelas)</t>
  </si>
  <si>
    <t>Questão 3 (1,0 pontos):</t>
  </si>
  <si>
    <t>Quantidade total de bytes apenas de 1 peíodo de carga incremental (todas as tabelas)</t>
  </si>
  <si>
    <t>Questão 4 (2 pontos):</t>
  </si>
  <si>
    <t>Quantidade total de bytes no DB após a carga inicial e 6 incrementos (todas as tabelas)</t>
  </si>
  <si>
    <t>Questão 5 (2 pontos):</t>
  </si>
  <si>
    <t>Quantidade total de bytes no DB após a carga inicial e 12 incrementos (todas as tabelas)</t>
  </si>
  <si>
    <t>Questão 6 (2 ponto):</t>
  </si>
  <si>
    <t>Quantiade total de bytes na tabela FATO após a carga inicial e 8 incrementos</t>
  </si>
  <si>
    <t>Questão 7 (1,5 ponto):</t>
  </si>
  <si>
    <t>Quantiade total de bytes na tabela LOCAL após a carga inicial e 10 incrementos</t>
  </si>
  <si>
    <t>INT</t>
  </si>
  <si>
    <t>4 Bytes</t>
  </si>
  <si>
    <t>Varchar(X)</t>
  </si>
  <si>
    <t>X Bytes</t>
  </si>
  <si>
    <t>Date</t>
  </si>
  <si>
    <t>8 Bytes</t>
  </si>
  <si>
    <t>Exercício - Modelagem Dimensional</t>
  </si>
  <si>
    <t xml:space="preserve">Calcular a quantidade de Bytes para: </t>
  </si>
  <si>
    <t>DIMENSÃO DATA</t>
  </si>
  <si>
    <t>DIMENSÃO LOCAL</t>
  </si>
  <si>
    <t>Coluna</t>
  </si>
  <si>
    <t>Tipo</t>
  </si>
  <si>
    <t>Bytes</t>
  </si>
  <si>
    <t>ID</t>
  </si>
  <si>
    <t>IDDATA</t>
  </si>
  <si>
    <t>DIA SEMANA</t>
  </si>
  <si>
    <t>VARCHAR</t>
  </si>
  <si>
    <t>IDLOCAL</t>
  </si>
  <si>
    <t>DATE</t>
  </si>
  <si>
    <t>ESTADO</t>
  </si>
  <si>
    <t xml:space="preserve">DIA </t>
  </si>
  <si>
    <t>CIDADE</t>
  </si>
  <si>
    <t xml:space="preserve">MÊS </t>
  </si>
  <si>
    <t>ANO</t>
  </si>
  <si>
    <t>TOTAL EM BYTES:</t>
  </si>
  <si>
    <t>TAMANHO INICIAL</t>
  </si>
  <si>
    <t>INCREMENTO</t>
  </si>
  <si>
    <t>Se, 1 mês de incremento é</t>
  </si>
  <si>
    <t>portanto,</t>
  </si>
  <si>
    <t>12 meses de increm. é</t>
  </si>
  <si>
    <t>Breno de Souza Silva</t>
  </si>
  <si>
    <t>Gabriel Kazuki Onishi</t>
  </si>
  <si>
    <t>DIMENSÃO MODALIDADE</t>
  </si>
  <si>
    <t>DIMENSÃO CLIENTE</t>
  </si>
  <si>
    <t>DIMENSÃO FATO VISITA CLIENTE</t>
  </si>
  <si>
    <t>DATA</t>
  </si>
  <si>
    <t>EQUIPAMENTOS</t>
  </si>
  <si>
    <t>ACADEMIA</t>
  </si>
  <si>
    <t>PERFIL</t>
  </si>
  <si>
    <t>IDMODALIDADE</t>
  </si>
  <si>
    <t>IDCLIENTE</t>
  </si>
  <si>
    <t>QUANTIDADEVISITAS</t>
  </si>
  <si>
    <t>TEMPOPERMANENCIA</t>
  </si>
  <si>
    <t>100 linhas</t>
  </si>
  <si>
    <t>175541 linhas</t>
  </si>
  <si>
    <t>6 meses de increm. é</t>
  </si>
  <si>
    <t>8 meses de increm. é</t>
  </si>
  <si>
    <t>10 meses de increm. 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</si>
</sst>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446040</xdr:colOff>
      <xdr:row>0</xdr:row>
      <xdr:rowOff>124200</xdr:rowOff>
    </xdr:from>
    <xdr:to>
      <xdr:col>9</xdr:col>
      <xdr:colOff>671400</xdr:colOff>
      <xdr:row>24</xdr:row>
      <xdr:rowOff>161280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46040" y="124200"/>
          <a:ext cx="7563600" cy="42433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713520</xdr:colOff>
      <xdr:row>9</xdr:row>
      <xdr:rowOff>170280</xdr:rowOff>
    </xdr:from>
    <xdr:to>
      <xdr:col>5</xdr:col>
      <xdr:colOff>645480</xdr:colOff>
      <xdr:row>10</xdr:row>
      <xdr:rowOff>130680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974760" y="1747800"/>
          <a:ext cx="747360" cy="135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L3:M5"/>
  <sheetViews>
    <sheetView zoomScaleNormal="100" workbookViewId="0">
      <selection activeCell="L6" sqref="L6"/>
    </sheetView>
  </sheetViews>
  <sheetFormatPr defaultColWidth="9.140625" defaultRowHeight="15" x14ac:dyDescent="0.25"/>
  <cols>
    <col min="12" max="12" width="13.7109375" style="9" customWidth="1"/>
    <col min="13" max="13" width="9.140625" style="9"/>
  </cols>
  <sheetData>
    <row r="3" spans="12:13" x14ac:dyDescent="0.25">
      <c r="L3" s="10" t="s">
        <v>29</v>
      </c>
      <c r="M3" s="10" t="s">
        <v>30</v>
      </c>
    </row>
    <row r="4" spans="12:13" x14ac:dyDescent="0.25">
      <c r="L4" s="10" t="s">
        <v>31</v>
      </c>
      <c r="M4" s="10" t="s">
        <v>32</v>
      </c>
    </row>
    <row r="5" spans="12:13" x14ac:dyDescent="0.25">
      <c r="L5" s="10" t="s">
        <v>33</v>
      </c>
      <c r="M5" s="10" t="s">
        <v>34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tabSelected="1" zoomScaleNormal="100" workbookViewId="0">
      <selection activeCell="D37" sqref="D37"/>
    </sheetView>
  </sheetViews>
  <sheetFormatPr defaultColWidth="9.140625" defaultRowHeight="15" x14ac:dyDescent="0.25"/>
  <cols>
    <col min="1" max="1" width="30.5703125" style="1" customWidth="1"/>
    <col min="2" max="2" width="75.42578125" style="2" customWidth="1"/>
    <col min="3" max="3" width="12.5703125" style="3" bestFit="1" customWidth="1"/>
    <col min="4" max="1024" width="9.140625" style="4"/>
  </cols>
  <sheetData>
    <row r="1" spans="1:4" ht="11.1" customHeight="1" x14ac:dyDescent="0.25">
      <c r="A1" s="5" t="s">
        <v>0</v>
      </c>
      <c r="B1" s="2" t="s">
        <v>59</v>
      </c>
      <c r="C1" s="6" t="s">
        <v>1</v>
      </c>
      <c r="D1" s="2">
        <v>88332</v>
      </c>
    </row>
    <row r="2" spans="1:4" ht="11.1" customHeight="1" x14ac:dyDescent="0.25">
      <c r="A2" s="5" t="s">
        <v>0</v>
      </c>
      <c r="B2" s="2" t="s">
        <v>60</v>
      </c>
      <c r="C2" s="6" t="s">
        <v>1</v>
      </c>
      <c r="D2" s="2">
        <v>87182</v>
      </c>
    </row>
    <row r="4" spans="1:4" ht="11.1" customHeight="1" x14ac:dyDescent="0.25">
      <c r="B4" s="6" t="s">
        <v>2</v>
      </c>
    </row>
    <row r="5" spans="1:4" ht="11.1" customHeight="1" x14ac:dyDescent="0.25">
      <c r="A5" s="5" t="s">
        <v>3</v>
      </c>
      <c r="B5" s="7">
        <f>D1+D2</f>
        <v>175514</v>
      </c>
    </row>
    <row r="6" spans="1:4" ht="11.1" customHeight="1" x14ac:dyDescent="0.25">
      <c r="A6" s="5" t="s">
        <v>4</v>
      </c>
      <c r="B6" s="8">
        <v>100</v>
      </c>
    </row>
    <row r="8" spans="1:4" ht="11.1" customHeight="1" x14ac:dyDescent="0.25">
      <c r="A8" s="5" t="s">
        <v>5</v>
      </c>
      <c r="B8" s="8">
        <f>B5*0.1</f>
        <v>17551.400000000001</v>
      </c>
    </row>
    <row r="9" spans="1:4" ht="11.1" customHeight="1" x14ac:dyDescent="0.25">
      <c r="A9" s="5" t="s">
        <v>6</v>
      </c>
      <c r="B9" s="7">
        <v>10</v>
      </c>
    </row>
    <row r="11" spans="1:4" ht="11.1" customHeight="1" x14ac:dyDescent="0.25">
      <c r="B11" s="6" t="s">
        <v>7</v>
      </c>
      <c r="C11" s="6" t="s">
        <v>8</v>
      </c>
    </row>
    <row r="12" spans="1:4" ht="11.1" customHeight="1" x14ac:dyDescent="0.25">
      <c r="B12" s="7" t="s">
        <v>9</v>
      </c>
      <c r="C12" s="4"/>
    </row>
    <row r="13" spans="1:4" ht="11.1" customHeight="1" x14ac:dyDescent="0.25">
      <c r="B13" s="2" t="s">
        <v>10</v>
      </c>
    </row>
    <row r="14" spans="1:4" ht="11.1" customHeight="1" x14ac:dyDescent="0.25">
      <c r="B14" s="2" t="s">
        <v>11</v>
      </c>
      <c r="C14" s="3">
        <f>Resolução!D15</f>
        <v>69</v>
      </c>
    </row>
    <row r="15" spans="1:4" ht="11.1" customHeight="1" x14ac:dyDescent="0.25">
      <c r="B15" s="2" t="s">
        <v>12</v>
      </c>
      <c r="C15" s="3">
        <f>Resolução!L15</f>
        <v>139</v>
      </c>
    </row>
    <row r="16" spans="1:4" ht="11.1" customHeight="1" x14ac:dyDescent="0.25">
      <c r="B16" s="2" t="s">
        <v>13</v>
      </c>
      <c r="C16" s="3">
        <f>Resolução!H15</f>
        <v>1004</v>
      </c>
    </row>
    <row r="17" spans="2:3" ht="11.1" customHeight="1" x14ac:dyDescent="0.25">
      <c r="B17" s="2" t="s">
        <v>14</v>
      </c>
      <c r="C17" s="3">
        <f>Resolução!P15</f>
        <v>49</v>
      </c>
    </row>
    <row r="18" spans="2:3" ht="11.1" customHeight="1" x14ac:dyDescent="0.25">
      <c r="B18" s="2" t="s">
        <v>15</v>
      </c>
      <c r="C18" s="3">
        <f>Resolução!T15</f>
        <v>24</v>
      </c>
    </row>
    <row r="19" spans="2:3" ht="11.1" customHeight="1" x14ac:dyDescent="0.25">
      <c r="B19" s="2" t="s">
        <v>16</v>
      </c>
      <c r="C19" s="3">
        <f>SUM(C14:C18)</f>
        <v>1285</v>
      </c>
    </row>
    <row r="21" spans="2:3" ht="11.1" customHeight="1" x14ac:dyDescent="0.25">
      <c r="B21" s="7" t="s">
        <v>17</v>
      </c>
    </row>
    <row r="22" spans="2:3" ht="11.1" customHeight="1" x14ac:dyDescent="0.25">
      <c r="B22" s="2" t="s">
        <v>18</v>
      </c>
      <c r="C22" s="3" t="str">
        <f>SUM(Resolução!C18+Resolução!G18+Resolução!K18+Resolução!O18+Resolução!S18) &amp; " bytes"</f>
        <v>4338436 bytes</v>
      </c>
    </row>
    <row r="24" spans="2:3" ht="11.1" customHeight="1" x14ac:dyDescent="0.25">
      <c r="B24" s="7" t="s">
        <v>19</v>
      </c>
    </row>
    <row r="25" spans="2:3" ht="11.1" customHeight="1" x14ac:dyDescent="0.25">
      <c r="B25" s="2" t="s">
        <v>20</v>
      </c>
      <c r="C25" s="3" t="str">
        <f>SUM(Resolução!D21+Resolução!H21+Resolução!L21+Resolução!P21+Resolução!T21) &amp; " bytes"</f>
        <v>433834 bytes</v>
      </c>
    </row>
    <row r="27" spans="2:3" ht="11.1" customHeight="1" x14ac:dyDescent="0.25">
      <c r="B27" s="7" t="s">
        <v>21</v>
      </c>
    </row>
    <row r="28" spans="2:3" ht="11.1" customHeight="1" x14ac:dyDescent="0.25">
      <c r="B28" s="2" t="s">
        <v>22</v>
      </c>
      <c r="C28" s="3" t="str">
        <f>SUM(Resolução!D23+Resolução!H23+Resolução!L23+Resolução!P23+Resolução!T23+Resolução!C18+Resolução!G18+Resolução!K18+Resolução!O18+Resolução!S18) &amp; " bytes"</f>
        <v>6941440 bytes</v>
      </c>
    </row>
    <row r="30" spans="2:3" ht="11.1" customHeight="1" x14ac:dyDescent="0.25">
      <c r="B30" s="7" t="s">
        <v>23</v>
      </c>
    </row>
    <row r="31" spans="2:3" ht="11.1" customHeight="1" x14ac:dyDescent="0.25">
      <c r="B31" s="2" t="s">
        <v>24</v>
      </c>
      <c r="C31" s="3" t="str">
        <f>SUM(Resolução!D24+Resolução!H24+Resolução!L24+Resolução!P24+Resolução!T24+Resolução!C18+Resolução!G18+Resolução!K18+Resolução!O18+Resolução!S18) &amp; " bytes"</f>
        <v>9544444 bytes</v>
      </c>
    </row>
    <row r="33" spans="2:3" ht="11.1" customHeight="1" x14ac:dyDescent="0.25">
      <c r="B33" s="7" t="s">
        <v>25</v>
      </c>
    </row>
    <row r="34" spans="2:3" ht="11.1" customHeight="1" x14ac:dyDescent="0.25">
      <c r="B34" s="2" t="s">
        <v>26</v>
      </c>
      <c r="C34" s="3" t="str">
        <f>SUM(Resolução!T25+Resolução!S18) &amp; " bytes"</f>
        <v>7582128 bytes</v>
      </c>
    </row>
    <row r="36" spans="2:3" ht="11.1" customHeight="1" x14ac:dyDescent="0.25">
      <c r="B36" s="7" t="s">
        <v>27</v>
      </c>
    </row>
    <row r="37" spans="2:3" ht="11.1" customHeight="1" x14ac:dyDescent="0.25">
      <c r="B37" s="2" t="s">
        <v>28</v>
      </c>
      <c r="C37" s="3" t="str">
        <f>SUM(Resolução!L25+Resolução!K18) &amp; " bytes"</f>
        <v>27800 bytes</v>
      </c>
    </row>
    <row r="38" spans="2:3" ht="11.1" customHeight="1" x14ac:dyDescent="0.25">
      <c r="B38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25"/>
  <sheetViews>
    <sheetView topLeftCell="A4" zoomScaleNormal="100" workbookViewId="0">
      <selection activeCell="D26" sqref="D26"/>
    </sheetView>
  </sheetViews>
  <sheetFormatPr defaultRowHeight="15" x14ac:dyDescent="0.25"/>
  <cols>
    <col min="1" max="1" width="0.85546875" customWidth="1"/>
    <col min="2" max="2" width="14.42578125" bestFit="1" customWidth="1"/>
    <col min="3" max="3" width="9.85546875" customWidth="1"/>
    <col min="4" max="4" width="7" customWidth="1"/>
    <col min="5" max="5" width="0.85546875" customWidth="1"/>
    <col min="6" max="6" width="15.42578125" bestFit="1" customWidth="1"/>
    <col min="7" max="7" width="9.5703125" bestFit="1" customWidth="1"/>
    <col min="8" max="8" width="7" bestFit="1" customWidth="1"/>
    <col min="9" max="9" width="0.7109375" customWidth="1"/>
    <col min="10" max="10" width="12.42578125" bestFit="1" customWidth="1"/>
    <col min="11" max="11" width="11.140625" customWidth="1"/>
    <col min="13" max="13" width="0.5703125" customWidth="1"/>
    <col min="14" max="14" width="10.140625" customWidth="1"/>
    <col min="15" max="15" width="9.5703125" bestFit="1" customWidth="1"/>
    <col min="16" max="16" width="10.140625" customWidth="1"/>
    <col min="17" max="17" width="0.5703125" customWidth="1"/>
    <col min="18" max="18" width="26.28515625" bestFit="1" customWidth="1"/>
    <col min="19" max="19" width="8.28515625" customWidth="1"/>
    <col min="20" max="20" width="11.42578125" customWidth="1"/>
  </cols>
  <sheetData>
    <row r="1" spans="2:20" x14ac:dyDescent="0.25">
      <c r="B1" t="s">
        <v>35</v>
      </c>
    </row>
    <row r="3" spans="2:20" x14ac:dyDescent="0.25">
      <c r="B3" t="s">
        <v>36</v>
      </c>
    </row>
    <row r="5" spans="2:20" x14ac:dyDescent="0.25">
      <c r="B5" s="16" t="s">
        <v>37</v>
      </c>
      <c r="C5" s="16"/>
      <c r="D5" s="16"/>
      <c r="F5" s="16" t="s">
        <v>61</v>
      </c>
      <c r="G5" s="16"/>
      <c r="H5" s="16"/>
      <c r="J5" s="16" t="s">
        <v>38</v>
      </c>
      <c r="K5" s="16"/>
      <c r="L5" s="16"/>
      <c r="N5" s="16" t="s">
        <v>62</v>
      </c>
      <c r="O5" s="16"/>
      <c r="P5" s="16"/>
      <c r="R5" s="16" t="s">
        <v>63</v>
      </c>
      <c r="S5" s="16"/>
      <c r="T5" s="16"/>
    </row>
    <row r="6" spans="2:20" x14ac:dyDescent="0.25">
      <c r="B6" s="11" t="s">
        <v>39</v>
      </c>
      <c r="C6" s="11" t="s">
        <v>40</v>
      </c>
      <c r="D6" s="11" t="s">
        <v>41</v>
      </c>
      <c r="E6" s="12"/>
      <c r="F6" s="11" t="s">
        <v>39</v>
      </c>
      <c r="G6" s="11" t="s">
        <v>40</v>
      </c>
      <c r="H6" s="11" t="s">
        <v>41</v>
      </c>
      <c r="I6" s="12"/>
      <c r="J6" s="11" t="s">
        <v>39</v>
      </c>
      <c r="K6" s="11" t="s">
        <v>40</v>
      </c>
      <c r="L6" s="11" t="s">
        <v>41</v>
      </c>
      <c r="M6" s="12"/>
      <c r="N6" s="11" t="s">
        <v>39</v>
      </c>
      <c r="O6" s="11" t="s">
        <v>40</v>
      </c>
      <c r="P6" s="11" t="s">
        <v>41</v>
      </c>
      <c r="R6" s="11" t="s">
        <v>39</v>
      </c>
      <c r="S6" s="11" t="s">
        <v>40</v>
      </c>
      <c r="T6" s="11" t="s">
        <v>41</v>
      </c>
    </row>
    <row r="7" spans="2:20" x14ac:dyDescent="0.25">
      <c r="B7" s="12" t="s">
        <v>42</v>
      </c>
      <c r="C7" s="12" t="s">
        <v>29</v>
      </c>
      <c r="D7" s="12">
        <v>4</v>
      </c>
      <c r="E7" s="12"/>
      <c r="F7" s="12" t="s">
        <v>42</v>
      </c>
      <c r="G7" s="12" t="s">
        <v>29</v>
      </c>
      <c r="H7" s="12">
        <v>4</v>
      </c>
      <c r="I7" s="12"/>
      <c r="J7" s="12" t="s">
        <v>42</v>
      </c>
      <c r="K7" s="12" t="s">
        <v>29</v>
      </c>
      <c r="L7" s="12">
        <v>4</v>
      </c>
      <c r="M7" s="12"/>
      <c r="N7" s="12" t="s">
        <v>42</v>
      </c>
      <c r="O7" s="12" t="s">
        <v>29</v>
      </c>
      <c r="P7" s="12">
        <v>4</v>
      </c>
      <c r="Q7" s="12"/>
      <c r="R7" s="12" t="s">
        <v>46</v>
      </c>
      <c r="S7" s="12" t="s">
        <v>29</v>
      </c>
      <c r="T7" s="12">
        <v>4</v>
      </c>
    </row>
    <row r="8" spans="2:20" x14ac:dyDescent="0.25">
      <c r="B8" s="12" t="s">
        <v>64</v>
      </c>
      <c r="C8" s="12" t="s">
        <v>47</v>
      </c>
      <c r="D8" s="12">
        <v>8</v>
      </c>
      <c r="E8" s="12"/>
      <c r="F8" s="12" t="s">
        <v>65</v>
      </c>
      <c r="G8" s="12" t="s">
        <v>45</v>
      </c>
      <c r="H8" s="12">
        <v>1000</v>
      </c>
      <c r="I8" s="12"/>
      <c r="J8" s="12" t="s">
        <v>50</v>
      </c>
      <c r="K8" s="12" t="s">
        <v>45</v>
      </c>
      <c r="L8" s="12">
        <v>45</v>
      </c>
      <c r="M8" s="12"/>
      <c r="N8" s="12" t="s">
        <v>67</v>
      </c>
      <c r="O8" s="12" t="s">
        <v>45</v>
      </c>
      <c r="P8" s="12">
        <v>45</v>
      </c>
      <c r="Q8" s="12"/>
      <c r="R8" s="12" t="s">
        <v>68</v>
      </c>
      <c r="S8" s="12" t="s">
        <v>29</v>
      </c>
      <c r="T8" s="12">
        <v>4</v>
      </c>
    </row>
    <row r="9" spans="2:20" x14ac:dyDescent="0.25">
      <c r="B9" s="12" t="s">
        <v>49</v>
      </c>
      <c r="C9" s="12" t="s">
        <v>29</v>
      </c>
      <c r="D9" s="12">
        <v>4</v>
      </c>
      <c r="E9" s="12"/>
      <c r="F9" s="12"/>
      <c r="G9" s="12"/>
      <c r="H9" s="12"/>
      <c r="I9" s="12"/>
      <c r="J9" s="12" t="s">
        <v>48</v>
      </c>
      <c r="K9" s="12" t="s">
        <v>45</v>
      </c>
      <c r="L9" s="12">
        <v>45</v>
      </c>
      <c r="M9" s="12"/>
      <c r="N9" s="12"/>
      <c r="O9" s="12"/>
      <c r="P9" s="12"/>
      <c r="Q9" s="12"/>
      <c r="R9" s="12" t="s">
        <v>69</v>
      </c>
      <c r="S9" s="12" t="s">
        <v>29</v>
      </c>
      <c r="T9" s="12">
        <v>4</v>
      </c>
    </row>
    <row r="10" spans="2:20" x14ac:dyDescent="0.25">
      <c r="B10" s="12" t="s">
        <v>51</v>
      </c>
      <c r="C10" s="12" t="s">
        <v>29</v>
      </c>
      <c r="D10" s="12">
        <v>4</v>
      </c>
      <c r="E10" s="12"/>
      <c r="F10" s="12"/>
      <c r="G10" s="12"/>
      <c r="H10" s="12"/>
      <c r="I10" s="12"/>
      <c r="J10" s="12" t="s">
        <v>66</v>
      </c>
      <c r="K10" s="12" t="s">
        <v>45</v>
      </c>
      <c r="L10" s="12">
        <v>45</v>
      </c>
      <c r="M10" s="12"/>
      <c r="N10" s="12"/>
      <c r="O10" s="12"/>
      <c r="P10" s="12"/>
      <c r="Q10" s="12"/>
      <c r="R10" s="12" t="s">
        <v>43</v>
      </c>
      <c r="S10" s="12" t="s">
        <v>29</v>
      </c>
      <c r="T10" s="12">
        <v>4</v>
      </c>
    </row>
    <row r="11" spans="2:20" x14ac:dyDescent="0.25">
      <c r="B11" s="12" t="s">
        <v>52</v>
      </c>
      <c r="C11" s="12" t="s">
        <v>29</v>
      </c>
      <c r="D11" s="12">
        <v>4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 t="s">
        <v>70</v>
      </c>
      <c r="S11" s="12" t="s">
        <v>29</v>
      </c>
      <c r="T11" s="12">
        <v>4</v>
      </c>
    </row>
    <row r="12" spans="2:20" x14ac:dyDescent="0.25">
      <c r="B12" s="12" t="s">
        <v>44</v>
      </c>
      <c r="C12" s="12" t="s">
        <v>45</v>
      </c>
      <c r="D12" s="12">
        <v>45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 t="s">
        <v>71</v>
      </c>
      <c r="S12" s="12" t="s">
        <v>29</v>
      </c>
      <c r="T12" s="12">
        <v>4</v>
      </c>
    </row>
    <row r="15" spans="2:20" s="14" customFormat="1" x14ac:dyDescent="0.25">
      <c r="B15" s="17" t="s">
        <v>53</v>
      </c>
      <c r="C15" s="17"/>
      <c r="D15" s="13">
        <f>SUM(D7:D13)</f>
        <v>69</v>
      </c>
      <c r="F15" s="17" t="s">
        <v>53</v>
      </c>
      <c r="G15" s="17"/>
      <c r="H15" s="13">
        <f>SUM(H7:H13)</f>
        <v>1004</v>
      </c>
      <c r="J15" s="17" t="s">
        <v>53</v>
      </c>
      <c r="K15" s="17"/>
      <c r="L15" s="13">
        <f>SUM(L7:L13)</f>
        <v>139</v>
      </c>
      <c r="N15" s="17" t="s">
        <v>53</v>
      </c>
      <c r="O15" s="17"/>
      <c r="P15" s="13">
        <f>SUM(P7:P13)</f>
        <v>49</v>
      </c>
      <c r="R15" s="17" t="s">
        <v>53</v>
      </c>
      <c r="S15" s="17"/>
      <c r="T15" s="13">
        <f>SUM(T7:T13)</f>
        <v>24</v>
      </c>
    </row>
    <row r="17" spans="2:20" x14ac:dyDescent="0.25">
      <c r="B17" s="16" t="s">
        <v>54</v>
      </c>
      <c r="C17" s="16"/>
      <c r="D17" s="16"/>
      <c r="F17" s="16" t="s">
        <v>54</v>
      </c>
      <c r="G17" s="16"/>
      <c r="H17" s="16"/>
      <c r="J17" s="16" t="s">
        <v>54</v>
      </c>
      <c r="K17" s="16"/>
      <c r="L17" s="16"/>
      <c r="N17" s="16" t="s">
        <v>54</v>
      </c>
      <c r="O17" s="16"/>
      <c r="P17" s="16"/>
      <c r="R17" s="16" t="s">
        <v>54</v>
      </c>
      <c r="S17" s="16"/>
      <c r="T17" s="16"/>
    </row>
    <row r="18" spans="2:20" x14ac:dyDescent="0.25">
      <c r="B18" s="9" t="s">
        <v>72</v>
      </c>
      <c r="C18" s="15">
        <f>100*D15</f>
        <v>6900</v>
      </c>
      <c r="D18" s="15"/>
      <c r="F18" s="9" t="s">
        <v>72</v>
      </c>
      <c r="G18" s="15">
        <f>100*H15</f>
        <v>100400</v>
      </c>
      <c r="H18" s="15"/>
      <c r="J18" s="9" t="s">
        <v>72</v>
      </c>
      <c r="K18" s="15">
        <f>100*L15</f>
        <v>13900</v>
      </c>
      <c r="L18" s="15"/>
      <c r="N18" s="9" t="s">
        <v>72</v>
      </c>
      <c r="O18" s="15">
        <f>100*P15</f>
        <v>4900</v>
      </c>
      <c r="P18" s="15"/>
      <c r="R18" s="9" t="s">
        <v>73</v>
      </c>
      <c r="S18" s="15">
        <f>175514*T15</f>
        <v>4212336</v>
      </c>
      <c r="T18" s="15"/>
    </row>
    <row r="19" spans="2:20" x14ac:dyDescent="0.25">
      <c r="C19" s="15"/>
      <c r="D19" s="15"/>
    </row>
    <row r="20" spans="2:20" x14ac:dyDescent="0.25">
      <c r="B20" s="16" t="s">
        <v>55</v>
      </c>
      <c r="C20" s="16"/>
      <c r="D20" s="16"/>
      <c r="F20" s="16" t="s">
        <v>55</v>
      </c>
      <c r="G20" s="16"/>
      <c r="H20" s="16"/>
      <c r="J20" s="16" t="s">
        <v>55</v>
      </c>
      <c r="K20" s="16"/>
      <c r="L20" s="16"/>
      <c r="N20" s="16" t="s">
        <v>55</v>
      </c>
      <c r="O20" s="16"/>
      <c r="P20" s="16"/>
      <c r="R20" s="16" t="s">
        <v>55</v>
      </c>
      <c r="S20" s="16"/>
      <c r="T20" s="16"/>
    </row>
    <row r="21" spans="2:20" x14ac:dyDescent="0.25">
      <c r="B21" s="15" t="s">
        <v>56</v>
      </c>
      <c r="C21" s="15"/>
      <c r="D21">
        <f>D15*10</f>
        <v>690</v>
      </c>
      <c r="F21" s="15" t="s">
        <v>56</v>
      </c>
      <c r="G21" s="15"/>
      <c r="H21">
        <f>H15*10</f>
        <v>10040</v>
      </c>
      <c r="J21" s="15" t="s">
        <v>56</v>
      </c>
      <c r="K21" s="15"/>
      <c r="L21">
        <f>L15*10</f>
        <v>1390</v>
      </c>
      <c r="N21" s="15" t="s">
        <v>56</v>
      </c>
      <c r="O21" s="15"/>
      <c r="P21">
        <f>P15*10</f>
        <v>490</v>
      </c>
      <c r="R21" s="15" t="s">
        <v>56</v>
      </c>
      <c r="S21" s="15"/>
      <c r="T21">
        <f>T15*17551</f>
        <v>421224</v>
      </c>
    </row>
    <row r="22" spans="2:20" x14ac:dyDescent="0.25">
      <c r="B22" s="15" t="s">
        <v>57</v>
      </c>
      <c r="C22" s="15"/>
      <c r="D22" s="15"/>
      <c r="F22" s="15" t="s">
        <v>57</v>
      </c>
      <c r="G22" s="15"/>
      <c r="H22" s="15"/>
      <c r="J22" s="15" t="s">
        <v>57</v>
      </c>
      <c r="K22" s="15"/>
      <c r="L22" s="15"/>
      <c r="N22" s="15" t="s">
        <v>57</v>
      </c>
      <c r="O22" s="15"/>
      <c r="P22" s="15"/>
      <c r="R22" s="15" t="s">
        <v>57</v>
      </c>
      <c r="S22" s="15"/>
      <c r="T22" s="15"/>
    </row>
    <row r="23" spans="2:20" x14ac:dyDescent="0.25">
      <c r="B23" s="15" t="s">
        <v>74</v>
      </c>
      <c r="C23" s="15"/>
      <c r="D23">
        <f>D21*6</f>
        <v>4140</v>
      </c>
      <c r="F23" s="15" t="s">
        <v>74</v>
      </c>
      <c r="G23" s="15"/>
      <c r="H23">
        <f>H21*6</f>
        <v>60240</v>
      </c>
      <c r="J23" s="15" t="s">
        <v>74</v>
      </c>
      <c r="K23" s="15"/>
      <c r="L23">
        <f>L21*6</f>
        <v>8340</v>
      </c>
      <c r="N23" s="15" t="s">
        <v>74</v>
      </c>
      <c r="O23" s="15"/>
      <c r="P23">
        <f>P21*6</f>
        <v>2940</v>
      </c>
      <c r="R23" s="15" t="s">
        <v>74</v>
      </c>
      <c r="S23" s="15"/>
      <c r="T23">
        <f>T21*6</f>
        <v>2527344</v>
      </c>
    </row>
    <row r="24" spans="2:20" x14ac:dyDescent="0.25">
      <c r="B24" s="15" t="s">
        <v>58</v>
      </c>
      <c r="C24" s="15"/>
      <c r="D24">
        <f>D23*2</f>
        <v>8280</v>
      </c>
      <c r="F24" s="15" t="s">
        <v>58</v>
      </c>
      <c r="G24" s="15"/>
      <c r="H24">
        <f>H23*2</f>
        <v>120480</v>
      </c>
      <c r="J24" s="15" t="s">
        <v>58</v>
      </c>
      <c r="K24" s="15"/>
      <c r="L24">
        <f>L23*2</f>
        <v>16680</v>
      </c>
      <c r="N24" s="15" t="s">
        <v>58</v>
      </c>
      <c r="O24" s="15"/>
      <c r="P24">
        <f>P23*2</f>
        <v>5880</v>
      </c>
      <c r="R24" s="15" t="s">
        <v>58</v>
      </c>
      <c r="S24" s="15"/>
      <c r="T24">
        <f>T23*2</f>
        <v>5054688</v>
      </c>
    </row>
    <row r="25" spans="2:20" x14ac:dyDescent="0.25">
      <c r="B25" s="9"/>
      <c r="C25" s="9"/>
      <c r="F25" s="9"/>
      <c r="G25" s="9"/>
      <c r="J25" s="15" t="s">
        <v>76</v>
      </c>
      <c r="K25" s="15"/>
      <c r="L25">
        <f>L21*10</f>
        <v>13900</v>
      </c>
      <c r="N25" s="9"/>
      <c r="O25" s="9"/>
      <c r="R25" s="15" t="s">
        <v>75</v>
      </c>
      <c r="S25" s="15"/>
      <c r="T25">
        <f>T21*8</f>
        <v>3369792</v>
      </c>
    </row>
  </sheetData>
  <mergeCells count="48">
    <mergeCell ref="B15:C15"/>
    <mergeCell ref="F15:G15"/>
    <mergeCell ref="J15:K15"/>
    <mergeCell ref="N15:O15"/>
    <mergeCell ref="R15:S15"/>
    <mergeCell ref="B5:D5"/>
    <mergeCell ref="F5:H5"/>
    <mergeCell ref="J5:L5"/>
    <mergeCell ref="N5:P5"/>
    <mergeCell ref="R5:T5"/>
    <mergeCell ref="C18:D18"/>
    <mergeCell ref="G18:H18"/>
    <mergeCell ref="K18:L18"/>
    <mergeCell ref="O18:P18"/>
    <mergeCell ref="S18:T18"/>
    <mergeCell ref="B17:D17"/>
    <mergeCell ref="F17:H17"/>
    <mergeCell ref="J17:L17"/>
    <mergeCell ref="N17:P17"/>
    <mergeCell ref="R17:T17"/>
    <mergeCell ref="R20:T20"/>
    <mergeCell ref="B21:C21"/>
    <mergeCell ref="F21:G21"/>
    <mergeCell ref="J21:K21"/>
    <mergeCell ref="N21:O21"/>
    <mergeCell ref="R21:S21"/>
    <mergeCell ref="R22:T22"/>
    <mergeCell ref="B23:C23"/>
    <mergeCell ref="F23:G23"/>
    <mergeCell ref="J23:K23"/>
    <mergeCell ref="N23:O23"/>
    <mergeCell ref="R23:S23"/>
    <mergeCell ref="C19:D19"/>
    <mergeCell ref="B24:C24"/>
    <mergeCell ref="F24:G24"/>
    <mergeCell ref="J24:K24"/>
    <mergeCell ref="N24:O24"/>
    <mergeCell ref="B22:D22"/>
    <mergeCell ref="F22:H22"/>
    <mergeCell ref="J22:L22"/>
    <mergeCell ref="N22:P22"/>
    <mergeCell ref="B20:D20"/>
    <mergeCell ref="F20:H20"/>
    <mergeCell ref="J20:L20"/>
    <mergeCell ref="N20:P20"/>
    <mergeCell ref="R24:S24"/>
    <mergeCell ref="R25:S25"/>
    <mergeCell ref="J25:K2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Modelo de dados</vt:lpstr>
      <vt:lpstr>Questões</vt:lpstr>
      <vt:lpstr>Resolução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wsaba</dc:creator>
  <dc:description/>
  <cp:lastModifiedBy>logonrmlocal</cp:lastModifiedBy>
  <cp:revision>11</cp:revision>
  <dcterms:created xsi:type="dcterms:W3CDTF">2020-04-28T11:51:21Z</dcterms:created>
  <dcterms:modified xsi:type="dcterms:W3CDTF">2024-05-03T00:53:12Z</dcterms:modified>
  <dc:language>pt-BR</dc:language>
</cp:coreProperties>
</file>