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instructor/Desktop/"/>
    </mc:Choice>
  </mc:AlternateContent>
  <xr:revisionPtr revIDLastSave="0" documentId="8_{69AA79CA-EF99-2248-A484-8DEDFB8DD36D}" xr6:coauthVersionLast="45" xr6:coauthVersionMax="45" xr10:uidLastSave="{00000000-0000-0000-0000-000000000000}"/>
  <bookViews>
    <workbookView xWindow="0" yWindow="460" windowWidth="27380" windowHeight="17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1" i="1" l="1"/>
  <c r="H80" i="1"/>
  <c r="H78" i="1"/>
  <c r="G81" i="1"/>
  <c r="G80" i="1"/>
  <c r="G78" i="1"/>
  <c r="F81" i="1"/>
  <c r="F80" i="1"/>
  <c r="F78" i="1"/>
  <c r="F35" i="1" l="1"/>
  <c r="G35" i="1"/>
  <c r="F33" i="1"/>
  <c r="F36" i="1"/>
  <c r="E36" i="1"/>
  <c r="E33" i="1"/>
  <c r="E35" i="1" s="1"/>
  <c r="F68" i="1" l="1"/>
  <c r="F70" i="1" s="1"/>
  <c r="F57" i="1"/>
  <c r="F59" i="1" s="1"/>
  <c r="F51" i="1"/>
  <c r="E20" i="1"/>
  <c r="E7" i="1"/>
  <c r="E8" i="1" s="1"/>
  <c r="E3" i="1"/>
  <c r="E23" i="1" l="1"/>
  <c r="E22" i="1"/>
  <c r="E24" i="1" s="1"/>
</calcChain>
</file>

<file path=xl/sharedStrings.xml><?xml version="1.0" encoding="utf-8"?>
<sst xmlns="http://schemas.openxmlformats.org/spreadsheetml/2006/main" count="55" uniqueCount="40">
  <si>
    <t>Social Security tax</t>
  </si>
  <si>
    <t xml:space="preserve">  Employer pays</t>
  </si>
  <si>
    <t xml:space="preserve">  Employee pays</t>
  </si>
  <si>
    <t>Medicare tax</t>
  </si>
  <si>
    <t>Employees</t>
  </si>
  <si>
    <t>Self-employeds</t>
  </si>
  <si>
    <t>Calculation of Self-employment tax</t>
  </si>
  <si>
    <t xml:space="preserve">  Self-employment income</t>
  </si>
  <si>
    <t xml:space="preserve">  Multiply by 0.9235</t>
  </si>
  <si>
    <t>Base</t>
  </si>
  <si>
    <t xml:space="preserve">  2.9% of the base</t>
  </si>
  <si>
    <t>For those with Salaries, Wages, and Self-employment income:</t>
  </si>
  <si>
    <t>Wage base for Social Security Self-employment tax</t>
  </si>
  <si>
    <t>Lesser  of the base from above, or</t>
  </si>
  <si>
    <t>Wage base for the year</t>
  </si>
  <si>
    <t>Minus Social Security wages</t>
  </si>
  <si>
    <t>Additional tax on Unearned (Investment) income</t>
  </si>
  <si>
    <t>Lesser of Unearned Income or</t>
  </si>
  <si>
    <t>Multiply buy 3.8%</t>
  </si>
  <si>
    <t xml:space="preserve">A married couple has investment income of </t>
  </si>
  <si>
    <t xml:space="preserve">Lesser is </t>
  </si>
  <si>
    <t>Tax</t>
  </si>
  <si>
    <t>0.9% Additional tax on earned income.</t>
  </si>
  <si>
    <t xml:space="preserve">  Limited to the wage base of $132,900 for 2019</t>
  </si>
  <si>
    <t xml:space="preserve">  Modified AGI - ($200,000, $250,000 for married filing joint)</t>
  </si>
  <si>
    <t xml:space="preserve">  and Modified AGI  of</t>
  </si>
  <si>
    <t xml:space="preserve">  andModified AGI  of</t>
  </si>
  <si>
    <t xml:space="preserve">A married couple has earned income of </t>
  </si>
  <si>
    <t>Deduct one-half in arriving at SETax base and in arriving at AG or the income taxI</t>
  </si>
  <si>
    <t>Self employment income</t>
  </si>
  <si>
    <t xml:space="preserve">  12.4% of the base or $132 ,900, whichever is less</t>
  </si>
  <si>
    <t>New example</t>
  </si>
  <si>
    <t xml:space="preserve">  Excess</t>
  </si>
  <si>
    <t>Example:</t>
  </si>
  <si>
    <t>Single with the following:</t>
  </si>
  <si>
    <t>Salaries</t>
  </si>
  <si>
    <t>Long-term capital gains (15% gains)</t>
  </si>
  <si>
    <t xml:space="preserve">  AGI</t>
  </si>
  <si>
    <t>3.8% tax</t>
  </si>
  <si>
    <t>0.9%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</si>
</sst>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_(&quot;$&quot;* #,##0_);_(&quot;$&quot;* \(#,##0\);_(&quot;$&quot;* &quot;-&quot;??_);_(@_)"/>
    <numFmt numFmtId="167" formatCode="&quot;$&quot;#,##0;[Red]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2" applyNumberFormat="1" applyFont="1"/>
    <xf numFmtId="10" fontId="0" fillId="0" borderId="0" xfId="2" applyNumberFormat="1" applyFont="1"/>
    <xf numFmtId="165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0" fontId="4" fillId="0" borderId="0" xfId="0" quotePrefix="1" applyFont="1"/>
    <xf numFmtId="0" fontId="4" fillId="0" borderId="0" xfId="0" applyFont="1"/>
    <xf numFmtId="0" fontId="0" fillId="0" borderId="0" xfId="0" quotePrefix="1"/>
  </cellXfs>
  <cellStyles count="5">
    <cellStyle name="Currency" xfId="1" builtinId="4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topLeftCell="A65" zoomScale="226" zoomScaleNormal="226" zoomScalePageLayoutView="130" workbookViewId="0">
      <selection activeCell="H76" sqref="H76:H81"/>
    </sheetView>
  </sheetViews>
  <sheetFormatPr baseColWidth="10" defaultColWidth="8.83203125" defaultRowHeight="15" x14ac:dyDescent="0.2"/>
  <cols>
    <col min="1" max="1" width="3.33203125" customWidth="1"/>
    <col min="5" max="5" width="13.33203125" bestFit="1" customWidth="1"/>
    <col min="6" max="7" width="12.1640625" bestFit="1" customWidth="1"/>
    <col min="8" max="8" width="10.83203125" customWidth="1"/>
  </cols>
  <sheetData>
    <row r="1" spans="1:6" x14ac:dyDescent="0.2">
      <c r="A1" s="7" t="s">
        <v>4</v>
      </c>
    </row>
    <row r="2" spans="1:6" x14ac:dyDescent="0.2">
      <c r="B2" t="s">
        <v>0</v>
      </c>
      <c r="E2" s="1">
        <v>0.124</v>
      </c>
      <c r="F2" t="s">
        <v>23</v>
      </c>
    </row>
    <row r="3" spans="1:6" x14ac:dyDescent="0.2">
      <c r="B3" t="s">
        <v>1</v>
      </c>
      <c r="E3" s="1">
        <f>+E2/2</f>
        <v>6.2E-2</v>
      </c>
    </row>
    <row r="4" spans="1:6" x14ac:dyDescent="0.2">
      <c r="B4" t="s">
        <v>2</v>
      </c>
      <c r="E4" s="1">
        <v>6.2E-2</v>
      </c>
    </row>
    <row r="6" spans="1:6" x14ac:dyDescent="0.2">
      <c r="B6" t="s">
        <v>3</v>
      </c>
      <c r="E6" s="2">
        <v>2.9000000000000001E-2</v>
      </c>
    </row>
    <row r="7" spans="1:6" x14ac:dyDescent="0.2">
      <c r="B7" t="s">
        <v>1</v>
      </c>
      <c r="E7" s="2">
        <f>+E6/2</f>
        <v>1.4500000000000001E-2</v>
      </c>
    </row>
    <row r="8" spans="1:6" x14ac:dyDescent="0.2">
      <c r="B8" t="s">
        <v>2</v>
      </c>
      <c r="E8" s="2">
        <f>+E7</f>
        <v>1.4500000000000001E-2</v>
      </c>
    </row>
    <row r="10" spans="1:6" x14ac:dyDescent="0.2">
      <c r="A10" s="7" t="s">
        <v>5</v>
      </c>
    </row>
    <row r="11" spans="1:6" x14ac:dyDescent="0.2">
      <c r="B11" t="s">
        <v>0</v>
      </c>
      <c r="E11" s="1">
        <v>0.124</v>
      </c>
      <c r="F11" t="s">
        <v>23</v>
      </c>
    </row>
    <row r="13" spans="1:6" x14ac:dyDescent="0.2">
      <c r="B13" t="s">
        <v>3</v>
      </c>
      <c r="E13" s="2">
        <v>2.9000000000000001E-2</v>
      </c>
    </row>
    <row r="14" spans="1:6" x14ac:dyDescent="0.2">
      <c r="E14" s="2"/>
    </row>
    <row r="15" spans="1:6" x14ac:dyDescent="0.2">
      <c r="B15" t="s">
        <v>28</v>
      </c>
      <c r="E15" s="2"/>
    </row>
    <row r="17" spans="1:6" x14ac:dyDescent="0.2">
      <c r="B17" t="s">
        <v>6</v>
      </c>
    </row>
    <row r="18" spans="1:6" x14ac:dyDescent="0.2">
      <c r="B18" t="s">
        <v>7</v>
      </c>
      <c r="E18" s="3">
        <v>135000</v>
      </c>
    </row>
    <row r="19" spans="1:6" x14ac:dyDescent="0.2">
      <c r="B19" t="s">
        <v>8</v>
      </c>
      <c r="E19">
        <v>0.92349999999999999</v>
      </c>
    </row>
    <row r="20" spans="1:6" x14ac:dyDescent="0.2">
      <c r="B20" t="s">
        <v>9</v>
      </c>
      <c r="E20" s="3">
        <f>+E18*E19</f>
        <v>124672.5</v>
      </c>
    </row>
    <row r="21" spans="1:6" x14ac:dyDescent="0.2">
      <c r="E21" s="3"/>
    </row>
    <row r="22" spans="1:6" x14ac:dyDescent="0.2">
      <c r="B22" t="s">
        <v>0</v>
      </c>
      <c r="E22" s="3">
        <f>+E20*0.124</f>
        <v>15459.39</v>
      </c>
      <c r="F22" t="s">
        <v>30</v>
      </c>
    </row>
    <row r="23" spans="1:6" x14ac:dyDescent="0.2">
      <c r="B23" t="s">
        <v>3</v>
      </c>
      <c r="E23" s="3">
        <f>+E20*0.029</f>
        <v>3615.5025000000001</v>
      </c>
      <c r="F23" t="s">
        <v>10</v>
      </c>
    </row>
    <row r="24" spans="1:6" x14ac:dyDescent="0.2">
      <c r="E24" s="3">
        <f>+E22+E23</f>
        <v>19074.892499999998</v>
      </c>
    </row>
    <row r="26" spans="1:6" x14ac:dyDescent="0.2">
      <c r="A26" t="s">
        <v>11</v>
      </c>
    </row>
    <row r="27" spans="1:6" x14ac:dyDescent="0.2">
      <c r="B27" t="s">
        <v>12</v>
      </c>
    </row>
    <row r="28" spans="1:6" x14ac:dyDescent="0.2">
      <c r="B28" t="s">
        <v>13</v>
      </c>
    </row>
    <row r="29" spans="1:6" x14ac:dyDescent="0.2">
      <c r="A29" t="s">
        <v>31</v>
      </c>
    </row>
    <row r="30" spans="1:6" x14ac:dyDescent="0.2">
      <c r="B30" t="s">
        <v>29</v>
      </c>
      <c r="E30" s="5">
        <v>38000</v>
      </c>
      <c r="F30" s="5">
        <v>35000</v>
      </c>
    </row>
    <row r="31" spans="1:6" x14ac:dyDescent="0.2">
      <c r="B31" t="s">
        <v>14</v>
      </c>
      <c r="E31" s="4">
        <v>132900</v>
      </c>
      <c r="F31" s="4">
        <v>132900</v>
      </c>
    </row>
    <row r="32" spans="1:6" x14ac:dyDescent="0.2">
      <c r="B32" t="s">
        <v>15</v>
      </c>
      <c r="E32" s="4">
        <v>100000</v>
      </c>
      <c r="F32" s="4">
        <v>100000</v>
      </c>
    </row>
    <row r="33" spans="1:7" x14ac:dyDescent="0.2">
      <c r="B33" t="s">
        <v>32</v>
      </c>
      <c r="E33" s="4">
        <f>+E31-E32</f>
        <v>32900</v>
      </c>
      <c r="F33" s="4">
        <f>+F31-F32</f>
        <v>32900</v>
      </c>
    </row>
    <row r="34" spans="1:7" x14ac:dyDescent="0.2">
      <c r="E34" s="4"/>
      <c r="F34" s="4"/>
    </row>
    <row r="35" spans="1:7" x14ac:dyDescent="0.2">
      <c r="B35" t="s">
        <v>0</v>
      </c>
      <c r="E35" s="4">
        <f>+E33*0.124</f>
        <v>4079.6</v>
      </c>
      <c r="F35" s="4">
        <f>+F30*0.9235*0.124</f>
        <v>4007.99</v>
      </c>
      <c r="G35">
        <f>+F30*0.9235</f>
        <v>32322.5</v>
      </c>
    </row>
    <row r="36" spans="1:7" x14ac:dyDescent="0.2">
      <c r="B36" t="s">
        <v>3</v>
      </c>
      <c r="E36" s="4">
        <f>+E30*0.9235*0.029</f>
        <v>1017.697</v>
      </c>
      <c r="F36" s="4">
        <f>+F30*0.9235*0.029</f>
        <v>937.35250000000008</v>
      </c>
    </row>
    <row r="39" spans="1:7" x14ac:dyDescent="0.2">
      <c r="A39" s="7" t="s">
        <v>16</v>
      </c>
    </row>
    <row r="40" spans="1:7" x14ac:dyDescent="0.2">
      <c r="B40" t="s">
        <v>17</v>
      </c>
    </row>
    <row r="41" spans="1:7" x14ac:dyDescent="0.2">
      <c r="B41" t="s">
        <v>24</v>
      </c>
    </row>
    <row r="43" spans="1:7" x14ac:dyDescent="0.2">
      <c r="B43" t="s">
        <v>18</v>
      </c>
    </row>
    <row r="46" spans="1:7" x14ac:dyDescent="0.2">
      <c r="A46" t="s">
        <v>19</v>
      </c>
      <c r="F46" s="3">
        <v>80000</v>
      </c>
    </row>
    <row r="47" spans="1:7" x14ac:dyDescent="0.2">
      <c r="A47" t="s">
        <v>25</v>
      </c>
      <c r="F47" s="3">
        <v>270000</v>
      </c>
    </row>
    <row r="48" spans="1:7" x14ac:dyDescent="0.2">
      <c r="F48" s="3"/>
    </row>
    <row r="49" spans="1:6" x14ac:dyDescent="0.2">
      <c r="B49" t="s">
        <v>20</v>
      </c>
      <c r="F49" s="3">
        <v>20000</v>
      </c>
    </row>
    <row r="50" spans="1:6" x14ac:dyDescent="0.2">
      <c r="F50" s="3"/>
    </row>
    <row r="51" spans="1:6" x14ac:dyDescent="0.2">
      <c r="B51" t="s">
        <v>21</v>
      </c>
      <c r="F51" s="3">
        <f>+F49*0.038</f>
        <v>760</v>
      </c>
    </row>
    <row r="52" spans="1:6" x14ac:dyDescent="0.2">
      <c r="F52" s="3"/>
    </row>
    <row r="53" spans="1:6" x14ac:dyDescent="0.2">
      <c r="F53" s="3"/>
    </row>
    <row r="54" spans="1:6" x14ac:dyDescent="0.2">
      <c r="A54" t="s">
        <v>19</v>
      </c>
      <c r="F54" s="3">
        <v>80000</v>
      </c>
    </row>
    <row r="55" spans="1:6" x14ac:dyDescent="0.2">
      <c r="A55" t="s">
        <v>26</v>
      </c>
      <c r="F55" s="3">
        <v>470000</v>
      </c>
    </row>
    <row r="56" spans="1:6" x14ac:dyDescent="0.2">
      <c r="F56" s="3"/>
    </row>
    <row r="57" spans="1:6" x14ac:dyDescent="0.2">
      <c r="B57" t="s">
        <v>20</v>
      </c>
      <c r="F57" s="3">
        <f>+F54</f>
        <v>80000</v>
      </c>
    </row>
    <row r="59" spans="1:6" x14ac:dyDescent="0.2">
      <c r="B59" t="s">
        <v>21</v>
      </c>
      <c r="F59" s="5">
        <f>+F57*0.038</f>
        <v>3040</v>
      </c>
    </row>
    <row r="63" spans="1:6" x14ac:dyDescent="0.2">
      <c r="A63" s="6" t="s">
        <v>22</v>
      </c>
    </row>
    <row r="65" spans="1:8" x14ac:dyDescent="0.2">
      <c r="A65" t="s">
        <v>27</v>
      </c>
      <c r="F65" s="3">
        <v>80000</v>
      </c>
    </row>
    <row r="66" spans="1:8" x14ac:dyDescent="0.2">
      <c r="A66" t="s">
        <v>26</v>
      </c>
      <c r="F66" s="3">
        <v>470000</v>
      </c>
    </row>
    <row r="67" spans="1:8" x14ac:dyDescent="0.2">
      <c r="F67" s="3"/>
    </row>
    <row r="68" spans="1:8" x14ac:dyDescent="0.2">
      <c r="B68" t="s">
        <v>20</v>
      </c>
      <c r="F68" s="3">
        <f>+F65</f>
        <v>80000</v>
      </c>
    </row>
    <row r="70" spans="1:8" x14ac:dyDescent="0.2">
      <c r="B70" t="s">
        <v>21</v>
      </c>
      <c r="F70" s="5">
        <f>+F68*0.009</f>
        <v>720</v>
      </c>
    </row>
    <row r="73" spans="1:8" x14ac:dyDescent="0.2">
      <c r="A73" t="s">
        <v>33</v>
      </c>
    </row>
    <row r="75" spans="1:8" x14ac:dyDescent="0.2">
      <c r="A75" t="s">
        <v>34</v>
      </c>
    </row>
    <row r="76" spans="1:8" x14ac:dyDescent="0.2">
      <c r="A76" t="s">
        <v>35</v>
      </c>
      <c r="F76" s="4">
        <v>190000</v>
      </c>
      <c r="G76" s="4">
        <v>205000</v>
      </c>
      <c r="H76" s="4">
        <v>18000</v>
      </c>
    </row>
    <row r="77" spans="1:8" x14ac:dyDescent="0.2">
      <c r="A77" t="s">
        <v>36</v>
      </c>
      <c r="F77" s="4">
        <v>25000</v>
      </c>
      <c r="G77" s="4">
        <v>25000</v>
      </c>
      <c r="H77" s="4">
        <v>214000</v>
      </c>
    </row>
    <row r="78" spans="1:8" x14ac:dyDescent="0.2">
      <c r="A78" t="s">
        <v>37</v>
      </c>
      <c r="F78" s="4">
        <f>+F76+F77</f>
        <v>215000</v>
      </c>
      <c r="G78" s="4">
        <f>+G76+G77</f>
        <v>230000</v>
      </c>
      <c r="H78" s="4">
        <f>+H76+H77</f>
        <v>232000</v>
      </c>
    </row>
    <row r="79" spans="1:8" x14ac:dyDescent="0.2">
      <c r="F79" s="4"/>
      <c r="G79" s="4"/>
      <c r="H79" s="4"/>
    </row>
    <row r="80" spans="1:8" x14ac:dyDescent="0.2">
      <c r="A80" s="8" t="s">
        <v>38</v>
      </c>
      <c r="F80" s="4">
        <f>15000*0.038</f>
        <v>570</v>
      </c>
      <c r="G80" s="4">
        <f>25000*0.038</f>
        <v>950</v>
      </c>
      <c r="H80" s="4">
        <f>32000*0.038</f>
        <v>1216</v>
      </c>
    </row>
    <row r="81" spans="1:8" x14ac:dyDescent="0.2">
      <c r="A81" s="8" t="s">
        <v>39</v>
      </c>
      <c r="F81" s="4">
        <f>15000*0.009</f>
        <v>135</v>
      </c>
      <c r="G81" s="4">
        <f>30000*0.009</f>
        <v>270</v>
      </c>
      <c r="H81" s="4">
        <f>18000*0.009</f>
        <v>162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2018-11-29T22:33:18Z</dcterms:created>
  <dcterms:modified xsi:type="dcterms:W3CDTF">2019-10-04T03:20:51Z</dcterms:modified>
</cp:coreProperties>
</file>