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480" yWindow="140" windowWidth="25940" windowHeight="19540" tabRatio="401" firstSheet="2" activeTab="2"/>
  </bookViews>
  <sheets>
    <sheet name="Sheet1" sheetId="1" r:id="rId1"/>
    <sheet name="data_Au" sheetId="2" r:id="rId2"/>
    <sheet name="data_Au (2)" sheetId="3" r:id="rId3"/>
    <sheet name="data_12C_1" sheetId="4" r:id="rId4"/>
    <sheet name="data_12C_2" sheetId="5" r:id="rId5"/>
    <sheet name="data_12C_3" sheetId="6" r:id="rId6"/>
    <sheet name="sieve slit y position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6" l="1"/>
  <c r="E41" i="6"/>
  <c r="E45" i="6"/>
  <c r="E46" i="6"/>
  <c r="E47" i="6"/>
  <c r="E48" i="6"/>
  <c r="E50" i="6"/>
  <c r="E51" i="6"/>
  <c r="E52" i="6"/>
  <c r="E53" i="6"/>
  <c r="E54" i="6"/>
  <c r="E56" i="6"/>
  <c r="E57" i="6"/>
  <c r="E58" i="6"/>
  <c r="E59" i="6"/>
  <c r="E60" i="6"/>
  <c r="E62" i="6"/>
  <c r="E63" i="6"/>
  <c r="E64" i="6"/>
  <c r="E65" i="6"/>
  <c r="E66" i="6"/>
  <c r="E39" i="6"/>
  <c r="D39" i="6"/>
  <c r="D40" i="6"/>
  <c r="D41" i="6"/>
  <c r="D45" i="6"/>
  <c r="D46" i="6"/>
  <c r="D47" i="6"/>
  <c r="D48" i="6"/>
  <c r="D50" i="6"/>
  <c r="D51" i="6"/>
  <c r="D52" i="6"/>
  <c r="D53" i="6"/>
  <c r="D54" i="6"/>
  <c r="D56" i="6"/>
  <c r="D57" i="6"/>
  <c r="D58" i="6"/>
  <c r="D59" i="6"/>
  <c r="D60" i="6"/>
  <c r="D62" i="6"/>
  <c r="D63" i="6"/>
  <c r="D64" i="6"/>
  <c r="D65" i="6"/>
  <c r="D66" i="6"/>
  <c r="F39" i="5"/>
  <c r="F40" i="5"/>
  <c r="F41" i="5"/>
  <c r="F44" i="5"/>
  <c r="F45" i="5"/>
  <c r="F46" i="5"/>
  <c r="F47" i="5"/>
  <c r="F48" i="5"/>
  <c r="F50" i="5"/>
  <c r="F51" i="5"/>
  <c r="F52" i="5"/>
  <c r="F53" i="5"/>
  <c r="F54" i="5"/>
  <c r="F56" i="5"/>
  <c r="F57" i="5"/>
  <c r="F58" i="5"/>
  <c r="F59" i="5"/>
  <c r="F60" i="5"/>
  <c r="F62" i="5"/>
  <c r="F63" i="5"/>
  <c r="F64" i="5"/>
  <c r="F65" i="5"/>
  <c r="F66" i="5"/>
  <c r="D39" i="5"/>
  <c r="D40" i="5"/>
  <c r="D41" i="5"/>
  <c r="D44" i="5"/>
  <c r="D45" i="5"/>
  <c r="D46" i="5"/>
  <c r="D47" i="5"/>
  <c r="D48" i="5"/>
  <c r="D50" i="5"/>
  <c r="D51" i="5"/>
  <c r="D52" i="5"/>
  <c r="D53" i="5"/>
  <c r="D54" i="5"/>
  <c r="D56" i="5"/>
  <c r="D57" i="5"/>
  <c r="D58" i="5"/>
  <c r="D59" i="5"/>
  <c r="D60" i="5"/>
  <c r="D62" i="5"/>
  <c r="D63" i="5"/>
  <c r="D64" i="5"/>
  <c r="D65" i="5"/>
  <c r="D66" i="5"/>
  <c r="E50" i="4"/>
  <c r="G50" i="4"/>
  <c r="E54" i="4"/>
  <c r="G54" i="4"/>
  <c r="G55" i="4"/>
  <c r="E39" i="4"/>
  <c r="G39" i="4"/>
  <c r="E42" i="4"/>
  <c r="G42" i="4"/>
  <c r="G43" i="4"/>
  <c r="E63" i="4"/>
  <c r="G63" i="4"/>
  <c r="E66" i="4"/>
  <c r="G66" i="4"/>
  <c r="G67" i="4"/>
  <c r="E56" i="4"/>
  <c r="G56" i="4"/>
  <c r="E60" i="4"/>
  <c r="G60" i="4"/>
  <c r="G61" i="4"/>
  <c r="E44" i="4"/>
  <c r="G44" i="4"/>
  <c r="E48" i="4"/>
  <c r="G48" i="4"/>
  <c r="G49" i="4"/>
  <c r="F67" i="4"/>
  <c r="F61" i="4"/>
  <c r="F55" i="4"/>
  <c r="F49" i="4"/>
  <c r="F43" i="4"/>
  <c r="E40" i="4"/>
  <c r="E41" i="4"/>
  <c r="E45" i="4"/>
  <c r="E46" i="4"/>
  <c r="E47" i="4"/>
  <c r="E51" i="4"/>
  <c r="E52" i="4"/>
  <c r="E53" i="4"/>
  <c r="E57" i="4"/>
  <c r="E58" i="4"/>
  <c r="E59" i="4"/>
  <c r="E64" i="4"/>
  <c r="E65" i="4"/>
  <c r="G40" i="4"/>
  <c r="G41" i="4"/>
  <c r="G45" i="4"/>
  <c r="G46" i="4"/>
  <c r="G47" i="4"/>
  <c r="G51" i="4"/>
  <c r="G52" i="4"/>
  <c r="G53" i="4"/>
  <c r="G57" i="4"/>
  <c r="G58" i="4"/>
  <c r="G59" i="4"/>
  <c r="G64" i="4"/>
  <c r="G65" i="4"/>
  <c r="D39" i="4"/>
  <c r="F39" i="4"/>
  <c r="D40" i="4"/>
  <c r="F40" i="4"/>
  <c r="D41" i="4"/>
  <c r="F41" i="4"/>
  <c r="D42" i="4"/>
  <c r="F42" i="4"/>
  <c r="D44" i="4"/>
  <c r="F44" i="4"/>
  <c r="D45" i="4"/>
  <c r="F45" i="4"/>
  <c r="D46" i="4"/>
  <c r="F46" i="4"/>
  <c r="D47" i="4"/>
  <c r="F47" i="4"/>
  <c r="D48" i="4"/>
  <c r="F48" i="4"/>
  <c r="D50" i="4"/>
  <c r="F50" i="4"/>
  <c r="D51" i="4"/>
  <c r="F51" i="4"/>
  <c r="D52" i="4"/>
  <c r="F52" i="4"/>
  <c r="D53" i="4"/>
  <c r="F53" i="4"/>
  <c r="D54" i="4"/>
  <c r="F54" i="4"/>
  <c r="D56" i="4"/>
  <c r="F56" i="4"/>
  <c r="D57" i="4"/>
  <c r="F57" i="4"/>
  <c r="D58" i="4"/>
  <c r="F58" i="4"/>
  <c r="D59" i="4"/>
  <c r="F59" i="4"/>
  <c r="D60" i="4"/>
  <c r="F60" i="4"/>
  <c r="D63" i="4"/>
  <c r="F63" i="4"/>
  <c r="D64" i="4"/>
  <c r="F64" i="4"/>
  <c r="D65" i="4"/>
  <c r="F65" i="4"/>
  <c r="D66" i="4"/>
  <c r="F66" i="4"/>
  <c r="G66" i="3"/>
  <c r="F66" i="3"/>
  <c r="G60" i="3"/>
  <c r="F60" i="3"/>
  <c r="G54" i="3"/>
  <c r="F54" i="3"/>
  <c r="G48" i="3"/>
  <c r="F48" i="3"/>
  <c r="G42" i="3"/>
  <c r="F42" i="3"/>
  <c r="F65" i="3"/>
  <c r="F39" i="3"/>
  <c r="F40" i="3"/>
  <c r="F41" i="3"/>
  <c r="F43" i="3"/>
  <c r="F44" i="3"/>
  <c r="F45" i="3"/>
  <c r="F46" i="3"/>
  <c r="F47" i="3"/>
  <c r="F49" i="3"/>
  <c r="F50" i="3"/>
  <c r="F51" i="3"/>
  <c r="F52" i="3"/>
  <c r="F53" i="3"/>
  <c r="F55" i="3"/>
  <c r="F56" i="3"/>
  <c r="F57" i="3"/>
  <c r="F58" i="3"/>
  <c r="F59" i="3"/>
  <c r="F61" i="3"/>
  <c r="F62" i="3"/>
  <c r="F63" i="3"/>
  <c r="F64" i="3"/>
  <c r="G39" i="3"/>
  <c r="G40" i="3"/>
  <c r="G41" i="3"/>
  <c r="G43" i="3"/>
  <c r="G44" i="3"/>
  <c r="G45" i="3"/>
  <c r="G46" i="3"/>
  <c r="G47" i="3"/>
  <c r="G49" i="3"/>
  <c r="G50" i="3"/>
  <c r="G51" i="3"/>
  <c r="G52" i="3"/>
  <c r="G53" i="3"/>
  <c r="G55" i="3"/>
  <c r="G56" i="3"/>
  <c r="G57" i="3"/>
  <c r="G58" i="3"/>
  <c r="G59" i="3"/>
  <c r="G61" i="3"/>
  <c r="G62" i="3"/>
  <c r="G63" i="3"/>
  <c r="G64" i="3"/>
  <c r="G65" i="3"/>
  <c r="F38" i="3"/>
  <c r="G38" i="3"/>
  <c r="E38" i="3"/>
  <c r="E39" i="3"/>
  <c r="E40" i="3"/>
  <c r="E41" i="3"/>
  <c r="E43" i="3"/>
  <c r="E44" i="3"/>
  <c r="E45" i="3"/>
  <c r="E46" i="3"/>
  <c r="E47" i="3"/>
  <c r="E49" i="3"/>
  <c r="E50" i="3"/>
  <c r="E51" i="3"/>
  <c r="E52" i="3"/>
  <c r="E53" i="3"/>
  <c r="E55" i="3"/>
  <c r="E56" i="3"/>
  <c r="E57" i="3"/>
  <c r="E58" i="3"/>
  <c r="E59" i="3"/>
  <c r="E61" i="3"/>
  <c r="E62" i="3"/>
  <c r="E63" i="3"/>
  <c r="E64" i="3"/>
  <c r="E65" i="3"/>
  <c r="B7" i="7"/>
  <c r="B6" i="7"/>
  <c r="B5" i="7"/>
  <c r="B4" i="7"/>
  <c r="B3" i="7"/>
  <c r="D65" i="3"/>
  <c r="D64" i="3"/>
  <c r="D63" i="3"/>
  <c r="D62" i="3"/>
  <c r="D61" i="3"/>
  <c r="D59" i="3"/>
  <c r="D58" i="3"/>
  <c r="D57" i="3"/>
  <c r="D56" i="3"/>
  <c r="D55" i="3"/>
  <c r="D53" i="3"/>
  <c r="D52" i="3"/>
  <c r="D51" i="3"/>
  <c r="D50" i="3"/>
  <c r="D49" i="3"/>
  <c r="D47" i="3"/>
  <c r="B46" i="3"/>
  <c r="D46" i="3"/>
  <c r="D45" i="3"/>
  <c r="D44" i="3"/>
  <c r="D43" i="3"/>
  <c r="D41" i="3"/>
  <c r="D40" i="3"/>
  <c r="D39" i="3"/>
  <c r="D38" i="3"/>
  <c r="B14" i="3"/>
  <c r="D5" i="3"/>
  <c r="B14" i="2"/>
</calcChain>
</file>

<file path=xl/sharedStrings.xml><?xml version="1.0" encoding="utf-8"?>
<sst xmlns="http://schemas.openxmlformats.org/spreadsheetml/2006/main" count="125" uniqueCount="39">
  <si>
    <t>X_fp_min</t>
  </si>
  <si>
    <t>X_fp_max</t>
  </si>
  <si>
    <t>root code</t>
  </si>
  <si>
    <t>with Y cut</t>
  </si>
  <si>
    <t>Phi(ss)[mrad]</t>
  </si>
  <si>
    <t>Yfp[mm]</t>
  </si>
  <si>
    <t>Thetafp[deg]</t>
  </si>
  <si>
    <t>one by one</t>
  </si>
  <si>
    <t>Xfp[mm]</t>
  </si>
  <si>
    <t>root</t>
  </si>
  <si>
    <t>Y1fp=</t>
  </si>
  <si>
    <t>w/o Y cut code</t>
  </si>
  <si>
    <t>w/o Y cut 1by1</t>
  </si>
  <si>
    <t>Cut_3</t>
  </si>
  <si>
    <t>Thetafp</t>
  </si>
  <si>
    <t>from H_data</t>
  </si>
  <si>
    <t>Y1fp[mm]</t>
  </si>
  <si>
    <t>Yfp_cal[mm]</t>
  </si>
  <si>
    <t>Delta</t>
  </si>
  <si>
    <t>Y1fp= A+B*Yfp+C*Yfp*THfp</t>
  </si>
  <si>
    <t>A</t>
  </si>
  <si>
    <t>B</t>
  </si>
  <si>
    <t>C</t>
  </si>
  <si>
    <t>[mm]</t>
  </si>
  <si>
    <t>Y1fp_Cal</t>
  </si>
  <si>
    <t>Y[mm]</t>
  </si>
  <si>
    <t>Yfp</t>
  </si>
  <si>
    <t>center =</t>
  </si>
  <si>
    <t>1mm</t>
  </si>
  <si>
    <t>tgt to fp</t>
  </si>
  <si>
    <t>mm</t>
  </si>
  <si>
    <t>y_tgt(mm)</t>
  </si>
  <si>
    <t>phi_tgt(mrad)</t>
  </si>
  <si>
    <t>SS position</t>
  </si>
  <si>
    <t>A</t>
    <phoneticPr fontId="5" type="noConversion"/>
  </si>
  <si>
    <t>B</t>
    <phoneticPr fontId="5" type="noConversion"/>
  </si>
  <si>
    <t>C</t>
    <phoneticPr fontId="5" type="noConversion"/>
  </si>
  <si>
    <t>B</t>
    <phoneticPr fontId="5" type="noConversion"/>
  </si>
  <si>
    <t>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</si>
</sst>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\ "/>
    <numFmt numFmtId="177" formatCode="0.0000_ "/>
    <numFmt numFmtId="178" formatCode="0.00000000000_ "/>
    <numFmt numFmtId="179" formatCode="0.000000_ "/>
    <numFmt numFmtId="180" formatCode="0.0000000000000_ "/>
    <numFmt numFmtId="181" formatCode="0.000000000000_ "/>
  </numFmts>
  <fonts count="8" x14ac:knownFonts="1">
    <font>
      <sz val="11"/>
      <color rgb="FF000000"/>
      <name val="宋体"/>
      <family val="2"/>
    </font>
    <font>
      <sz val="11"/>
      <color rgb="FFCCCCCC"/>
      <name val="宋体"/>
      <family val="2"/>
    </font>
    <font>
      <sz val="11"/>
      <color rgb="FF000000"/>
      <name val="Menlo Regular"/>
    </font>
    <font>
      <sz val="11"/>
      <color rgb="FF000000"/>
      <name val="宋体"/>
    </font>
    <font>
      <sz val="11"/>
      <color rgb="FFA6A6A6"/>
      <name val="宋体"/>
    </font>
    <font>
      <sz val="9"/>
      <name val="宋体"/>
      <family val="2"/>
    </font>
    <font>
      <u/>
      <sz val="11"/>
      <color theme="10"/>
      <name val="宋体"/>
      <family val="2"/>
    </font>
    <font>
      <u/>
      <sz val="11"/>
      <color theme="11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A6A6A6"/>
      </patternFill>
    </fill>
    <fill>
      <patternFill patternType="solid">
        <fgColor rgb="FFFCD5B5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16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1" applyFont="1"/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176" fontId="2" fillId="3" borderId="0" xfId="0" applyNumberFormat="1" applyFont="1" applyFill="1">
      <alignment vertical="center"/>
    </xf>
    <xf numFmtId="0" fontId="0" fillId="3" borderId="0" xfId="0" applyFill="1" applyAlignment="1"/>
    <xf numFmtId="0" fontId="0" fillId="4" borderId="0" xfId="0" applyFill="1">
      <alignment vertical="center"/>
    </xf>
    <xf numFmtId="176" fontId="0" fillId="3" borderId="0" xfId="0" applyNumberFormat="1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2" borderId="3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Font="1" applyBorder="1">
      <alignment vertical="center"/>
    </xf>
    <xf numFmtId="0" fontId="0" fillId="2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4" borderId="0" xfId="0" applyFill="1" applyAlignment="1"/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5" borderId="0" xfId="0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16">
    <cellStyle name="TableStyleLight1" xfId="1" customBuiltin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4A7EBB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-2.8455 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data_Au!$C$5</c:f>
              <c:strCache>
                <c:ptCount val="1"/>
                <c:pt idx="0">
                  <c:v>-2.8455 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xVal>
            <c:numRef>
              <c:f>data_Au!$B$6:$B$21</c:f>
              <c:numCache>
                <c:formatCode>0.0000\ </c:formatCode>
                <c:ptCount val="16"/>
                <c:pt idx="0">
                  <c:v>12.8522</c:v>
                </c:pt>
                <c:pt idx="1">
                  <c:v>0.999824</c:v>
                </c:pt>
                <c:pt idx="2">
                  <c:v>-10.6775</c:v>
                </c:pt>
                <c:pt idx="3">
                  <c:v>-22.3194</c:v>
                </c:pt>
                <c:pt idx="5">
                  <c:v>30.1289</c:v>
                </c:pt>
                <c:pt idx="6">
                  <c:v>15.9225</c:v>
                </c:pt>
                <c:pt idx="7">
                  <c:v>2.01282</c:v>
                </c:pt>
                <c:pt idx="8">
                  <c:v>-11.8748</c:v>
                </c:pt>
                <c:pt idx="9">
                  <c:v>-26.8309</c:v>
                </c:pt>
                <c:pt idx="11">
                  <c:v>35.8833</c:v>
                </c:pt>
                <c:pt idx="12">
                  <c:v>18.9569</c:v>
                </c:pt>
                <c:pt idx="13">
                  <c:v>3.1071</c:v>
                </c:pt>
                <c:pt idx="14">
                  <c:v>-12.6489</c:v>
                </c:pt>
                <c:pt idx="15">
                  <c:v>-29.4648</c:v>
                </c:pt>
              </c:numCache>
            </c:numRef>
          </c:xVal>
          <c:yVal>
            <c:numRef>
              <c:f>data_Au!$C$6:$C$21</c:f>
              <c:numCache>
                <c:formatCode>0.0000\ </c:formatCode>
                <c:ptCount val="16"/>
                <c:pt idx="0">
                  <c:v>-2.84548</c:v>
                </c:pt>
                <c:pt idx="1">
                  <c:v>-2.84548</c:v>
                </c:pt>
                <c:pt idx="2">
                  <c:v>-2.84548</c:v>
                </c:pt>
                <c:pt idx="3">
                  <c:v>-2.84548</c:v>
                </c:pt>
                <c:pt idx="5">
                  <c:v>-1.54893</c:v>
                </c:pt>
                <c:pt idx="6">
                  <c:v>-1.54893</c:v>
                </c:pt>
                <c:pt idx="7">
                  <c:v>-1.54893</c:v>
                </c:pt>
                <c:pt idx="8">
                  <c:v>-1.54893</c:v>
                </c:pt>
                <c:pt idx="9">
                  <c:v>-1.54893</c:v>
                </c:pt>
                <c:pt idx="11">
                  <c:v>-0.262797</c:v>
                </c:pt>
                <c:pt idx="12">
                  <c:v>-0.262797</c:v>
                </c:pt>
                <c:pt idx="13">
                  <c:v>-0.262797</c:v>
                </c:pt>
                <c:pt idx="14">
                  <c:v>-0.262797</c:v>
                </c:pt>
                <c:pt idx="15">
                  <c:v>-0.262797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61448"/>
        <c:axId val="2146885848"/>
      </c:scatterChart>
      <c:valAx>
        <c:axId val="21465614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46885848"/>
        <c:crossesAt val="0.0"/>
        <c:crossBetween val="midCat"/>
      </c:valAx>
      <c:valAx>
        <c:axId val="214688584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2146561448"/>
        <c:crossesAt val="0.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triangle"/>
            <c:size val="7"/>
          </c:marker>
          <c:dPt>
            <c:idx val="27"/>
            <c:marker>
              <c:symbol val="triangle"/>
              <c:size val="5"/>
            </c:marker>
            <c:bubble3D val="0"/>
          </c:dPt>
          <c:xVal>
            <c:numRef>
              <c:f>'data_Au (2)'!$C$38:$C$65</c:f>
              <c:numCache>
                <c:formatCode>General</c:formatCode>
                <c:ptCount val="28"/>
                <c:pt idx="0">
                  <c:v>-2.794</c:v>
                </c:pt>
                <c:pt idx="1">
                  <c:v>-2.794</c:v>
                </c:pt>
                <c:pt idx="2">
                  <c:v>-2.794</c:v>
                </c:pt>
                <c:pt idx="3">
                  <c:v>-2.794</c:v>
                </c:pt>
                <c:pt idx="5">
                  <c:v>-1.518</c:v>
                </c:pt>
                <c:pt idx="6">
                  <c:v>-1.518</c:v>
                </c:pt>
                <c:pt idx="7">
                  <c:v>-1.518</c:v>
                </c:pt>
                <c:pt idx="8">
                  <c:v>-1.518</c:v>
                </c:pt>
                <c:pt idx="9">
                  <c:v>-1.518</c:v>
                </c:pt>
                <c:pt idx="11">
                  <c:v>-0.2401</c:v>
                </c:pt>
                <c:pt idx="12">
                  <c:v>-0.2401</c:v>
                </c:pt>
                <c:pt idx="13">
                  <c:v>-0.2401</c:v>
                </c:pt>
                <c:pt idx="14">
                  <c:v>-0.2401</c:v>
                </c:pt>
                <c:pt idx="15">
                  <c:v>-0.2401</c:v>
                </c:pt>
                <c:pt idx="17">
                  <c:v>1.024</c:v>
                </c:pt>
                <c:pt idx="18">
                  <c:v>1.024</c:v>
                </c:pt>
                <c:pt idx="19">
                  <c:v>1.024</c:v>
                </c:pt>
                <c:pt idx="20">
                  <c:v>1.024</c:v>
                </c:pt>
                <c:pt idx="21">
                  <c:v>1.024</c:v>
                </c:pt>
                <c:pt idx="23">
                  <c:v>2.241</c:v>
                </c:pt>
                <c:pt idx="24">
                  <c:v>2.241</c:v>
                </c:pt>
                <c:pt idx="25">
                  <c:v>2.241</c:v>
                </c:pt>
                <c:pt idx="26">
                  <c:v>2.241</c:v>
                </c:pt>
                <c:pt idx="27">
                  <c:v>2.241</c:v>
                </c:pt>
              </c:numCache>
            </c:numRef>
          </c:xVal>
          <c:yVal>
            <c:numRef>
              <c:f>'data_Au (2)'!$D$38:$D$65</c:f>
              <c:numCache>
                <c:formatCode>General</c:formatCode>
                <c:ptCount val="28"/>
                <c:pt idx="0">
                  <c:v>16.567463485064</c:v>
                </c:pt>
                <c:pt idx="1">
                  <c:v>1.33154087655488</c:v>
                </c:pt>
                <c:pt idx="2">
                  <c:v>-13.6793569163</c:v>
                </c:pt>
                <c:pt idx="3">
                  <c:v>-28.644718073928</c:v>
                </c:pt>
                <c:pt idx="5">
                  <c:v>34.797979796196</c:v>
                </c:pt>
                <c:pt idx="6">
                  <c:v>18.4118401329</c:v>
                </c:pt>
                <c:pt idx="7">
                  <c:v>2.3679472992648</c:v>
                </c:pt>
                <c:pt idx="8">
                  <c:v>-13.650500788272</c:v>
                </c:pt>
                <c:pt idx="9">
                  <c:v>-30.901369651476</c:v>
                </c:pt>
                <c:pt idx="11">
                  <c:v>36.6901950908484</c:v>
                </c:pt>
                <c:pt idx="12">
                  <c:v>19.4050138407812</c:v>
                </c:pt>
                <c:pt idx="13">
                  <c:v>3.2192527942908</c:v>
                </c:pt>
                <c:pt idx="14">
                  <c:v>-12.8707200159972</c:v>
                </c:pt>
                <c:pt idx="15">
                  <c:v>-30.0430590475104</c:v>
                </c:pt>
                <c:pt idx="17">
                  <c:v>36.635698025624</c:v>
                </c:pt>
                <c:pt idx="18">
                  <c:v>19.84539419902</c:v>
                </c:pt>
                <c:pt idx="19">
                  <c:v>3.905000837575201</c:v>
                </c:pt>
                <c:pt idx="20">
                  <c:v>-11.977143374928</c:v>
                </c:pt>
                <c:pt idx="21">
                  <c:v>-28.805555785676</c:v>
                </c:pt>
                <c:pt idx="23">
                  <c:v>35.46031117632</c:v>
                </c:pt>
                <c:pt idx="24">
                  <c:v>20.349152831184</c:v>
                </c:pt>
                <c:pt idx="25">
                  <c:v>4.3538900889216</c:v>
                </c:pt>
                <c:pt idx="26">
                  <c:v>-11.58943576272</c:v>
                </c:pt>
                <c:pt idx="27">
                  <c:v>-27.89405706984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x"/>
            <c:size val="5"/>
          </c:marker>
          <c:xVal>
            <c:numRef>
              <c:f>'data_Au (2)'!$C$38:$C$65</c:f>
              <c:numCache>
                <c:formatCode>General</c:formatCode>
                <c:ptCount val="28"/>
                <c:pt idx="0">
                  <c:v>-2.794</c:v>
                </c:pt>
                <c:pt idx="1">
                  <c:v>-2.794</c:v>
                </c:pt>
                <c:pt idx="2">
                  <c:v>-2.794</c:v>
                </c:pt>
                <c:pt idx="3">
                  <c:v>-2.794</c:v>
                </c:pt>
                <c:pt idx="5">
                  <c:v>-1.518</c:v>
                </c:pt>
                <c:pt idx="6">
                  <c:v>-1.518</c:v>
                </c:pt>
                <c:pt idx="7">
                  <c:v>-1.518</c:v>
                </c:pt>
                <c:pt idx="8">
                  <c:v>-1.518</c:v>
                </c:pt>
                <c:pt idx="9">
                  <c:v>-1.518</c:v>
                </c:pt>
                <c:pt idx="11">
                  <c:v>-0.2401</c:v>
                </c:pt>
                <c:pt idx="12">
                  <c:v>-0.2401</c:v>
                </c:pt>
                <c:pt idx="13">
                  <c:v>-0.2401</c:v>
                </c:pt>
                <c:pt idx="14">
                  <c:v>-0.2401</c:v>
                </c:pt>
                <c:pt idx="15">
                  <c:v>-0.2401</c:v>
                </c:pt>
                <c:pt idx="17">
                  <c:v>1.024</c:v>
                </c:pt>
                <c:pt idx="18">
                  <c:v>1.024</c:v>
                </c:pt>
                <c:pt idx="19">
                  <c:v>1.024</c:v>
                </c:pt>
                <c:pt idx="20">
                  <c:v>1.024</c:v>
                </c:pt>
                <c:pt idx="21">
                  <c:v>1.024</c:v>
                </c:pt>
                <c:pt idx="23">
                  <c:v>2.241</c:v>
                </c:pt>
                <c:pt idx="24">
                  <c:v>2.241</c:v>
                </c:pt>
                <c:pt idx="25">
                  <c:v>2.241</c:v>
                </c:pt>
                <c:pt idx="26">
                  <c:v>2.241</c:v>
                </c:pt>
                <c:pt idx="27">
                  <c:v>2.241</c:v>
                </c:pt>
              </c:numCache>
            </c:numRef>
          </c:xVal>
          <c:yVal>
            <c:numRef>
              <c:f>'data_Au (2)'!$E$38:$E$65</c:f>
              <c:numCache>
                <c:formatCode>General</c:formatCode>
                <c:ptCount val="28"/>
                <c:pt idx="0">
                  <c:v>16.7561435811916</c:v>
                </c:pt>
                <c:pt idx="1">
                  <c:v>1.372735244488672</c:v>
                </c:pt>
                <c:pt idx="2">
                  <c:v>-13.783470006845</c:v>
                </c:pt>
                <c:pt idx="3">
                  <c:v>-28.8936978223532</c:v>
                </c:pt>
                <c:pt idx="5">
                  <c:v>35.1244854466874</c:v>
                </c:pt>
                <c:pt idx="6">
                  <c:v>18.597949245385</c:v>
                </c:pt>
                <c:pt idx="7">
                  <c:v>2.41659224653012</c:v>
                </c:pt>
                <c:pt idx="8">
                  <c:v>-13.7391019954968</c:v>
                </c:pt>
                <c:pt idx="9">
                  <c:v>-31.1377764014194</c:v>
                </c:pt>
                <c:pt idx="11">
                  <c:v>36.98153779937071</c:v>
                </c:pt>
                <c:pt idx="12">
                  <c:v>19.57249117342303</c:v>
                </c:pt>
                <c:pt idx="13">
                  <c:v>3.27074318141377</c:v>
                </c:pt>
                <c:pt idx="14">
                  <c:v>-12.93453015718343</c:v>
                </c:pt>
                <c:pt idx="15">
                  <c:v>-30.22992593875976</c:v>
                </c:pt>
                <c:pt idx="17">
                  <c:v>36.8609135796656</c:v>
                </c:pt>
                <c:pt idx="18">
                  <c:v>19.980456169788</c:v>
                </c:pt>
                <c:pt idx="19">
                  <c:v>3.95447272044688</c:v>
                </c:pt>
                <c:pt idx="20">
                  <c:v>-12.0129488179232</c:v>
                </c:pt>
                <c:pt idx="21">
                  <c:v>-28.9317194315544</c:v>
                </c:pt>
                <c:pt idx="23">
                  <c:v>35.59738886435801</c:v>
                </c:pt>
                <c:pt idx="24">
                  <c:v>20.4400083846571</c:v>
                </c:pt>
                <c:pt idx="25">
                  <c:v>4.39581920207904</c:v>
                </c:pt>
                <c:pt idx="26">
                  <c:v>-11.596274224893</c:v>
                </c:pt>
                <c:pt idx="27">
                  <c:v>-27.9507682408335</c:v>
                </c:pt>
              </c:numCache>
            </c:numRef>
          </c:yVal>
          <c:smooth val="0"/>
        </c:ser>
        <c:ser>
          <c:idx val="3"/>
          <c:order val="2"/>
          <c:spPr>
            <a:ln w="3175" cmpd="sng">
              <a:solidFill>
                <a:srgbClr val="FF0000"/>
              </a:solidFill>
            </a:ln>
          </c:spPr>
          <c:marker>
            <c:symbol val="dot"/>
            <c:size val="3"/>
          </c:marker>
          <c:xVal>
            <c:numRef>
              <c:f>'data_Au (2)'!$C$68:$C$72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(2)'!$A$68:$A$72</c:f>
              <c:numCache>
                <c:formatCode>0.0000\ </c:formatCode>
                <c:ptCount val="5"/>
                <c:pt idx="0">
                  <c:v>35.8833</c:v>
                </c:pt>
                <c:pt idx="1">
                  <c:v>35.8833</c:v>
                </c:pt>
                <c:pt idx="2">
                  <c:v>35.8833</c:v>
                </c:pt>
                <c:pt idx="3">
                  <c:v>35.8833</c:v>
                </c:pt>
                <c:pt idx="4">
                  <c:v>35.8833</c:v>
                </c:pt>
              </c:numCache>
            </c:numRef>
          </c:yVal>
          <c:smooth val="0"/>
        </c:ser>
        <c:ser>
          <c:idx val="4"/>
          <c:order val="3"/>
          <c:spPr>
            <a:ln w="3175" cmpd="sng">
              <a:solidFill>
                <a:srgbClr val="FF0000"/>
              </a:solidFill>
            </a:ln>
          </c:spPr>
          <c:marker>
            <c:symbol val="dash"/>
            <c:size val="2"/>
            <c:spPr>
              <a:ln>
                <a:solidFill>
                  <a:srgbClr val="FF0000"/>
                </a:solidFill>
              </a:ln>
            </c:spPr>
          </c:marker>
          <c:xVal>
            <c:numRef>
              <c:f>'data_Au (2)'!$C$74:$C$78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(2)'!$A$74:$A$78</c:f>
              <c:numCache>
                <c:formatCode>0.0000\ </c:formatCode>
                <c:ptCount val="5"/>
                <c:pt idx="0">
                  <c:v>18.9569</c:v>
                </c:pt>
                <c:pt idx="1">
                  <c:v>18.9569</c:v>
                </c:pt>
                <c:pt idx="2">
                  <c:v>18.9569</c:v>
                </c:pt>
                <c:pt idx="3">
                  <c:v>18.9569</c:v>
                </c:pt>
                <c:pt idx="4">
                  <c:v>18.9569</c:v>
                </c:pt>
              </c:numCache>
            </c:numRef>
          </c:yVal>
          <c:smooth val="0"/>
        </c:ser>
        <c:ser>
          <c:idx val="5"/>
          <c:order val="4"/>
          <c:spPr>
            <a:ln w="3175" cmpd="sng">
              <a:solidFill>
                <a:srgbClr val="FF0000"/>
              </a:solidFill>
            </a:ln>
          </c:spPr>
          <c:marker>
            <c:symbol val="dash"/>
            <c:size val="2"/>
            <c:spPr>
              <a:noFill/>
              <a:ln>
                <a:noFill/>
              </a:ln>
            </c:spPr>
          </c:marker>
          <c:xVal>
            <c:numRef>
              <c:f>'data_Au (2)'!$C$80:$C$84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(2)'!$A$80:$A$84</c:f>
              <c:numCache>
                <c:formatCode>0.0000\ </c:formatCode>
                <c:ptCount val="5"/>
                <c:pt idx="0">
                  <c:v>3.1071</c:v>
                </c:pt>
                <c:pt idx="1">
                  <c:v>3.1071</c:v>
                </c:pt>
                <c:pt idx="2">
                  <c:v>3.1071</c:v>
                </c:pt>
                <c:pt idx="3">
                  <c:v>3.1071</c:v>
                </c:pt>
                <c:pt idx="4">
                  <c:v>3.1071</c:v>
                </c:pt>
              </c:numCache>
            </c:numRef>
          </c:yVal>
          <c:smooth val="0"/>
        </c:ser>
        <c:ser>
          <c:idx val="6"/>
          <c:order val="5"/>
          <c:spPr>
            <a:ln w="3175" cmpd="sng">
              <a:solidFill>
                <a:srgbClr val="FF0000"/>
              </a:solidFill>
            </a:ln>
          </c:spPr>
          <c:xVal>
            <c:numRef>
              <c:f>'data_Au (2)'!$C$86:$C$90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(2)'!$A$86:$A$90</c:f>
              <c:numCache>
                <c:formatCode>0.0000\ </c:formatCode>
                <c:ptCount val="5"/>
                <c:pt idx="0">
                  <c:v>-12.6489</c:v>
                </c:pt>
                <c:pt idx="1">
                  <c:v>-12.6489</c:v>
                </c:pt>
                <c:pt idx="2">
                  <c:v>-12.6489</c:v>
                </c:pt>
                <c:pt idx="3">
                  <c:v>-12.6489</c:v>
                </c:pt>
                <c:pt idx="4">
                  <c:v>-12.6489</c:v>
                </c:pt>
              </c:numCache>
            </c:numRef>
          </c:yVal>
          <c:smooth val="0"/>
        </c:ser>
        <c:ser>
          <c:idx val="7"/>
          <c:order val="6"/>
          <c:spPr>
            <a:ln w="3175" cmpd="sng">
              <a:solidFill>
                <a:srgbClr val="FF0000"/>
              </a:solidFill>
            </a:ln>
          </c:spPr>
          <c:xVal>
            <c:numRef>
              <c:f>'data_Au (2)'!$C$92:$C$96</c:f>
              <c:numCache>
                <c:formatCode>General</c:formatCode>
                <c:ptCount val="5"/>
                <c:pt idx="0">
                  <c:v>-2.794</c:v>
                </c:pt>
                <c:pt idx="1">
                  <c:v>-1.518</c:v>
                </c:pt>
                <c:pt idx="2">
                  <c:v>-0.2401</c:v>
                </c:pt>
                <c:pt idx="3">
                  <c:v>1.024</c:v>
                </c:pt>
                <c:pt idx="4">
                  <c:v>2.241</c:v>
                </c:pt>
              </c:numCache>
            </c:numRef>
          </c:xVal>
          <c:yVal>
            <c:numRef>
              <c:f>'data_Au (2)'!$A$92:$A$96</c:f>
              <c:numCache>
                <c:formatCode>0.0000\ </c:formatCode>
                <c:ptCount val="5"/>
                <c:pt idx="0">
                  <c:v>-29.4648</c:v>
                </c:pt>
                <c:pt idx="1">
                  <c:v>-29.4648</c:v>
                </c:pt>
                <c:pt idx="2">
                  <c:v>-29.4648</c:v>
                </c:pt>
                <c:pt idx="3">
                  <c:v>-29.4648</c:v>
                </c:pt>
                <c:pt idx="4">
                  <c:v>-29.4648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05768"/>
        <c:axId val="2143141944"/>
      </c:scatterChart>
      <c:valAx>
        <c:axId val="204860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41944"/>
        <c:crosses val="autoZero"/>
        <c:crossBetween val="midCat"/>
      </c:valAx>
      <c:valAx>
        <c:axId val="214314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60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471600</xdr:colOff>
      <xdr:row>20</xdr:row>
      <xdr:rowOff>176040</xdr:rowOff>
    </xdr:from>
    <xdr:to>
      <xdr:col>13</xdr:col>
      <xdr:colOff>90360</xdr:colOff>
      <xdr:row>36</xdr:row>
      <xdr:rowOff>73440</xdr:rowOff>
    </xdr:to>
    <xdr:graphicFrame macro="">
      <xdr:nvGraphicFramePr>
        <xdr:cNvPr id="2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23</xdr:row>
      <xdr:rowOff>114300</xdr:rowOff>
    </xdr:from>
    <xdr:to>
      <xdr:col>33</xdr:col>
      <xdr:colOff>254000</xdr:colOff>
      <xdr:row>77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H5" sqref="H5"/>
    </sheetView>
  </sheetViews>
  <sheetFormatPr baseColWidth="10" defaultColWidth="8.83203125" defaultRowHeight="14" x14ac:dyDescent="0"/>
  <sheetData>
    <row r="1" spans="1:9">
      <c r="B1" s="1" t="s">
        <v>0</v>
      </c>
      <c r="C1" s="2" t="s">
        <v>1</v>
      </c>
      <c r="E1" s="3"/>
      <c r="F1" s="3"/>
      <c r="H1" s="4"/>
      <c r="I1" s="5"/>
    </row>
    <row r="2" spans="1:9">
      <c r="B2" s="6">
        <v>-250</v>
      </c>
      <c r="C2" s="7">
        <v>-210</v>
      </c>
      <c r="E2" s="8"/>
      <c r="F2" s="8"/>
      <c r="H2" s="9"/>
      <c r="I2" s="10"/>
    </row>
    <row r="3" spans="1:9">
      <c r="B3" t="s">
        <v>2</v>
      </c>
      <c r="C3" t="s">
        <v>3</v>
      </c>
      <c r="D3" t="s">
        <v>3</v>
      </c>
    </row>
    <row r="4" spans="1:9">
      <c r="A4" t="s">
        <v>4</v>
      </c>
      <c r="B4" t="s">
        <v>5</v>
      </c>
      <c r="C4" s="11" t="s">
        <v>6</v>
      </c>
      <c r="D4" t="s">
        <v>7</v>
      </c>
      <c r="E4" s="11" t="s">
        <v>8</v>
      </c>
      <c r="F4" t="s">
        <v>9</v>
      </c>
      <c r="H4" s="11" t="s">
        <v>10</v>
      </c>
    </row>
    <row r="5" spans="1:9">
      <c r="A5" s="12">
        <v>42.709055765004102</v>
      </c>
      <c r="B5" s="13"/>
      <c r="C5" s="14">
        <v>-2.8454799999999998</v>
      </c>
      <c r="D5">
        <v>-2.831</v>
      </c>
      <c r="F5" t="s">
        <v>5</v>
      </c>
    </row>
    <row r="6" spans="1:9">
      <c r="A6">
        <v>22.218565326719101</v>
      </c>
      <c r="B6" s="14">
        <v>12.8522</v>
      </c>
      <c r="C6" s="14">
        <v>-2.8454799999999998</v>
      </c>
    </row>
    <row r="7" spans="1:9">
      <c r="A7">
        <v>1.7094000444164801</v>
      </c>
      <c r="B7" s="14">
        <v>0.99982400000000005</v>
      </c>
      <c r="C7" s="14">
        <v>-2.8454799999999998</v>
      </c>
      <c r="F7">
        <v>12.85</v>
      </c>
    </row>
    <row r="8" spans="1:9">
      <c r="A8">
        <v>-18.8012031741976</v>
      </c>
      <c r="B8" s="14">
        <v>-10.6775</v>
      </c>
      <c r="C8" s="14">
        <v>-2.8454799999999998</v>
      </c>
      <c r="F8">
        <v>0.99890000000000001</v>
      </c>
    </row>
    <row r="9" spans="1:9">
      <c r="A9" s="15">
        <v>-39.296000173094697</v>
      </c>
      <c r="B9" s="14">
        <v>-22.319400000000002</v>
      </c>
      <c r="C9" s="14">
        <v>-2.8454799999999998</v>
      </c>
      <c r="F9">
        <v>-10.68</v>
      </c>
    </row>
    <row r="10" spans="1:9">
      <c r="B10" s="13"/>
      <c r="C10" s="16"/>
      <c r="F10">
        <v>-22.32</v>
      </c>
    </row>
    <row r="11" spans="1:9">
      <c r="A11">
        <v>42.709055765004102</v>
      </c>
      <c r="B11" s="14">
        <v>30.128900000000002</v>
      </c>
      <c r="C11" s="14">
        <v>-1.5489299999999999</v>
      </c>
      <c r="D11">
        <v>-1.5309999999999999</v>
      </c>
    </row>
    <row r="12" spans="1:9">
      <c r="A12">
        <v>22.218565326719101</v>
      </c>
      <c r="B12" s="14">
        <v>15.922499999999999</v>
      </c>
      <c r="C12" s="14">
        <v>-1.5489299999999999</v>
      </c>
      <c r="F12">
        <v>30.13</v>
      </c>
    </row>
    <row r="13" spans="1:9">
      <c r="A13">
        <v>1.7094000444164801</v>
      </c>
      <c r="B13" s="14">
        <v>2.0128200000000001</v>
      </c>
      <c r="C13" s="14">
        <v>-1.5489299999999999</v>
      </c>
      <c r="F13">
        <v>15.92</v>
      </c>
    </row>
    <row r="14" spans="1:9">
      <c r="A14">
        <v>-18.8012031741976</v>
      </c>
      <c r="B14" s="14">
        <f>-11.8748</f>
        <v>-11.8748</v>
      </c>
      <c r="C14" s="14">
        <v>-1.5489299999999999</v>
      </c>
      <c r="F14">
        <v>2.0129999999999999</v>
      </c>
    </row>
    <row r="15" spans="1:9">
      <c r="A15">
        <v>-39.296000173094697</v>
      </c>
      <c r="B15" s="14">
        <v>-26.8309</v>
      </c>
      <c r="C15" s="14">
        <v>-1.5489299999999999</v>
      </c>
      <c r="F15">
        <v>-11.87</v>
      </c>
    </row>
    <row r="16" spans="1:9">
      <c r="B16" s="13"/>
      <c r="F16">
        <v>-26.83</v>
      </c>
    </row>
    <row r="17" spans="1:6">
      <c r="A17">
        <v>42.709055765004102</v>
      </c>
      <c r="B17" s="14">
        <v>35.883299999999998</v>
      </c>
      <c r="C17" s="14">
        <v>-0.262797</v>
      </c>
      <c r="D17">
        <v>-0.26319999999999999</v>
      </c>
    </row>
    <row r="18" spans="1:6">
      <c r="A18">
        <v>22.218565326719101</v>
      </c>
      <c r="B18" s="14">
        <v>18.956900000000001</v>
      </c>
      <c r="C18" s="14">
        <v>-0.262797</v>
      </c>
      <c r="F18">
        <v>35.880000000000003</v>
      </c>
    </row>
    <row r="19" spans="1:6">
      <c r="A19">
        <v>1.7094000444164801</v>
      </c>
      <c r="B19" s="14">
        <v>3.1071</v>
      </c>
      <c r="C19" s="14">
        <v>-0.262797</v>
      </c>
      <c r="F19">
        <v>18.96</v>
      </c>
    </row>
    <row r="20" spans="1:6">
      <c r="A20">
        <v>-18.8012031741976</v>
      </c>
      <c r="B20" s="14">
        <v>-12.648899999999999</v>
      </c>
      <c r="C20" s="14">
        <v>-0.262797</v>
      </c>
      <c r="F20">
        <v>3.1070000000000002</v>
      </c>
    </row>
    <row r="21" spans="1:6">
      <c r="A21">
        <v>-39.296000173094697</v>
      </c>
      <c r="B21" s="14">
        <v>-29.4648</v>
      </c>
      <c r="C21" s="14">
        <v>-0.262797</v>
      </c>
      <c r="F21">
        <v>-12.65</v>
      </c>
    </row>
    <row r="22" spans="1:6">
      <c r="B22" s="13"/>
      <c r="F22">
        <v>-29.46</v>
      </c>
    </row>
    <row r="23" spans="1:6">
      <c r="A23">
        <v>42.709055765004102</v>
      </c>
      <c r="B23" s="14">
        <v>41.093800000000002</v>
      </c>
      <c r="C23" s="14">
        <v>1.0010300000000001</v>
      </c>
      <c r="D23">
        <v>0.98409999999999997</v>
      </c>
    </row>
    <row r="24" spans="1:6">
      <c r="A24">
        <v>22.218565326719101</v>
      </c>
      <c r="B24" s="14">
        <v>22.236499999999999</v>
      </c>
      <c r="C24" s="14">
        <v>1.0010300000000001</v>
      </c>
    </row>
    <row r="25" spans="1:6">
      <c r="A25">
        <v>1.7094000444164801</v>
      </c>
      <c r="B25" s="14">
        <v>4.3337399999999997</v>
      </c>
      <c r="C25" s="14">
        <v>1.0010300000000001</v>
      </c>
    </row>
    <row r="26" spans="1:6">
      <c r="A26">
        <v>-18.8012031741976</v>
      </c>
      <c r="B26" s="14">
        <v>-13.5036</v>
      </c>
      <c r="C26" s="14">
        <v>1.0010300000000001</v>
      </c>
    </row>
    <row r="27" spans="1:6">
      <c r="A27">
        <v>-39.296000173094697</v>
      </c>
      <c r="B27" s="14">
        <v>-32.403700000000001</v>
      </c>
      <c r="C27" s="14">
        <v>1.0010300000000001</v>
      </c>
    </row>
    <row r="28" spans="1:6">
      <c r="B28" s="13"/>
    </row>
    <row r="29" spans="1:6">
      <c r="A29">
        <v>42.709055765004102</v>
      </c>
      <c r="B29" s="14">
        <v>46.326000000000001</v>
      </c>
      <c r="C29" s="14">
        <v>2.2831700000000001</v>
      </c>
      <c r="D29">
        <v>2.2690000000000001</v>
      </c>
    </row>
    <row r="30" spans="1:6">
      <c r="A30">
        <v>22.218565326719101</v>
      </c>
      <c r="B30" s="14">
        <v>26.558700000000002</v>
      </c>
      <c r="C30" s="14">
        <v>2.2831700000000001</v>
      </c>
    </row>
    <row r="31" spans="1:6">
      <c r="A31">
        <v>1.7094000444164801</v>
      </c>
      <c r="B31" s="14">
        <v>5.6348799999999999</v>
      </c>
      <c r="C31" s="14">
        <v>2.2831700000000001</v>
      </c>
    </row>
    <row r="32" spans="1:6">
      <c r="A32">
        <v>-18.8012031741976</v>
      </c>
      <c r="B32" s="14">
        <v>-15.221</v>
      </c>
      <c r="C32" s="14">
        <v>2.2831700000000001</v>
      </c>
    </row>
    <row r="33" spans="1:3">
      <c r="A33">
        <v>-39.296000173094697</v>
      </c>
      <c r="B33" s="14">
        <v>-36.549500000000002</v>
      </c>
      <c r="C33" s="14">
        <v>2.2831700000000001</v>
      </c>
    </row>
    <row r="36" spans="1:3">
      <c r="A36" s="11" t="s">
        <v>6</v>
      </c>
    </row>
    <row r="37" spans="1:3">
      <c r="A37" s="13" t="s">
        <v>11</v>
      </c>
      <c r="B37" t="s">
        <v>12</v>
      </c>
    </row>
    <row r="38" spans="1:3">
      <c r="A38" s="13">
        <v>2.2759</v>
      </c>
      <c r="B38">
        <v>2.2440000000000002</v>
      </c>
    </row>
    <row r="39" spans="1:3">
      <c r="A39" s="16">
        <v>0.39700000000000002</v>
      </c>
      <c r="B39">
        <v>1.028</v>
      </c>
    </row>
    <row r="40" spans="1:3">
      <c r="A40" s="13">
        <v>0.39950000000000002</v>
      </c>
      <c r="B40">
        <v>-0.24010000000000001</v>
      </c>
    </row>
    <row r="41" spans="1:3">
      <c r="A41" s="13">
        <v>-1.5409999999999999</v>
      </c>
      <c r="B41">
        <v>-1.522</v>
      </c>
    </row>
    <row r="42" spans="1:3">
      <c r="A42" s="13">
        <v>-2.8079999999999998</v>
      </c>
      <c r="B42">
        <v>-2.794</v>
      </c>
    </row>
    <row r="67" spans="1:4">
      <c r="A67" t="s">
        <v>13</v>
      </c>
    </row>
    <row r="68" spans="1:4">
      <c r="A68" t="s">
        <v>4</v>
      </c>
      <c r="B68" t="s">
        <v>5</v>
      </c>
      <c r="C68" s="11" t="s">
        <v>14</v>
      </c>
      <c r="D68" s="11" t="s">
        <v>8</v>
      </c>
    </row>
  </sheetData>
  <phoneticPr fontId="5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selection activeCell="A34" sqref="A34:XFD34"/>
    </sheetView>
  </sheetViews>
  <sheetFormatPr baseColWidth="10" defaultColWidth="8.83203125" defaultRowHeight="14" x14ac:dyDescent="0"/>
  <cols>
    <col min="1" max="1" width="11.6640625" customWidth="1"/>
    <col min="2" max="2" width="12.1640625" customWidth="1"/>
    <col min="3" max="3" width="12" customWidth="1"/>
    <col min="4" max="4" width="11.5" customWidth="1"/>
    <col min="6" max="6" width="15" customWidth="1"/>
    <col min="7" max="7" width="18.1640625" customWidth="1"/>
  </cols>
  <sheetData>
    <row r="1" spans="1:9">
      <c r="B1" s="1" t="s">
        <v>0</v>
      </c>
      <c r="C1" s="2" t="s">
        <v>1</v>
      </c>
      <c r="E1" s="3"/>
      <c r="F1" s="3"/>
      <c r="I1" s="5"/>
    </row>
    <row r="2" spans="1:9">
      <c r="B2" s="6">
        <v>-250</v>
      </c>
      <c r="C2" s="7">
        <v>-210</v>
      </c>
      <c r="E2" s="8"/>
      <c r="F2" s="8"/>
      <c r="H2" s="9"/>
      <c r="I2" s="10"/>
    </row>
    <row r="3" spans="1:9">
      <c r="B3" t="s">
        <v>2</v>
      </c>
      <c r="C3" t="s">
        <v>15</v>
      </c>
    </row>
    <row r="4" spans="1:9">
      <c r="A4" t="s">
        <v>4</v>
      </c>
      <c r="B4" t="s">
        <v>5</v>
      </c>
      <c r="C4" s="11" t="s">
        <v>6</v>
      </c>
      <c r="D4" s="11" t="s">
        <v>8</v>
      </c>
    </row>
    <row r="5" spans="1:9">
      <c r="A5" s="12">
        <v>42.709055765004102</v>
      </c>
      <c r="B5" s="13"/>
      <c r="C5" s="17">
        <v>-2.794</v>
      </c>
      <c r="D5">
        <f>AVERAGE(B2:C2)</f>
        <v>-230</v>
      </c>
    </row>
    <row r="6" spans="1:9">
      <c r="A6">
        <v>22.218565326719101</v>
      </c>
      <c r="B6" s="14">
        <v>12.8522</v>
      </c>
      <c r="C6" s="17">
        <v>-2.794</v>
      </c>
      <c r="D6">
        <v>-230</v>
      </c>
    </row>
    <row r="7" spans="1:9">
      <c r="A7">
        <v>1.7094000444164801</v>
      </c>
      <c r="B7" s="14">
        <v>0.99982400000000005</v>
      </c>
      <c r="C7" s="17">
        <v>-2.794</v>
      </c>
      <c r="D7">
        <v>-230</v>
      </c>
    </row>
    <row r="8" spans="1:9">
      <c r="A8">
        <v>-18.8012031741976</v>
      </c>
      <c r="B8" s="14">
        <v>-10.6775</v>
      </c>
      <c r="C8" s="17">
        <v>-2.794</v>
      </c>
      <c r="D8">
        <v>-230</v>
      </c>
    </row>
    <row r="9" spans="1:9">
      <c r="A9" s="15">
        <v>-39.296000173094697</v>
      </c>
      <c r="B9" s="14">
        <v>-22.319400000000002</v>
      </c>
      <c r="C9" s="17">
        <v>-2.794</v>
      </c>
      <c r="D9">
        <v>-230</v>
      </c>
    </row>
    <row r="10" spans="1:9">
      <c r="B10" s="13"/>
      <c r="C10" s="16"/>
    </row>
    <row r="11" spans="1:9">
      <c r="A11">
        <v>42.709055765004102</v>
      </c>
      <c r="B11" s="14">
        <v>30.128900000000002</v>
      </c>
      <c r="C11" s="17">
        <v>-1.518</v>
      </c>
      <c r="D11">
        <v>-230</v>
      </c>
    </row>
    <row r="12" spans="1:9">
      <c r="A12">
        <v>22.218565326719101</v>
      </c>
      <c r="B12" s="14">
        <v>15.922499999999999</v>
      </c>
      <c r="C12" s="17">
        <v>-1.518</v>
      </c>
      <c r="D12">
        <v>-230</v>
      </c>
    </row>
    <row r="13" spans="1:9">
      <c r="A13">
        <v>1.7094000444164801</v>
      </c>
      <c r="B13" s="14">
        <v>2.0128200000000001</v>
      </c>
      <c r="C13" s="17">
        <v>-1.518</v>
      </c>
      <c r="D13">
        <v>-230</v>
      </c>
    </row>
    <row r="14" spans="1:9">
      <c r="A14">
        <v>-18.8012031741976</v>
      </c>
      <c r="B14" s="14">
        <f>-11.8748</f>
        <v>-11.8748</v>
      </c>
      <c r="C14" s="17">
        <v>-1.518</v>
      </c>
      <c r="D14">
        <v>-230</v>
      </c>
    </row>
    <row r="15" spans="1:9">
      <c r="A15">
        <v>-39.296000173094697</v>
      </c>
      <c r="B15" s="14">
        <v>-26.8309</v>
      </c>
      <c r="C15" s="17">
        <v>-1.518</v>
      </c>
      <c r="D15">
        <v>-230</v>
      </c>
    </row>
    <row r="16" spans="1:9">
      <c r="B16" s="13"/>
    </row>
    <row r="17" spans="1:4">
      <c r="A17" s="18">
        <v>42.709055765004102</v>
      </c>
      <c r="B17" s="19">
        <v>35.883299999999998</v>
      </c>
      <c r="C17" s="20">
        <v>-0.24010000000000001</v>
      </c>
      <c r="D17" s="18">
        <v>-230</v>
      </c>
    </row>
    <row r="18" spans="1:4">
      <c r="A18" s="18">
        <v>22.218565326719101</v>
      </c>
      <c r="B18" s="19">
        <v>18.956900000000001</v>
      </c>
      <c r="C18" s="20">
        <v>-0.24010000000000001</v>
      </c>
      <c r="D18" s="18">
        <v>-230</v>
      </c>
    </row>
    <row r="19" spans="1:4">
      <c r="A19" s="18">
        <v>1.7094000444164801</v>
      </c>
      <c r="B19" s="19">
        <v>3.1071</v>
      </c>
      <c r="C19" s="20">
        <v>-0.24010000000000001</v>
      </c>
      <c r="D19" s="18">
        <v>-230</v>
      </c>
    </row>
    <row r="20" spans="1:4">
      <c r="A20" s="18">
        <v>-18.8012031741976</v>
      </c>
      <c r="B20" s="19">
        <v>-12.648899999999999</v>
      </c>
      <c r="C20" s="20">
        <v>-0.24010000000000001</v>
      </c>
      <c r="D20" s="18">
        <v>-230</v>
      </c>
    </row>
    <row r="21" spans="1:4">
      <c r="A21" s="18">
        <v>-39.296000173094697</v>
      </c>
      <c r="B21" s="19">
        <v>-29.4648</v>
      </c>
      <c r="C21" s="20">
        <v>-0.24010000000000001</v>
      </c>
      <c r="D21" s="18">
        <v>-230</v>
      </c>
    </row>
    <row r="22" spans="1:4">
      <c r="B22" s="13"/>
    </row>
    <row r="23" spans="1:4">
      <c r="A23">
        <v>42.709055765004102</v>
      </c>
      <c r="B23" s="14">
        <v>41.093800000000002</v>
      </c>
      <c r="C23" s="17">
        <v>1.024</v>
      </c>
      <c r="D23">
        <v>-230</v>
      </c>
    </row>
    <row r="24" spans="1:4">
      <c r="A24">
        <v>22.218565326719101</v>
      </c>
      <c r="B24" s="14">
        <v>22.236499999999999</v>
      </c>
      <c r="C24" s="17">
        <v>1.024</v>
      </c>
      <c r="D24">
        <v>-230</v>
      </c>
    </row>
    <row r="25" spans="1:4">
      <c r="A25">
        <v>1.7094000444164801</v>
      </c>
      <c r="B25" s="14">
        <v>4.3337399999999997</v>
      </c>
      <c r="C25" s="17">
        <v>1.024</v>
      </c>
      <c r="D25">
        <v>-230</v>
      </c>
    </row>
    <row r="26" spans="1:4">
      <c r="A26">
        <v>-18.8012031741976</v>
      </c>
      <c r="B26" s="14">
        <v>-13.5036</v>
      </c>
      <c r="C26" s="17">
        <v>1.024</v>
      </c>
      <c r="D26">
        <v>-230</v>
      </c>
    </row>
    <row r="27" spans="1:4">
      <c r="A27">
        <v>-39.296000173094697</v>
      </c>
      <c r="B27" s="14">
        <v>-32.403700000000001</v>
      </c>
      <c r="C27" s="17">
        <v>1.024</v>
      </c>
      <c r="D27">
        <v>-230</v>
      </c>
    </row>
    <row r="28" spans="1:4">
      <c r="B28" s="13"/>
    </row>
    <row r="29" spans="1:4">
      <c r="A29">
        <v>42.709055765004102</v>
      </c>
      <c r="B29" s="14">
        <v>46.326000000000001</v>
      </c>
      <c r="C29" s="17">
        <v>2.2410000000000001</v>
      </c>
      <c r="D29">
        <v>-230</v>
      </c>
    </row>
    <row r="30" spans="1:4">
      <c r="A30">
        <v>22.218565326719101</v>
      </c>
      <c r="B30" s="14">
        <v>26.558700000000002</v>
      </c>
      <c r="C30" s="17">
        <v>2.2410000000000001</v>
      </c>
      <c r="D30">
        <v>-230</v>
      </c>
    </row>
    <row r="31" spans="1:4">
      <c r="A31">
        <v>1.7094000444164801</v>
      </c>
      <c r="B31" s="14">
        <v>5.6348799999999999</v>
      </c>
      <c r="C31" s="17">
        <v>2.2410000000000001</v>
      </c>
      <c r="D31">
        <v>-230</v>
      </c>
    </row>
    <row r="32" spans="1:4">
      <c r="A32">
        <v>-18.8012031741976</v>
      </c>
      <c r="B32" s="14">
        <v>-15.221</v>
      </c>
      <c r="C32" s="17">
        <v>2.2410000000000001</v>
      </c>
      <c r="D32">
        <v>-230</v>
      </c>
    </row>
    <row r="33" spans="1:11">
      <c r="A33">
        <v>-39.296000173094697</v>
      </c>
      <c r="B33" s="14">
        <v>-36.549500000000002</v>
      </c>
      <c r="C33" s="17">
        <v>2.2410000000000001</v>
      </c>
      <c r="D33">
        <v>-230</v>
      </c>
    </row>
    <row r="34" spans="1:11" s="21" customFormat="1"/>
    <row r="36" spans="1:11">
      <c r="A36" t="s">
        <v>16</v>
      </c>
      <c r="B36" t="s">
        <v>5</v>
      </c>
      <c r="C36" s="11" t="s">
        <v>6</v>
      </c>
      <c r="D36" t="s">
        <v>17</v>
      </c>
      <c r="E36" t="s">
        <v>17</v>
      </c>
      <c r="F36" t="s">
        <v>18</v>
      </c>
      <c r="G36" t="s">
        <v>18</v>
      </c>
      <c r="H36" s="11" t="s">
        <v>19</v>
      </c>
    </row>
    <row r="37" spans="1:11">
      <c r="A37" s="19">
        <v>35.883299999999998</v>
      </c>
      <c r="C37" s="17"/>
      <c r="H37" s="34" t="s">
        <v>20</v>
      </c>
      <c r="I37" s="34">
        <v>4.6293000000000001E-2</v>
      </c>
      <c r="K37">
        <v>7.5046000000000002E-2</v>
      </c>
    </row>
    <row r="38" spans="1:11">
      <c r="A38" s="19">
        <v>18.956900000000001</v>
      </c>
      <c r="B38" s="14">
        <v>12.8522</v>
      </c>
      <c r="C38" s="17">
        <v>-2.794</v>
      </c>
      <c r="D38">
        <f>$I$37+$I$38*B38+$I$39*B38*C38</f>
        <v>16.567463485064</v>
      </c>
      <c r="E38">
        <f t="shared" ref="E38:E65" si="0">$I$41+$I$42*B38+$I$43*B38*C38</f>
        <v>16.756143581191601</v>
      </c>
      <c r="F38" s="13">
        <f>(A38-D38)</f>
        <v>2.3894365149360013</v>
      </c>
      <c r="G38" s="13">
        <f>(A38-E38)</f>
        <v>2.2007564188083997</v>
      </c>
      <c r="H38" s="34" t="s">
        <v>21</v>
      </c>
      <c r="I38" s="34">
        <v>0.99635099999999999</v>
      </c>
      <c r="K38">
        <v>1.0031870000000001</v>
      </c>
    </row>
    <row r="39" spans="1:11">
      <c r="A39" s="19">
        <v>3.1071</v>
      </c>
      <c r="B39" s="14">
        <v>0.99982400000000005</v>
      </c>
      <c r="C39" s="17">
        <v>-2.794</v>
      </c>
      <c r="D39">
        <f>$I$37+$I$38*B39+$I$39*B39*C39</f>
        <v>1.33154087655488</v>
      </c>
      <c r="E39">
        <f t="shared" si="0"/>
        <v>1.372735244488672</v>
      </c>
      <c r="F39" s="13">
        <f t="shared" ref="F39:F64" si="1">(A39-D39)</f>
        <v>1.77555912344512</v>
      </c>
      <c r="G39" s="13">
        <f t="shared" ref="G39:G65" si="2">(A39-E39)</f>
        <v>1.734364755511328</v>
      </c>
      <c r="H39" s="34" t="s">
        <v>22</v>
      </c>
      <c r="I39" s="34">
        <v>-0.10348</v>
      </c>
      <c r="K39">
        <v>-0.105487</v>
      </c>
    </row>
    <row r="40" spans="1:11">
      <c r="A40" s="19">
        <v>-12.648899999999999</v>
      </c>
      <c r="B40" s="14">
        <v>-10.6775</v>
      </c>
      <c r="C40" s="17">
        <v>-2.794</v>
      </c>
      <c r="D40">
        <f>$I$37+$I$38*B40+$I$39*B40*C40</f>
        <v>-13.6793569163</v>
      </c>
      <c r="E40">
        <f t="shared" si="0"/>
        <v>-13.783470006845</v>
      </c>
      <c r="F40" s="13">
        <f t="shared" si="1"/>
        <v>1.0304569163000004</v>
      </c>
      <c r="G40" s="13">
        <f t="shared" si="2"/>
        <v>1.1345700068450011</v>
      </c>
    </row>
    <row r="41" spans="1:11">
      <c r="A41" s="19">
        <v>-29.4648</v>
      </c>
      <c r="B41" s="14">
        <v>-22.319400000000002</v>
      </c>
      <c r="C41" s="17">
        <v>-2.794</v>
      </c>
      <c r="D41">
        <f>$I$37+$I$38*B41+$I$39*B41*C41</f>
        <v>-28.644718073928001</v>
      </c>
      <c r="E41">
        <f t="shared" si="0"/>
        <v>-28.8936978223532</v>
      </c>
      <c r="F41" s="13">
        <f t="shared" si="1"/>
        <v>-0.82008192607199959</v>
      </c>
      <c r="G41" s="13">
        <f t="shared" si="2"/>
        <v>-0.57110217764680016</v>
      </c>
      <c r="H41" t="s">
        <v>20</v>
      </c>
      <c r="I41">
        <v>7.5046000000000002E-2</v>
      </c>
    </row>
    <row r="42" spans="1:11">
      <c r="A42" s="13"/>
      <c r="C42" s="16"/>
      <c r="F42" s="13">
        <f>F38-F41</f>
        <v>3.2095184410080009</v>
      </c>
      <c r="G42" s="13">
        <f>G38-G41</f>
        <v>2.7718585964551998</v>
      </c>
      <c r="H42" t="s">
        <v>21</v>
      </c>
      <c r="I42">
        <v>1.0031870000000001</v>
      </c>
    </row>
    <row r="43" spans="1:11">
      <c r="A43" s="19">
        <v>35.883299999999998</v>
      </c>
      <c r="B43" s="14">
        <v>30.128900000000002</v>
      </c>
      <c r="C43" s="17">
        <v>-1.518</v>
      </c>
      <c r="D43">
        <f>$I$37+$I$38*B43+$I$39*B43*C43</f>
        <v>34.797979796196003</v>
      </c>
      <c r="E43">
        <f t="shared" si="0"/>
        <v>35.124485446687402</v>
      </c>
      <c r="F43" s="13">
        <f t="shared" si="1"/>
        <v>1.0853202038039953</v>
      </c>
      <c r="G43" s="13">
        <f t="shared" si="2"/>
        <v>0.75881455331259673</v>
      </c>
      <c r="H43" t="s">
        <v>22</v>
      </c>
      <c r="I43">
        <v>-0.105487</v>
      </c>
    </row>
    <row r="44" spans="1:11">
      <c r="A44" s="19">
        <v>18.956900000000001</v>
      </c>
      <c r="B44" s="14">
        <v>15.922499999999999</v>
      </c>
      <c r="C44" s="17">
        <v>-1.518</v>
      </c>
      <c r="D44">
        <f>$I$37+$I$38*B44+$I$39*B44*C44</f>
        <v>18.4118401329</v>
      </c>
      <c r="E44">
        <f t="shared" si="0"/>
        <v>18.597949245385003</v>
      </c>
      <c r="F44" s="13">
        <f t="shared" si="1"/>
        <v>0.54505986710000087</v>
      </c>
      <c r="G44" s="13">
        <f t="shared" si="2"/>
        <v>0.35895075461499815</v>
      </c>
    </row>
    <row r="45" spans="1:11">
      <c r="A45" s="19">
        <v>3.1071</v>
      </c>
      <c r="B45" s="14">
        <v>2.0128200000000001</v>
      </c>
      <c r="C45" s="17">
        <v>-1.518</v>
      </c>
      <c r="D45">
        <f>$I$37+$I$38*B45+$I$39*B45*C45</f>
        <v>2.3679472992648001</v>
      </c>
      <c r="E45">
        <f t="shared" si="0"/>
        <v>2.4165922465301204</v>
      </c>
      <c r="F45" s="13">
        <f t="shared" si="1"/>
        <v>0.7391527007351999</v>
      </c>
      <c r="G45" s="13">
        <f t="shared" si="2"/>
        <v>0.69050775346987958</v>
      </c>
    </row>
    <row r="46" spans="1:11">
      <c r="A46" s="19">
        <v>-12.648899999999999</v>
      </c>
      <c r="B46" s="14">
        <f>-11.8748</f>
        <v>-11.8748</v>
      </c>
      <c r="C46" s="17">
        <v>-1.518</v>
      </c>
      <c r="D46">
        <f>$I$37+$I$38*B46+$I$39*B46*C46</f>
        <v>-13.650500788272</v>
      </c>
      <c r="E46">
        <f t="shared" si="0"/>
        <v>-13.739101995496799</v>
      </c>
      <c r="F46" s="13">
        <f t="shared" si="1"/>
        <v>1.0016007882720004</v>
      </c>
      <c r="G46" s="13">
        <f t="shared" si="2"/>
        <v>1.0902019954968001</v>
      </c>
    </row>
    <row r="47" spans="1:11">
      <c r="A47" s="19">
        <v>-29.4648</v>
      </c>
      <c r="B47" s="14">
        <v>-26.8309</v>
      </c>
      <c r="C47" s="17">
        <v>-1.518</v>
      </c>
      <c r="D47">
        <f>$I$37+$I$38*B47+$I$39*B47*C47</f>
        <v>-30.901369651476003</v>
      </c>
      <c r="E47">
        <f t="shared" si="0"/>
        <v>-31.137776401419401</v>
      </c>
      <c r="F47" s="13">
        <f t="shared" si="1"/>
        <v>1.4365696514760025</v>
      </c>
      <c r="G47" s="13">
        <f t="shared" si="2"/>
        <v>1.6729764014194011</v>
      </c>
    </row>
    <row r="48" spans="1:11">
      <c r="F48" s="13">
        <f>F43-F47</f>
        <v>-0.35124944767200716</v>
      </c>
      <c r="G48" s="13">
        <f>G43-G47</f>
        <v>-0.91416184810680434</v>
      </c>
    </row>
    <row r="49" spans="1:7">
      <c r="A49" s="19">
        <v>35.883299999999998</v>
      </c>
      <c r="B49" s="19">
        <v>35.883299999999998</v>
      </c>
      <c r="C49" s="20">
        <v>-0.24010000000000001</v>
      </c>
      <c r="D49">
        <f>$I$37+$I$38*B49+$I$39*B49*C49</f>
        <v>36.690195090848398</v>
      </c>
      <c r="E49">
        <f t="shared" si="0"/>
        <v>36.981537799370713</v>
      </c>
      <c r="F49" s="13">
        <f t="shared" si="1"/>
        <v>-0.80689509084839983</v>
      </c>
      <c r="G49" s="13">
        <f t="shared" si="2"/>
        <v>-1.0982377993707146</v>
      </c>
    </row>
    <row r="50" spans="1:7">
      <c r="A50" s="19">
        <v>18.956900000000001</v>
      </c>
      <c r="B50" s="19">
        <v>18.956900000000001</v>
      </c>
      <c r="C50" s="20">
        <v>-0.24010000000000001</v>
      </c>
      <c r="D50">
        <f>$I$37+$I$38*B50+$I$39*B50*C50</f>
        <v>19.405013840781198</v>
      </c>
      <c r="E50">
        <f t="shared" si="0"/>
        <v>19.572491173423032</v>
      </c>
      <c r="F50" s="13">
        <f t="shared" si="1"/>
        <v>-0.44811384078119687</v>
      </c>
      <c r="G50" s="13">
        <f t="shared" si="2"/>
        <v>-0.61559117342303082</v>
      </c>
    </row>
    <row r="51" spans="1:7">
      <c r="A51" s="19">
        <v>3.1071</v>
      </c>
      <c r="B51" s="19">
        <v>3.1071</v>
      </c>
      <c r="C51" s="20">
        <v>-0.24010000000000001</v>
      </c>
      <c r="D51">
        <f>$I$37+$I$38*B51+$I$39*B51*C51</f>
        <v>3.2192527942907998</v>
      </c>
      <c r="E51">
        <f t="shared" si="0"/>
        <v>3.2707431814137702</v>
      </c>
      <c r="F51" s="13">
        <f t="shared" si="1"/>
        <v>-0.11215279429079983</v>
      </c>
      <c r="G51" s="13">
        <f t="shared" si="2"/>
        <v>-0.16364318141377021</v>
      </c>
    </row>
    <row r="52" spans="1:7">
      <c r="A52" s="19">
        <v>-12.648899999999999</v>
      </c>
      <c r="B52" s="19">
        <v>-12.648899999999999</v>
      </c>
      <c r="C52" s="20">
        <v>-0.24010000000000001</v>
      </c>
      <c r="D52">
        <f>$I$37+$I$38*B52+$I$39*B52*C52</f>
        <v>-12.870720015997199</v>
      </c>
      <c r="E52">
        <f t="shared" si="0"/>
        <v>-12.934530157183429</v>
      </c>
      <c r="F52" s="13">
        <f t="shared" si="1"/>
        <v>0.22182001599719925</v>
      </c>
      <c r="G52" s="13">
        <f t="shared" si="2"/>
        <v>0.2856301571834301</v>
      </c>
    </row>
    <row r="53" spans="1:7">
      <c r="A53" s="19">
        <v>-29.4648</v>
      </c>
      <c r="B53" s="19">
        <v>-29.4648</v>
      </c>
      <c r="C53" s="20">
        <v>-0.24010000000000001</v>
      </c>
      <c r="D53">
        <f>$I$37+$I$38*B53+$I$39*B53*C53</f>
        <v>-30.043059047510404</v>
      </c>
      <c r="E53">
        <f t="shared" si="0"/>
        <v>-30.229925938759759</v>
      </c>
      <c r="F53" s="13">
        <f t="shared" si="1"/>
        <v>0.57825904751040369</v>
      </c>
      <c r="G53" s="13">
        <f t="shared" si="2"/>
        <v>0.76512593875975909</v>
      </c>
    </row>
    <row r="54" spans="1:7">
      <c r="F54" s="13">
        <f>F49-F53</f>
        <v>-1.3851541383588035</v>
      </c>
      <c r="G54" s="13">
        <f>G49-G53</f>
        <v>-1.8633637381304737</v>
      </c>
    </row>
    <row r="55" spans="1:7">
      <c r="A55" s="19">
        <v>35.883299999999998</v>
      </c>
      <c r="B55" s="14">
        <v>41.093800000000002</v>
      </c>
      <c r="C55" s="17">
        <v>1.024</v>
      </c>
      <c r="D55">
        <f>$I$37+$I$38*B55+$I$39*B55*C55</f>
        <v>36.635698025624002</v>
      </c>
      <c r="E55">
        <f t="shared" si="0"/>
        <v>36.860913579665599</v>
      </c>
      <c r="F55" s="13">
        <f t="shared" si="1"/>
        <v>-0.75239802562400371</v>
      </c>
      <c r="G55" s="13">
        <f t="shared" si="2"/>
        <v>-0.9776135796656007</v>
      </c>
    </row>
    <row r="56" spans="1:7">
      <c r="A56" s="19">
        <v>18.956900000000001</v>
      </c>
      <c r="B56" s="14">
        <v>22.236499999999999</v>
      </c>
      <c r="C56" s="17">
        <v>1.024</v>
      </c>
      <c r="D56">
        <f>$I$37+$I$38*B56+$I$39*B56*C56</f>
        <v>19.845394199019999</v>
      </c>
      <c r="E56">
        <f t="shared" si="0"/>
        <v>19.980456169788003</v>
      </c>
      <c r="F56" s="13">
        <f t="shared" si="1"/>
        <v>-0.88849419901999838</v>
      </c>
      <c r="G56" s="13">
        <f t="shared" si="2"/>
        <v>-1.0235561697880016</v>
      </c>
    </row>
    <row r="57" spans="1:7">
      <c r="A57" s="19">
        <v>3.1071</v>
      </c>
      <c r="B57" s="14">
        <v>4.3337399999999997</v>
      </c>
      <c r="C57" s="17">
        <v>1.024</v>
      </c>
      <c r="D57">
        <f>$I$37+$I$38*B57+$I$39*B57*C57</f>
        <v>3.9050008375752006</v>
      </c>
      <c r="E57">
        <f t="shared" si="0"/>
        <v>3.9544727204468804</v>
      </c>
      <c r="F57" s="13">
        <f t="shared" si="1"/>
        <v>-0.79790083757520058</v>
      </c>
      <c r="G57" s="13">
        <f t="shared" si="2"/>
        <v>-0.84737272044688039</v>
      </c>
    </row>
    <row r="58" spans="1:7">
      <c r="A58" s="19">
        <v>-12.648899999999999</v>
      </c>
      <c r="B58" s="14">
        <v>-13.5036</v>
      </c>
      <c r="C58" s="17">
        <v>1.024</v>
      </c>
      <c r="D58">
        <f>$I$37+$I$38*B58+$I$39*B58*C58</f>
        <v>-11.977143374928</v>
      </c>
      <c r="E58">
        <f t="shared" si="0"/>
        <v>-12.012948817923201</v>
      </c>
      <c r="F58" s="13">
        <f t="shared" si="1"/>
        <v>-0.67175662507199974</v>
      </c>
      <c r="G58" s="13">
        <f t="shared" si="2"/>
        <v>-0.63595118207679846</v>
      </c>
    </row>
    <row r="59" spans="1:7">
      <c r="A59" s="19">
        <v>-29.4648</v>
      </c>
      <c r="B59" s="14">
        <v>-32.403700000000001</v>
      </c>
      <c r="C59" s="17">
        <v>1.024</v>
      </c>
      <c r="D59">
        <f>$I$37+$I$38*B59+$I$39*B59*C59</f>
        <v>-28.805555785676003</v>
      </c>
      <c r="E59">
        <f t="shared" si="0"/>
        <v>-28.931719431554399</v>
      </c>
      <c r="F59" s="13">
        <f t="shared" si="1"/>
        <v>-0.65924421432399782</v>
      </c>
      <c r="G59" s="13">
        <f t="shared" si="2"/>
        <v>-0.5330805684456017</v>
      </c>
    </row>
    <row r="60" spans="1:7">
      <c r="F60" s="13">
        <f>F55-F59</f>
        <v>-9.3153811300005884E-2</v>
      </c>
      <c r="G60" s="13">
        <f>G55-G59</f>
        <v>-0.444533011219999</v>
      </c>
    </row>
    <row r="61" spans="1:7">
      <c r="A61" s="19">
        <v>35.883299999999998</v>
      </c>
      <c r="B61" s="14">
        <v>46.326000000000001</v>
      </c>
      <c r="C61" s="17">
        <v>2.2410000000000001</v>
      </c>
      <c r="D61">
        <f>$I$37+$I$38*B61+$I$39*B61*C61</f>
        <v>35.460311176319998</v>
      </c>
      <c r="E61">
        <f t="shared" si="0"/>
        <v>35.59738886435801</v>
      </c>
      <c r="F61" s="13">
        <f t="shared" si="1"/>
        <v>0.42298882368000079</v>
      </c>
      <c r="G61" s="13">
        <f t="shared" si="2"/>
        <v>0.28591113564198878</v>
      </c>
    </row>
    <row r="62" spans="1:7">
      <c r="A62" s="19">
        <v>18.956900000000001</v>
      </c>
      <c r="B62" s="14">
        <v>26.558700000000002</v>
      </c>
      <c r="C62" s="17">
        <v>2.2410000000000001</v>
      </c>
      <c r="D62">
        <f>$I$37+$I$38*B62+$I$39*B62*C62</f>
        <v>20.349152831184</v>
      </c>
      <c r="E62">
        <f t="shared" si="0"/>
        <v>20.440008384657105</v>
      </c>
      <c r="F62" s="13">
        <f t="shared" si="1"/>
        <v>-1.392252831183999</v>
      </c>
      <c r="G62" s="13">
        <f t="shared" si="2"/>
        <v>-1.483108384657104</v>
      </c>
    </row>
    <row r="63" spans="1:7">
      <c r="A63" s="19">
        <v>3.1071</v>
      </c>
      <c r="B63" s="14">
        <v>5.6348799999999999</v>
      </c>
      <c r="C63" s="17">
        <v>2.2410000000000001</v>
      </c>
      <c r="D63">
        <f>$I$37+$I$38*B63+$I$39*B63*C63</f>
        <v>4.3538900889216006</v>
      </c>
      <c r="E63">
        <f t="shared" si="0"/>
        <v>4.3958192020790401</v>
      </c>
      <c r="F63" s="13">
        <f t="shared" si="1"/>
        <v>-1.2467900889216006</v>
      </c>
      <c r="G63" s="13">
        <f t="shared" si="2"/>
        <v>-1.2887192020790401</v>
      </c>
    </row>
    <row r="64" spans="1:7">
      <c r="A64" s="19">
        <v>-12.648899999999999</v>
      </c>
      <c r="B64" s="14">
        <v>-15.221</v>
      </c>
      <c r="C64" s="17">
        <v>2.2410000000000001</v>
      </c>
      <c r="D64">
        <f>$I$37+$I$38*B64+$I$39*B64*C64</f>
        <v>-11.589435762719999</v>
      </c>
      <c r="E64">
        <f t="shared" si="0"/>
        <v>-11.596274224893001</v>
      </c>
      <c r="F64" s="13">
        <f t="shared" si="1"/>
        <v>-1.0594642372800003</v>
      </c>
      <c r="G64" s="13">
        <f t="shared" si="2"/>
        <v>-1.0526257751069981</v>
      </c>
    </row>
    <row r="65" spans="1:7">
      <c r="A65" s="19">
        <v>-29.4648</v>
      </c>
      <c r="B65" s="14">
        <v>-36.549500000000002</v>
      </c>
      <c r="C65" s="17">
        <v>2.2410000000000001</v>
      </c>
      <c r="D65">
        <f>$I$37+$I$38*B65+$I$39*B65*C65</f>
        <v>-27.894057069839999</v>
      </c>
      <c r="E65">
        <f t="shared" si="0"/>
        <v>-27.950768240833504</v>
      </c>
      <c r="F65" s="13">
        <f>(A65-D65)</f>
        <v>-1.5707429301600015</v>
      </c>
      <c r="G65" s="13">
        <f t="shared" si="2"/>
        <v>-1.514031759166496</v>
      </c>
    </row>
    <row r="66" spans="1:7">
      <c r="F66" s="33">
        <f>F61-F65</f>
        <v>1.9937317538400023</v>
      </c>
      <c r="G66" s="33">
        <f>G61-G65</f>
        <v>1.7999428948084848</v>
      </c>
    </row>
    <row r="68" spans="1:7">
      <c r="A68" s="19">
        <v>35.883299999999998</v>
      </c>
      <c r="C68" s="17">
        <v>-2.794</v>
      </c>
    </row>
    <row r="69" spans="1:7">
      <c r="A69" s="19">
        <v>35.883299999999998</v>
      </c>
      <c r="C69" s="17">
        <v>-1.518</v>
      </c>
    </row>
    <row r="70" spans="1:7">
      <c r="A70" s="19">
        <v>35.883299999999998</v>
      </c>
      <c r="C70" s="20">
        <v>-0.24010000000000001</v>
      </c>
    </row>
    <row r="71" spans="1:7">
      <c r="A71" s="19">
        <v>35.883299999999998</v>
      </c>
      <c r="C71" s="17">
        <v>1.024</v>
      </c>
    </row>
    <row r="72" spans="1:7">
      <c r="A72" s="19">
        <v>35.883299999999998</v>
      </c>
      <c r="C72" s="17">
        <v>2.2410000000000001</v>
      </c>
    </row>
    <row r="73" spans="1:7">
      <c r="A73" s="19"/>
    </row>
    <row r="74" spans="1:7">
      <c r="A74" s="19">
        <v>18.956900000000001</v>
      </c>
      <c r="C74" s="17">
        <v>-2.794</v>
      </c>
    </row>
    <row r="75" spans="1:7">
      <c r="A75" s="19">
        <v>18.956900000000001</v>
      </c>
      <c r="C75" s="17">
        <v>-1.518</v>
      </c>
    </row>
    <row r="76" spans="1:7">
      <c r="A76" s="19">
        <v>18.956900000000001</v>
      </c>
      <c r="C76" s="20">
        <v>-0.24010000000000001</v>
      </c>
    </row>
    <row r="77" spans="1:7">
      <c r="A77" s="19">
        <v>18.956900000000001</v>
      </c>
      <c r="C77" s="17">
        <v>1.024</v>
      </c>
    </row>
    <row r="78" spans="1:7">
      <c r="A78" s="19">
        <v>18.956900000000001</v>
      </c>
      <c r="C78" s="17">
        <v>2.2410000000000001</v>
      </c>
    </row>
    <row r="79" spans="1:7">
      <c r="A79" s="19"/>
    </row>
    <row r="80" spans="1:7">
      <c r="A80" s="19">
        <v>3.1071</v>
      </c>
      <c r="C80" s="17">
        <v>-2.794</v>
      </c>
    </row>
    <row r="81" spans="1:3">
      <c r="A81" s="19">
        <v>3.1071</v>
      </c>
      <c r="C81" s="17">
        <v>-1.518</v>
      </c>
    </row>
    <row r="82" spans="1:3">
      <c r="A82" s="19">
        <v>3.1071</v>
      </c>
      <c r="C82" s="20">
        <v>-0.24010000000000001</v>
      </c>
    </row>
    <row r="83" spans="1:3">
      <c r="A83" s="19">
        <v>3.1071</v>
      </c>
      <c r="C83" s="17">
        <v>1.024</v>
      </c>
    </row>
    <row r="84" spans="1:3">
      <c r="A84" s="19">
        <v>3.1071</v>
      </c>
      <c r="C84" s="17">
        <v>2.2410000000000001</v>
      </c>
    </row>
    <row r="86" spans="1:3">
      <c r="A86" s="19">
        <v>-12.648899999999999</v>
      </c>
      <c r="C86" s="17">
        <v>-2.794</v>
      </c>
    </row>
    <row r="87" spans="1:3">
      <c r="A87" s="19">
        <v>-12.648899999999999</v>
      </c>
      <c r="C87" s="17">
        <v>-1.518</v>
      </c>
    </row>
    <row r="88" spans="1:3">
      <c r="A88" s="19">
        <v>-12.648899999999999</v>
      </c>
      <c r="C88" s="20">
        <v>-0.24010000000000001</v>
      </c>
    </row>
    <row r="89" spans="1:3">
      <c r="A89" s="19">
        <v>-12.648899999999999</v>
      </c>
      <c r="C89" s="17">
        <v>1.024</v>
      </c>
    </row>
    <row r="90" spans="1:3">
      <c r="A90" s="19">
        <v>-12.648899999999999</v>
      </c>
      <c r="C90" s="17">
        <v>2.2410000000000001</v>
      </c>
    </row>
    <row r="92" spans="1:3">
      <c r="A92" s="19">
        <v>-29.4648</v>
      </c>
      <c r="C92" s="17">
        <v>-2.794</v>
      </c>
    </row>
    <row r="93" spans="1:3">
      <c r="A93" s="19">
        <v>-29.4648</v>
      </c>
      <c r="C93" s="17">
        <v>-1.518</v>
      </c>
    </row>
    <row r="94" spans="1:3">
      <c r="A94" s="19">
        <v>-29.4648</v>
      </c>
      <c r="C94" s="20">
        <v>-0.24010000000000001</v>
      </c>
    </row>
    <row r="95" spans="1:3">
      <c r="A95" s="19">
        <v>-29.4648</v>
      </c>
      <c r="C95" s="17">
        <v>1.024</v>
      </c>
    </row>
    <row r="96" spans="1:3">
      <c r="A96" s="19">
        <v>-29.4648</v>
      </c>
      <c r="C96" s="17">
        <v>2.2410000000000001</v>
      </c>
    </row>
  </sheetData>
  <phoneticPr fontId="5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24" workbookViewId="0">
      <selection activeCell="A35" sqref="A35:XFD37"/>
    </sheetView>
  </sheetViews>
  <sheetFormatPr baseColWidth="10" defaultColWidth="8.83203125" defaultRowHeight="14" x14ac:dyDescent="0"/>
  <cols>
    <col min="1" max="1" width="12.33203125" customWidth="1"/>
    <col min="2" max="2" width="12" customWidth="1"/>
    <col min="3" max="3" width="11.33203125" customWidth="1"/>
    <col min="4" max="4" width="14.5" customWidth="1"/>
    <col min="5" max="5" width="15.33203125" customWidth="1"/>
    <col min="6" max="6" width="10.83203125" bestFit="1" customWidth="1"/>
    <col min="7" max="7" width="18.5" customWidth="1"/>
  </cols>
  <sheetData>
    <row r="1" spans="1:11">
      <c r="B1" s="1" t="s">
        <v>0</v>
      </c>
      <c r="C1" s="2" t="s">
        <v>1</v>
      </c>
      <c r="E1" s="3" t="s">
        <v>0</v>
      </c>
      <c r="F1" s="3" t="s">
        <v>1</v>
      </c>
      <c r="H1" s="4" t="s">
        <v>0</v>
      </c>
      <c r="I1" s="5" t="s">
        <v>1</v>
      </c>
      <c r="K1" s="17" t="s">
        <v>19</v>
      </c>
    </row>
    <row r="2" spans="1:11">
      <c r="B2" s="6">
        <v>-537</v>
      </c>
      <c r="C2" s="7">
        <v>-467</v>
      </c>
      <c r="E2" s="8">
        <v>-211</v>
      </c>
      <c r="F2" s="8">
        <v>-163</v>
      </c>
      <c r="H2" s="9">
        <v>90</v>
      </c>
      <c r="I2" s="10">
        <v>138</v>
      </c>
    </row>
    <row r="3" spans="1:11">
      <c r="A3" t="s">
        <v>23</v>
      </c>
    </row>
    <row r="4" spans="1:11">
      <c r="A4" t="s">
        <v>4</v>
      </c>
      <c r="B4" t="s">
        <v>5</v>
      </c>
      <c r="C4" s="11" t="s">
        <v>14</v>
      </c>
      <c r="D4" s="11" t="s">
        <v>8</v>
      </c>
      <c r="G4" s="11" t="s">
        <v>24</v>
      </c>
    </row>
    <row r="5" spans="1:11">
      <c r="A5" s="12">
        <v>42.709055765004102</v>
      </c>
      <c r="B5" s="14"/>
      <c r="C5" s="17">
        <v>-3.5470000000000002</v>
      </c>
      <c r="D5">
        <v>-502</v>
      </c>
    </row>
    <row r="6" spans="1:11">
      <c r="A6">
        <v>22.218565326719101</v>
      </c>
      <c r="B6" s="14">
        <v>14.7517</v>
      </c>
      <c r="C6" s="17">
        <v>-3.5470000000000002</v>
      </c>
      <c r="D6">
        <v>-502</v>
      </c>
    </row>
    <row r="7" spans="1:11">
      <c r="A7">
        <v>1.7094000444164801</v>
      </c>
      <c r="B7" s="14">
        <v>1.4879599999999999</v>
      </c>
      <c r="C7" s="17">
        <v>-3.5470000000000002</v>
      </c>
      <c r="D7">
        <v>-502</v>
      </c>
    </row>
    <row r="8" spans="1:11">
      <c r="A8">
        <v>-18.8012031741976</v>
      </c>
      <c r="B8" s="14">
        <v>-12.418900000000001</v>
      </c>
      <c r="C8" s="17">
        <v>-3.5470000000000002</v>
      </c>
      <c r="D8">
        <v>-502</v>
      </c>
    </row>
    <row r="9" spans="1:11">
      <c r="A9" s="15">
        <v>-39.296000173094697</v>
      </c>
      <c r="B9" s="14">
        <v>-26.026700000000002</v>
      </c>
      <c r="C9" s="17">
        <v>-3.5470000000000002</v>
      </c>
      <c r="D9">
        <v>-502</v>
      </c>
    </row>
    <row r="10" spans="1:11">
      <c r="B10" s="13"/>
    </row>
    <row r="11" spans="1:11">
      <c r="A11">
        <v>42.709055765004102</v>
      </c>
      <c r="B11" s="13">
        <v>34.099200000000003</v>
      </c>
      <c r="C11" s="17">
        <v>-2.2690000000000001</v>
      </c>
      <c r="D11">
        <v>-502</v>
      </c>
    </row>
    <row r="12" spans="1:11">
      <c r="A12">
        <v>22.218565326719101</v>
      </c>
      <c r="B12" s="13">
        <v>17.648499999999999</v>
      </c>
      <c r="C12" s="17">
        <v>-2.2690000000000001</v>
      </c>
      <c r="D12">
        <v>-502</v>
      </c>
    </row>
    <row r="13" spans="1:11">
      <c r="A13">
        <v>1.7094000444164801</v>
      </c>
      <c r="B13" s="13">
        <v>2.0649799999999998</v>
      </c>
      <c r="C13" s="17">
        <v>-2.2690000000000001</v>
      </c>
      <c r="D13">
        <v>-502</v>
      </c>
    </row>
    <row r="14" spans="1:11">
      <c r="A14">
        <v>-18.8012031741976</v>
      </c>
      <c r="B14" s="13">
        <v>-13.5969</v>
      </c>
      <c r="C14" s="17">
        <v>-2.2690000000000001</v>
      </c>
      <c r="D14">
        <v>-502</v>
      </c>
    </row>
    <row r="15" spans="1:11">
      <c r="A15">
        <v>-39.296000173094697</v>
      </c>
      <c r="B15" s="13">
        <v>-30.466200000000001</v>
      </c>
      <c r="C15" s="17">
        <v>-2.2690000000000001</v>
      </c>
      <c r="D15">
        <v>-502</v>
      </c>
    </row>
    <row r="16" spans="1:11">
      <c r="B16" s="13"/>
    </row>
    <row r="17" spans="1:4">
      <c r="A17" s="18">
        <v>42.709055765004102</v>
      </c>
      <c r="B17" s="22">
        <v>39.685099999999998</v>
      </c>
      <c r="C17" s="20">
        <v>-0.98860000000000003</v>
      </c>
      <c r="D17" s="18">
        <v>-502</v>
      </c>
    </row>
    <row r="18" spans="1:4">
      <c r="A18" s="18">
        <v>22.218565326719101</v>
      </c>
      <c r="B18" s="22">
        <v>20.9483</v>
      </c>
      <c r="C18" s="20">
        <v>-0.98860000000000003</v>
      </c>
      <c r="D18" s="18">
        <v>-502</v>
      </c>
    </row>
    <row r="19" spans="1:4">
      <c r="A19" s="18">
        <v>1.7094000444164801</v>
      </c>
      <c r="B19" s="22">
        <v>3.1838600000000001</v>
      </c>
      <c r="C19" s="20">
        <v>-0.98860000000000003</v>
      </c>
      <c r="D19" s="18">
        <v>-502</v>
      </c>
    </row>
    <row r="20" spans="1:4">
      <c r="A20" s="18">
        <v>-18.8012031741976</v>
      </c>
      <c r="B20" s="22">
        <v>-14.5969</v>
      </c>
      <c r="C20" s="20">
        <v>-0.98860000000000003</v>
      </c>
      <c r="D20" s="18">
        <v>-502</v>
      </c>
    </row>
    <row r="21" spans="1:4">
      <c r="A21" s="18">
        <v>-39.296000173094697</v>
      </c>
      <c r="B21" s="22">
        <v>-33.285699999999999</v>
      </c>
      <c r="C21" s="20">
        <v>-0.98860000000000003</v>
      </c>
      <c r="D21" s="18">
        <v>-502</v>
      </c>
    </row>
    <row r="22" spans="1:4">
      <c r="B22" s="13"/>
    </row>
    <row r="23" spans="1:4">
      <c r="A23">
        <v>42.709055765004102</v>
      </c>
      <c r="B23" s="13">
        <v>44.161999999999999</v>
      </c>
      <c r="C23" s="17">
        <v>0.30049999999999999</v>
      </c>
      <c r="D23">
        <v>-502</v>
      </c>
    </row>
    <row r="24" spans="1:4">
      <c r="A24">
        <v>22.218565326719101</v>
      </c>
      <c r="B24" s="13">
        <v>24.430299999999999</v>
      </c>
      <c r="C24" s="17">
        <v>0.30049999999999999</v>
      </c>
      <c r="D24">
        <v>-502</v>
      </c>
    </row>
    <row r="25" spans="1:4">
      <c r="A25">
        <v>1.7094000444164801</v>
      </c>
      <c r="B25" s="13">
        <v>4.5930499999999999</v>
      </c>
      <c r="C25" s="17">
        <v>0.30049999999999999</v>
      </c>
      <c r="D25">
        <v>-502</v>
      </c>
    </row>
    <row r="26" spans="1:4">
      <c r="A26">
        <v>-18.8012031741976</v>
      </c>
      <c r="B26" s="13">
        <v>-15.1806</v>
      </c>
      <c r="C26" s="17">
        <v>0.30049999999999999</v>
      </c>
      <c r="D26">
        <v>-502</v>
      </c>
    </row>
    <row r="27" spans="1:4">
      <c r="A27">
        <v>-39.296000173094697</v>
      </c>
      <c r="B27" s="13">
        <v>-36.294499999999999</v>
      </c>
      <c r="C27" s="17">
        <v>0.30049999999999999</v>
      </c>
      <c r="D27">
        <v>-502</v>
      </c>
    </row>
    <row r="28" spans="1:4">
      <c r="B28" s="13"/>
    </row>
    <row r="29" spans="1:4">
      <c r="A29" s="23">
        <v>42.709055765004102</v>
      </c>
      <c r="B29" s="24">
        <v>43.616199999999999</v>
      </c>
      <c r="C29" s="17">
        <v>1.546</v>
      </c>
      <c r="D29">
        <v>-502</v>
      </c>
    </row>
    <row r="30" spans="1:4">
      <c r="A30">
        <v>22.218565326719101</v>
      </c>
      <c r="B30" s="13">
        <v>29.296399999999998</v>
      </c>
      <c r="C30" s="17">
        <v>1.546</v>
      </c>
      <c r="D30">
        <v>-502</v>
      </c>
    </row>
    <row r="31" spans="1:4">
      <c r="A31">
        <v>1.7094000444164801</v>
      </c>
      <c r="B31" s="13">
        <v>5.9343300000000001</v>
      </c>
      <c r="C31" s="17">
        <v>1.546</v>
      </c>
      <c r="D31">
        <v>-502</v>
      </c>
    </row>
    <row r="32" spans="1:4">
      <c r="A32">
        <v>-18.8012031741976</v>
      </c>
      <c r="B32" s="13">
        <v>-17.186599999999999</v>
      </c>
      <c r="C32" s="17">
        <v>1.546</v>
      </c>
      <c r="D32">
        <v>-502</v>
      </c>
    </row>
    <row r="33" spans="1:11">
      <c r="A33">
        <v>-39.296000173094697</v>
      </c>
      <c r="B33" s="13">
        <v>-40.777500000000003</v>
      </c>
      <c r="C33" s="17">
        <v>1.546</v>
      </c>
      <c r="D33">
        <v>-502</v>
      </c>
    </row>
    <row r="35" spans="1:11" s="21" customFormat="1"/>
    <row r="37" spans="1:11">
      <c r="A37" t="s">
        <v>16</v>
      </c>
      <c r="B37" t="s">
        <v>5</v>
      </c>
      <c r="C37" s="11" t="s">
        <v>6</v>
      </c>
      <c r="D37" t="s">
        <v>17</v>
      </c>
      <c r="E37" t="s">
        <v>17</v>
      </c>
      <c r="F37" t="s">
        <v>18</v>
      </c>
      <c r="G37" t="s">
        <v>18</v>
      </c>
      <c r="H37" s="11" t="s">
        <v>19</v>
      </c>
    </row>
    <row r="38" spans="1:11">
      <c r="A38" s="22">
        <v>39.685099999999998</v>
      </c>
      <c r="B38" s="14"/>
      <c r="C38" s="17"/>
      <c r="F38" s="35"/>
      <c r="H38" s="34" t="s">
        <v>34</v>
      </c>
      <c r="I38" s="34">
        <v>0.13340199999999999</v>
      </c>
      <c r="K38">
        <v>0.19103999999999999</v>
      </c>
    </row>
    <row r="39" spans="1:11">
      <c r="A39" s="22">
        <v>20.9483</v>
      </c>
      <c r="B39" s="14">
        <v>14.7517</v>
      </c>
      <c r="C39" s="17">
        <v>-3.5470000000000002</v>
      </c>
      <c r="D39">
        <f>$I$38+$I$39*B39+$I$40*B39*C39</f>
        <v>18.432470058583799</v>
      </c>
      <c r="E39">
        <f>$I$42+$I$43*B39+$I$44*C39*B39</f>
        <v>18.710076926756297</v>
      </c>
      <c r="F39" s="35">
        <f t="shared" ref="F39:F66" si="0">A39-D39</f>
        <v>2.5158299414162002</v>
      </c>
      <c r="G39" s="36">
        <f>A39-E39</f>
        <v>2.2382230732437023</v>
      </c>
      <c r="H39" s="34" t="s">
        <v>35</v>
      </c>
      <c r="I39" s="34">
        <v>0.94336799999999998</v>
      </c>
      <c r="K39">
        <v>0.95021</v>
      </c>
    </row>
    <row r="40" spans="1:11">
      <c r="A40" s="22">
        <v>3.1838600000000001</v>
      </c>
      <c r="B40" s="14">
        <v>1.4879599999999999</v>
      </c>
      <c r="C40" s="17">
        <v>-3.5470000000000002</v>
      </c>
      <c r="D40">
        <f t="shared" ref="D39:D66" si="1">$I$38+$I$39*B40+$I$40*B40*C40</f>
        <v>1.97917444035944</v>
      </c>
      <c r="E40">
        <f t="shared" ref="E40:E66" si="2">$I$42+$I$43*B40+$I$44*C40*B40</f>
        <v>2.0590000443024401</v>
      </c>
      <c r="F40" s="35">
        <f t="shared" si="0"/>
        <v>1.2046855596405601</v>
      </c>
      <c r="G40" s="36">
        <f t="shared" ref="G40:G66" si="3">A40-E40</f>
        <v>1.12485995569756</v>
      </c>
      <c r="H40" s="34" t="s">
        <v>36</v>
      </c>
      <c r="I40" s="34">
        <v>-8.3762000000000003E-2</v>
      </c>
      <c r="K40">
        <v>-8.6037000000000002E-2</v>
      </c>
    </row>
    <row r="41" spans="1:11">
      <c r="A41" s="22">
        <v>-14.5969</v>
      </c>
      <c r="B41" s="14">
        <v>-12.418900000000001</v>
      </c>
      <c r="C41" s="17">
        <v>-3.5470000000000002</v>
      </c>
      <c r="D41">
        <f t="shared" si="1"/>
        <v>-15.271893410884601</v>
      </c>
      <c r="E41">
        <f t="shared" si="2"/>
        <v>-15.399438906817103</v>
      </c>
      <c r="F41" s="35">
        <f t="shared" si="0"/>
        <v>0.67499341088460163</v>
      </c>
      <c r="G41" s="36">
        <f t="shared" si="3"/>
        <v>0.80253890681710338</v>
      </c>
      <c r="H41" s="34"/>
      <c r="I41" s="34"/>
    </row>
    <row r="42" spans="1:11">
      <c r="A42" s="22">
        <v>-33.285699999999999</v>
      </c>
      <c r="B42" s="14">
        <v>-26.026700000000002</v>
      </c>
      <c r="C42" s="17">
        <v>-3.5470000000000002</v>
      </c>
      <c r="D42">
        <f t="shared" si="1"/>
        <v>-32.151985761433799</v>
      </c>
      <c r="E42">
        <f t="shared" si="2"/>
        <v>-32.482442946481299</v>
      </c>
      <c r="F42" s="35">
        <f t="shared" si="0"/>
        <v>-1.1337142385661991</v>
      </c>
      <c r="G42" s="36">
        <f t="shared" si="3"/>
        <v>-0.80325705351869914</v>
      </c>
      <c r="H42" t="s">
        <v>34</v>
      </c>
      <c r="I42">
        <v>0.19103999999999999</v>
      </c>
    </row>
    <row r="43" spans="1:11">
      <c r="A43" s="13"/>
      <c r="B43" s="13"/>
      <c r="F43" s="35">
        <f>F39-F42</f>
        <v>3.6495441799823993</v>
      </c>
      <c r="G43" s="35">
        <f>G39-G42</f>
        <v>3.0414801267624014</v>
      </c>
      <c r="H43" t="s">
        <v>35</v>
      </c>
      <c r="I43">
        <v>0.95021</v>
      </c>
    </row>
    <row r="44" spans="1:11">
      <c r="A44" s="22">
        <v>39.685099999999998</v>
      </c>
      <c r="B44" s="13">
        <v>34.099200000000003</v>
      </c>
      <c r="C44" s="17">
        <v>-2.2690000000000001</v>
      </c>
      <c r="D44">
        <f t="shared" si="1"/>
        <v>38.782252910617601</v>
      </c>
      <c r="E44">
        <f t="shared" si="2"/>
        <v>39.2492168549376</v>
      </c>
      <c r="F44" s="35">
        <f t="shared" si="0"/>
        <v>0.90284708938239788</v>
      </c>
      <c r="G44" s="36">
        <f t="shared" si="3"/>
        <v>0.43588314506239811</v>
      </c>
      <c r="H44" t="s">
        <v>36</v>
      </c>
      <c r="I44">
        <v>-8.6037000000000002E-2</v>
      </c>
    </row>
    <row r="45" spans="1:11">
      <c r="A45" s="22">
        <v>20.9483</v>
      </c>
      <c r="B45" s="13">
        <v>17.648499999999999</v>
      </c>
      <c r="C45" s="17">
        <v>-2.2690000000000001</v>
      </c>
      <c r="D45">
        <f t="shared" si="1"/>
        <v>20.136635075732997</v>
      </c>
      <c r="E45">
        <f t="shared" si="2"/>
        <v>20.406125228520501</v>
      </c>
      <c r="F45" s="35">
        <f t="shared" si="0"/>
        <v>0.81166492426700287</v>
      </c>
      <c r="G45" s="36">
        <f t="shared" si="3"/>
        <v>0.54217477147949822</v>
      </c>
    </row>
    <row r="46" spans="1:11">
      <c r="A46" s="22">
        <v>3.1838600000000001</v>
      </c>
      <c r="B46" s="13">
        <v>2.0649799999999998</v>
      </c>
      <c r="C46" s="17">
        <v>-2.2690000000000001</v>
      </c>
      <c r="D46">
        <f t="shared" si="1"/>
        <v>2.4738998460904398</v>
      </c>
      <c r="E46">
        <f t="shared" si="2"/>
        <v>2.5563258143859398</v>
      </c>
      <c r="F46" s="35">
        <f t="shared" si="0"/>
        <v>0.70996015390956035</v>
      </c>
      <c r="G46" s="36">
        <f t="shared" si="3"/>
        <v>0.62753418561406038</v>
      </c>
    </row>
    <row r="47" spans="1:11">
      <c r="A47" s="22">
        <v>-14.5969</v>
      </c>
      <c r="B47" s="13">
        <v>-13.5969</v>
      </c>
      <c r="C47" s="17">
        <v>-2.2690000000000001</v>
      </c>
      <c r="D47">
        <f t="shared" si="1"/>
        <v>-15.277650486468199</v>
      </c>
      <c r="E47">
        <f t="shared" si="2"/>
        <v>-15.383229334145701</v>
      </c>
      <c r="F47" s="35">
        <f t="shared" si="0"/>
        <v>0.6807504864681988</v>
      </c>
      <c r="G47" s="36">
        <f t="shared" si="3"/>
        <v>0.78632933414570161</v>
      </c>
    </row>
    <row r="48" spans="1:11">
      <c r="A48" s="22">
        <v>-33.285699999999999</v>
      </c>
      <c r="B48" s="13">
        <v>-30.466200000000001</v>
      </c>
      <c r="C48" s="17">
        <v>-2.2690000000000001</v>
      </c>
      <c r="D48">
        <f t="shared" si="1"/>
        <v>-34.397719598543603</v>
      </c>
      <c r="E48">
        <f t="shared" si="2"/>
        <v>-34.705797101688603</v>
      </c>
      <c r="F48" s="35">
        <f t="shared" si="0"/>
        <v>1.1120195985436041</v>
      </c>
      <c r="G48" s="36">
        <f t="shared" si="3"/>
        <v>1.4200971016886044</v>
      </c>
    </row>
    <row r="49" spans="1:7">
      <c r="A49" s="13"/>
      <c r="B49" s="13"/>
      <c r="F49" s="35">
        <f>F44-F48</f>
        <v>-0.20917250916120622</v>
      </c>
      <c r="G49" s="35">
        <f>G44-G48</f>
        <v>-0.98421395662620625</v>
      </c>
    </row>
    <row r="50" spans="1:7">
      <c r="A50" s="22">
        <v>39.685099999999998</v>
      </c>
      <c r="B50" s="22">
        <v>39.685099999999998</v>
      </c>
      <c r="C50" s="20">
        <v>-0.98860000000000003</v>
      </c>
      <c r="D50">
        <f t="shared" si="1"/>
        <v>40.857263984853311</v>
      </c>
      <c r="E50">
        <f t="shared" si="2"/>
        <v>41.275681808484819</v>
      </c>
      <c r="F50" s="35">
        <f t="shared" si="0"/>
        <v>-1.172163984853313</v>
      </c>
      <c r="G50" s="36">
        <f t="shared" si="3"/>
        <v>-1.5905818084848207</v>
      </c>
    </row>
    <row r="51" spans="1:7">
      <c r="A51" s="22">
        <v>20.9483</v>
      </c>
      <c r="B51" s="22">
        <v>20.9483</v>
      </c>
      <c r="C51" s="20">
        <v>-0.98860000000000003</v>
      </c>
      <c r="D51">
        <f t="shared" si="1"/>
        <v>21.630026123847557</v>
      </c>
      <c r="E51">
        <f t="shared" si="2"/>
        <v>21.878106480787061</v>
      </c>
      <c r="F51" s="35">
        <f t="shared" si="0"/>
        <v>-0.68172612384755737</v>
      </c>
      <c r="G51" s="36">
        <f t="shared" si="3"/>
        <v>-0.92980648078706096</v>
      </c>
    </row>
    <row r="52" spans="1:7">
      <c r="A52" s="22">
        <v>3.1838600000000001</v>
      </c>
      <c r="B52" s="22">
        <v>3.1838600000000001</v>
      </c>
      <c r="C52" s="20">
        <v>-0.98860000000000003</v>
      </c>
      <c r="D52">
        <f t="shared" si="1"/>
        <v>3.400599895912952</v>
      </c>
      <c r="E52">
        <f t="shared" si="2"/>
        <v>3.4871825741238522</v>
      </c>
      <c r="F52" s="35">
        <f t="shared" si="0"/>
        <v>-0.21673989591295184</v>
      </c>
      <c r="G52" s="36">
        <f t="shared" si="3"/>
        <v>-0.30332257412385211</v>
      </c>
    </row>
    <row r="53" spans="1:7">
      <c r="A53" s="22">
        <v>-14.5969</v>
      </c>
      <c r="B53" s="22">
        <v>-14.5969</v>
      </c>
      <c r="C53" s="20">
        <v>-0.98860000000000003</v>
      </c>
      <c r="D53">
        <f t="shared" si="1"/>
        <v>-14.84557350986908</v>
      </c>
      <c r="E53">
        <f t="shared" si="2"/>
        <v>-14.920636876567581</v>
      </c>
      <c r="F53" s="35">
        <f t="shared" si="0"/>
        <v>0.24867350986908043</v>
      </c>
      <c r="G53" s="36">
        <f t="shared" si="3"/>
        <v>0.32373687656758143</v>
      </c>
    </row>
    <row r="54" spans="1:7">
      <c r="A54" s="22">
        <v>-33.285699999999999</v>
      </c>
      <c r="B54" s="22">
        <v>-33.285699999999999</v>
      </c>
      <c r="C54" s="20">
        <v>-0.98860000000000003</v>
      </c>
      <c r="D54">
        <f t="shared" si="1"/>
        <v>-34.023554965441235</v>
      </c>
      <c r="E54">
        <f t="shared" si="2"/>
        <v>-34.268519427711738</v>
      </c>
      <c r="F54" s="35">
        <f t="shared" si="0"/>
        <v>0.73785496544123674</v>
      </c>
      <c r="G54" s="36">
        <f t="shared" si="3"/>
        <v>0.98281942771173902</v>
      </c>
    </row>
    <row r="55" spans="1:7">
      <c r="A55" s="13"/>
      <c r="B55" s="13"/>
      <c r="F55" s="35">
        <f>F50-F54</f>
        <v>-1.9100189502945497</v>
      </c>
      <c r="G55" s="35">
        <f>G50-G54</f>
        <v>-2.5734012361965597</v>
      </c>
    </row>
    <row r="56" spans="1:7">
      <c r="A56" s="22">
        <v>39.685099999999998</v>
      </c>
      <c r="B56" s="13">
        <v>44.161999999999999</v>
      </c>
      <c r="C56" s="17">
        <v>0.30049999999999999</v>
      </c>
      <c r="D56">
        <f t="shared" si="1"/>
        <v>40.682840834077993</v>
      </c>
      <c r="E56">
        <f t="shared" si="2"/>
        <v>41.012444438803001</v>
      </c>
      <c r="F56" s="35">
        <f t="shared" si="0"/>
        <v>-0.99774083407799452</v>
      </c>
      <c r="G56" s="36">
        <f t="shared" si="3"/>
        <v>-1.3273444388030029</v>
      </c>
    </row>
    <row r="57" spans="1:7">
      <c r="A57" s="22">
        <v>20.9483</v>
      </c>
      <c r="B57" s="13">
        <v>24.430299999999999</v>
      </c>
      <c r="C57" s="17">
        <v>0.30049999999999999</v>
      </c>
      <c r="D57">
        <f t="shared" si="1"/>
        <v>22.565242848425697</v>
      </c>
      <c r="E57">
        <f t="shared" si="2"/>
        <v>22.773331491809451</v>
      </c>
      <c r="F57" s="35">
        <f t="shared" si="0"/>
        <v>-1.6169428484256976</v>
      </c>
      <c r="G57" s="36">
        <f t="shared" si="3"/>
        <v>-1.825031491809451</v>
      </c>
    </row>
    <row r="58" spans="1:7">
      <c r="A58" s="22">
        <v>3.1838600000000001</v>
      </c>
      <c r="B58" s="13">
        <v>4.5930499999999999</v>
      </c>
      <c r="C58" s="17">
        <v>0.30049999999999999</v>
      </c>
      <c r="D58">
        <f t="shared" si="1"/>
        <v>4.3507291146429496</v>
      </c>
      <c r="E58">
        <f t="shared" si="2"/>
        <v>4.4366527815235743</v>
      </c>
      <c r="F58" s="35">
        <f t="shared" si="0"/>
        <v>-1.1668691146429495</v>
      </c>
      <c r="G58" s="36">
        <f t="shared" si="3"/>
        <v>-1.2527927815235742</v>
      </c>
    </row>
    <row r="59" spans="1:7">
      <c r="A59" s="22">
        <v>-14.5969</v>
      </c>
      <c r="B59" s="13">
        <v>-15.1806</v>
      </c>
      <c r="C59" s="17">
        <v>0.30049999999999999</v>
      </c>
      <c r="D59">
        <f t="shared" si="1"/>
        <v>-13.805387256931398</v>
      </c>
      <c r="E59">
        <f t="shared" si="2"/>
        <v>-13.8412368946989</v>
      </c>
      <c r="F59" s="35">
        <f t="shared" si="0"/>
        <v>-0.79151274306860131</v>
      </c>
      <c r="G59" s="36">
        <f t="shared" si="3"/>
        <v>-0.75566310530109959</v>
      </c>
    </row>
    <row r="60" spans="1:7">
      <c r="A60" s="22">
        <v>-33.285699999999999</v>
      </c>
      <c r="B60" s="13">
        <v>-36.294499999999999</v>
      </c>
      <c r="C60" s="17">
        <v>0.30049999999999999</v>
      </c>
      <c r="D60">
        <f t="shared" si="1"/>
        <v>-33.192117853345508</v>
      </c>
      <c r="E60">
        <f t="shared" si="2"/>
        <v>-33.357994541101746</v>
      </c>
      <c r="F60" s="35">
        <f t="shared" si="0"/>
        <v>-9.3582146654490828E-2</v>
      </c>
      <c r="G60" s="36">
        <f t="shared" si="3"/>
        <v>7.2294541101747711E-2</v>
      </c>
    </row>
    <row r="61" spans="1:7">
      <c r="A61" s="13"/>
      <c r="B61" s="13"/>
      <c r="F61" s="35">
        <f>F56-F60</f>
        <v>-0.90415868742350369</v>
      </c>
      <c r="G61" s="35">
        <f>G56-G60</f>
        <v>-1.3996389799047506</v>
      </c>
    </row>
    <row r="62" spans="1:7">
      <c r="A62" s="22">
        <v>39.685099999999998</v>
      </c>
      <c r="B62" s="24"/>
      <c r="C62" s="17"/>
      <c r="F62" s="35"/>
      <c r="G62" s="36"/>
    </row>
    <row r="63" spans="1:7">
      <c r="A63" s="22">
        <v>20.9483</v>
      </c>
      <c r="B63" s="13">
        <v>29.296399999999998</v>
      </c>
      <c r="C63" s="17">
        <v>1.546</v>
      </c>
      <c r="D63">
        <f t="shared" si="1"/>
        <v>23.976920137387197</v>
      </c>
      <c r="E63">
        <f t="shared" si="2"/>
        <v>24.131964272927199</v>
      </c>
      <c r="F63" s="35">
        <f t="shared" si="0"/>
        <v>-3.0286201373871968</v>
      </c>
      <c r="G63" s="36">
        <f t="shared" si="3"/>
        <v>-3.1836642729271993</v>
      </c>
    </row>
    <row r="64" spans="1:7">
      <c r="A64" s="22">
        <v>3.1838600000000001</v>
      </c>
      <c r="B64" s="13">
        <v>5.9343300000000001</v>
      </c>
      <c r="C64" s="17">
        <v>1.546</v>
      </c>
      <c r="D64">
        <f t="shared" si="1"/>
        <v>4.9631867171748407</v>
      </c>
      <c r="E64">
        <f t="shared" si="2"/>
        <v>5.0405554742753402</v>
      </c>
      <c r="F64" s="35">
        <f t="shared" si="0"/>
        <v>-1.7793267171748406</v>
      </c>
      <c r="G64" s="36">
        <f t="shared" si="3"/>
        <v>-1.8566954742753401</v>
      </c>
    </row>
    <row r="65" spans="1:7">
      <c r="A65" s="22">
        <v>-14.5969</v>
      </c>
      <c r="B65" s="13">
        <v>-17.186599999999999</v>
      </c>
      <c r="C65" s="17">
        <v>1.546</v>
      </c>
      <c r="D65">
        <f t="shared" si="1"/>
        <v>-13.854289621496799</v>
      </c>
      <c r="E65">
        <f t="shared" si="2"/>
        <v>-13.853794488506797</v>
      </c>
      <c r="F65" s="35">
        <f t="shared" si="0"/>
        <v>-0.74261037850320122</v>
      </c>
      <c r="G65" s="36">
        <f t="shared" si="3"/>
        <v>-0.74310551149320325</v>
      </c>
    </row>
    <row r="66" spans="1:7">
      <c r="A66" s="22">
        <v>-33.285699999999999</v>
      </c>
      <c r="B66" s="13">
        <v>-40.777500000000003</v>
      </c>
      <c r="C66" s="17">
        <v>1.546</v>
      </c>
      <c r="D66">
        <f t="shared" si="1"/>
        <v>-33.054261359569999</v>
      </c>
      <c r="E66">
        <f t="shared" si="2"/>
        <v>-33.132202430445005</v>
      </c>
      <c r="F66" s="35">
        <f t="shared" si="0"/>
        <v>-0.23143864042999951</v>
      </c>
      <c r="G66" s="36">
        <f t="shared" si="3"/>
        <v>-0.15349756955499316</v>
      </c>
    </row>
    <row r="67" spans="1:7">
      <c r="F67" s="35">
        <f>F63-F66</f>
        <v>-2.7971814969571973</v>
      </c>
      <c r="G67" s="35">
        <f>G63-G66</f>
        <v>-3.0301667033722062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4" workbookViewId="0">
      <selection activeCell="A35" sqref="A35:XFD37"/>
    </sheetView>
  </sheetViews>
  <sheetFormatPr baseColWidth="10" defaultColWidth="8.83203125" defaultRowHeight="14" x14ac:dyDescent="0"/>
  <cols>
    <col min="1" max="1" width="13.1640625" customWidth="1"/>
    <col min="2" max="2" width="11" customWidth="1"/>
    <col min="4" max="4" width="12.5" customWidth="1"/>
    <col min="5" max="5" width="12.33203125" customWidth="1"/>
    <col min="6" max="6" width="9" bestFit="1" customWidth="1"/>
  </cols>
  <sheetData>
    <row r="1" spans="1:12">
      <c r="B1" s="4" t="s">
        <v>0</v>
      </c>
      <c r="C1" s="5" t="s">
        <v>1</v>
      </c>
      <c r="E1" s="25" t="s">
        <v>0</v>
      </c>
      <c r="F1" s="25" t="s">
        <v>1</v>
      </c>
      <c r="H1" s="4" t="s">
        <v>0</v>
      </c>
      <c r="I1" s="5" t="s">
        <v>1</v>
      </c>
      <c r="L1" s="17" t="s">
        <v>19</v>
      </c>
    </row>
    <row r="2" spans="1:12">
      <c r="B2" s="9">
        <v>-537</v>
      </c>
      <c r="C2" s="10">
        <v>-467</v>
      </c>
      <c r="E2" s="26">
        <v>-211</v>
      </c>
      <c r="F2" s="26">
        <v>-163</v>
      </c>
      <c r="H2" s="9">
        <v>90</v>
      </c>
      <c r="I2" s="10">
        <v>138</v>
      </c>
    </row>
    <row r="3" spans="1:12">
      <c r="A3" t="s">
        <v>23</v>
      </c>
    </row>
    <row r="4" spans="1:12">
      <c r="A4" t="s">
        <v>4</v>
      </c>
      <c r="B4" t="s">
        <v>5</v>
      </c>
      <c r="C4" s="11" t="s">
        <v>14</v>
      </c>
      <c r="D4" s="11" t="s">
        <v>8</v>
      </c>
      <c r="G4" s="11" t="s">
        <v>24</v>
      </c>
    </row>
    <row r="5" spans="1:12">
      <c r="A5" s="12">
        <v>42.709055765004102</v>
      </c>
      <c r="B5" s="13"/>
      <c r="C5" s="17"/>
    </row>
    <row r="6" spans="1:12">
      <c r="A6">
        <v>22.218565326719101</v>
      </c>
      <c r="B6" s="13">
        <v>13.029299999999999</v>
      </c>
      <c r="C6" s="17">
        <v>-2.6640000000000001</v>
      </c>
      <c r="D6">
        <v>-187</v>
      </c>
    </row>
    <row r="7" spans="1:12">
      <c r="A7">
        <v>1.7094000444164801</v>
      </c>
      <c r="B7" s="13">
        <v>1.02207</v>
      </c>
      <c r="C7" s="17">
        <v>-2.6640000000000001</v>
      </c>
      <c r="D7">
        <v>-187</v>
      </c>
    </row>
    <row r="8" spans="1:12">
      <c r="A8">
        <v>-18.8012031741976</v>
      </c>
      <c r="B8" s="13">
        <v>-11.013400000000001</v>
      </c>
      <c r="C8" s="17">
        <v>-2.6640000000000001</v>
      </c>
      <c r="D8">
        <v>-187</v>
      </c>
    </row>
    <row r="9" spans="1:12">
      <c r="A9" s="15">
        <v>-39.296000173094697</v>
      </c>
      <c r="B9" s="13"/>
      <c r="C9" s="17">
        <v>-2.6640000000000001</v>
      </c>
      <c r="D9">
        <v>-187</v>
      </c>
    </row>
    <row r="10" spans="1:12">
      <c r="B10" s="13"/>
    </row>
    <row r="11" spans="1:12">
      <c r="A11">
        <v>42.709055765004102</v>
      </c>
      <c r="B11" s="13">
        <v>29.418500000000002</v>
      </c>
      <c r="C11" s="17">
        <v>-1.3819999999999999</v>
      </c>
      <c r="D11">
        <v>-187</v>
      </c>
    </row>
    <row r="12" spans="1:12">
      <c r="A12">
        <v>22.218565326719101</v>
      </c>
      <c r="B12" s="13">
        <v>16.196899999999999</v>
      </c>
      <c r="C12" s="17">
        <v>-1.3819999999999999</v>
      </c>
      <c r="D12">
        <v>-187</v>
      </c>
    </row>
    <row r="13" spans="1:12">
      <c r="A13">
        <v>1.7094000444164801</v>
      </c>
      <c r="B13" s="13">
        <v>1.94634</v>
      </c>
      <c r="C13" s="17">
        <v>-1.3819999999999999</v>
      </c>
      <c r="D13">
        <v>-187</v>
      </c>
    </row>
    <row r="14" spans="1:12">
      <c r="A14">
        <v>-18.8012031741976</v>
      </c>
      <c r="B14" s="13">
        <v>-12.405200000000001</v>
      </c>
      <c r="C14" s="17">
        <v>-1.3819999999999999</v>
      </c>
      <c r="D14">
        <v>-187</v>
      </c>
    </row>
    <row r="15" spans="1:12">
      <c r="A15">
        <v>-39.296000173094697</v>
      </c>
      <c r="B15" s="13">
        <v>-27.4421</v>
      </c>
      <c r="C15" s="17">
        <v>-1.3819999999999999</v>
      </c>
      <c r="D15">
        <v>-187</v>
      </c>
    </row>
    <row r="16" spans="1:12">
      <c r="B16" s="13"/>
    </row>
    <row r="17" spans="1:4">
      <c r="A17" s="18">
        <v>42.709055765004102</v>
      </c>
      <c r="B17" s="22">
        <v>36.278399999999998</v>
      </c>
      <c r="C17" s="20">
        <v>-0.1295</v>
      </c>
      <c r="D17" s="18">
        <v>-187</v>
      </c>
    </row>
    <row r="18" spans="1:4">
      <c r="A18" s="18">
        <v>22.218565326719101</v>
      </c>
      <c r="B18" s="22">
        <v>19.205300000000001</v>
      </c>
      <c r="C18" s="20">
        <v>-0.1295</v>
      </c>
      <c r="D18" s="18">
        <v>-187</v>
      </c>
    </row>
    <row r="19" spans="1:4">
      <c r="A19" s="18">
        <v>1.7094000444164801</v>
      </c>
      <c r="B19" s="22">
        <v>2.98645</v>
      </c>
      <c r="C19" s="20">
        <v>-0.1295</v>
      </c>
      <c r="D19" s="18">
        <v>-187</v>
      </c>
    </row>
    <row r="20" spans="1:4">
      <c r="A20" s="18">
        <v>-18.8012031741976</v>
      </c>
      <c r="B20" s="22">
        <v>-13.1571</v>
      </c>
      <c r="C20" s="20">
        <v>-0.1295</v>
      </c>
      <c r="D20" s="18">
        <v>-187</v>
      </c>
    </row>
    <row r="21" spans="1:4">
      <c r="A21" s="18">
        <v>-39.296000173094697</v>
      </c>
      <c r="B21" s="22">
        <v>-30.440100000000001</v>
      </c>
      <c r="C21" s="20">
        <v>-0.1295</v>
      </c>
      <c r="D21" s="18">
        <v>-187</v>
      </c>
    </row>
    <row r="22" spans="1:4">
      <c r="B22" s="13"/>
    </row>
    <row r="23" spans="1:4">
      <c r="A23">
        <v>42.709055765004102</v>
      </c>
      <c r="B23" s="13">
        <v>41.633299999999998</v>
      </c>
      <c r="C23" s="17">
        <v>1.1220000000000001</v>
      </c>
      <c r="D23">
        <v>-187</v>
      </c>
    </row>
    <row r="24" spans="1:4">
      <c r="A24">
        <v>22.218565326719101</v>
      </c>
      <c r="B24" s="13">
        <v>22.523499999999999</v>
      </c>
      <c r="C24" s="17">
        <v>1.1220000000000001</v>
      </c>
      <c r="D24">
        <v>-187</v>
      </c>
    </row>
    <row r="25" spans="1:4">
      <c r="A25">
        <v>1.7094000444164801</v>
      </c>
      <c r="B25" s="13">
        <v>4.2347900000000003</v>
      </c>
      <c r="C25" s="17">
        <v>1.1220000000000001</v>
      </c>
      <c r="D25">
        <v>-187</v>
      </c>
    </row>
    <row r="26" spans="1:4">
      <c r="A26">
        <v>-18.8012031741976</v>
      </c>
      <c r="B26" s="13">
        <v>-14.026899999999999</v>
      </c>
      <c r="C26" s="17">
        <v>1.1220000000000001</v>
      </c>
      <c r="D26">
        <v>-187</v>
      </c>
    </row>
    <row r="27" spans="1:4">
      <c r="A27">
        <v>-39.296000173094697</v>
      </c>
      <c r="B27" s="13">
        <v>-33.386400000000002</v>
      </c>
      <c r="C27" s="17">
        <v>1.1220000000000001</v>
      </c>
      <c r="D27">
        <v>-187</v>
      </c>
    </row>
    <row r="28" spans="1:4">
      <c r="B28" s="13"/>
    </row>
    <row r="29" spans="1:4">
      <c r="A29" s="23">
        <v>42.709055765004102</v>
      </c>
      <c r="B29" s="13">
        <v>45.220700000000001</v>
      </c>
      <c r="C29" s="17">
        <v>2.3279999999999998</v>
      </c>
      <c r="D29">
        <v>-187</v>
      </c>
    </row>
    <row r="30" spans="1:4">
      <c r="A30">
        <v>22.218565326719101</v>
      </c>
      <c r="B30" s="13">
        <v>26.581</v>
      </c>
      <c r="C30" s="17">
        <v>2.3279999999999998</v>
      </c>
      <c r="D30">
        <v>-187</v>
      </c>
    </row>
    <row r="31" spans="1:4">
      <c r="A31">
        <v>1.7094000444164801</v>
      </c>
      <c r="B31" s="13">
        <v>5.4777899999999997</v>
      </c>
      <c r="C31" s="17">
        <v>2.3279999999999998</v>
      </c>
      <c r="D31">
        <v>-187</v>
      </c>
    </row>
    <row r="32" spans="1:4">
      <c r="A32">
        <v>-18.8012031741976</v>
      </c>
      <c r="B32" s="13">
        <v>-15.5466</v>
      </c>
      <c r="C32" s="17">
        <v>2.3279999999999998</v>
      </c>
      <c r="D32">
        <v>-187</v>
      </c>
    </row>
    <row r="33" spans="1:9">
      <c r="A33">
        <v>-39.296000173094697</v>
      </c>
      <c r="B33" s="13">
        <v>-37.355699999999999</v>
      </c>
      <c r="C33" s="17">
        <v>2.3279999999999998</v>
      </c>
      <c r="D33">
        <v>-187</v>
      </c>
    </row>
    <row r="35" spans="1:9" s="21" customFormat="1"/>
    <row r="37" spans="1:9">
      <c r="A37" t="s">
        <v>16</v>
      </c>
      <c r="B37" t="s">
        <v>5</v>
      </c>
      <c r="C37" s="11" t="s">
        <v>6</v>
      </c>
      <c r="D37" t="s">
        <v>17</v>
      </c>
      <c r="E37" t="s">
        <v>17</v>
      </c>
      <c r="F37" t="s">
        <v>18</v>
      </c>
      <c r="G37" t="s">
        <v>18</v>
      </c>
      <c r="H37" s="11" t="s">
        <v>19</v>
      </c>
    </row>
    <row r="38" spans="1:9">
      <c r="A38" s="22">
        <v>36.278399999999998</v>
      </c>
      <c r="C38" s="17"/>
      <c r="F38" s="32"/>
      <c r="H38" s="34" t="s">
        <v>34</v>
      </c>
      <c r="I38" s="34">
        <v>0.116732</v>
      </c>
    </row>
    <row r="39" spans="1:9">
      <c r="A39" s="22">
        <v>19.205300000000001</v>
      </c>
      <c r="B39" s="13">
        <v>13.029299999999999</v>
      </c>
      <c r="C39" s="17">
        <v>-2.6640000000000001</v>
      </c>
      <c r="D39">
        <f t="shared" ref="D39:D66" si="0">$I$38+$I$39*B39+$I$40*B39*C39</f>
        <v>16.8047573161016</v>
      </c>
      <c r="F39" s="32">
        <f t="shared" ref="F39:F66" si="1">A39-D39</f>
        <v>2.4005426838984008</v>
      </c>
      <c r="H39" s="34" t="s">
        <v>37</v>
      </c>
      <c r="I39" s="34">
        <v>1.0122549999999999</v>
      </c>
    </row>
    <row r="40" spans="1:9">
      <c r="A40" s="22">
        <v>2.98645</v>
      </c>
      <c r="B40" s="13">
        <v>1.02207</v>
      </c>
      <c r="C40" s="17">
        <v>-2.6640000000000001</v>
      </c>
      <c r="D40">
        <f t="shared" si="0"/>
        <v>1.42580693378984</v>
      </c>
      <c r="F40" s="32">
        <f t="shared" si="1"/>
        <v>1.56064306621016</v>
      </c>
      <c r="H40" s="34" t="s">
        <v>38</v>
      </c>
      <c r="I40" s="34">
        <v>-0.10080799999999999</v>
      </c>
    </row>
    <row r="41" spans="1:9">
      <c r="A41" s="22">
        <v>-13.1571</v>
      </c>
      <c r="B41" s="13">
        <v>-11.013400000000001</v>
      </c>
      <c r="C41" s="17">
        <v>-2.6640000000000001</v>
      </c>
      <c r="D41">
        <f t="shared" si="0"/>
        <v>-13.989313452660799</v>
      </c>
      <c r="F41" s="32">
        <f t="shared" si="1"/>
        <v>0.83221345266079894</v>
      </c>
    </row>
    <row r="42" spans="1:9">
      <c r="A42" s="22">
        <v>-30.440100000000001</v>
      </c>
      <c r="B42" s="13"/>
      <c r="C42" s="17"/>
      <c r="F42" s="32"/>
    </row>
    <row r="43" spans="1:9">
      <c r="B43" s="13"/>
      <c r="F43" s="32"/>
    </row>
    <row r="44" spans="1:9">
      <c r="A44" s="22">
        <v>36.278399999999998</v>
      </c>
      <c r="B44" s="13">
        <v>29.418500000000002</v>
      </c>
      <c r="C44" s="17">
        <v>-1.3819999999999999</v>
      </c>
      <c r="D44">
        <f t="shared" si="0"/>
        <v>33.994242762035995</v>
      </c>
      <c r="F44" s="32">
        <f t="shared" si="1"/>
        <v>2.2841572379640027</v>
      </c>
    </row>
    <row r="45" spans="1:9">
      <c r="A45" s="22">
        <v>19.205300000000001</v>
      </c>
      <c r="B45" s="13">
        <v>16.196899999999999</v>
      </c>
      <c r="C45" s="17">
        <v>-1.3819999999999999</v>
      </c>
      <c r="D45">
        <f t="shared" si="0"/>
        <v>18.768622955066395</v>
      </c>
      <c r="F45" s="32">
        <f t="shared" si="1"/>
        <v>0.4366770449336066</v>
      </c>
    </row>
    <row r="46" spans="1:9">
      <c r="A46" s="22">
        <v>2.98645</v>
      </c>
      <c r="B46" s="13">
        <v>1.94634</v>
      </c>
      <c r="C46" s="17">
        <v>-1.3819999999999999</v>
      </c>
      <c r="D46">
        <f t="shared" si="0"/>
        <v>2.3580819769390398</v>
      </c>
      <c r="F46" s="32">
        <f t="shared" si="1"/>
        <v>0.62836802306096029</v>
      </c>
    </row>
    <row r="47" spans="1:9">
      <c r="A47" s="22">
        <v>-13.1571</v>
      </c>
      <c r="B47" s="13">
        <v>-12.405200000000001</v>
      </c>
      <c r="C47" s="17">
        <v>-1.3819999999999999</v>
      </c>
      <c r="D47">
        <f t="shared" si="0"/>
        <v>-14.168744707011198</v>
      </c>
      <c r="F47" s="32">
        <f t="shared" si="1"/>
        <v>1.0116447070111985</v>
      </c>
    </row>
    <row r="48" spans="1:9">
      <c r="A48" s="22">
        <v>-30.440100000000001</v>
      </c>
      <c r="B48" s="13">
        <v>-27.4421</v>
      </c>
      <c r="C48" s="17">
        <v>-1.3819999999999999</v>
      </c>
      <c r="D48">
        <f t="shared" si="0"/>
        <v>-31.484812541117599</v>
      </c>
      <c r="F48" s="32">
        <f t="shared" si="1"/>
        <v>1.0447125411175975</v>
      </c>
    </row>
    <row r="49" spans="1:6">
      <c r="B49" s="13"/>
      <c r="F49" s="32"/>
    </row>
    <row r="50" spans="1:6">
      <c r="A50" s="22">
        <v>36.278399999999998</v>
      </c>
      <c r="B50" s="22">
        <v>36.278399999999998</v>
      </c>
      <c r="C50" s="20">
        <v>-0.1295</v>
      </c>
      <c r="D50">
        <f t="shared" si="0"/>
        <v>37.313325098662396</v>
      </c>
      <c r="F50" s="32">
        <f t="shared" si="1"/>
        <v>-1.0349250986623986</v>
      </c>
    </row>
    <row r="51" spans="1:6">
      <c r="A51" s="22">
        <v>19.205300000000001</v>
      </c>
      <c r="B51" s="22">
        <v>19.205300000000001</v>
      </c>
      <c r="C51" s="20">
        <v>-0.1295</v>
      </c>
      <c r="D51">
        <f t="shared" si="0"/>
        <v>19.808111152270801</v>
      </c>
      <c r="F51" s="32">
        <f t="shared" si="1"/>
        <v>-0.60281115227079951</v>
      </c>
    </row>
    <row r="52" spans="1:6">
      <c r="A52" s="22">
        <v>2.98645</v>
      </c>
      <c r="B52" s="22">
        <v>2.98645</v>
      </c>
      <c r="C52" s="20">
        <v>-0.1295</v>
      </c>
      <c r="D52">
        <f t="shared" si="0"/>
        <v>3.1787679624321994</v>
      </c>
      <c r="F52" s="32">
        <f t="shared" si="1"/>
        <v>-0.19231796243219934</v>
      </c>
    </row>
    <row r="53" spans="1:6">
      <c r="A53" s="22">
        <v>-13.1571</v>
      </c>
      <c r="B53" s="22">
        <v>-13.1571</v>
      </c>
      <c r="C53" s="20">
        <v>-0.1295</v>
      </c>
      <c r="D53">
        <f t="shared" si="0"/>
        <v>-13.373369411815599</v>
      </c>
      <c r="F53" s="32">
        <f t="shared" si="1"/>
        <v>0.216269411815599</v>
      </c>
    </row>
    <row r="54" spans="1:6">
      <c r="A54" s="22">
        <v>-30.440100000000001</v>
      </c>
      <c r="B54" s="22">
        <v>-30.440100000000001</v>
      </c>
      <c r="C54" s="20">
        <v>-0.1295</v>
      </c>
      <c r="D54">
        <f t="shared" si="0"/>
        <v>-31.093795850803598</v>
      </c>
      <c r="F54" s="32">
        <f t="shared" si="1"/>
        <v>0.65369585080359727</v>
      </c>
    </row>
    <row r="55" spans="1:6">
      <c r="B55" s="13"/>
      <c r="F55" s="32"/>
    </row>
    <row r="56" spans="1:6">
      <c r="A56" s="22">
        <v>36.278399999999998</v>
      </c>
      <c r="B56" s="13">
        <v>41.633299999999998</v>
      </c>
      <c r="C56" s="17">
        <v>1.1220000000000001</v>
      </c>
      <c r="D56">
        <f t="shared" si="0"/>
        <v>37.551248080919194</v>
      </c>
      <c r="F56" s="32">
        <f t="shared" si="1"/>
        <v>-1.2728480809191964</v>
      </c>
    </row>
    <row r="57" spans="1:6">
      <c r="A57" s="22">
        <v>19.205300000000001</v>
      </c>
      <c r="B57" s="13">
        <v>22.523499999999999</v>
      </c>
      <c r="C57" s="17">
        <v>1.1220000000000001</v>
      </c>
      <c r="D57">
        <f t="shared" si="0"/>
        <v>20.368701527963996</v>
      </c>
      <c r="F57" s="32">
        <f t="shared" si="1"/>
        <v>-1.1634015279639947</v>
      </c>
    </row>
    <row r="58" spans="1:6">
      <c r="A58" s="22">
        <v>2.98645</v>
      </c>
      <c r="B58" s="13">
        <v>4.2347900000000003</v>
      </c>
      <c r="C58" s="17">
        <v>1.1220000000000001</v>
      </c>
      <c r="D58">
        <f t="shared" si="0"/>
        <v>3.9244367544709591</v>
      </c>
      <c r="F58" s="32">
        <f t="shared" si="1"/>
        <v>-0.93798675447095903</v>
      </c>
    </row>
    <row r="59" spans="1:6">
      <c r="A59" s="22">
        <v>-13.1571</v>
      </c>
      <c r="B59" s="13">
        <v>-14.026899999999999</v>
      </c>
      <c r="C59" s="17">
        <v>1.1220000000000001</v>
      </c>
      <c r="D59">
        <f t="shared" si="0"/>
        <v>-12.495533028605598</v>
      </c>
      <c r="F59" s="32">
        <f t="shared" si="1"/>
        <v>-0.6615669713944019</v>
      </c>
    </row>
    <row r="60" spans="1:6">
      <c r="A60" s="22">
        <v>-30.440100000000001</v>
      </c>
      <c r="B60" s="13">
        <v>-33.386400000000002</v>
      </c>
      <c r="C60" s="17">
        <v>1.1220000000000001</v>
      </c>
      <c r="D60">
        <f t="shared" si="0"/>
        <v>-29.9025969430336</v>
      </c>
      <c r="F60" s="32">
        <f t="shared" si="1"/>
        <v>-0.53750305696640055</v>
      </c>
    </row>
    <row r="61" spans="1:6">
      <c r="B61" s="13"/>
      <c r="F61" s="32"/>
    </row>
    <row r="62" spans="1:6">
      <c r="A62" s="22">
        <v>36.278399999999998</v>
      </c>
      <c r="B62" s="13">
        <v>45.220700000000001</v>
      </c>
      <c r="C62" s="17">
        <v>2.3279999999999998</v>
      </c>
      <c r="D62">
        <f t="shared" si="0"/>
        <v>35.279171496503196</v>
      </c>
      <c r="F62" s="32">
        <f t="shared" si="1"/>
        <v>0.99922850349680203</v>
      </c>
    </row>
    <row r="63" spans="1:6">
      <c r="A63" s="22">
        <v>19.205300000000001</v>
      </c>
      <c r="B63" s="13">
        <v>26.581</v>
      </c>
      <c r="C63" s="17">
        <v>2.3279999999999998</v>
      </c>
      <c r="D63">
        <f t="shared" si="0"/>
        <v>20.785425856055998</v>
      </c>
      <c r="F63" s="32">
        <f t="shared" si="1"/>
        <v>-1.5801258560559965</v>
      </c>
    </row>
    <row r="64" spans="1:6">
      <c r="A64" s="22">
        <v>2.98645</v>
      </c>
      <c r="B64" s="13">
        <v>5.4777899999999997</v>
      </c>
      <c r="C64" s="17">
        <v>2.3279999999999998</v>
      </c>
      <c r="D64">
        <f t="shared" si="0"/>
        <v>4.3761189499930389</v>
      </c>
      <c r="F64" s="32">
        <f t="shared" si="1"/>
        <v>-1.3896689499930388</v>
      </c>
    </row>
    <row r="65" spans="1:6">
      <c r="A65" s="22">
        <v>-13.1571</v>
      </c>
      <c r="B65" s="13">
        <v>-15.5466</v>
      </c>
      <c r="C65" s="17">
        <v>2.3279999999999998</v>
      </c>
      <c r="D65">
        <f t="shared" si="0"/>
        <v>-11.971899575281599</v>
      </c>
      <c r="F65" s="32">
        <f t="shared" si="1"/>
        <v>-1.1852004247184009</v>
      </c>
    </row>
    <row r="66" spans="1:6">
      <c r="A66" s="22">
        <v>-30.440100000000001</v>
      </c>
      <c r="B66" s="13">
        <v>-37.355699999999999</v>
      </c>
      <c r="C66" s="17">
        <v>2.3279999999999998</v>
      </c>
      <c r="D66">
        <f t="shared" si="0"/>
        <v>-28.930088175263201</v>
      </c>
      <c r="F66" s="32">
        <f t="shared" si="1"/>
        <v>-1.5100118247368002</v>
      </c>
    </row>
  </sheetData>
  <phoneticPr fontId="5" type="noConversion"/>
  <pageMargins left="0.78749999999999998" right="0.78749999999999998" top="1.0249999999999999" bottom="1.0249999999999999" header="0.78749999999999998" footer="0.78749999999999998"/>
  <pageSetup firstPageNumber="0" orientation="portrait" horizontalDpi="4294967292" verticalDpi="4294967292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2" workbookViewId="0">
      <selection activeCell="G59" sqref="G59"/>
    </sheetView>
  </sheetViews>
  <sheetFormatPr baseColWidth="10" defaultColWidth="8.83203125" defaultRowHeight="14" x14ac:dyDescent="0"/>
  <cols>
    <col min="1" max="1" width="11.1640625" customWidth="1"/>
    <col min="2" max="2" width="10.83203125" customWidth="1"/>
    <col min="3" max="3" width="16.33203125" customWidth="1"/>
    <col min="4" max="4" width="12.5" customWidth="1"/>
    <col min="5" max="5" width="17.5" customWidth="1"/>
  </cols>
  <sheetData>
    <row r="1" spans="1:12">
      <c r="B1" s="27" t="s">
        <v>0</v>
      </c>
      <c r="C1" s="27" t="s">
        <v>1</v>
      </c>
      <c r="E1" s="27" t="s">
        <v>0</v>
      </c>
      <c r="F1" s="27" t="s">
        <v>1</v>
      </c>
      <c r="H1" s="28" t="s">
        <v>0</v>
      </c>
      <c r="I1" s="28" t="s">
        <v>1</v>
      </c>
      <c r="L1" s="17" t="s">
        <v>19</v>
      </c>
    </row>
    <row r="2" spans="1:12">
      <c r="B2" s="29">
        <v>-537</v>
      </c>
      <c r="C2" s="29">
        <v>-467</v>
      </c>
      <c r="E2" s="29">
        <v>-211</v>
      </c>
      <c r="F2" s="29">
        <v>-163</v>
      </c>
      <c r="H2" s="30">
        <v>90</v>
      </c>
      <c r="I2" s="30">
        <v>138</v>
      </c>
    </row>
    <row r="3" spans="1:12">
      <c r="A3" t="s">
        <v>25</v>
      </c>
    </row>
    <row r="4" spans="1:12">
      <c r="A4" t="s">
        <v>4</v>
      </c>
      <c r="B4" t="s">
        <v>26</v>
      </c>
      <c r="C4" s="11" t="s">
        <v>14</v>
      </c>
      <c r="D4" s="11" t="s">
        <v>8</v>
      </c>
      <c r="G4" s="11" t="s">
        <v>24</v>
      </c>
    </row>
    <row r="5" spans="1:12">
      <c r="A5" s="12">
        <v>42.709055765004102</v>
      </c>
      <c r="B5" s="13"/>
      <c r="C5" s="31">
        <v>-1.7090000000000001</v>
      </c>
      <c r="D5">
        <v>114</v>
      </c>
    </row>
    <row r="6" spans="1:12">
      <c r="A6">
        <v>22.218565326719101</v>
      </c>
      <c r="B6" s="13">
        <v>11.675800000000001</v>
      </c>
      <c r="C6" s="31">
        <v>-1.7090000000000001</v>
      </c>
      <c r="D6">
        <v>114</v>
      </c>
    </row>
    <row r="7" spans="1:12">
      <c r="A7">
        <v>1.7094000444164801</v>
      </c>
      <c r="B7" s="13">
        <v>1.5354000000000001</v>
      </c>
      <c r="C7" s="31">
        <v>-1.7090000000000001</v>
      </c>
      <c r="D7">
        <v>114</v>
      </c>
    </row>
    <row r="8" spans="1:12">
      <c r="A8">
        <v>-18.8012031741976</v>
      </c>
      <c r="B8" s="13">
        <v>-8.5548800000000007</v>
      </c>
      <c r="C8" s="31">
        <v>-1.7090000000000001</v>
      </c>
      <c r="D8">
        <v>114</v>
      </c>
    </row>
    <row r="9" spans="1:12">
      <c r="A9" s="15">
        <v>-39.296000173094697</v>
      </c>
      <c r="B9" s="13"/>
      <c r="C9" s="31">
        <v>-1.7090000000000001</v>
      </c>
      <c r="D9">
        <v>114</v>
      </c>
    </row>
    <row r="10" spans="1:12">
      <c r="B10" s="13"/>
    </row>
    <row r="11" spans="1:12">
      <c r="A11">
        <v>42.709055765004102</v>
      </c>
      <c r="B11" s="13"/>
      <c r="C11" s="31">
        <v>-0.4546</v>
      </c>
      <c r="D11">
        <v>114</v>
      </c>
    </row>
    <row r="12" spans="1:12">
      <c r="A12">
        <v>22.218565326719101</v>
      </c>
      <c r="B12" s="13">
        <v>15.348100000000001</v>
      </c>
      <c r="C12" s="31">
        <v>-0.4546</v>
      </c>
      <c r="D12">
        <v>114</v>
      </c>
    </row>
    <row r="13" spans="1:12">
      <c r="A13">
        <v>1.7094000444164801</v>
      </c>
      <c r="B13" s="13">
        <v>2.45343</v>
      </c>
      <c r="C13" s="31">
        <v>-0.4546</v>
      </c>
      <c r="D13">
        <v>114</v>
      </c>
    </row>
    <row r="14" spans="1:12">
      <c r="A14">
        <v>-18.8012031741976</v>
      </c>
      <c r="B14" s="13">
        <v>-10.702</v>
      </c>
      <c r="C14" s="31">
        <v>-0.4546</v>
      </c>
      <c r="D14">
        <v>114</v>
      </c>
    </row>
    <row r="15" spans="1:12">
      <c r="A15">
        <v>-39.296000173094697</v>
      </c>
      <c r="B15" s="13">
        <v>-23.852</v>
      </c>
      <c r="C15" s="31">
        <v>-0.4546</v>
      </c>
      <c r="D15">
        <v>114</v>
      </c>
    </row>
    <row r="16" spans="1:12">
      <c r="B16" s="13"/>
    </row>
    <row r="17" spans="1:4">
      <c r="A17" s="18">
        <v>42.709055765004102</v>
      </c>
      <c r="B17" s="22">
        <v>33.173000000000002</v>
      </c>
      <c r="C17" s="20">
        <v>0.77370000000000005</v>
      </c>
      <c r="D17" s="18">
        <v>114</v>
      </c>
    </row>
    <row r="18" spans="1:4">
      <c r="A18" s="18">
        <v>22.218565326719101</v>
      </c>
      <c r="B18" s="22">
        <v>18.388400000000001</v>
      </c>
      <c r="C18" s="20">
        <v>0.77370000000000005</v>
      </c>
      <c r="D18" s="18">
        <v>114</v>
      </c>
    </row>
    <row r="19" spans="1:4">
      <c r="A19" s="18">
        <v>1.7094000444164801</v>
      </c>
      <c r="B19" s="22">
        <v>3.32605</v>
      </c>
      <c r="C19" s="20">
        <v>0.77370000000000005</v>
      </c>
      <c r="D19" s="18">
        <v>114</v>
      </c>
    </row>
    <row r="20" spans="1:4">
      <c r="A20" s="18">
        <v>-18.8012031741976</v>
      </c>
      <c r="B20" s="22">
        <v>-11.678000000000001</v>
      </c>
      <c r="C20" s="20">
        <v>0.77370000000000005</v>
      </c>
      <c r="D20" s="18">
        <v>114</v>
      </c>
    </row>
    <row r="21" spans="1:4">
      <c r="A21" s="18">
        <v>-39.296000173094697</v>
      </c>
      <c r="B21" s="22">
        <v>-27.76</v>
      </c>
      <c r="C21" s="20">
        <v>0.77370000000000005</v>
      </c>
      <c r="D21" s="18">
        <v>114</v>
      </c>
    </row>
    <row r="22" spans="1:4">
      <c r="B22" s="13"/>
    </row>
    <row r="23" spans="1:4">
      <c r="A23">
        <v>42.709055765004102</v>
      </c>
      <c r="B23" s="13">
        <v>39.084000000000003</v>
      </c>
      <c r="C23" s="31">
        <v>2.0129999999999999</v>
      </c>
      <c r="D23">
        <v>114</v>
      </c>
    </row>
    <row r="24" spans="1:4">
      <c r="A24">
        <v>22.218565326719101</v>
      </c>
      <c r="B24" s="13">
        <v>21.314599999999999</v>
      </c>
      <c r="C24" s="31">
        <v>2.0129999999999999</v>
      </c>
      <c r="D24">
        <v>114</v>
      </c>
    </row>
    <row r="25" spans="1:4">
      <c r="A25">
        <v>1.7094000444164801</v>
      </c>
      <c r="B25" s="13">
        <v>4.4874099999999997</v>
      </c>
      <c r="C25" s="31">
        <v>2.0129999999999999</v>
      </c>
      <c r="D25">
        <v>114</v>
      </c>
    </row>
    <row r="26" spans="1:4">
      <c r="A26">
        <v>-18.8012031741976</v>
      </c>
      <c r="B26" s="13">
        <v>-12.5344</v>
      </c>
      <c r="C26" s="31">
        <v>2.0129999999999999</v>
      </c>
      <c r="D26">
        <v>114</v>
      </c>
    </row>
    <row r="27" spans="1:4">
      <c r="A27">
        <v>-39.296000173094697</v>
      </c>
      <c r="B27" s="13">
        <v>-30.452999999999999</v>
      </c>
      <c r="C27" s="31">
        <v>2.0129999999999999</v>
      </c>
      <c r="D27">
        <v>114</v>
      </c>
    </row>
    <row r="28" spans="1:4">
      <c r="B28" s="13"/>
    </row>
    <row r="29" spans="1:4">
      <c r="A29" s="23">
        <v>42.709055765004102</v>
      </c>
      <c r="B29" s="13">
        <v>43.866700000000002</v>
      </c>
      <c r="C29" s="31">
        <v>3.1629999999999998</v>
      </c>
      <c r="D29">
        <v>114</v>
      </c>
    </row>
    <row r="30" spans="1:4">
      <c r="A30">
        <v>22.218565326719101</v>
      </c>
      <c r="B30" s="13">
        <v>25.166399999999999</v>
      </c>
      <c r="C30" s="31">
        <v>3.1629999999999998</v>
      </c>
      <c r="D30">
        <v>114</v>
      </c>
    </row>
    <row r="31" spans="1:4">
      <c r="A31">
        <v>1.7094000444164801</v>
      </c>
      <c r="B31" s="13">
        <v>5.5377599999999996</v>
      </c>
      <c r="C31" s="31">
        <v>3.1629999999999998</v>
      </c>
      <c r="D31">
        <v>114</v>
      </c>
    </row>
    <row r="32" spans="1:4">
      <c r="A32">
        <v>-18.8012031741976</v>
      </c>
      <c r="B32" s="13">
        <v>-14.005599999999999</v>
      </c>
      <c r="C32" s="31">
        <v>3.1629999999999998</v>
      </c>
      <c r="D32">
        <v>114</v>
      </c>
    </row>
    <row r="33" spans="1:9">
      <c r="A33">
        <v>-39.296000173094697</v>
      </c>
      <c r="B33" s="13">
        <v>-34.337499999999999</v>
      </c>
      <c r="C33" s="31">
        <v>3.1629999999999998</v>
      </c>
      <c r="D33">
        <v>114</v>
      </c>
    </row>
    <row r="35" spans="1:9" s="21" customFormat="1"/>
    <row r="37" spans="1:9">
      <c r="A37" t="s">
        <v>16</v>
      </c>
      <c r="B37" t="s">
        <v>5</v>
      </c>
      <c r="C37" s="11" t="s">
        <v>6</v>
      </c>
      <c r="D37" t="s">
        <v>17</v>
      </c>
      <c r="E37" t="s">
        <v>17</v>
      </c>
      <c r="F37" t="s">
        <v>18</v>
      </c>
      <c r="G37" t="s">
        <v>18</v>
      </c>
      <c r="H37" s="11" t="s">
        <v>19</v>
      </c>
    </row>
    <row r="38" spans="1:9">
      <c r="A38" s="22">
        <v>33.173000000000002</v>
      </c>
      <c r="B38" s="13"/>
      <c r="C38" s="31">
        <v>-1.7090000000000001</v>
      </c>
      <c r="H38" t="s">
        <v>34</v>
      </c>
      <c r="I38">
        <v>-0.13577900000000001</v>
      </c>
    </row>
    <row r="39" spans="1:9">
      <c r="A39" s="22">
        <v>18.388400000000001</v>
      </c>
      <c r="B39" s="13">
        <v>11.675800000000001</v>
      </c>
      <c r="C39" s="31">
        <v>-1.7090000000000001</v>
      </c>
      <c r="D39">
        <f t="shared" ref="D39:D66" si="0">$I$38+$I$39*B39+$I$40*B39*C39</f>
        <v>15.157397448761001</v>
      </c>
      <c r="E39" s="37">
        <f>A39-D39</f>
        <v>3.2310025512389995</v>
      </c>
      <c r="H39" t="s">
        <v>35</v>
      </c>
      <c r="I39">
        <v>1.1154109999999999</v>
      </c>
    </row>
    <row r="40" spans="1:9">
      <c r="A40" s="22">
        <v>3.32605</v>
      </c>
      <c r="B40" s="13">
        <v>1.5354000000000001</v>
      </c>
      <c r="C40" s="31">
        <v>-1.7090000000000001</v>
      </c>
      <c r="D40">
        <f t="shared" si="0"/>
        <v>1.875316010143</v>
      </c>
      <c r="E40" s="37">
        <f t="shared" ref="E40:E66" si="1">A40-D40</f>
        <v>1.450733989857</v>
      </c>
      <c r="H40" t="s">
        <v>38</v>
      </c>
      <c r="I40">
        <v>-0.113755</v>
      </c>
    </row>
    <row r="41" spans="1:9">
      <c r="A41" s="22">
        <v>-11.678000000000001</v>
      </c>
      <c r="B41" s="13">
        <v>-8.5548800000000007</v>
      </c>
      <c r="C41" s="31">
        <v>-1.7090000000000001</v>
      </c>
      <c r="D41">
        <f t="shared" si="0"/>
        <v>-11.341117335529601</v>
      </c>
      <c r="E41" s="37">
        <f t="shared" si="1"/>
        <v>-0.33688266447039972</v>
      </c>
    </row>
    <row r="42" spans="1:9">
      <c r="A42" s="22">
        <v>-27.76</v>
      </c>
      <c r="B42" s="13"/>
      <c r="C42" s="31">
        <v>-1.7090000000000001</v>
      </c>
      <c r="E42" s="37"/>
    </row>
    <row r="43" spans="1:9">
      <c r="B43" s="13"/>
      <c r="E43" s="37"/>
    </row>
    <row r="44" spans="1:9">
      <c r="A44" s="22">
        <v>33.173000000000002</v>
      </c>
      <c r="B44" s="13"/>
      <c r="C44" s="31">
        <v>-0.4546</v>
      </c>
      <c r="E44" s="37"/>
    </row>
    <row r="45" spans="1:9">
      <c r="A45" s="22">
        <v>18.388400000000001</v>
      </c>
      <c r="B45" s="13">
        <v>15.348100000000001</v>
      </c>
      <c r="C45" s="31">
        <v>-0.4546</v>
      </c>
      <c r="D45">
        <f t="shared" si="0"/>
        <v>17.777357217406298</v>
      </c>
      <c r="E45" s="37">
        <f t="shared" si="1"/>
        <v>0.61104278259370304</v>
      </c>
    </row>
    <row r="46" spans="1:9">
      <c r="A46" s="22">
        <v>3.32605</v>
      </c>
      <c r="B46" s="13">
        <v>2.45343</v>
      </c>
      <c r="C46" s="31">
        <v>-0.4546</v>
      </c>
      <c r="D46">
        <f t="shared" si="0"/>
        <v>2.7276780917488899</v>
      </c>
      <c r="E46" s="37">
        <f t="shared" si="1"/>
        <v>0.59837190825111009</v>
      </c>
    </row>
    <row r="47" spans="1:9">
      <c r="A47" s="22">
        <v>-11.678000000000001</v>
      </c>
      <c r="B47" s="13">
        <v>-10.702</v>
      </c>
      <c r="C47" s="31">
        <v>-0.4546</v>
      </c>
      <c r="D47">
        <f t="shared" si="0"/>
        <v>-12.626340294145999</v>
      </c>
      <c r="E47" s="37">
        <f t="shared" si="1"/>
        <v>0.94834029414599819</v>
      </c>
    </row>
    <row r="48" spans="1:9">
      <c r="A48" s="22">
        <v>-27.76</v>
      </c>
      <c r="B48" s="13">
        <v>-23.852</v>
      </c>
      <c r="C48" s="31">
        <v>-0.4546</v>
      </c>
      <c r="D48">
        <f t="shared" si="0"/>
        <v>-27.974021196595999</v>
      </c>
      <c r="E48" s="37">
        <f t="shared" si="1"/>
        <v>0.21402119659599705</v>
      </c>
    </row>
    <row r="49" spans="1:5">
      <c r="B49" s="13"/>
      <c r="E49" s="37"/>
    </row>
    <row r="50" spans="1:5">
      <c r="A50" s="22">
        <v>33.173000000000002</v>
      </c>
      <c r="B50" s="22">
        <v>33.173000000000002</v>
      </c>
      <c r="C50" s="20">
        <v>0.77370000000000005</v>
      </c>
      <c r="D50">
        <f t="shared" si="0"/>
        <v>33.946119949374506</v>
      </c>
      <c r="E50" s="37">
        <f t="shared" si="1"/>
        <v>-0.77311994937450379</v>
      </c>
    </row>
    <row r="51" spans="1:5">
      <c r="A51" s="22">
        <v>18.388400000000001</v>
      </c>
      <c r="B51" s="22">
        <v>18.388400000000001</v>
      </c>
      <c r="C51" s="20">
        <v>0.77370000000000005</v>
      </c>
      <c r="D51">
        <f t="shared" si="0"/>
        <v>18.7564402940246</v>
      </c>
      <c r="E51" s="37">
        <f t="shared" si="1"/>
        <v>-0.36804029402459904</v>
      </c>
    </row>
    <row r="52" spans="1:5">
      <c r="A52" s="22">
        <v>3.32605</v>
      </c>
      <c r="B52" s="22">
        <v>3.32605</v>
      </c>
      <c r="C52" s="20">
        <v>0.77370000000000005</v>
      </c>
      <c r="D52">
        <f t="shared" si="0"/>
        <v>3.2814006340568249</v>
      </c>
      <c r="E52" s="37">
        <f t="shared" si="1"/>
        <v>4.4649365943175034E-2</v>
      </c>
    </row>
    <row r="53" spans="1:5">
      <c r="A53" s="22">
        <v>-11.678000000000001</v>
      </c>
      <c r="B53" s="22">
        <v>-11.678000000000001</v>
      </c>
      <c r="C53" s="20">
        <v>0.77370000000000005</v>
      </c>
      <c r="D53">
        <f t="shared" si="0"/>
        <v>-12.133741678406999</v>
      </c>
      <c r="E53" s="37">
        <f t="shared" si="1"/>
        <v>0.45574167840699786</v>
      </c>
    </row>
    <row r="54" spans="1:5">
      <c r="A54" s="22">
        <v>-27.76</v>
      </c>
      <c r="B54" s="22">
        <v>-27.76</v>
      </c>
      <c r="C54" s="20">
        <v>0.77370000000000005</v>
      </c>
      <c r="D54">
        <f t="shared" si="0"/>
        <v>-28.656368480439998</v>
      </c>
      <c r="E54" s="37">
        <f t="shared" si="1"/>
        <v>0.89636848043999606</v>
      </c>
    </row>
    <row r="55" spans="1:5">
      <c r="B55" s="13"/>
      <c r="E55" s="37"/>
    </row>
    <row r="56" spans="1:5">
      <c r="A56" s="22">
        <v>33.173000000000002</v>
      </c>
      <c r="B56" s="13">
        <v>39.084000000000003</v>
      </c>
      <c r="C56" s="31">
        <v>2.0129999999999999</v>
      </c>
      <c r="D56">
        <f t="shared" si="0"/>
        <v>34.509145678540008</v>
      </c>
      <c r="E56" s="37">
        <f t="shared" si="1"/>
        <v>-1.3361456785400065</v>
      </c>
    </row>
    <row r="57" spans="1:5">
      <c r="A57" s="22">
        <v>18.388400000000001</v>
      </c>
      <c r="B57" s="13">
        <v>21.314599999999999</v>
      </c>
      <c r="C57" s="31">
        <v>2.0129999999999999</v>
      </c>
      <c r="D57">
        <f t="shared" si="0"/>
        <v>18.757955304400998</v>
      </c>
      <c r="E57" s="37">
        <f t="shared" si="1"/>
        <v>-0.36955530440099693</v>
      </c>
    </row>
    <row r="58" spans="1:5">
      <c r="A58" s="22">
        <v>3.32605</v>
      </c>
      <c r="B58" s="13">
        <v>4.4874099999999997</v>
      </c>
      <c r="C58" s="31">
        <v>2.0129999999999999</v>
      </c>
      <c r="D58">
        <f t="shared" si="0"/>
        <v>3.8419607771908493</v>
      </c>
      <c r="E58" s="37">
        <f t="shared" si="1"/>
        <v>-0.51591077719084932</v>
      </c>
    </row>
    <row r="59" spans="1:5">
      <c r="A59" s="22">
        <v>-11.678000000000001</v>
      </c>
      <c r="B59" s="13">
        <v>-12.5344</v>
      </c>
      <c r="C59" s="31">
        <v>2.0129999999999999</v>
      </c>
      <c r="D59">
        <f t="shared" si="0"/>
        <v>-11.246549235663998</v>
      </c>
      <c r="E59" s="37">
        <f t="shared" si="1"/>
        <v>-0.43145076433600238</v>
      </c>
    </row>
    <row r="60" spans="1:5">
      <c r="A60" s="22">
        <v>-27.76</v>
      </c>
      <c r="B60" s="13">
        <v>-30.452999999999999</v>
      </c>
      <c r="C60" s="31">
        <v>2.0129999999999999</v>
      </c>
      <c r="D60">
        <f t="shared" si="0"/>
        <v>-27.129993799804996</v>
      </c>
      <c r="E60" s="37">
        <f t="shared" si="1"/>
        <v>-0.63000620019500531</v>
      </c>
    </row>
    <row r="61" spans="1:5">
      <c r="B61" s="13"/>
      <c r="E61" s="37"/>
    </row>
    <row r="62" spans="1:5">
      <c r="A62" s="22">
        <v>33.173000000000002</v>
      </c>
      <c r="B62" s="13">
        <v>43.866700000000002</v>
      </c>
      <c r="C62" s="31">
        <v>3.1629999999999998</v>
      </c>
      <c r="D62">
        <f t="shared" si="0"/>
        <v>33.010072135464505</v>
      </c>
      <c r="E62" s="37">
        <f t="shared" si="1"/>
        <v>0.16292786453549724</v>
      </c>
    </row>
    <row r="63" spans="1:5">
      <c r="A63" s="22">
        <v>18.388400000000001</v>
      </c>
      <c r="B63" s="13">
        <v>25.166399999999999</v>
      </c>
      <c r="C63" s="31">
        <v>3.1629999999999998</v>
      </c>
      <c r="D63">
        <f t="shared" si="0"/>
        <v>18.880051869783998</v>
      </c>
      <c r="E63" s="37">
        <f t="shared" si="1"/>
        <v>-0.49165186978399689</v>
      </c>
    </row>
    <row r="64" spans="1:5">
      <c r="A64" s="22">
        <v>3.32605</v>
      </c>
      <c r="B64" s="13">
        <v>5.5377599999999996</v>
      </c>
      <c r="C64" s="31">
        <v>3.1629999999999998</v>
      </c>
      <c r="D64">
        <f t="shared" si="0"/>
        <v>4.0485742470855994</v>
      </c>
      <c r="E64" s="37">
        <f t="shared" si="1"/>
        <v>-0.72252424708559948</v>
      </c>
    </row>
    <row r="65" spans="1:5">
      <c r="A65" s="22">
        <v>-11.678000000000001</v>
      </c>
      <c r="B65" s="13">
        <v>-14.005599999999999</v>
      </c>
      <c r="C65" s="31">
        <v>3.1629999999999998</v>
      </c>
      <c r="D65">
        <f t="shared" si="0"/>
        <v>-10.718465472035998</v>
      </c>
      <c r="E65" s="37">
        <f t="shared" si="1"/>
        <v>-0.95953452796400285</v>
      </c>
    </row>
    <row r="66" spans="1:5">
      <c r="A66" s="22">
        <v>-27.76</v>
      </c>
      <c r="B66" s="13">
        <v>-34.337499999999999</v>
      </c>
      <c r="C66" s="31">
        <v>3.1629999999999998</v>
      </c>
      <c r="D66">
        <f t="shared" si="0"/>
        <v>-26.081329118062499</v>
      </c>
      <c r="E66" s="37">
        <f t="shared" si="1"/>
        <v>-1.6786708819375029</v>
      </c>
    </row>
  </sheetData>
  <phoneticPr fontId="5" type="noConversion"/>
  <pageMargins left="0.78749999999999998" right="0.78749999999999998" top="1.0249999999999999" bottom="1.0249999999999999" header="0.78749999999999998" footer="0.78749999999999998"/>
  <pageSetup firstPageNumber="0" orientation="portrait" horizontalDpi="4294967292" verticalDpi="4294967292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baseColWidth="10" defaultColWidth="8.83203125" defaultRowHeight="14" x14ac:dyDescent="0"/>
  <sheetData>
    <row r="1" spans="1:6">
      <c r="A1" t="s">
        <v>27</v>
      </c>
      <c r="B1" t="s">
        <v>28</v>
      </c>
      <c r="D1" t="s">
        <v>29</v>
      </c>
      <c r="E1">
        <v>585</v>
      </c>
      <c r="F1" t="s">
        <v>30</v>
      </c>
    </row>
    <row r="2" spans="1:6">
      <c r="A2" t="s">
        <v>31</v>
      </c>
      <c r="B2" t="s">
        <v>32</v>
      </c>
    </row>
    <row r="3" spans="1:6">
      <c r="A3">
        <v>25</v>
      </c>
      <c r="B3">
        <f>ATAN(A3/$E$1)*1000</f>
        <v>42.709055765004145</v>
      </c>
    </row>
    <row r="4" spans="1:6">
      <c r="A4">
        <v>13</v>
      </c>
      <c r="B4">
        <f>ATAN(A4/$E$1)*1000</f>
        <v>22.218565326719062</v>
      </c>
    </row>
    <row r="5" spans="1:6">
      <c r="A5">
        <v>1</v>
      </c>
      <c r="B5">
        <f>ATAN(A5/$E$1)*1000</f>
        <v>1.7094000444164781</v>
      </c>
    </row>
    <row r="6" spans="1:6">
      <c r="A6">
        <v>-11</v>
      </c>
      <c r="B6">
        <f>ATAN(A6/$E$1)*1000</f>
        <v>-18.801203174197614</v>
      </c>
    </row>
    <row r="7" spans="1:6">
      <c r="A7">
        <v>-23</v>
      </c>
      <c r="B7">
        <f>ATAN(A7/$E$1)*1000</f>
        <v>-39.296000173094676</v>
      </c>
    </row>
    <row r="8" spans="1:6">
      <c r="A8" t="s">
        <v>33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data_Au</vt:lpstr>
      <vt:lpstr>data_Au (2)</vt:lpstr>
      <vt:lpstr>data_12C_1</vt:lpstr>
      <vt:lpstr>data_12C_2</vt:lpstr>
      <vt:lpstr>data_12C_3</vt:lpstr>
      <vt:lpstr>sieve slit y 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cyy</cp:lastModifiedBy>
  <cp:revision>0</cp:revision>
  <dcterms:created xsi:type="dcterms:W3CDTF">2015-09-30T22:59:46Z</dcterms:created>
  <dcterms:modified xsi:type="dcterms:W3CDTF">2015-10-07T18:17:33Z</dcterms:modified>
  <dc:language>en-US</dc:language>
</cp:coreProperties>
</file>