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480" yWindow="0" windowWidth="34760" windowHeight="19540" tabRatio="401" activeTab="5"/>
  </bookViews>
  <sheets>
    <sheet name="Sheet1" sheetId="1" r:id="rId1"/>
    <sheet name="data_Au" sheetId="2" r:id="rId2"/>
    <sheet name="data_Au (2)" sheetId="3" r:id="rId3"/>
    <sheet name="data_12C_1" sheetId="4" r:id="rId4"/>
    <sheet name="data_12C_2" sheetId="5" r:id="rId5"/>
    <sheet name="data_12C_3" sheetId="6" r:id="rId6"/>
    <sheet name="sieve slit y position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0" i="6" l="1"/>
  <c r="I40" i="6"/>
  <c r="H41" i="6"/>
  <c r="I41" i="6"/>
  <c r="H45" i="6"/>
  <c r="I45" i="6"/>
  <c r="H46" i="6"/>
  <c r="I46" i="6"/>
  <c r="H47" i="6"/>
  <c r="I47" i="6"/>
  <c r="H48" i="6"/>
  <c r="I48" i="6"/>
  <c r="H50" i="6"/>
  <c r="I50" i="6"/>
  <c r="H51" i="6"/>
  <c r="I51" i="6"/>
  <c r="H52" i="6"/>
  <c r="I52" i="6"/>
  <c r="H53" i="6"/>
  <c r="I53" i="6"/>
  <c r="H54" i="6"/>
  <c r="I54" i="6"/>
  <c r="H56" i="6"/>
  <c r="I56" i="6"/>
  <c r="H57" i="6"/>
  <c r="I57" i="6"/>
  <c r="H58" i="6"/>
  <c r="I58" i="6"/>
  <c r="H59" i="6"/>
  <c r="I59" i="6"/>
  <c r="H60" i="6"/>
  <c r="I60" i="6"/>
  <c r="H62" i="6"/>
  <c r="I62" i="6"/>
  <c r="H63" i="6"/>
  <c r="I63" i="6"/>
  <c r="H64" i="6"/>
  <c r="I64" i="6"/>
  <c r="H65" i="6"/>
  <c r="I65" i="6"/>
  <c r="H66" i="6"/>
  <c r="I66" i="6"/>
  <c r="H39" i="6"/>
  <c r="I39" i="6"/>
  <c r="D39" i="6"/>
  <c r="E39" i="6"/>
  <c r="E40" i="6"/>
  <c r="E41" i="6"/>
  <c r="E45" i="6"/>
  <c r="E46" i="6"/>
  <c r="E47" i="6"/>
  <c r="E48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G40" i="6"/>
  <c r="G41" i="6"/>
  <c r="G45" i="6"/>
  <c r="G46" i="6"/>
  <c r="G47" i="6"/>
  <c r="G48" i="6"/>
  <c r="G50" i="6"/>
  <c r="G51" i="6"/>
  <c r="G52" i="6"/>
  <c r="G53" i="6"/>
  <c r="G54" i="6"/>
  <c r="G56" i="6"/>
  <c r="G57" i="6"/>
  <c r="G58" i="6"/>
  <c r="G59" i="6"/>
  <c r="G60" i="6"/>
  <c r="G62" i="6"/>
  <c r="G63" i="6"/>
  <c r="G64" i="6"/>
  <c r="G65" i="6"/>
  <c r="G66" i="6"/>
  <c r="G39" i="6"/>
  <c r="F39" i="6"/>
  <c r="F48" i="3"/>
  <c r="F54" i="3"/>
  <c r="F60" i="3"/>
  <c r="D39" i="3"/>
  <c r="D40" i="3"/>
  <c r="D41" i="3"/>
  <c r="D43" i="3"/>
  <c r="D44" i="3"/>
  <c r="D45" i="3"/>
  <c r="D46" i="3"/>
  <c r="D47" i="3"/>
  <c r="D49" i="3"/>
  <c r="D50" i="3"/>
  <c r="D51" i="3"/>
  <c r="D52" i="3"/>
  <c r="D53" i="3"/>
  <c r="D55" i="3"/>
  <c r="D56" i="3"/>
  <c r="D57" i="3"/>
  <c r="D58" i="3"/>
  <c r="D59" i="3"/>
  <c r="D61" i="3"/>
  <c r="D62" i="3"/>
  <c r="D63" i="3"/>
  <c r="D64" i="3"/>
  <c r="D65" i="3"/>
  <c r="D38" i="3"/>
  <c r="D40" i="6"/>
  <c r="F40" i="6"/>
  <c r="D41" i="6"/>
  <c r="F41" i="6"/>
  <c r="D45" i="6"/>
  <c r="F45" i="6"/>
  <c r="D46" i="6"/>
  <c r="F46" i="6"/>
  <c r="D47" i="6"/>
  <c r="F47" i="6"/>
  <c r="D48" i="6"/>
  <c r="F48" i="6"/>
  <c r="D50" i="6"/>
  <c r="F50" i="6"/>
  <c r="D51" i="6"/>
  <c r="F51" i="6"/>
  <c r="D52" i="6"/>
  <c r="F52" i="6"/>
  <c r="D53" i="6"/>
  <c r="F53" i="6"/>
  <c r="D54" i="6"/>
  <c r="F54" i="6"/>
  <c r="D56" i="6"/>
  <c r="F56" i="6"/>
  <c r="D57" i="6"/>
  <c r="F57" i="6"/>
  <c r="D58" i="6"/>
  <c r="F58" i="6"/>
  <c r="D59" i="6"/>
  <c r="F59" i="6"/>
  <c r="D60" i="6"/>
  <c r="F60" i="6"/>
  <c r="D62" i="6"/>
  <c r="F62" i="6"/>
  <c r="D63" i="6"/>
  <c r="F63" i="6"/>
  <c r="D64" i="6"/>
  <c r="F64" i="6"/>
  <c r="D65" i="6"/>
  <c r="F65" i="6"/>
  <c r="D66" i="6"/>
  <c r="F66" i="6"/>
  <c r="D39" i="5"/>
  <c r="F39" i="5"/>
  <c r="D40" i="5"/>
  <c r="F40" i="5"/>
  <c r="D41" i="5"/>
  <c r="F41" i="5"/>
  <c r="D44" i="5"/>
  <c r="F44" i="5"/>
  <c r="D45" i="5"/>
  <c r="F45" i="5"/>
  <c r="D46" i="5"/>
  <c r="F46" i="5"/>
  <c r="D47" i="5"/>
  <c r="F47" i="5"/>
  <c r="D48" i="5"/>
  <c r="F48" i="5"/>
  <c r="D50" i="5"/>
  <c r="F50" i="5"/>
  <c r="D51" i="5"/>
  <c r="F51" i="5"/>
  <c r="D52" i="5"/>
  <c r="F52" i="5"/>
  <c r="D53" i="5"/>
  <c r="F53" i="5"/>
  <c r="D54" i="5"/>
  <c r="F54" i="5"/>
  <c r="D56" i="5"/>
  <c r="F56" i="5"/>
  <c r="D57" i="5"/>
  <c r="F57" i="5"/>
  <c r="D58" i="5"/>
  <c r="F58" i="5"/>
  <c r="D59" i="5"/>
  <c r="F59" i="5"/>
  <c r="D60" i="5"/>
  <c r="F60" i="5"/>
  <c r="F62" i="5"/>
  <c r="D63" i="5"/>
  <c r="F63" i="5"/>
  <c r="D64" i="5"/>
  <c r="F64" i="5"/>
  <c r="D65" i="5"/>
  <c r="F65" i="5"/>
  <c r="D66" i="5"/>
  <c r="F66" i="5"/>
  <c r="E50" i="4"/>
  <c r="G50" i="4"/>
  <c r="E54" i="4"/>
  <c r="G54" i="4"/>
  <c r="G55" i="4"/>
  <c r="E39" i="4"/>
  <c r="G39" i="4"/>
  <c r="E42" i="4"/>
  <c r="G42" i="4"/>
  <c r="G43" i="4"/>
  <c r="E63" i="4"/>
  <c r="G63" i="4"/>
  <c r="E66" i="4"/>
  <c r="G66" i="4"/>
  <c r="G67" i="4"/>
  <c r="E56" i="4"/>
  <c r="G56" i="4"/>
  <c r="E60" i="4"/>
  <c r="G60" i="4"/>
  <c r="G61" i="4"/>
  <c r="E44" i="4"/>
  <c r="G44" i="4"/>
  <c r="E48" i="4"/>
  <c r="G48" i="4"/>
  <c r="G49" i="4"/>
  <c r="D63" i="4"/>
  <c r="F63" i="4"/>
  <c r="D66" i="4"/>
  <c r="F66" i="4"/>
  <c r="F67" i="4"/>
  <c r="D56" i="4"/>
  <c r="F56" i="4"/>
  <c r="D60" i="4"/>
  <c r="F60" i="4"/>
  <c r="F61" i="4"/>
  <c r="D50" i="4"/>
  <c r="F50" i="4"/>
  <c r="D54" i="4"/>
  <c r="F54" i="4"/>
  <c r="F55" i="4"/>
  <c r="D44" i="4"/>
  <c r="F44" i="4"/>
  <c r="D48" i="4"/>
  <c r="F48" i="4"/>
  <c r="F49" i="4"/>
  <c r="D39" i="4"/>
  <c r="F39" i="4"/>
  <c r="D42" i="4"/>
  <c r="F42" i="4"/>
  <c r="F43" i="4"/>
  <c r="E40" i="4"/>
  <c r="E41" i="4"/>
  <c r="E45" i="4"/>
  <c r="E46" i="4"/>
  <c r="E47" i="4"/>
  <c r="E51" i="4"/>
  <c r="E52" i="4"/>
  <c r="E53" i="4"/>
  <c r="E57" i="4"/>
  <c r="E58" i="4"/>
  <c r="E59" i="4"/>
  <c r="E64" i="4"/>
  <c r="E65" i="4"/>
  <c r="G40" i="4"/>
  <c r="G41" i="4"/>
  <c r="G45" i="4"/>
  <c r="G46" i="4"/>
  <c r="G47" i="4"/>
  <c r="G51" i="4"/>
  <c r="G52" i="4"/>
  <c r="G53" i="4"/>
  <c r="G57" i="4"/>
  <c r="G58" i="4"/>
  <c r="G59" i="4"/>
  <c r="G64" i="4"/>
  <c r="G65" i="4"/>
  <c r="D40" i="4"/>
  <c r="F40" i="4"/>
  <c r="D41" i="4"/>
  <c r="F41" i="4"/>
  <c r="D45" i="4"/>
  <c r="F45" i="4"/>
  <c r="D46" i="4"/>
  <c r="F46" i="4"/>
  <c r="D47" i="4"/>
  <c r="F47" i="4"/>
  <c r="D51" i="4"/>
  <c r="F51" i="4"/>
  <c r="D52" i="4"/>
  <c r="F52" i="4"/>
  <c r="D53" i="4"/>
  <c r="F53" i="4"/>
  <c r="D57" i="4"/>
  <c r="F57" i="4"/>
  <c r="D58" i="4"/>
  <c r="F58" i="4"/>
  <c r="D59" i="4"/>
  <c r="F59" i="4"/>
  <c r="D64" i="4"/>
  <c r="F64" i="4"/>
  <c r="D65" i="4"/>
  <c r="F65" i="4"/>
  <c r="G61" i="3"/>
  <c r="G65" i="3"/>
  <c r="G66" i="3"/>
  <c r="F61" i="3"/>
  <c r="F65" i="3"/>
  <c r="F66" i="3"/>
  <c r="G55" i="3"/>
  <c r="G59" i="3"/>
  <c r="G60" i="3"/>
  <c r="F55" i="3"/>
  <c r="F59" i="3"/>
  <c r="G49" i="3"/>
  <c r="G53" i="3"/>
  <c r="G54" i="3"/>
  <c r="F49" i="3"/>
  <c r="F53" i="3"/>
  <c r="G43" i="3"/>
  <c r="G47" i="3"/>
  <c r="G48" i="3"/>
  <c r="F43" i="3"/>
  <c r="F47" i="3"/>
  <c r="G38" i="3"/>
  <c r="G41" i="3"/>
  <c r="G42" i="3"/>
  <c r="F38" i="3"/>
  <c r="F41" i="3"/>
  <c r="F42" i="3"/>
  <c r="F39" i="3"/>
  <c r="F40" i="3"/>
  <c r="F44" i="3"/>
  <c r="F45" i="3"/>
  <c r="F46" i="3"/>
  <c r="F50" i="3"/>
  <c r="F51" i="3"/>
  <c r="F52" i="3"/>
  <c r="F56" i="3"/>
  <c r="F57" i="3"/>
  <c r="F58" i="3"/>
  <c r="F62" i="3"/>
  <c r="F63" i="3"/>
  <c r="F64" i="3"/>
  <c r="G39" i="3"/>
  <c r="G40" i="3"/>
  <c r="G44" i="3"/>
  <c r="G45" i="3"/>
  <c r="G46" i="3"/>
  <c r="G50" i="3"/>
  <c r="G51" i="3"/>
  <c r="G52" i="3"/>
  <c r="G56" i="3"/>
  <c r="G57" i="3"/>
  <c r="G58" i="3"/>
  <c r="G62" i="3"/>
  <c r="G63" i="3"/>
  <c r="G64" i="3"/>
  <c r="B7" i="7"/>
  <c r="B6" i="7"/>
  <c r="B5" i="7"/>
  <c r="B4" i="7"/>
  <c r="B3" i="7"/>
  <c r="B46" i="3"/>
  <c r="B14" i="3"/>
  <c r="D5" i="3"/>
  <c r="B14" i="2"/>
</calcChain>
</file>

<file path=xl/sharedStrings.xml><?xml version="1.0" encoding="utf-8"?>
<sst xmlns="http://schemas.openxmlformats.org/spreadsheetml/2006/main" count="141" uniqueCount="47">
  <si>
    <t>X_fp_min</t>
  </si>
  <si>
    <t>X_fp_max</t>
  </si>
  <si>
    <t>root code</t>
  </si>
  <si>
    <t>with Y cut</t>
  </si>
  <si>
    <t>Phi(ss)[mrad]</t>
  </si>
  <si>
    <t>Yfp[mm]</t>
  </si>
  <si>
    <t>Thetafp[deg]</t>
  </si>
  <si>
    <t>one by one</t>
  </si>
  <si>
    <t>Xfp[mm]</t>
  </si>
  <si>
    <t>root</t>
  </si>
  <si>
    <t>Y1fp=</t>
  </si>
  <si>
    <t>w/o Y cut code</t>
  </si>
  <si>
    <t>w/o Y cut 1by1</t>
  </si>
  <si>
    <t>Cut_3</t>
  </si>
  <si>
    <t>Thetafp</t>
  </si>
  <si>
    <t>from H_data</t>
  </si>
  <si>
    <t>Y1fp[mm]</t>
  </si>
  <si>
    <t>Yfp_cal[mm]</t>
  </si>
  <si>
    <t>Delta</t>
  </si>
  <si>
    <t>Y1fp= A+B*Yfp+C*Yfp*THfp</t>
  </si>
  <si>
    <t>A</t>
  </si>
  <si>
    <t>B</t>
  </si>
  <si>
    <t>C</t>
  </si>
  <si>
    <t>[mm]</t>
  </si>
  <si>
    <t>Y1fp_Cal</t>
  </si>
  <si>
    <t>Y[mm]</t>
  </si>
  <si>
    <t>Yfp</t>
  </si>
  <si>
    <t>center =</t>
  </si>
  <si>
    <t>1mm</t>
  </si>
  <si>
    <t>tgt to fp</t>
  </si>
  <si>
    <t>mm</t>
  </si>
  <si>
    <t>y_tgt(mm)</t>
  </si>
  <si>
    <t>phi_tgt(mrad)</t>
  </si>
  <si>
    <t>SS position</t>
  </si>
  <si>
    <t>A</t>
    <phoneticPr fontId="5" type="noConversion"/>
  </si>
  <si>
    <t>B</t>
    <phoneticPr fontId="5" type="noConversion"/>
  </si>
  <si>
    <t>C</t>
    <phoneticPr fontId="5" type="noConversion"/>
  </si>
  <si>
    <t>B</t>
    <phoneticPr fontId="5" type="noConversion"/>
  </si>
  <si>
    <t>C</t>
    <phoneticPr fontId="5" type="noConversion"/>
  </si>
  <si>
    <t>A</t>
    <phoneticPr fontId="5" type="noConversion"/>
  </si>
  <si>
    <t>B</t>
    <phoneticPr fontId="5" type="noConversion"/>
  </si>
  <si>
    <t>C</t>
    <phoneticPr fontId="5" type="noConversion"/>
  </si>
  <si>
    <t>up and down</t>
    <phoneticPr fontId="5" type="noConversion"/>
  </si>
  <si>
    <t>左右收缩程度，越大右边越小左边越大</t>
    <phoneticPr fontId="5" type="noConversion"/>
  </si>
  <si>
    <t>以左数第三个为标准收缩，绝对值越大标准越扩张</t>
    <phoneticPr fontId="5" type="noConversion"/>
  </si>
  <si>
    <t>x-dependence of A, B, C</t>
    <phoneticPr fontId="5" type="noConversion"/>
  </si>
  <si>
    <t>Xfp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</si>
</sst>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\ "/>
    <numFmt numFmtId="177" formatCode="0.0000_ "/>
    <numFmt numFmtId="178" formatCode="0.00000000000_ "/>
    <numFmt numFmtId="179" formatCode="0.000000_ "/>
    <numFmt numFmtId="180" formatCode="0.0000000000000_ "/>
    <numFmt numFmtId="181" formatCode="0.000000000000_ "/>
  </numFmts>
  <fonts count="8" x14ac:knownFonts="1">
    <font>
      <sz val="11"/>
      <color rgb="FF000000"/>
      <name val="宋体"/>
      <family val="2"/>
    </font>
    <font>
      <sz val="11"/>
      <color rgb="FFCCCCCC"/>
      <name val="宋体"/>
      <family val="2"/>
    </font>
    <font>
      <sz val="11"/>
      <color rgb="FF000000"/>
      <name val="Menlo Regular"/>
    </font>
    <font>
      <sz val="11"/>
      <color rgb="FF000000"/>
      <name val="宋体"/>
    </font>
    <font>
      <sz val="11"/>
      <color rgb="FFA6A6A6"/>
      <name val="宋体"/>
    </font>
    <font>
      <sz val="9"/>
      <name val="宋体"/>
      <family val="2"/>
    </font>
    <font>
      <u/>
      <sz val="11"/>
      <color theme="10"/>
      <name val="宋体"/>
      <family val="2"/>
    </font>
    <font>
      <u/>
      <sz val="11"/>
      <color theme="11"/>
      <name val="宋体"/>
      <family val="2"/>
    </font>
  </fonts>
  <fills count="7">
    <fill>
      <patternFill patternType="none"/>
    </fill>
    <fill>
      <patternFill patternType="gray125"/>
    </fill>
    <fill>
      <patternFill patternType="solid">
        <fgColor rgb="FFB2B2B2"/>
        <bgColor rgb="FFA6A6A6"/>
      </patternFill>
    </fill>
    <fill>
      <patternFill patternType="solid">
        <fgColor rgb="FFFCD5B5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</fills>
  <borders count="9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40">
    <xf numFmtId="0" fontId="0" fillId="0" borderId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2" xfId="0" applyFont="1" applyFill="1" applyBorder="1">
      <alignment vertical="center"/>
    </xf>
    <xf numFmtId="0" fontId="0" fillId="0" borderId="3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1" applyFont="1"/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0" fontId="3" fillId="0" borderId="0" xfId="0" applyFont="1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0" fontId="0" fillId="3" borderId="0" xfId="0" applyFill="1">
      <alignment vertical="center"/>
    </xf>
    <xf numFmtId="176" fontId="2" fillId="3" borderId="0" xfId="0" applyNumberFormat="1" applyFont="1" applyFill="1">
      <alignment vertical="center"/>
    </xf>
    <xf numFmtId="0" fontId="0" fillId="3" borderId="0" xfId="0" applyFill="1" applyAlignment="1"/>
    <xf numFmtId="0" fontId="0" fillId="4" borderId="0" xfId="0" applyFill="1">
      <alignment vertical="center"/>
    </xf>
    <xf numFmtId="176" fontId="0" fillId="3" borderId="0" xfId="0" applyNumberFormat="1" applyFill="1">
      <alignment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2" borderId="3" xfId="0" applyFont="1" applyFill="1" applyBorder="1">
      <alignment vertical="center"/>
    </xf>
    <xf numFmtId="0" fontId="0" fillId="2" borderId="6" xfId="0" applyFill="1" applyBorder="1">
      <alignment vertical="center"/>
    </xf>
    <xf numFmtId="0" fontId="0" fillId="0" borderId="7" xfId="0" applyFont="1" applyBorder="1">
      <alignment vertical="center"/>
    </xf>
    <xf numFmtId="0" fontId="0" fillId="2" borderId="7" xfId="0" applyFont="1" applyFill="1" applyBorder="1">
      <alignment vertical="center"/>
    </xf>
    <xf numFmtId="0" fontId="0" fillId="0" borderId="8" xfId="0" applyBorder="1">
      <alignment vertical="center"/>
    </xf>
    <xf numFmtId="0" fontId="0" fillId="2" borderId="8" xfId="0" applyFill="1" applyBorder="1">
      <alignment vertical="center"/>
    </xf>
    <xf numFmtId="0" fontId="0" fillId="4" borderId="0" xfId="0" applyFill="1" applyAlignment="1"/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0" fillId="5" borderId="0" xfId="0" applyFill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0" fontId="0" fillId="6" borderId="0" xfId="0" applyFill="1">
      <alignment vertical="center"/>
    </xf>
  </cellXfs>
  <cellStyles count="240">
    <cellStyle name="TableStyleLight1" xfId="1"/>
    <cellStyle name="普通" xfId="0" builtinId="0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5" builtinId="9" hidden="1"/>
    <cellStyle name="访问过的超链接" xfId="147" builtinId="9" hidden="1"/>
    <cellStyle name="访问过的超链接" xfId="149" builtinId="9" hidden="1"/>
    <cellStyle name="访问过的超链接" xfId="151" builtinId="9" hidden="1"/>
    <cellStyle name="访问过的超链接" xfId="153" builtinId="9" hidden="1"/>
    <cellStyle name="访问过的超链接" xfId="155" builtinId="9" hidden="1"/>
    <cellStyle name="访问过的超链接" xfId="157" builtinId="9" hidden="1"/>
    <cellStyle name="访问过的超链接" xfId="159" builtinId="9" hidden="1"/>
    <cellStyle name="访问过的超链接" xfId="161" builtinId="9" hidden="1"/>
    <cellStyle name="访问过的超链接" xfId="163" builtinId="9" hidden="1"/>
    <cellStyle name="访问过的超链接" xfId="165" builtinId="9" hidden="1"/>
    <cellStyle name="访问过的超链接" xfId="167" builtinId="9" hidden="1"/>
    <cellStyle name="访问过的超链接" xfId="169" builtinId="9" hidden="1"/>
    <cellStyle name="访问过的超链接" xfId="171" builtinId="9" hidden="1"/>
    <cellStyle name="访问过的超链接" xfId="173" builtinId="9" hidden="1"/>
    <cellStyle name="访问过的超链接" xfId="175" builtinId="9" hidden="1"/>
    <cellStyle name="访问过的超链接" xfId="177" builtinId="9" hidden="1"/>
    <cellStyle name="访问过的超链接" xfId="179" builtinId="9" hidden="1"/>
    <cellStyle name="访问过的超链接" xfId="181" builtinId="9" hidden="1"/>
    <cellStyle name="访问过的超链接" xfId="183" builtinId="9" hidden="1"/>
    <cellStyle name="访问过的超链接" xfId="185" builtinId="9" hidden="1"/>
    <cellStyle name="访问过的超链接" xfId="187" builtinId="9" hidden="1"/>
    <cellStyle name="访问过的超链接" xfId="189" builtinId="9" hidden="1"/>
    <cellStyle name="访问过的超链接" xfId="191" builtinId="9" hidden="1"/>
    <cellStyle name="访问过的超链接" xfId="193" builtinId="9" hidden="1"/>
    <cellStyle name="访问过的超链接" xfId="195" builtinId="9" hidden="1"/>
    <cellStyle name="访问过的超链接" xfId="197" builtinId="9" hidden="1"/>
    <cellStyle name="访问过的超链接" xfId="199" builtinId="9" hidden="1"/>
    <cellStyle name="访问过的超链接" xfId="201" builtinId="9" hidden="1"/>
    <cellStyle name="访问过的超链接" xfId="203" builtinId="9" hidden="1"/>
    <cellStyle name="访问过的超链接" xfId="205" builtinId="9" hidden="1"/>
    <cellStyle name="访问过的超链接" xfId="207" builtinId="9" hidden="1"/>
    <cellStyle name="访问过的超链接" xfId="209" builtinId="9" hidden="1"/>
    <cellStyle name="访问过的超链接" xfId="211" builtinId="9" hidden="1"/>
    <cellStyle name="访问过的超链接" xfId="213" builtinId="9" hidden="1"/>
    <cellStyle name="访问过的超链接" xfId="215" builtinId="9" hidden="1"/>
    <cellStyle name="访问过的超链接" xfId="217" builtinId="9" hidden="1"/>
    <cellStyle name="访问过的超链接" xfId="219" builtinId="9" hidden="1"/>
    <cellStyle name="访问过的超链接" xfId="221" builtinId="9" hidden="1"/>
    <cellStyle name="访问过的超链接" xfId="223" builtinId="9" hidden="1"/>
    <cellStyle name="访问过的超链接" xfId="225" builtinId="9" hidden="1"/>
    <cellStyle name="访问过的超链接" xfId="227" builtinId="9" hidden="1"/>
    <cellStyle name="访问过的超链接" xfId="229" builtinId="9" hidden="1"/>
    <cellStyle name="访问过的超链接" xfId="231" builtinId="9" hidden="1"/>
    <cellStyle name="访问过的超链接" xfId="233" builtinId="9" hidden="1"/>
    <cellStyle name="访问过的超链接" xfId="235" builtinId="9" hidden="1"/>
    <cellStyle name="访问过的超链接" xfId="237" builtinId="9" hidden="1"/>
    <cellStyle name="访问过的超链接" xfId="239" builtinId="9" hidden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78787"/>
      <rgbColor rgb="FFB2B2B2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4A7EBB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0.43629615048119"/>
                  <c:y val="0.163609652960047"/>
                </c:manualLayout>
              </c:layout>
              <c:numFmt formatCode="General" sourceLinked="0"/>
            </c:trendlineLbl>
          </c:trendline>
          <c:xVal>
            <c:numRef>
              <c:f>Sheet1!$B$4:$B$7</c:f>
              <c:numCache>
                <c:formatCode>General</c:formatCode>
                <c:ptCount val="4"/>
                <c:pt idx="0">
                  <c:v>-1.912087</c:v>
                </c:pt>
                <c:pt idx="2">
                  <c:v>-1.892977</c:v>
                </c:pt>
                <c:pt idx="3">
                  <c:v>-2.710848</c:v>
                </c:pt>
              </c:numCache>
            </c:numRef>
          </c:xVal>
          <c:yVal>
            <c:numRef>
              <c:f>Sheet1!$A$4:$A$7</c:f>
              <c:numCache>
                <c:formatCode>General</c:formatCode>
                <c:ptCount val="4"/>
                <c:pt idx="0">
                  <c:v>-502.0</c:v>
                </c:pt>
                <c:pt idx="2">
                  <c:v>-187.0</c:v>
                </c:pt>
                <c:pt idx="3">
                  <c:v>114.0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3043352"/>
        <c:axId val="2052836216"/>
      </c:scatterChart>
      <c:valAx>
        <c:axId val="-210304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836216"/>
        <c:crosses val="autoZero"/>
        <c:crossBetween val="midCat"/>
      </c:valAx>
      <c:valAx>
        <c:axId val="2052836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304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Sheet1!$C$4:$C$7</c:f>
              <c:numCache>
                <c:formatCode>General</c:formatCode>
                <c:ptCount val="4"/>
                <c:pt idx="0">
                  <c:v>1.046379</c:v>
                </c:pt>
                <c:pt idx="2">
                  <c:v>1.251755</c:v>
                </c:pt>
                <c:pt idx="3">
                  <c:v>1.502462</c:v>
                </c:pt>
              </c:numCache>
            </c:numRef>
          </c:xVal>
          <c:yVal>
            <c:numRef>
              <c:f>Sheet1!$A$4:$A$7</c:f>
              <c:numCache>
                <c:formatCode>General</c:formatCode>
                <c:ptCount val="4"/>
                <c:pt idx="0">
                  <c:v>-502.0</c:v>
                </c:pt>
                <c:pt idx="2">
                  <c:v>-187.0</c:v>
                </c:pt>
                <c:pt idx="3">
                  <c:v>114.0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47992"/>
        <c:axId val="-2101547976"/>
      </c:scatterChart>
      <c:valAx>
        <c:axId val="2053047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47976"/>
        <c:crosses val="autoZero"/>
        <c:crossBetween val="midCat"/>
      </c:valAx>
      <c:valAx>
        <c:axId val="-210154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3047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Sheet1!$D$4:$D$7</c:f>
              <c:numCache>
                <c:formatCode>General</c:formatCode>
                <c:ptCount val="4"/>
                <c:pt idx="0">
                  <c:v>-0.106802</c:v>
                </c:pt>
                <c:pt idx="2">
                  <c:v>-0.130883</c:v>
                </c:pt>
                <c:pt idx="3">
                  <c:v>-0.152401</c:v>
                </c:pt>
              </c:numCache>
            </c:numRef>
          </c:xVal>
          <c:yVal>
            <c:numRef>
              <c:f>Sheet1!$A$4:$A$7</c:f>
              <c:numCache>
                <c:formatCode>General</c:formatCode>
                <c:ptCount val="4"/>
                <c:pt idx="0">
                  <c:v>-502.0</c:v>
                </c:pt>
                <c:pt idx="2">
                  <c:v>-187.0</c:v>
                </c:pt>
                <c:pt idx="3">
                  <c:v>114.0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665560"/>
        <c:axId val="2145668808"/>
      </c:scatterChart>
      <c:valAx>
        <c:axId val="211266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668808"/>
        <c:crosses val="autoZero"/>
        <c:crossBetween val="midCat"/>
      </c:valAx>
      <c:valAx>
        <c:axId val="2145668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665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altLang="zh-CN" b="1">
                <a:solidFill>
                  <a:srgbClr val="000000"/>
                </a:solidFill>
                <a:latin typeface="Calibri"/>
              </a:rPr>
              <a:t>-2.8455 </a:t>
            </a:r>
          </a:p>
        </c:rich>
      </c:tx>
      <c:overlay val="1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data_Au!$C$5</c:f>
              <c:strCache>
                <c:ptCount val="1"/>
                <c:pt idx="0">
                  <c:v>-2.8455 </c:v>
                </c:pt>
              </c:strCache>
            </c:strRef>
          </c:tx>
          <c:spPr>
            <a:ln w="47520">
              <a:solidFill>
                <a:srgbClr val="4A7EBB"/>
              </a:solidFill>
              <a:round/>
            </a:ln>
          </c:spPr>
          <c:marker>
            <c:symbol val="diamond"/>
            <c:size val="4"/>
          </c:marker>
          <c:xVal>
            <c:numRef>
              <c:f>data_Au!$B$6:$B$21</c:f>
              <c:numCache>
                <c:formatCode>0.0000\ </c:formatCode>
                <c:ptCount val="16"/>
                <c:pt idx="0">
                  <c:v>12.8522</c:v>
                </c:pt>
                <c:pt idx="1">
                  <c:v>0.999824</c:v>
                </c:pt>
                <c:pt idx="2">
                  <c:v>-10.6775</c:v>
                </c:pt>
                <c:pt idx="3">
                  <c:v>-22.3194</c:v>
                </c:pt>
                <c:pt idx="5">
                  <c:v>30.1289</c:v>
                </c:pt>
                <c:pt idx="6">
                  <c:v>15.9225</c:v>
                </c:pt>
                <c:pt idx="7">
                  <c:v>2.01282</c:v>
                </c:pt>
                <c:pt idx="8">
                  <c:v>-11.8748</c:v>
                </c:pt>
                <c:pt idx="9">
                  <c:v>-26.8309</c:v>
                </c:pt>
                <c:pt idx="11">
                  <c:v>35.8833</c:v>
                </c:pt>
                <c:pt idx="12">
                  <c:v>18.9569</c:v>
                </c:pt>
                <c:pt idx="13">
                  <c:v>3.1071</c:v>
                </c:pt>
                <c:pt idx="14">
                  <c:v>-12.6489</c:v>
                </c:pt>
                <c:pt idx="15">
                  <c:v>-29.4648</c:v>
                </c:pt>
              </c:numCache>
            </c:numRef>
          </c:xVal>
          <c:yVal>
            <c:numRef>
              <c:f>data_Au!$C$6:$C$21</c:f>
              <c:numCache>
                <c:formatCode>0.0000\ </c:formatCode>
                <c:ptCount val="16"/>
                <c:pt idx="0">
                  <c:v>-2.84548</c:v>
                </c:pt>
                <c:pt idx="1">
                  <c:v>-2.84548</c:v>
                </c:pt>
                <c:pt idx="2">
                  <c:v>-2.84548</c:v>
                </c:pt>
                <c:pt idx="3">
                  <c:v>-2.84548</c:v>
                </c:pt>
                <c:pt idx="5">
                  <c:v>-1.54893</c:v>
                </c:pt>
                <c:pt idx="6">
                  <c:v>-1.54893</c:v>
                </c:pt>
                <c:pt idx="7">
                  <c:v>-1.54893</c:v>
                </c:pt>
                <c:pt idx="8">
                  <c:v>-1.54893</c:v>
                </c:pt>
                <c:pt idx="9">
                  <c:v>-1.54893</c:v>
                </c:pt>
                <c:pt idx="11">
                  <c:v>-0.262797</c:v>
                </c:pt>
                <c:pt idx="12">
                  <c:v>-0.262797</c:v>
                </c:pt>
                <c:pt idx="13">
                  <c:v>-0.262797</c:v>
                </c:pt>
                <c:pt idx="14">
                  <c:v>-0.262797</c:v>
                </c:pt>
                <c:pt idx="15">
                  <c:v>-0.262797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4122408"/>
        <c:axId val="2051751592"/>
      </c:scatterChart>
      <c:valAx>
        <c:axId val="-210412240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051751592"/>
        <c:crossesAt val="0.0"/>
        <c:crossBetween val="midCat"/>
      </c:valAx>
      <c:valAx>
        <c:axId val="2051751592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-2104122408"/>
        <c:crossesAt val="0.0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triangle"/>
            <c:size val="7"/>
          </c:marker>
          <c:dPt>
            <c:idx val="27"/>
            <c:marker>
              <c:symbol val="triangle"/>
              <c:size val="5"/>
            </c:marker>
            <c:bubble3D val="0"/>
          </c:dPt>
          <c:xVal>
            <c:numRef>
              <c:f>'data_Au (2)'!$C$38:$C$65</c:f>
              <c:numCache>
                <c:formatCode>General</c:formatCode>
                <c:ptCount val="28"/>
                <c:pt idx="0">
                  <c:v>-2.794</c:v>
                </c:pt>
                <c:pt idx="1">
                  <c:v>-2.794</c:v>
                </c:pt>
                <c:pt idx="2">
                  <c:v>-2.794</c:v>
                </c:pt>
                <c:pt idx="3">
                  <c:v>-2.794</c:v>
                </c:pt>
                <c:pt idx="5">
                  <c:v>-1.518</c:v>
                </c:pt>
                <c:pt idx="6">
                  <c:v>-1.518</c:v>
                </c:pt>
                <c:pt idx="7">
                  <c:v>-1.518</c:v>
                </c:pt>
                <c:pt idx="8">
                  <c:v>-1.518</c:v>
                </c:pt>
                <c:pt idx="9">
                  <c:v>-1.518</c:v>
                </c:pt>
                <c:pt idx="11">
                  <c:v>-0.2401</c:v>
                </c:pt>
                <c:pt idx="12">
                  <c:v>-0.2401</c:v>
                </c:pt>
                <c:pt idx="13">
                  <c:v>-0.2401</c:v>
                </c:pt>
                <c:pt idx="14">
                  <c:v>-0.2401</c:v>
                </c:pt>
                <c:pt idx="15">
                  <c:v>-0.2401</c:v>
                </c:pt>
                <c:pt idx="17">
                  <c:v>1.024</c:v>
                </c:pt>
                <c:pt idx="18">
                  <c:v>1.024</c:v>
                </c:pt>
                <c:pt idx="19">
                  <c:v>1.024</c:v>
                </c:pt>
                <c:pt idx="20">
                  <c:v>1.024</c:v>
                </c:pt>
                <c:pt idx="21">
                  <c:v>1.024</c:v>
                </c:pt>
                <c:pt idx="23">
                  <c:v>2.241</c:v>
                </c:pt>
                <c:pt idx="24">
                  <c:v>2.241</c:v>
                </c:pt>
                <c:pt idx="25">
                  <c:v>2.241</c:v>
                </c:pt>
                <c:pt idx="26">
                  <c:v>2.241</c:v>
                </c:pt>
                <c:pt idx="27">
                  <c:v>2.241</c:v>
                </c:pt>
              </c:numCache>
            </c:numRef>
          </c:xVal>
          <c:yVal>
            <c:numRef>
              <c:f>'data_Au (2)'!$D$38:$D$65</c:f>
              <c:numCache>
                <c:formatCode>General</c:formatCode>
                <c:ptCount val="28"/>
                <c:pt idx="0">
                  <c:v>18.6942535117612</c:v>
                </c:pt>
                <c:pt idx="1">
                  <c:v>-0.591397533252896</c:v>
                </c:pt>
                <c:pt idx="2">
                  <c:v>-19.592211868165</c:v>
                </c:pt>
                <c:pt idx="3">
                  <c:v>-38.5353858698124</c:v>
                </c:pt>
                <c:pt idx="5">
                  <c:v>41.7484027689418</c:v>
                </c:pt>
                <c:pt idx="6">
                  <c:v>21.017208360945</c:v>
                </c:pt>
                <c:pt idx="7">
                  <c:v>0.71901316490484</c:v>
                </c:pt>
                <c:pt idx="8">
                  <c:v>-19.5469901916376</c:v>
                </c:pt>
                <c:pt idx="9">
                  <c:v>-41.3722109854658</c:v>
                </c:pt>
                <c:pt idx="11">
                  <c:v>44.11304226333446</c:v>
                </c:pt>
                <c:pt idx="12">
                  <c:v>22.25824473388471</c:v>
                </c:pt>
                <c:pt idx="13">
                  <c:v>1.79351686013289</c:v>
                </c:pt>
                <c:pt idx="14">
                  <c:v>-18.55009961318751</c:v>
                </c:pt>
                <c:pt idx="15">
                  <c:v>-40.26222326473032</c:v>
                </c:pt>
                <c:pt idx="17">
                  <c:v>44.0066120543792</c:v>
                </c:pt>
                <c:pt idx="18">
                  <c:v>22.794740849116</c:v>
                </c:pt>
                <c:pt idx="19">
                  <c:v>2.65659597478416</c:v>
                </c:pt>
                <c:pt idx="20">
                  <c:v>-17.4079603893024</c:v>
                </c:pt>
                <c:pt idx="21">
                  <c:v>-38.6679757131608</c:v>
                </c:pt>
                <c:pt idx="23">
                  <c:v>42.47498714760599</c:v>
                </c:pt>
                <c:pt idx="24">
                  <c:v>23.4043800814947</c:v>
                </c:pt>
                <c:pt idx="25">
                  <c:v>3.21801423780128</c:v>
                </c:pt>
                <c:pt idx="26">
                  <c:v>-16.902806132101</c:v>
                </c:pt>
                <c:pt idx="27">
                  <c:v>-37.4795891429095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x"/>
            <c:size val="5"/>
          </c:marker>
          <c:xVal>
            <c:numRef>
              <c:f>'data_Au (2)'!$C$38:$C$65</c:f>
              <c:numCache>
                <c:formatCode>General</c:formatCode>
                <c:ptCount val="28"/>
                <c:pt idx="0">
                  <c:v>-2.794</c:v>
                </c:pt>
                <c:pt idx="1">
                  <c:v>-2.794</c:v>
                </c:pt>
                <c:pt idx="2">
                  <c:v>-2.794</c:v>
                </c:pt>
                <c:pt idx="3">
                  <c:v>-2.794</c:v>
                </c:pt>
                <c:pt idx="5">
                  <c:v>-1.518</c:v>
                </c:pt>
                <c:pt idx="6">
                  <c:v>-1.518</c:v>
                </c:pt>
                <c:pt idx="7">
                  <c:v>-1.518</c:v>
                </c:pt>
                <c:pt idx="8">
                  <c:v>-1.518</c:v>
                </c:pt>
                <c:pt idx="9">
                  <c:v>-1.518</c:v>
                </c:pt>
                <c:pt idx="11">
                  <c:v>-0.2401</c:v>
                </c:pt>
                <c:pt idx="12">
                  <c:v>-0.2401</c:v>
                </c:pt>
                <c:pt idx="13">
                  <c:v>-0.2401</c:v>
                </c:pt>
                <c:pt idx="14">
                  <c:v>-0.2401</c:v>
                </c:pt>
                <c:pt idx="15">
                  <c:v>-0.2401</c:v>
                </c:pt>
                <c:pt idx="17">
                  <c:v>1.024</c:v>
                </c:pt>
                <c:pt idx="18">
                  <c:v>1.024</c:v>
                </c:pt>
                <c:pt idx="19">
                  <c:v>1.024</c:v>
                </c:pt>
                <c:pt idx="20">
                  <c:v>1.024</c:v>
                </c:pt>
                <c:pt idx="21">
                  <c:v>1.024</c:v>
                </c:pt>
                <c:pt idx="23">
                  <c:v>2.241</c:v>
                </c:pt>
                <c:pt idx="24">
                  <c:v>2.241</c:v>
                </c:pt>
                <c:pt idx="25">
                  <c:v>2.241</c:v>
                </c:pt>
                <c:pt idx="26">
                  <c:v>2.241</c:v>
                </c:pt>
                <c:pt idx="27">
                  <c:v>2.241</c:v>
                </c:pt>
              </c:numCache>
            </c:numRef>
          </c:xVal>
          <c:yVal>
            <c:numRef>
              <c:f>'data_Au (2)'!$E$38:$E$65</c:f>
              <c:numCache>
                <c:formatCode>General</c:formatCode>
                <c:ptCount val="28"/>
              </c:numCache>
            </c:numRef>
          </c:yVal>
          <c:smooth val="0"/>
        </c:ser>
        <c:ser>
          <c:idx val="3"/>
          <c:order val="2"/>
          <c:spPr>
            <a:ln w="3175" cmpd="sng">
              <a:solidFill>
                <a:srgbClr val="FF0000"/>
              </a:solidFill>
            </a:ln>
          </c:spPr>
          <c:marker>
            <c:symbol val="dot"/>
            <c:size val="3"/>
          </c:marker>
          <c:xVal>
            <c:numRef>
              <c:f>'data_Au (2)'!$C$68:$C$72</c:f>
              <c:numCache>
                <c:formatCode>General</c:formatCode>
                <c:ptCount val="5"/>
              </c:numCache>
            </c:numRef>
          </c:xVal>
          <c:yVal>
            <c:numRef>
              <c:f>'data_Au (2)'!$A$68:$A$72</c:f>
              <c:numCache>
                <c:formatCode>0.0000\ </c:formatCode>
                <c:ptCount val="5"/>
              </c:numCache>
            </c:numRef>
          </c:yVal>
          <c:smooth val="0"/>
        </c:ser>
        <c:ser>
          <c:idx val="4"/>
          <c:order val="3"/>
          <c:spPr>
            <a:ln w="3175" cmpd="sng">
              <a:solidFill>
                <a:srgbClr val="FF0000"/>
              </a:solidFill>
            </a:ln>
          </c:spPr>
          <c:marker>
            <c:symbol val="dash"/>
            <c:size val="2"/>
            <c:spPr>
              <a:ln>
                <a:solidFill>
                  <a:srgbClr val="FF0000"/>
                </a:solidFill>
              </a:ln>
            </c:spPr>
          </c:marker>
          <c:xVal>
            <c:numRef>
              <c:f>'data_Au (2)'!$C$74:$C$78</c:f>
              <c:numCache>
                <c:formatCode>General</c:formatCode>
                <c:ptCount val="5"/>
              </c:numCache>
            </c:numRef>
          </c:xVal>
          <c:yVal>
            <c:numRef>
              <c:f>'data_Au (2)'!$A$74:$A$78</c:f>
              <c:numCache>
                <c:formatCode>0.0000\ </c:formatCode>
                <c:ptCount val="5"/>
              </c:numCache>
            </c:numRef>
          </c:yVal>
          <c:smooth val="0"/>
        </c:ser>
        <c:ser>
          <c:idx val="5"/>
          <c:order val="4"/>
          <c:spPr>
            <a:ln w="3175" cmpd="sng">
              <a:solidFill>
                <a:srgbClr val="FF0000"/>
              </a:solidFill>
            </a:ln>
          </c:spPr>
          <c:marker>
            <c:symbol val="dash"/>
            <c:size val="2"/>
            <c:spPr>
              <a:noFill/>
              <a:ln>
                <a:noFill/>
              </a:ln>
            </c:spPr>
          </c:marker>
          <c:xVal>
            <c:numRef>
              <c:f>'data_Au (2)'!$C$80:$C$84</c:f>
              <c:numCache>
                <c:formatCode>General</c:formatCode>
                <c:ptCount val="5"/>
              </c:numCache>
            </c:numRef>
          </c:xVal>
          <c:yVal>
            <c:numRef>
              <c:f>'data_Au (2)'!$A$80:$A$84</c:f>
              <c:numCache>
                <c:formatCode>0.0000\ </c:formatCode>
                <c:ptCount val="5"/>
              </c:numCache>
            </c:numRef>
          </c:yVal>
          <c:smooth val="0"/>
        </c:ser>
        <c:ser>
          <c:idx val="6"/>
          <c:order val="5"/>
          <c:spPr>
            <a:ln w="3175" cmpd="sng">
              <a:solidFill>
                <a:srgbClr val="FF0000"/>
              </a:solidFill>
            </a:ln>
          </c:spPr>
          <c:xVal>
            <c:numRef>
              <c:f>'data_Au (2)'!$C$86:$C$90</c:f>
              <c:numCache>
                <c:formatCode>General</c:formatCode>
                <c:ptCount val="5"/>
              </c:numCache>
            </c:numRef>
          </c:xVal>
          <c:yVal>
            <c:numRef>
              <c:f>'data_Au (2)'!$A$86:$A$90</c:f>
              <c:numCache>
                <c:formatCode>0.0000\ </c:formatCode>
                <c:ptCount val="5"/>
              </c:numCache>
            </c:numRef>
          </c:yVal>
          <c:smooth val="0"/>
        </c:ser>
        <c:ser>
          <c:idx val="7"/>
          <c:order val="6"/>
          <c:spPr>
            <a:ln w="3175" cmpd="sng">
              <a:solidFill>
                <a:srgbClr val="FF0000"/>
              </a:solidFill>
            </a:ln>
          </c:spPr>
          <c:xVal>
            <c:numRef>
              <c:f>'data_Au (2)'!$C$92:$C$96</c:f>
              <c:numCache>
                <c:formatCode>General</c:formatCode>
                <c:ptCount val="5"/>
              </c:numCache>
            </c:numRef>
          </c:xVal>
          <c:yVal>
            <c:numRef>
              <c:f>'data_Au (2)'!$A$92:$A$96</c:f>
              <c:numCache>
                <c:formatCode>0.0000\ </c:formatCode>
                <c:ptCount val="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303320"/>
        <c:axId val="2052039656"/>
      </c:scatterChart>
      <c:valAx>
        <c:axId val="2144303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2039656"/>
        <c:crosses val="autoZero"/>
        <c:crossBetween val="midCat"/>
      </c:valAx>
      <c:valAx>
        <c:axId val="205203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3033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6350" cmpd="sng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data_12C_3!$E$68:$E$96</c:f>
              <c:numCache>
                <c:formatCode>General</c:formatCode>
                <c:ptCount val="29"/>
                <c:pt idx="0">
                  <c:v>-1.709</c:v>
                </c:pt>
                <c:pt idx="1">
                  <c:v>-0.4546</c:v>
                </c:pt>
                <c:pt idx="2">
                  <c:v>0.7737</c:v>
                </c:pt>
                <c:pt idx="3">
                  <c:v>2.013</c:v>
                </c:pt>
                <c:pt idx="4">
                  <c:v>3.163</c:v>
                </c:pt>
                <c:pt idx="6">
                  <c:v>-1.709</c:v>
                </c:pt>
                <c:pt idx="7">
                  <c:v>-0.4546</c:v>
                </c:pt>
                <c:pt idx="8">
                  <c:v>0.7737</c:v>
                </c:pt>
                <c:pt idx="9">
                  <c:v>2.013</c:v>
                </c:pt>
                <c:pt idx="10">
                  <c:v>3.163</c:v>
                </c:pt>
                <c:pt idx="12">
                  <c:v>-1.709</c:v>
                </c:pt>
                <c:pt idx="13">
                  <c:v>-0.4546</c:v>
                </c:pt>
                <c:pt idx="14">
                  <c:v>0.7737</c:v>
                </c:pt>
                <c:pt idx="15">
                  <c:v>2.013</c:v>
                </c:pt>
                <c:pt idx="16">
                  <c:v>3.163</c:v>
                </c:pt>
                <c:pt idx="18">
                  <c:v>-1.709</c:v>
                </c:pt>
                <c:pt idx="19">
                  <c:v>-0.4546</c:v>
                </c:pt>
                <c:pt idx="20">
                  <c:v>0.7737</c:v>
                </c:pt>
                <c:pt idx="21">
                  <c:v>2.013</c:v>
                </c:pt>
                <c:pt idx="22">
                  <c:v>3.163</c:v>
                </c:pt>
                <c:pt idx="24">
                  <c:v>-1.709</c:v>
                </c:pt>
                <c:pt idx="25">
                  <c:v>-0.4546</c:v>
                </c:pt>
                <c:pt idx="26">
                  <c:v>0.7737</c:v>
                </c:pt>
                <c:pt idx="27">
                  <c:v>2.013</c:v>
                </c:pt>
                <c:pt idx="28">
                  <c:v>3.163</c:v>
                </c:pt>
              </c:numCache>
            </c:numRef>
          </c:xVal>
          <c:yVal>
            <c:numRef>
              <c:f>data_12C_3!$D$68:$D$96</c:f>
              <c:numCache>
                <c:formatCode>General</c:formatCode>
                <c:ptCount val="29"/>
                <c:pt idx="0">
                  <c:v>42.7090557650041</c:v>
                </c:pt>
                <c:pt idx="1">
                  <c:v>42.7090557650041</c:v>
                </c:pt>
                <c:pt idx="2">
                  <c:v>42.7090557650041</c:v>
                </c:pt>
                <c:pt idx="3">
                  <c:v>42.7090557650041</c:v>
                </c:pt>
                <c:pt idx="4">
                  <c:v>42.7090557650041</c:v>
                </c:pt>
                <c:pt idx="6">
                  <c:v>22.2185653267191</c:v>
                </c:pt>
                <c:pt idx="7">
                  <c:v>22.2185653267191</c:v>
                </c:pt>
                <c:pt idx="8">
                  <c:v>22.2185653267191</c:v>
                </c:pt>
                <c:pt idx="9">
                  <c:v>22.2185653267191</c:v>
                </c:pt>
                <c:pt idx="10">
                  <c:v>22.2185653267191</c:v>
                </c:pt>
                <c:pt idx="12">
                  <c:v>1.70940004441648</c:v>
                </c:pt>
                <c:pt idx="13">
                  <c:v>1.70940004441648</c:v>
                </c:pt>
                <c:pt idx="14">
                  <c:v>1.70940004441648</c:v>
                </c:pt>
                <c:pt idx="15">
                  <c:v>1.70940004441648</c:v>
                </c:pt>
                <c:pt idx="16">
                  <c:v>1.70940004441648</c:v>
                </c:pt>
                <c:pt idx="18">
                  <c:v>-18.8012031741976</c:v>
                </c:pt>
                <c:pt idx="19">
                  <c:v>-18.8012031741976</c:v>
                </c:pt>
                <c:pt idx="20">
                  <c:v>-18.8012031741976</c:v>
                </c:pt>
                <c:pt idx="21">
                  <c:v>-18.8012031741976</c:v>
                </c:pt>
                <c:pt idx="22">
                  <c:v>-18.8012031741976</c:v>
                </c:pt>
                <c:pt idx="24">
                  <c:v>-39.2960001730947</c:v>
                </c:pt>
                <c:pt idx="25">
                  <c:v>-39.2960001730947</c:v>
                </c:pt>
                <c:pt idx="26">
                  <c:v>-39.2960001730947</c:v>
                </c:pt>
                <c:pt idx="27">
                  <c:v>-39.2960001730947</c:v>
                </c:pt>
                <c:pt idx="28">
                  <c:v>-39.2960001730947</c:v>
                </c:pt>
              </c:numCache>
            </c:numRef>
          </c:yVal>
          <c:smooth val="1"/>
        </c:ser>
        <c:ser>
          <c:idx val="1"/>
          <c:order val="1"/>
          <c:spPr>
            <a:ln>
              <a:noFill/>
            </a:ln>
          </c:spPr>
          <c:marker>
            <c:symbol val="diamond"/>
            <c:size val="5"/>
            <c:spPr>
              <a:solidFill>
                <a:srgbClr val="0000FF"/>
              </a:solidFill>
            </c:spPr>
          </c:marker>
          <c:xVal>
            <c:numRef>
              <c:f>data_12C_3!$C$38:$C$66</c:f>
              <c:numCache>
                <c:formatCode>General</c:formatCode>
                <c:ptCount val="29"/>
                <c:pt idx="0">
                  <c:v>-1.709</c:v>
                </c:pt>
                <c:pt idx="1">
                  <c:v>-1.709</c:v>
                </c:pt>
                <c:pt idx="2">
                  <c:v>-1.709</c:v>
                </c:pt>
                <c:pt idx="3">
                  <c:v>-1.709</c:v>
                </c:pt>
                <c:pt idx="4">
                  <c:v>-1.709</c:v>
                </c:pt>
                <c:pt idx="6">
                  <c:v>-0.4546</c:v>
                </c:pt>
                <c:pt idx="7">
                  <c:v>-0.4546</c:v>
                </c:pt>
                <c:pt idx="8">
                  <c:v>-0.4546</c:v>
                </c:pt>
                <c:pt idx="9">
                  <c:v>-0.4546</c:v>
                </c:pt>
                <c:pt idx="10">
                  <c:v>-0.4546</c:v>
                </c:pt>
                <c:pt idx="12">
                  <c:v>0.7737</c:v>
                </c:pt>
                <c:pt idx="13">
                  <c:v>0.7737</c:v>
                </c:pt>
                <c:pt idx="14">
                  <c:v>0.7737</c:v>
                </c:pt>
                <c:pt idx="15">
                  <c:v>0.7737</c:v>
                </c:pt>
                <c:pt idx="16">
                  <c:v>0.7737</c:v>
                </c:pt>
                <c:pt idx="18">
                  <c:v>2.013</c:v>
                </c:pt>
                <c:pt idx="19">
                  <c:v>2.013</c:v>
                </c:pt>
                <c:pt idx="20">
                  <c:v>2.013</c:v>
                </c:pt>
                <c:pt idx="21">
                  <c:v>2.013</c:v>
                </c:pt>
                <c:pt idx="22">
                  <c:v>2.013</c:v>
                </c:pt>
                <c:pt idx="24">
                  <c:v>3.163</c:v>
                </c:pt>
                <c:pt idx="25">
                  <c:v>3.163</c:v>
                </c:pt>
                <c:pt idx="26">
                  <c:v>3.163</c:v>
                </c:pt>
                <c:pt idx="27">
                  <c:v>3.163</c:v>
                </c:pt>
                <c:pt idx="28">
                  <c:v>3.163</c:v>
                </c:pt>
              </c:numCache>
            </c:numRef>
          </c:xVal>
          <c:yVal>
            <c:numRef>
              <c:f>data_12C_3!$H$38:$H$66</c:f>
              <c:numCache>
                <c:formatCode>General</c:formatCode>
                <c:ptCount val="29"/>
                <c:pt idx="1">
                  <c:v>18.8725985648222</c:v>
                </c:pt>
                <c:pt idx="2">
                  <c:v>0.9959321654386</c:v>
                </c:pt>
                <c:pt idx="3">
                  <c:v>-16.79237691865792</c:v>
                </c:pt>
                <c:pt idx="7">
                  <c:v>22.41242832947026</c:v>
                </c:pt>
                <c:pt idx="8">
                  <c:v>2.145314641956477</c:v>
                </c:pt>
                <c:pt idx="9">
                  <c:v>-18.5316468792092</c:v>
                </c:pt>
                <c:pt idx="10">
                  <c:v>-39.2000738331992</c:v>
                </c:pt>
                <c:pt idx="12">
                  <c:v>44.2188074648099</c:v>
                </c:pt>
                <c:pt idx="13">
                  <c:v>23.74879919950292</c:v>
                </c:pt>
                <c:pt idx="14">
                  <c:v>2.894232353261115</c:v>
                </c:pt>
                <c:pt idx="15">
                  <c:v>-17.8796152660914</c:v>
                </c:pt>
                <c:pt idx="16">
                  <c:v>-40.145937853288</c:v>
                </c:pt>
                <c:pt idx="18">
                  <c:v>45.021061711108</c:v>
                </c:pt>
                <c:pt idx="19">
                  <c:v>23.7745670733902</c:v>
                </c:pt>
                <c:pt idx="20">
                  <c:v>3.65465294557167</c:v>
                </c:pt>
                <c:pt idx="21">
                  <c:v>-16.6979641877728</c:v>
                </c:pt>
                <c:pt idx="22">
                  <c:v>-38.122854100511</c:v>
                </c:pt>
                <c:pt idx="24">
                  <c:v>43.05150635698791</c:v>
                </c:pt>
                <c:pt idx="25">
                  <c:v>23.9693904197968</c:v>
                </c:pt>
                <c:pt idx="26">
                  <c:v>3.939979973473118</c:v>
                </c:pt>
                <c:pt idx="27">
                  <c:v>-16.0024092567672</c:v>
                </c:pt>
                <c:pt idx="28">
                  <c:v>-36.7494386104875</c:v>
                </c:pt>
              </c:numCache>
            </c:numRef>
          </c:yVal>
          <c:smooth val="1"/>
        </c:ser>
        <c:ser>
          <c:idx val="2"/>
          <c:order val="2"/>
          <c:spPr>
            <a:ln>
              <a:noFill/>
            </a:ln>
          </c:spPr>
          <c:marker>
            <c:symbol val="triangle"/>
            <c:size val="8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data_12C_3!$C$38:$C$66</c:f>
              <c:numCache>
                <c:formatCode>General</c:formatCode>
                <c:ptCount val="29"/>
                <c:pt idx="0">
                  <c:v>-1.709</c:v>
                </c:pt>
                <c:pt idx="1">
                  <c:v>-1.709</c:v>
                </c:pt>
                <c:pt idx="2">
                  <c:v>-1.709</c:v>
                </c:pt>
                <c:pt idx="3">
                  <c:v>-1.709</c:v>
                </c:pt>
                <c:pt idx="4">
                  <c:v>-1.709</c:v>
                </c:pt>
                <c:pt idx="6">
                  <c:v>-0.4546</c:v>
                </c:pt>
                <c:pt idx="7">
                  <c:v>-0.4546</c:v>
                </c:pt>
                <c:pt idx="8">
                  <c:v>-0.4546</c:v>
                </c:pt>
                <c:pt idx="9">
                  <c:v>-0.4546</c:v>
                </c:pt>
                <c:pt idx="10">
                  <c:v>-0.4546</c:v>
                </c:pt>
                <c:pt idx="12">
                  <c:v>0.7737</c:v>
                </c:pt>
                <c:pt idx="13">
                  <c:v>0.7737</c:v>
                </c:pt>
                <c:pt idx="14">
                  <c:v>0.7737</c:v>
                </c:pt>
                <c:pt idx="15">
                  <c:v>0.7737</c:v>
                </c:pt>
                <c:pt idx="16">
                  <c:v>0.7737</c:v>
                </c:pt>
                <c:pt idx="18">
                  <c:v>2.013</c:v>
                </c:pt>
                <c:pt idx="19">
                  <c:v>2.013</c:v>
                </c:pt>
                <c:pt idx="20">
                  <c:v>2.013</c:v>
                </c:pt>
                <c:pt idx="21">
                  <c:v>2.013</c:v>
                </c:pt>
                <c:pt idx="22">
                  <c:v>2.013</c:v>
                </c:pt>
                <c:pt idx="24">
                  <c:v>3.163</c:v>
                </c:pt>
                <c:pt idx="25">
                  <c:v>3.163</c:v>
                </c:pt>
                <c:pt idx="26">
                  <c:v>3.163</c:v>
                </c:pt>
                <c:pt idx="27">
                  <c:v>3.163</c:v>
                </c:pt>
                <c:pt idx="28">
                  <c:v>3.163</c:v>
                </c:pt>
              </c:numCache>
            </c:numRef>
          </c:xVal>
          <c:yVal>
            <c:numRef>
              <c:f>data_12C_3!$D$38:$D$66</c:f>
              <c:numCache>
                <c:formatCode>General</c:formatCode>
                <c:ptCount val="29"/>
                <c:pt idx="1">
                  <c:v>17.8725985648222</c:v>
                </c:pt>
                <c:pt idx="2">
                  <c:v>-0.00406783456139986</c:v>
                </c:pt>
                <c:pt idx="3">
                  <c:v>-17.79237691865792</c:v>
                </c:pt>
                <c:pt idx="7">
                  <c:v>21.41242832947026</c:v>
                </c:pt>
                <c:pt idx="8">
                  <c:v>1.145314641956478</c:v>
                </c:pt>
                <c:pt idx="9">
                  <c:v>-19.5316468792092</c:v>
                </c:pt>
                <c:pt idx="10">
                  <c:v>-40.2000738331992</c:v>
                </c:pt>
                <c:pt idx="12">
                  <c:v>43.2188074648099</c:v>
                </c:pt>
                <c:pt idx="13">
                  <c:v>22.74879919950292</c:v>
                </c:pt>
                <c:pt idx="14">
                  <c:v>1.894232353261115</c:v>
                </c:pt>
                <c:pt idx="15">
                  <c:v>-18.8796152660914</c:v>
                </c:pt>
                <c:pt idx="16">
                  <c:v>-41.145937853288</c:v>
                </c:pt>
                <c:pt idx="18">
                  <c:v>44.021061711108</c:v>
                </c:pt>
                <c:pt idx="19">
                  <c:v>22.7745670733902</c:v>
                </c:pt>
                <c:pt idx="20">
                  <c:v>2.65465294557167</c:v>
                </c:pt>
                <c:pt idx="21">
                  <c:v>-17.6979641877728</c:v>
                </c:pt>
                <c:pt idx="22">
                  <c:v>-39.122854100511</c:v>
                </c:pt>
                <c:pt idx="24">
                  <c:v>42.05150635698791</c:v>
                </c:pt>
                <c:pt idx="25">
                  <c:v>22.9693904197968</c:v>
                </c:pt>
                <c:pt idx="26">
                  <c:v>2.939979973473118</c:v>
                </c:pt>
                <c:pt idx="27">
                  <c:v>-17.0024092567672</c:v>
                </c:pt>
                <c:pt idx="28">
                  <c:v>-37.7494386104875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5040152"/>
        <c:axId val="-2103751112"/>
      </c:scatterChart>
      <c:valAx>
        <c:axId val="-2105040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3751112"/>
        <c:crosses val="autoZero"/>
        <c:crossBetween val="midCat"/>
      </c:valAx>
      <c:valAx>
        <c:axId val="-2103751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5040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260350</xdr:colOff>
      <xdr:row>1</xdr:row>
      <xdr:rowOff>114300</xdr:rowOff>
    </xdr:from>
    <xdr:to>
      <xdr:col>14</xdr:col>
      <xdr:colOff>660400</xdr:colOff>
      <xdr:row>20</xdr:row>
      <xdr:rowOff>127000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234950</xdr:colOff>
      <xdr:row>2</xdr:row>
      <xdr:rowOff>38100</xdr:rowOff>
    </xdr:from>
    <xdr:to>
      <xdr:col>22</xdr:col>
      <xdr:colOff>95250</xdr:colOff>
      <xdr:row>17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25</xdr:row>
      <xdr:rowOff>165100</xdr:rowOff>
    </xdr:from>
    <xdr:to>
      <xdr:col>13</xdr:col>
      <xdr:colOff>184150</xdr:colOff>
      <xdr:row>41</xdr:row>
      <xdr:rowOff>63500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471600</xdr:colOff>
      <xdr:row>20</xdr:row>
      <xdr:rowOff>176040</xdr:rowOff>
    </xdr:from>
    <xdr:to>
      <xdr:col>13</xdr:col>
      <xdr:colOff>90360</xdr:colOff>
      <xdr:row>36</xdr:row>
      <xdr:rowOff>73440</xdr:rowOff>
    </xdr:to>
    <xdr:graphicFrame macro="">
      <xdr:nvGraphicFramePr>
        <xdr:cNvPr id="2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431800</xdr:colOff>
      <xdr:row>23</xdr:row>
      <xdr:rowOff>114300</xdr:rowOff>
    </xdr:from>
    <xdr:to>
      <xdr:col>33</xdr:col>
      <xdr:colOff>254000</xdr:colOff>
      <xdr:row>77</xdr:row>
      <xdr:rowOff>12700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361950</xdr:colOff>
      <xdr:row>31</xdr:row>
      <xdr:rowOff>50800</xdr:rowOff>
    </xdr:from>
    <xdr:to>
      <xdr:col>31</xdr:col>
      <xdr:colOff>0</xdr:colOff>
      <xdr:row>71</xdr:row>
      <xdr:rowOff>127000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baseColWidth="10" defaultColWidth="8.83203125" defaultRowHeight="14" x14ac:dyDescent="0"/>
  <sheetData>
    <row r="1" spans="1:4">
      <c r="A1" t="s">
        <v>45</v>
      </c>
    </row>
    <row r="3" spans="1:4">
      <c r="A3" s="17" t="s">
        <v>46</v>
      </c>
      <c r="B3" s="17" t="s">
        <v>20</v>
      </c>
      <c r="C3" s="17" t="s">
        <v>21</v>
      </c>
      <c r="D3" s="17" t="s">
        <v>22</v>
      </c>
    </row>
    <row r="4" spans="1:4" ht="11" customHeight="1">
      <c r="A4">
        <v>-502</v>
      </c>
      <c r="B4" s="34">
        <v>-1.9120870000000001</v>
      </c>
      <c r="C4" s="34">
        <v>1.0463789999999999</v>
      </c>
      <c r="D4" s="34">
        <v>-0.10680199999999999</v>
      </c>
    </row>
    <row r="6" spans="1:4">
      <c r="A6">
        <v>-187</v>
      </c>
      <c r="B6" s="34">
        <v>-1.8929769999999999</v>
      </c>
      <c r="C6" s="34">
        <v>1.251755</v>
      </c>
      <c r="D6" s="34">
        <v>-0.130883</v>
      </c>
    </row>
    <row r="7" spans="1:4">
      <c r="A7">
        <v>114</v>
      </c>
      <c r="B7" s="34">
        <v>-2.7108479999999999</v>
      </c>
      <c r="C7" s="34">
        <v>1.502462</v>
      </c>
      <c r="D7" s="34">
        <v>-0.15240100000000001</v>
      </c>
    </row>
    <row r="10" spans="1:4">
      <c r="A10">
        <v>-230</v>
      </c>
      <c r="B10" s="34">
        <v>-2.2182659999999998</v>
      </c>
      <c r="C10" s="34">
        <v>1.259579</v>
      </c>
      <c r="D10" s="38">
        <v>-0.13155900000000001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workbookViewId="0">
      <selection activeCell="H5" sqref="H5"/>
    </sheetView>
  </sheetViews>
  <sheetFormatPr baseColWidth="10" defaultColWidth="8.83203125" defaultRowHeight="14" x14ac:dyDescent="0"/>
  <sheetData>
    <row r="1" spans="1:9">
      <c r="B1" s="1" t="s">
        <v>0</v>
      </c>
      <c r="C1" s="2" t="s">
        <v>1</v>
      </c>
      <c r="E1" s="3"/>
      <c r="F1" s="3"/>
      <c r="H1" s="4"/>
      <c r="I1" s="5"/>
    </row>
    <row r="2" spans="1:9">
      <c r="B2" s="6">
        <v>-250</v>
      </c>
      <c r="C2" s="7">
        <v>-210</v>
      </c>
      <c r="E2" s="8"/>
      <c r="F2" s="8"/>
      <c r="H2" s="9"/>
      <c r="I2" s="10"/>
    </row>
    <row r="3" spans="1:9">
      <c r="B3" t="s">
        <v>2</v>
      </c>
      <c r="C3" t="s">
        <v>3</v>
      </c>
      <c r="D3" t="s">
        <v>3</v>
      </c>
    </row>
    <row r="4" spans="1:9">
      <c r="A4" t="s">
        <v>4</v>
      </c>
      <c r="B4" t="s">
        <v>5</v>
      </c>
      <c r="C4" s="11" t="s">
        <v>6</v>
      </c>
      <c r="D4" t="s">
        <v>7</v>
      </c>
      <c r="E4" s="11" t="s">
        <v>8</v>
      </c>
      <c r="F4" t="s">
        <v>9</v>
      </c>
      <c r="H4" s="11" t="s">
        <v>10</v>
      </c>
    </row>
    <row r="5" spans="1:9">
      <c r="A5" s="12">
        <v>42.709055765004102</v>
      </c>
      <c r="B5" s="13"/>
      <c r="C5" s="14">
        <v>-2.8454799999999998</v>
      </c>
      <c r="D5">
        <v>-2.831</v>
      </c>
      <c r="F5" t="s">
        <v>5</v>
      </c>
    </row>
    <row r="6" spans="1:9">
      <c r="A6">
        <v>22.218565326719101</v>
      </c>
      <c r="B6" s="14">
        <v>12.8522</v>
      </c>
      <c r="C6" s="14">
        <v>-2.8454799999999998</v>
      </c>
    </row>
    <row r="7" spans="1:9">
      <c r="A7">
        <v>1.7094000444164801</v>
      </c>
      <c r="B7" s="14">
        <v>0.99982400000000005</v>
      </c>
      <c r="C7" s="14">
        <v>-2.8454799999999998</v>
      </c>
      <c r="F7">
        <v>12.85</v>
      </c>
    </row>
    <row r="8" spans="1:9">
      <c r="A8">
        <v>-18.8012031741976</v>
      </c>
      <c r="B8" s="14">
        <v>-10.6775</v>
      </c>
      <c r="C8" s="14">
        <v>-2.8454799999999998</v>
      </c>
      <c r="F8">
        <v>0.99890000000000001</v>
      </c>
    </row>
    <row r="9" spans="1:9">
      <c r="A9" s="15">
        <v>-39.296000173094697</v>
      </c>
      <c r="B9" s="14">
        <v>-22.319400000000002</v>
      </c>
      <c r="C9" s="14">
        <v>-2.8454799999999998</v>
      </c>
      <c r="F9">
        <v>-10.68</v>
      </c>
    </row>
    <row r="10" spans="1:9">
      <c r="B10" s="13"/>
      <c r="C10" s="16"/>
      <c r="F10">
        <v>-22.32</v>
      </c>
    </row>
    <row r="11" spans="1:9">
      <c r="A11">
        <v>42.709055765004102</v>
      </c>
      <c r="B11" s="14">
        <v>30.128900000000002</v>
      </c>
      <c r="C11" s="14">
        <v>-1.5489299999999999</v>
      </c>
      <c r="D11">
        <v>-1.5309999999999999</v>
      </c>
    </row>
    <row r="12" spans="1:9">
      <c r="A12">
        <v>22.218565326719101</v>
      </c>
      <c r="B12" s="14">
        <v>15.922499999999999</v>
      </c>
      <c r="C12" s="14">
        <v>-1.5489299999999999</v>
      </c>
      <c r="F12">
        <v>30.13</v>
      </c>
    </row>
    <row r="13" spans="1:9">
      <c r="A13">
        <v>1.7094000444164801</v>
      </c>
      <c r="B13" s="14">
        <v>2.0128200000000001</v>
      </c>
      <c r="C13" s="14">
        <v>-1.5489299999999999</v>
      </c>
      <c r="F13">
        <v>15.92</v>
      </c>
    </row>
    <row r="14" spans="1:9">
      <c r="A14">
        <v>-18.8012031741976</v>
      </c>
      <c r="B14" s="14">
        <f>-11.8748</f>
        <v>-11.8748</v>
      </c>
      <c r="C14" s="14">
        <v>-1.5489299999999999</v>
      </c>
      <c r="F14">
        <v>2.0129999999999999</v>
      </c>
    </row>
    <row r="15" spans="1:9">
      <c r="A15">
        <v>-39.296000173094697</v>
      </c>
      <c r="B15" s="14">
        <v>-26.8309</v>
      </c>
      <c r="C15" s="14">
        <v>-1.5489299999999999</v>
      </c>
      <c r="F15">
        <v>-11.87</v>
      </c>
    </row>
    <row r="16" spans="1:9">
      <c r="B16" s="13"/>
      <c r="F16">
        <v>-26.83</v>
      </c>
    </row>
    <row r="17" spans="1:6">
      <c r="A17">
        <v>42.709055765004102</v>
      </c>
      <c r="B17" s="14">
        <v>35.883299999999998</v>
      </c>
      <c r="C17" s="14">
        <v>-0.262797</v>
      </c>
      <c r="D17">
        <v>-0.26319999999999999</v>
      </c>
    </row>
    <row r="18" spans="1:6">
      <c r="A18">
        <v>22.218565326719101</v>
      </c>
      <c r="B18" s="14">
        <v>18.956900000000001</v>
      </c>
      <c r="C18" s="14">
        <v>-0.262797</v>
      </c>
      <c r="F18">
        <v>35.880000000000003</v>
      </c>
    </row>
    <row r="19" spans="1:6">
      <c r="A19">
        <v>1.7094000444164801</v>
      </c>
      <c r="B19" s="14">
        <v>3.1071</v>
      </c>
      <c r="C19" s="14">
        <v>-0.262797</v>
      </c>
      <c r="F19">
        <v>18.96</v>
      </c>
    </row>
    <row r="20" spans="1:6">
      <c r="A20">
        <v>-18.8012031741976</v>
      </c>
      <c r="B20" s="14">
        <v>-12.648899999999999</v>
      </c>
      <c r="C20" s="14">
        <v>-0.262797</v>
      </c>
      <c r="F20">
        <v>3.1070000000000002</v>
      </c>
    </row>
    <row r="21" spans="1:6">
      <c r="A21">
        <v>-39.296000173094697</v>
      </c>
      <c r="B21" s="14">
        <v>-29.4648</v>
      </c>
      <c r="C21" s="14">
        <v>-0.262797</v>
      </c>
      <c r="F21">
        <v>-12.65</v>
      </c>
    </row>
    <row r="22" spans="1:6">
      <c r="B22" s="13"/>
      <c r="F22">
        <v>-29.46</v>
      </c>
    </row>
    <row r="23" spans="1:6">
      <c r="A23">
        <v>42.709055765004102</v>
      </c>
      <c r="B23" s="14">
        <v>41.093800000000002</v>
      </c>
      <c r="C23" s="14">
        <v>1.0010300000000001</v>
      </c>
      <c r="D23">
        <v>0.98409999999999997</v>
      </c>
    </row>
    <row r="24" spans="1:6">
      <c r="A24">
        <v>22.218565326719101</v>
      </c>
      <c r="B24" s="14">
        <v>22.236499999999999</v>
      </c>
      <c r="C24" s="14">
        <v>1.0010300000000001</v>
      </c>
    </row>
    <row r="25" spans="1:6">
      <c r="A25">
        <v>1.7094000444164801</v>
      </c>
      <c r="B25" s="14">
        <v>4.3337399999999997</v>
      </c>
      <c r="C25" s="14">
        <v>1.0010300000000001</v>
      </c>
    </row>
    <row r="26" spans="1:6">
      <c r="A26">
        <v>-18.8012031741976</v>
      </c>
      <c r="B26" s="14">
        <v>-13.5036</v>
      </c>
      <c r="C26" s="14">
        <v>1.0010300000000001</v>
      </c>
    </row>
    <row r="27" spans="1:6">
      <c r="A27">
        <v>-39.296000173094697</v>
      </c>
      <c r="B27" s="14">
        <v>-32.403700000000001</v>
      </c>
      <c r="C27" s="14">
        <v>1.0010300000000001</v>
      </c>
    </row>
    <row r="28" spans="1:6">
      <c r="B28" s="13"/>
    </row>
    <row r="29" spans="1:6">
      <c r="A29">
        <v>42.709055765004102</v>
      </c>
      <c r="B29" s="14">
        <v>46.326000000000001</v>
      </c>
      <c r="C29" s="14">
        <v>2.2831700000000001</v>
      </c>
      <c r="D29">
        <v>2.2690000000000001</v>
      </c>
    </row>
    <row r="30" spans="1:6">
      <c r="A30">
        <v>22.218565326719101</v>
      </c>
      <c r="B30" s="14">
        <v>26.558700000000002</v>
      </c>
      <c r="C30" s="14">
        <v>2.2831700000000001</v>
      </c>
    </row>
    <row r="31" spans="1:6">
      <c r="A31">
        <v>1.7094000444164801</v>
      </c>
      <c r="B31" s="14">
        <v>5.6348799999999999</v>
      </c>
      <c r="C31" s="14">
        <v>2.2831700000000001</v>
      </c>
    </row>
    <row r="32" spans="1:6">
      <c r="A32">
        <v>-18.8012031741976</v>
      </c>
      <c r="B32" s="14">
        <v>-15.221</v>
      </c>
      <c r="C32" s="14">
        <v>2.2831700000000001</v>
      </c>
    </row>
    <row r="33" spans="1:3">
      <c r="A33">
        <v>-39.296000173094697</v>
      </c>
      <c r="B33" s="14">
        <v>-36.549500000000002</v>
      </c>
      <c r="C33" s="14">
        <v>2.2831700000000001</v>
      </c>
    </row>
    <row r="36" spans="1:3">
      <c r="A36" s="11" t="s">
        <v>6</v>
      </c>
    </row>
    <row r="37" spans="1:3">
      <c r="A37" s="13" t="s">
        <v>11</v>
      </c>
      <c r="B37" t="s">
        <v>12</v>
      </c>
    </row>
    <row r="38" spans="1:3">
      <c r="A38" s="13">
        <v>2.2759</v>
      </c>
      <c r="B38">
        <v>2.2440000000000002</v>
      </c>
    </row>
    <row r="39" spans="1:3">
      <c r="A39" s="16">
        <v>0.39700000000000002</v>
      </c>
      <c r="B39">
        <v>1.028</v>
      </c>
    </row>
    <row r="40" spans="1:3">
      <c r="A40" s="13">
        <v>0.39950000000000002</v>
      </c>
      <c r="B40">
        <v>-0.24010000000000001</v>
      </c>
    </row>
    <row r="41" spans="1:3">
      <c r="A41" s="13">
        <v>-1.5409999999999999</v>
      </c>
      <c r="B41">
        <v>-1.522</v>
      </c>
    </row>
    <row r="42" spans="1:3">
      <c r="A42" s="13">
        <v>-2.8079999999999998</v>
      </c>
      <c r="B42">
        <v>-2.794</v>
      </c>
    </row>
    <row r="67" spans="1:4">
      <c r="A67" t="s">
        <v>13</v>
      </c>
    </row>
    <row r="68" spans="1:4">
      <c r="A68" t="s">
        <v>4</v>
      </c>
      <c r="B68" t="s">
        <v>5</v>
      </c>
      <c r="C68" s="11" t="s">
        <v>14</v>
      </c>
      <c r="D68" s="11" t="s">
        <v>8</v>
      </c>
    </row>
  </sheetData>
  <phoneticPr fontId="5" type="noConversion"/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topLeftCell="B16" workbookViewId="0">
      <selection activeCell="K55" sqref="K55"/>
    </sheetView>
  </sheetViews>
  <sheetFormatPr baseColWidth="10" defaultColWidth="8.83203125" defaultRowHeight="14" x14ac:dyDescent="0"/>
  <cols>
    <col min="1" max="1" width="11.6640625" customWidth="1"/>
    <col min="2" max="2" width="12.1640625" customWidth="1"/>
    <col min="3" max="3" width="12" customWidth="1"/>
    <col min="4" max="4" width="11.5" customWidth="1"/>
    <col min="6" max="6" width="15" customWidth="1"/>
    <col min="7" max="7" width="18.1640625" customWidth="1"/>
  </cols>
  <sheetData>
    <row r="1" spans="1:9">
      <c r="B1" s="1" t="s">
        <v>0</v>
      </c>
      <c r="C1" s="2" t="s">
        <v>1</v>
      </c>
      <c r="E1" s="3"/>
      <c r="F1" s="3"/>
      <c r="I1" s="5"/>
    </row>
    <row r="2" spans="1:9">
      <c r="B2" s="6">
        <v>-250</v>
      </c>
      <c r="C2" s="7">
        <v>-210</v>
      </c>
      <c r="E2" s="8"/>
      <c r="F2" s="8"/>
      <c r="H2" s="9"/>
      <c r="I2" s="10"/>
    </row>
    <row r="3" spans="1:9">
      <c r="B3" t="s">
        <v>2</v>
      </c>
      <c r="C3" t="s">
        <v>15</v>
      </c>
    </row>
    <row r="4" spans="1:9">
      <c r="A4" t="s">
        <v>4</v>
      </c>
      <c r="B4" t="s">
        <v>5</v>
      </c>
      <c r="C4" s="11" t="s">
        <v>6</v>
      </c>
      <c r="D4" s="11" t="s">
        <v>8</v>
      </c>
    </row>
    <row r="5" spans="1:9">
      <c r="A5" s="12">
        <v>42.709055765004102</v>
      </c>
      <c r="B5" s="13"/>
      <c r="C5" s="17">
        <v>-2.794</v>
      </c>
      <c r="D5">
        <f>AVERAGE(B2:C2)</f>
        <v>-230</v>
      </c>
    </row>
    <row r="6" spans="1:9">
      <c r="A6">
        <v>22.218565326719101</v>
      </c>
      <c r="B6" s="14">
        <v>12.8522</v>
      </c>
      <c r="C6" s="17">
        <v>-2.794</v>
      </c>
      <c r="D6">
        <v>-230</v>
      </c>
    </row>
    <row r="7" spans="1:9">
      <c r="A7">
        <v>1.7094000444164801</v>
      </c>
      <c r="B7" s="14">
        <v>0.99982400000000005</v>
      </c>
      <c r="C7" s="17">
        <v>-2.794</v>
      </c>
      <c r="D7">
        <v>-230</v>
      </c>
    </row>
    <row r="8" spans="1:9">
      <c r="A8">
        <v>-18.8012031741976</v>
      </c>
      <c r="B8" s="14">
        <v>-10.6775</v>
      </c>
      <c r="C8" s="17">
        <v>-2.794</v>
      </c>
      <c r="D8">
        <v>-230</v>
      </c>
    </row>
    <row r="9" spans="1:9">
      <c r="A9" s="15">
        <v>-39.296000173094697</v>
      </c>
      <c r="B9" s="14">
        <v>-22.319400000000002</v>
      </c>
      <c r="C9" s="17">
        <v>-2.794</v>
      </c>
      <c r="D9">
        <v>-230</v>
      </c>
    </row>
    <row r="10" spans="1:9">
      <c r="B10" s="13"/>
      <c r="C10" s="16"/>
    </row>
    <row r="11" spans="1:9">
      <c r="A11">
        <v>42.709055765004102</v>
      </c>
      <c r="B11" s="14">
        <v>30.128900000000002</v>
      </c>
      <c r="C11" s="17">
        <v>-1.518</v>
      </c>
      <c r="D11">
        <v>-230</v>
      </c>
    </row>
    <row r="12" spans="1:9">
      <c r="A12">
        <v>22.218565326719101</v>
      </c>
      <c r="B12" s="14">
        <v>15.922499999999999</v>
      </c>
      <c r="C12" s="17">
        <v>-1.518</v>
      </c>
      <c r="D12">
        <v>-230</v>
      </c>
    </row>
    <row r="13" spans="1:9">
      <c r="A13">
        <v>1.7094000444164801</v>
      </c>
      <c r="B13" s="14">
        <v>2.0128200000000001</v>
      </c>
      <c r="C13" s="17">
        <v>-1.518</v>
      </c>
      <c r="D13">
        <v>-230</v>
      </c>
    </row>
    <row r="14" spans="1:9">
      <c r="A14">
        <v>-18.8012031741976</v>
      </c>
      <c r="B14" s="14">
        <f>-11.8748</f>
        <v>-11.8748</v>
      </c>
      <c r="C14" s="17">
        <v>-1.518</v>
      </c>
      <c r="D14">
        <v>-230</v>
      </c>
    </row>
    <row r="15" spans="1:9">
      <c r="A15">
        <v>-39.296000173094697</v>
      </c>
      <c r="B15" s="14">
        <v>-26.8309</v>
      </c>
      <c r="C15" s="17">
        <v>-1.518</v>
      </c>
      <c r="D15">
        <v>-230</v>
      </c>
    </row>
    <row r="16" spans="1:9">
      <c r="B16" s="13"/>
    </row>
    <row r="17" spans="1:4">
      <c r="A17" s="18">
        <v>42.709055765004102</v>
      </c>
      <c r="B17" s="19">
        <v>35.883299999999998</v>
      </c>
      <c r="C17" s="20">
        <v>-0.24010000000000001</v>
      </c>
      <c r="D17" s="18">
        <v>-230</v>
      </c>
    </row>
    <row r="18" spans="1:4">
      <c r="A18" s="18">
        <v>22.218565326719101</v>
      </c>
      <c r="B18" s="19">
        <v>18.956900000000001</v>
      </c>
      <c r="C18" s="20">
        <v>-0.24010000000000001</v>
      </c>
      <c r="D18" s="18">
        <v>-230</v>
      </c>
    </row>
    <row r="19" spans="1:4">
      <c r="A19" s="18">
        <v>1.7094000444164801</v>
      </c>
      <c r="B19" s="19">
        <v>3.1071</v>
      </c>
      <c r="C19" s="20">
        <v>-0.24010000000000001</v>
      </c>
      <c r="D19" s="18">
        <v>-230</v>
      </c>
    </row>
    <row r="20" spans="1:4">
      <c r="A20" s="18">
        <v>-18.8012031741976</v>
      </c>
      <c r="B20" s="19">
        <v>-12.648899999999999</v>
      </c>
      <c r="C20" s="20">
        <v>-0.24010000000000001</v>
      </c>
      <c r="D20" s="18">
        <v>-230</v>
      </c>
    </row>
    <row r="21" spans="1:4">
      <c r="A21" s="18">
        <v>-39.296000173094697</v>
      </c>
      <c r="B21" s="19">
        <v>-29.4648</v>
      </c>
      <c r="C21" s="20">
        <v>-0.24010000000000001</v>
      </c>
      <c r="D21" s="18">
        <v>-230</v>
      </c>
    </row>
    <row r="22" spans="1:4">
      <c r="B22" s="13"/>
    </row>
    <row r="23" spans="1:4">
      <c r="A23">
        <v>42.709055765004102</v>
      </c>
      <c r="B23" s="14">
        <v>41.093800000000002</v>
      </c>
      <c r="C23" s="17">
        <v>1.024</v>
      </c>
      <c r="D23">
        <v>-230</v>
      </c>
    </row>
    <row r="24" spans="1:4">
      <c r="A24">
        <v>22.218565326719101</v>
      </c>
      <c r="B24" s="14">
        <v>22.236499999999999</v>
      </c>
      <c r="C24" s="17">
        <v>1.024</v>
      </c>
      <c r="D24">
        <v>-230</v>
      </c>
    </row>
    <row r="25" spans="1:4">
      <c r="A25">
        <v>1.7094000444164801</v>
      </c>
      <c r="B25" s="14">
        <v>4.3337399999999997</v>
      </c>
      <c r="C25" s="17">
        <v>1.024</v>
      </c>
      <c r="D25">
        <v>-230</v>
      </c>
    </row>
    <row r="26" spans="1:4">
      <c r="A26">
        <v>-18.8012031741976</v>
      </c>
      <c r="B26" s="14">
        <v>-13.5036</v>
      </c>
      <c r="C26" s="17">
        <v>1.024</v>
      </c>
      <c r="D26">
        <v>-230</v>
      </c>
    </row>
    <row r="27" spans="1:4">
      <c r="A27">
        <v>-39.296000173094697</v>
      </c>
      <c r="B27" s="14">
        <v>-32.403700000000001</v>
      </c>
      <c r="C27" s="17">
        <v>1.024</v>
      </c>
      <c r="D27">
        <v>-230</v>
      </c>
    </row>
    <row r="28" spans="1:4">
      <c r="B28" s="13"/>
    </row>
    <row r="29" spans="1:4">
      <c r="A29">
        <v>42.709055765004102</v>
      </c>
      <c r="B29" s="14">
        <v>46.326000000000001</v>
      </c>
      <c r="C29" s="17">
        <v>2.2410000000000001</v>
      </c>
      <c r="D29">
        <v>-230</v>
      </c>
    </row>
    <row r="30" spans="1:4">
      <c r="A30">
        <v>22.218565326719101</v>
      </c>
      <c r="B30" s="14">
        <v>26.558700000000002</v>
      </c>
      <c r="C30" s="17">
        <v>2.2410000000000001</v>
      </c>
      <c r="D30">
        <v>-230</v>
      </c>
    </row>
    <row r="31" spans="1:4">
      <c r="A31">
        <v>1.7094000444164801</v>
      </c>
      <c r="B31" s="14">
        <v>5.6348799999999999</v>
      </c>
      <c r="C31" s="17">
        <v>2.2410000000000001</v>
      </c>
      <c r="D31">
        <v>-230</v>
      </c>
    </row>
    <row r="32" spans="1:4">
      <c r="A32">
        <v>-18.8012031741976</v>
      </c>
      <c r="B32" s="14">
        <v>-15.221</v>
      </c>
      <c r="C32" s="17">
        <v>2.2410000000000001</v>
      </c>
      <c r="D32">
        <v>-230</v>
      </c>
    </row>
    <row r="33" spans="1:11">
      <c r="A33">
        <v>-39.296000173094697</v>
      </c>
      <c r="B33" s="14">
        <v>-36.549500000000002</v>
      </c>
      <c r="C33" s="17">
        <v>2.2410000000000001</v>
      </c>
      <c r="D33">
        <v>-230</v>
      </c>
    </row>
    <row r="34" spans="1:11" s="21" customFormat="1"/>
    <row r="36" spans="1:11">
      <c r="A36" t="s">
        <v>4</v>
      </c>
      <c r="B36" t="s">
        <v>5</v>
      </c>
      <c r="C36" s="11" t="s">
        <v>6</v>
      </c>
      <c r="D36" t="s">
        <v>17</v>
      </c>
      <c r="E36" t="s">
        <v>17</v>
      </c>
      <c r="F36" t="s">
        <v>18</v>
      </c>
      <c r="G36" t="s">
        <v>18</v>
      </c>
      <c r="H36" s="11" t="s">
        <v>19</v>
      </c>
    </row>
    <row r="37" spans="1:11">
      <c r="A37" s="12">
        <v>42.709055765004102</v>
      </c>
      <c r="C37" s="17"/>
      <c r="H37" s="34" t="s">
        <v>20</v>
      </c>
      <c r="I37" s="34">
        <v>-2.2182659999999998</v>
      </c>
      <c r="K37">
        <v>7.5046000000000002E-2</v>
      </c>
    </row>
    <row r="38" spans="1:11">
      <c r="A38">
        <v>22.218565326719101</v>
      </c>
      <c r="B38" s="14">
        <v>12.8522</v>
      </c>
      <c r="C38" s="17">
        <v>-2.794</v>
      </c>
      <c r="D38">
        <f>$I$37+$I$38*B38+$I$39*B38*C38</f>
        <v>18.6942535117612</v>
      </c>
      <c r="F38" s="13">
        <f>(A38-D38)</f>
        <v>3.5243118149579011</v>
      </c>
      <c r="G38" s="13">
        <f>(A38-E38)</f>
        <v>22.218565326719101</v>
      </c>
      <c r="H38" s="34" t="s">
        <v>21</v>
      </c>
      <c r="I38" s="34">
        <v>1.259579</v>
      </c>
      <c r="K38">
        <v>1.0031870000000001</v>
      </c>
    </row>
    <row r="39" spans="1:11">
      <c r="A39">
        <v>1.7094000444164801</v>
      </c>
      <c r="B39" s="14">
        <v>0.99982400000000005</v>
      </c>
      <c r="C39" s="17">
        <v>-2.794</v>
      </c>
      <c r="D39">
        <f t="shared" ref="D39:D65" si="0">$I$37+$I$38*B39+$I$39*B39*C39</f>
        <v>-0.59139753325289557</v>
      </c>
      <c r="F39" s="13">
        <f t="shared" ref="F39:F64" si="1">(A39-D39)</f>
        <v>2.3007975776693756</v>
      </c>
      <c r="G39" s="13">
        <f t="shared" ref="G39:G65" si="2">(A39-E39)</f>
        <v>1.7094000444164801</v>
      </c>
      <c r="H39" s="34" t="s">
        <v>22</v>
      </c>
      <c r="I39" s="34">
        <v>-0.13155900000000001</v>
      </c>
      <c r="K39">
        <v>-0.105487</v>
      </c>
    </row>
    <row r="40" spans="1:11">
      <c r="A40">
        <v>-18.8012031741976</v>
      </c>
      <c r="B40" s="14">
        <v>-10.6775</v>
      </c>
      <c r="C40" s="17">
        <v>-2.794</v>
      </c>
      <c r="D40">
        <f t="shared" si="0"/>
        <v>-19.592211868165002</v>
      </c>
      <c r="F40" s="13">
        <f t="shared" si="1"/>
        <v>0.79100869396740237</v>
      </c>
      <c r="G40" s="13">
        <f t="shared" si="2"/>
        <v>-18.8012031741976</v>
      </c>
    </row>
    <row r="41" spans="1:11">
      <c r="A41" s="15">
        <v>-39.296000173094697</v>
      </c>
      <c r="B41" s="14">
        <v>-22.319400000000002</v>
      </c>
      <c r="C41" s="17">
        <v>-2.794</v>
      </c>
      <c r="D41">
        <f t="shared" si="0"/>
        <v>-38.535385869812401</v>
      </c>
      <c r="F41" s="13">
        <f t="shared" si="1"/>
        <v>-0.76061430328229562</v>
      </c>
      <c r="G41" s="13">
        <f t="shared" si="2"/>
        <v>-39.296000173094697</v>
      </c>
      <c r="H41" t="s">
        <v>20</v>
      </c>
    </row>
    <row r="42" spans="1:11">
      <c r="C42" s="16"/>
      <c r="F42" s="13">
        <f>F38-F41</f>
        <v>4.2849261182401968</v>
      </c>
      <c r="G42" s="13">
        <f>G38-G41</f>
        <v>61.514565499813799</v>
      </c>
      <c r="H42" t="s">
        <v>21</v>
      </c>
    </row>
    <row r="43" spans="1:11">
      <c r="A43">
        <v>42.709055765004102</v>
      </c>
      <c r="B43" s="14">
        <v>30.128900000000002</v>
      </c>
      <c r="C43" s="17">
        <v>-1.518</v>
      </c>
      <c r="D43">
        <f t="shared" si="0"/>
        <v>41.748402768941801</v>
      </c>
      <c r="F43" s="13">
        <f t="shared" si="1"/>
        <v>0.9606529960623007</v>
      </c>
      <c r="G43" s="13">
        <f t="shared" si="2"/>
        <v>42.709055765004102</v>
      </c>
      <c r="H43" t="s">
        <v>22</v>
      </c>
    </row>
    <row r="44" spans="1:11">
      <c r="A44">
        <v>22.218565326719101</v>
      </c>
      <c r="B44" s="14">
        <v>15.922499999999999</v>
      </c>
      <c r="C44" s="17">
        <v>-1.518</v>
      </c>
      <c r="D44">
        <f t="shared" si="0"/>
        <v>21.017208360944998</v>
      </c>
      <c r="F44" s="13">
        <f t="shared" si="1"/>
        <v>1.201356965774103</v>
      </c>
      <c r="G44" s="13">
        <f t="shared" si="2"/>
        <v>22.218565326719101</v>
      </c>
    </row>
    <row r="45" spans="1:11">
      <c r="A45">
        <v>1.7094000444164801</v>
      </c>
      <c r="B45" s="14">
        <v>2.0128200000000001</v>
      </c>
      <c r="C45" s="17">
        <v>-1.518</v>
      </c>
      <c r="D45">
        <f t="shared" si="0"/>
        <v>0.71901316490484013</v>
      </c>
      <c r="F45" s="13">
        <f t="shared" si="1"/>
        <v>0.99038687951163995</v>
      </c>
      <c r="G45" s="13">
        <f t="shared" si="2"/>
        <v>1.7094000444164801</v>
      </c>
    </row>
    <row r="46" spans="1:11">
      <c r="A46">
        <v>-18.8012031741976</v>
      </c>
      <c r="B46" s="14">
        <f>-11.8748</f>
        <v>-11.8748</v>
      </c>
      <c r="C46" s="17">
        <v>-1.518</v>
      </c>
      <c r="D46">
        <f t="shared" si="0"/>
        <v>-19.546990191637601</v>
      </c>
      <c r="F46" s="13">
        <f t="shared" si="1"/>
        <v>0.74578701744000142</v>
      </c>
      <c r="G46" s="13">
        <f t="shared" si="2"/>
        <v>-18.8012031741976</v>
      </c>
    </row>
    <row r="47" spans="1:11">
      <c r="A47">
        <v>-39.296000173094697</v>
      </c>
      <c r="B47" s="14">
        <v>-26.8309</v>
      </c>
      <c r="C47" s="17">
        <v>-1.518</v>
      </c>
      <c r="D47">
        <f t="shared" si="0"/>
        <v>-41.372210985465799</v>
      </c>
      <c r="F47" s="13">
        <f t="shared" si="1"/>
        <v>2.0762108123711016</v>
      </c>
      <c r="G47" s="13">
        <f t="shared" si="2"/>
        <v>-39.296000173094697</v>
      </c>
    </row>
    <row r="48" spans="1:11">
      <c r="F48" s="13">
        <f>F43-F47</f>
        <v>-1.1155578163088009</v>
      </c>
      <c r="G48" s="13">
        <f>G43-G47</f>
        <v>82.005055938098792</v>
      </c>
    </row>
    <row r="49" spans="1:7">
      <c r="A49" s="18">
        <v>42.709055765004102</v>
      </c>
      <c r="B49" s="19">
        <v>35.883299999999998</v>
      </c>
      <c r="C49" s="20">
        <v>-0.24010000000000001</v>
      </c>
      <c r="D49">
        <f t="shared" si="0"/>
        <v>44.113042263334464</v>
      </c>
      <c r="F49" s="13">
        <f t="shared" si="1"/>
        <v>-1.4039864983303616</v>
      </c>
      <c r="G49" s="13">
        <f t="shared" si="2"/>
        <v>42.709055765004102</v>
      </c>
    </row>
    <row r="50" spans="1:7">
      <c r="A50" s="18">
        <v>22.218565326719101</v>
      </c>
      <c r="B50" s="19">
        <v>18.956900000000001</v>
      </c>
      <c r="C50" s="20">
        <v>-0.24010000000000001</v>
      </c>
      <c r="D50">
        <f t="shared" si="0"/>
        <v>22.258244733884709</v>
      </c>
      <c r="F50" s="13">
        <f t="shared" si="1"/>
        <v>-3.9679407165607472E-2</v>
      </c>
      <c r="G50" s="13">
        <f t="shared" si="2"/>
        <v>22.218565326719101</v>
      </c>
    </row>
    <row r="51" spans="1:7">
      <c r="A51" s="18">
        <v>1.7094000444164801</v>
      </c>
      <c r="B51" s="19">
        <v>3.1071</v>
      </c>
      <c r="C51" s="20">
        <v>-0.24010000000000001</v>
      </c>
      <c r="D51">
        <f t="shared" si="0"/>
        <v>1.7935168601328901</v>
      </c>
      <c r="F51" s="13">
        <f t="shared" si="1"/>
        <v>-8.4116815716410054E-2</v>
      </c>
      <c r="G51" s="13">
        <f t="shared" si="2"/>
        <v>1.7094000444164801</v>
      </c>
    </row>
    <row r="52" spans="1:7">
      <c r="A52" s="18">
        <v>-18.8012031741976</v>
      </c>
      <c r="B52" s="19">
        <v>-12.648899999999999</v>
      </c>
      <c r="C52" s="20">
        <v>-0.24010000000000001</v>
      </c>
      <c r="D52">
        <f t="shared" si="0"/>
        <v>-18.550099613187513</v>
      </c>
      <c r="F52" s="13">
        <f t="shared" si="1"/>
        <v>-0.25110356101008691</v>
      </c>
      <c r="G52" s="13">
        <f t="shared" si="2"/>
        <v>-18.8012031741976</v>
      </c>
    </row>
    <row r="53" spans="1:7">
      <c r="A53" s="18">
        <v>-39.296000173094697</v>
      </c>
      <c r="B53" s="19">
        <v>-29.4648</v>
      </c>
      <c r="C53" s="20">
        <v>-0.24010000000000001</v>
      </c>
      <c r="D53">
        <f t="shared" si="0"/>
        <v>-40.262223264730324</v>
      </c>
      <c r="F53" s="13">
        <f t="shared" si="1"/>
        <v>0.96622309163562647</v>
      </c>
      <c r="G53" s="13">
        <f t="shared" si="2"/>
        <v>-39.296000173094697</v>
      </c>
    </row>
    <row r="54" spans="1:7">
      <c r="F54" s="13">
        <f>F49-F53</f>
        <v>-2.3702095899659881</v>
      </c>
      <c r="G54" s="13">
        <f>G49-G53</f>
        <v>82.005055938098792</v>
      </c>
    </row>
    <row r="55" spans="1:7">
      <c r="A55">
        <v>42.709055765004102</v>
      </c>
      <c r="B55" s="14">
        <v>41.093800000000002</v>
      </c>
      <c r="C55" s="17">
        <v>1.024</v>
      </c>
      <c r="D55">
        <f t="shared" si="0"/>
        <v>44.006612054379197</v>
      </c>
      <c r="F55" s="13">
        <f t="shared" si="1"/>
        <v>-1.2975562893750947</v>
      </c>
      <c r="G55" s="13">
        <f t="shared" si="2"/>
        <v>42.709055765004102</v>
      </c>
    </row>
    <row r="56" spans="1:7">
      <c r="A56">
        <v>22.218565326719101</v>
      </c>
      <c r="B56" s="14">
        <v>22.236499999999999</v>
      </c>
      <c r="C56" s="17">
        <v>1.024</v>
      </c>
      <c r="D56">
        <f t="shared" si="0"/>
        <v>22.794740849116</v>
      </c>
      <c r="F56" s="13">
        <f t="shared" si="1"/>
        <v>-0.57617552239689829</v>
      </c>
      <c r="G56" s="13">
        <f t="shared" si="2"/>
        <v>22.218565326719101</v>
      </c>
    </row>
    <row r="57" spans="1:7">
      <c r="A57">
        <v>1.7094000444164801</v>
      </c>
      <c r="B57" s="14">
        <v>4.3337399999999997</v>
      </c>
      <c r="C57" s="17">
        <v>1.024</v>
      </c>
      <c r="D57">
        <f t="shared" si="0"/>
        <v>2.6565959747841599</v>
      </c>
      <c r="F57" s="13">
        <f t="shared" si="1"/>
        <v>-0.94719593036767979</v>
      </c>
      <c r="G57" s="13">
        <f t="shared" si="2"/>
        <v>1.7094000444164801</v>
      </c>
    </row>
    <row r="58" spans="1:7">
      <c r="A58">
        <v>-18.8012031741976</v>
      </c>
      <c r="B58" s="14">
        <v>-13.5036</v>
      </c>
      <c r="C58" s="17">
        <v>1.024</v>
      </c>
      <c r="D58">
        <f t="shared" si="0"/>
        <v>-17.407960389302403</v>
      </c>
      <c r="F58" s="13">
        <f t="shared" si="1"/>
        <v>-1.3932427848951967</v>
      </c>
      <c r="G58" s="13">
        <f t="shared" si="2"/>
        <v>-18.8012031741976</v>
      </c>
    </row>
    <row r="59" spans="1:7">
      <c r="A59">
        <v>-39.296000173094697</v>
      </c>
      <c r="B59" s="14">
        <v>-32.403700000000001</v>
      </c>
      <c r="C59" s="17">
        <v>1.024</v>
      </c>
      <c r="D59">
        <f t="shared" si="0"/>
        <v>-38.6679757131608</v>
      </c>
      <c r="F59" s="13">
        <f t="shared" si="1"/>
        <v>-0.62802445993389711</v>
      </c>
      <c r="G59" s="13">
        <f t="shared" si="2"/>
        <v>-39.296000173094697</v>
      </c>
    </row>
    <row r="60" spans="1:7">
      <c r="F60" s="13">
        <f>F55-F59</f>
        <v>-0.6695318294411976</v>
      </c>
      <c r="G60" s="13">
        <f>G55-G59</f>
        <v>82.005055938098792</v>
      </c>
    </row>
    <row r="61" spans="1:7">
      <c r="A61">
        <v>42.709055765004102</v>
      </c>
      <c r="B61" s="14">
        <v>46.326000000000001</v>
      </c>
      <c r="C61" s="17">
        <v>2.2410000000000001</v>
      </c>
      <c r="D61">
        <f t="shared" si="0"/>
        <v>42.474987147605994</v>
      </c>
      <c r="F61" s="13">
        <f t="shared" si="1"/>
        <v>0.23406861739810836</v>
      </c>
      <c r="G61" s="13">
        <f t="shared" si="2"/>
        <v>42.709055765004102</v>
      </c>
    </row>
    <row r="62" spans="1:7">
      <c r="A62">
        <v>22.218565326719101</v>
      </c>
      <c r="B62" s="14">
        <v>26.558700000000002</v>
      </c>
      <c r="C62" s="17">
        <v>2.2410000000000001</v>
      </c>
      <c r="D62">
        <f t="shared" si="0"/>
        <v>23.404380081494701</v>
      </c>
      <c r="F62" s="13">
        <f t="shared" si="1"/>
        <v>-1.1858147547755991</v>
      </c>
      <c r="G62" s="13">
        <f t="shared" si="2"/>
        <v>22.218565326719101</v>
      </c>
    </row>
    <row r="63" spans="1:7">
      <c r="A63">
        <v>1.7094000444164801</v>
      </c>
      <c r="B63" s="14">
        <v>5.6348799999999999</v>
      </c>
      <c r="C63" s="17">
        <v>2.2410000000000001</v>
      </c>
      <c r="D63">
        <f t="shared" si="0"/>
        <v>3.2180142378012802</v>
      </c>
      <c r="F63" s="13">
        <f t="shared" si="1"/>
        <v>-1.5086141933848001</v>
      </c>
      <c r="G63" s="13">
        <f t="shared" si="2"/>
        <v>1.7094000444164801</v>
      </c>
    </row>
    <row r="64" spans="1:7">
      <c r="A64">
        <v>-18.8012031741976</v>
      </c>
      <c r="B64" s="14">
        <v>-15.221</v>
      </c>
      <c r="C64" s="17">
        <v>2.2410000000000001</v>
      </c>
      <c r="D64">
        <f t="shared" si="0"/>
        <v>-16.902806132100999</v>
      </c>
      <c r="F64" s="13">
        <f t="shared" si="1"/>
        <v>-1.898397042096601</v>
      </c>
      <c r="G64" s="13">
        <f t="shared" si="2"/>
        <v>-18.8012031741976</v>
      </c>
    </row>
    <row r="65" spans="1:7">
      <c r="A65">
        <v>-39.296000173094697</v>
      </c>
      <c r="B65" s="14">
        <v>-36.549500000000002</v>
      </c>
      <c r="C65" s="17">
        <v>2.2410000000000001</v>
      </c>
      <c r="D65">
        <f t="shared" si="0"/>
        <v>-37.479589142909504</v>
      </c>
      <c r="F65" s="13">
        <f>(A65-D65)</f>
        <v>-1.8164110301851935</v>
      </c>
      <c r="G65" s="13">
        <f t="shared" si="2"/>
        <v>-39.296000173094697</v>
      </c>
    </row>
    <row r="66" spans="1:7">
      <c r="F66" s="33">
        <f>F61-F65</f>
        <v>2.0504796475833018</v>
      </c>
      <c r="G66" s="33">
        <f>G61-G65</f>
        <v>82.005055938098792</v>
      </c>
    </row>
    <row r="68" spans="1:7">
      <c r="A68" s="19"/>
      <c r="C68" s="17"/>
    </row>
    <row r="69" spans="1:7">
      <c r="A69" s="19"/>
      <c r="C69" s="17"/>
    </row>
    <row r="70" spans="1:7">
      <c r="A70" s="19"/>
      <c r="C70" s="20"/>
    </row>
    <row r="71" spans="1:7">
      <c r="A71" s="19"/>
      <c r="C71" s="17"/>
    </row>
    <row r="72" spans="1:7">
      <c r="A72" s="19"/>
      <c r="C72" s="17"/>
    </row>
    <row r="73" spans="1:7">
      <c r="A73" s="19"/>
    </row>
    <row r="74" spans="1:7">
      <c r="A74" s="19"/>
      <c r="C74" s="17"/>
    </row>
    <row r="75" spans="1:7">
      <c r="A75" s="19"/>
      <c r="C75" s="17"/>
    </row>
    <row r="76" spans="1:7">
      <c r="A76" s="19"/>
      <c r="C76" s="20"/>
    </row>
    <row r="77" spans="1:7">
      <c r="A77" s="19"/>
      <c r="C77" s="17"/>
    </row>
    <row r="78" spans="1:7">
      <c r="A78" s="19"/>
      <c r="C78" s="17"/>
    </row>
    <row r="79" spans="1:7">
      <c r="A79" s="19"/>
    </row>
    <row r="80" spans="1:7">
      <c r="A80" s="19"/>
      <c r="C80" s="17"/>
    </row>
    <row r="81" spans="1:3">
      <c r="A81" s="19"/>
      <c r="C81" s="17"/>
    </row>
    <row r="82" spans="1:3">
      <c r="A82" s="19"/>
      <c r="C82" s="20"/>
    </row>
    <row r="83" spans="1:3">
      <c r="A83" s="19"/>
      <c r="C83" s="17"/>
    </row>
    <row r="84" spans="1:3">
      <c r="A84" s="19"/>
      <c r="C84" s="17"/>
    </row>
    <row r="86" spans="1:3">
      <c r="A86" s="19"/>
      <c r="C86" s="17"/>
    </row>
    <row r="87" spans="1:3">
      <c r="A87" s="19"/>
      <c r="C87" s="17"/>
    </row>
    <row r="88" spans="1:3">
      <c r="A88" s="19"/>
      <c r="C88" s="20"/>
    </row>
    <row r="89" spans="1:3">
      <c r="A89" s="19"/>
      <c r="C89" s="17"/>
    </row>
    <row r="90" spans="1:3">
      <c r="A90" s="19"/>
      <c r="C90" s="17"/>
    </row>
    <row r="92" spans="1:3">
      <c r="A92" s="19"/>
      <c r="C92" s="17"/>
    </row>
    <row r="93" spans="1:3">
      <c r="A93" s="19"/>
      <c r="C93" s="17"/>
    </row>
    <row r="94" spans="1:3">
      <c r="A94" s="19"/>
      <c r="C94" s="20"/>
    </row>
    <row r="95" spans="1:3">
      <c r="A95" s="19"/>
      <c r="C95" s="17"/>
    </row>
    <row r="96" spans="1:3">
      <c r="A96" s="19"/>
      <c r="C96" s="17"/>
    </row>
  </sheetData>
  <phoneticPr fontId="5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17" workbookViewId="0">
      <selection activeCell="I38" sqref="I38"/>
    </sheetView>
  </sheetViews>
  <sheetFormatPr baseColWidth="10" defaultColWidth="8.83203125" defaultRowHeight="14" x14ac:dyDescent="0"/>
  <cols>
    <col min="1" max="1" width="12.33203125" customWidth="1"/>
    <col min="2" max="2" width="12" customWidth="1"/>
    <col min="3" max="3" width="11.33203125" customWidth="1"/>
    <col min="4" max="4" width="14.5" customWidth="1"/>
    <col min="5" max="5" width="15.33203125" customWidth="1"/>
    <col min="6" max="6" width="12.83203125" customWidth="1"/>
    <col min="7" max="7" width="18.5" customWidth="1"/>
  </cols>
  <sheetData>
    <row r="1" spans="1:11">
      <c r="B1" s="1" t="s">
        <v>0</v>
      </c>
      <c r="C1" s="2" t="s">
        <v>1</v>
      </c>
      <c r="E1" s="3" t="s">
        <v>0</v>
      </c>
      <c r="F1" s="3" t="s">
        <v>1</v>
      </c>
      <c r="H1" s="4" t="s">
        <v>0</v>
      </c>
      <c r="I1" s="5" t="s">
        <v>1</v>
      </c>
      <c r="K1" s="17" t="s">
        <v>19</v>
      </c>
    </row>
    <row r="2" spans="1:11">
      <c r="B2" s="6">
        <v>-537</v>
      </c>
      <c r="C2" s="7">
        <v>-467</v>
      </c>
      <c r="E2" s="8">
        <v>-211</v>
      </c>
      <c r="F2" s="8">
        <v>-163</v>
      </c>
      <c r="H2" s="9">
        <v>90</v>
      </c>
      <c r="I2" s="10">
        <v>138</v>
      </c>
    </row>
    <row r="3" spans="1:11">
      <c r="A3" t="s">
        <v>23</v>
      </c>
    </row>
    <row r="4" spans="1:11">
      <c r="A4" t="s">
        <v>4</v>
      </c>
      <c r="B4" t="s">
        <v>5</v>
      </c>
      <c r="C4" s="11" t="s">
        <v>14</v>
      </c>
      <c r="D4" s="11" t="s">
        <v>8</v>
      </c>
      <c r="G4" s="11" t="s">
        <v>24</v>
      </c>
    </row>
    <row r="5" spans="1:11">
      <c r="A5" s="12">
        <v>42.709055765004102</v>
      </c>
      <c r="B5" s="14"/>
      <c r="C5" s="17">
        <v>-3.5470000000000002</v>
      </c>
      <c r="D5">
        <v>-502</v>
      </c>
    </row>
    <row r="6" spans="1:11">
      <c r="A6">
        <v>22.218565326719101</v>
      </c>
      <c r="B6" s="14">
        <v>14.7517</v>
      </c>
      <c r="C6" s="17">
        <v>-3.5470000000000002</v>
      </c>
      <c r="D6">
        <v>-502</v>
      </c>
    </row>
    <row r="7" spans="1:11">
      <c r="A7">
        <v>1.7094000444164801</v>
      </c>
      <c r="B7" s="14">
        <v>1.4879599999999999</v>
      </c>
      <c r="C7" s="17">
        <v>-3.5470000000000002</v>
      </c>
      <c r="D7">
        <v>-502</v>
      </c>
    </row>
    <row r="8" spans="1:11">
      <c r="A8">
        <v>-18.8012031741976</v>
      </c>
      <c r="B8" s="14">
        <v>-12.418900000000001</v>
      </c>
      <c r="C8" s="17">
        <v>-3.5470000000000002</v>
      </c>
      <c r="D8">
        <v>-502</v>
      </c>
    </row>
    <row r="9" spans="1:11">
      <c r="A9" s="15">
        <v>-39.296000173094697</v>
      </c>
      <c r="B9" s="14">
        <v>-26.026700000000002</v>
      </c>
      <c r="C9" s="17">
        <v>-3.5470000000000002</v>
      </c>
      <c r="D9">
        <v>-502</v>
      </c>
    </row>
    <row r="10" spans="1:11">
      <c r="B10" s="13"/>
    </row>
    <row r="11" spans="1:11">
      <c r="A11">
        <v>42.709055765004102</v>
      </c>
      <c r="B11" s="13">
        <v>34.099200000000003</v>
      </c>
      <c r="C11" s="17">
        <v>-2.2690000000000001</v>
      </c>
      <c r="D11">
        <v>-502</v>
      </c>
    </row>
    <row r="12" spans="1:11">
      <c r="A12">
        <v>22.218565326719101</v>
      </c>
      <c r="B12" s="13">
        <v>17.648499999999999</v>
      </c>
      <c r="C12" s="17">
        <v>-2.2690000000000001</v>
      </c>
      <c r="D12">
        <v>-502</v>
      </c>
    </row>
    <row r="13" spans="1:11">
      <c r="A13">
        <v>1.7094000444164801</v>
      </c>
      <c r="B13" s="13">
        <v>2.0649799999999998</v>
      </c>
      <c r="C13" s="17">
        <v>-2.2690000000000001</v>
      </c>
      <c r="D13">
        <v>-502</v>
      </c>
    </row>
    <row r="14" spans="1:11">
      <c r="A14">
        <v>-18.8012031741976</v>
      </c>
      <c r="B14" s="13">
        <v>-13.5969</v>
      </c>
      <c r="C14" s="17">
        <v>-2.2690000000000001</v>
      </c>
      <c r="D14">
        <v>-502</v>
      </c>
    </row>
    <row r="15" spans="1:11">
      <c r="A15">
        <v>-39.296000173094697</v>
      </c>
      <c r="B15" s="13">
        <v>-30.466200000000001</v>
      </c>
      <c r="C15" s="17">
        <v>-2.2690000000000001</v>
      </c>
      <c r="D15">
        <v>-502</v>
      </c>
    </row>
    <row r="16" spans="1:11">
      <c r="B16" s="13"/>
    </row>
    <row r="17" spans="1:4">
      <c r="A17" s="18">
        <v>42.709055765004102</v>
      </c>
      <c r="B17" s="22">
        <v>39.685099999999998</v>
      </c>
      <c r="C17" s="20">
        <v>-0.98860000000000003</v>
      </c>
      <c r="D17" s="18">
        <v>-502</v>
      </c>
    </row>
    <row r="18" spans="1:4">
      <c r="A18" s="18">
        <v>22.218565326719101</v>
      </c>
      <c r="B18" s="22">
        <v>20.9483</v>
      </c>
      <c r="C18" s="20">
        <v>-0.98860000000000003</v>
      </c>
      <c r="D18" s="18">
        <v>-502</v>
      </c>
    </row>
    <row r="19" spans="1:4">
      <c r="A19" s="18">
        <v>1.7094000444164801</v>
      </c>
      <c r="B19" s="22">
        <v>3.1838600000000001</v>
      </c>
      <c r="C19" s="20">
        <v>-0.98860000000000003</v>
      </c>
      <c r="D19" s="18">
        <v>-502</v>
      </c>
    </row>
    <row r="20" spans="1:4">
      <c r="A20" s="18">
        <v>-18.8012031741976</v>
      </c>
      <c r="B20" s="22">
        <v>-14.5969</v>
      </c>
      <c r="C20" s="20">
        <v>-0.98860000000000003</v>
      </c>
      <c r="D20" s="18">
        <v>-502</v>
      </c>
    </row>
    <row r="21" spans="1:4">
      <c r="A21" s="18">
        <v>-39.296000173094697</v>
      </c>
      <c r="B21" s="22">
        <v>-33.285699999999999</v>
      </c>
      <c r="C21" s="20">
        <v>-0.98860000000000003</v>
      </c>
      <c r="D21" s="18">
        <v>-502</v>
      </c>
    </row>
    <row r="22" spans="1:4">
      <c r="B22" s="13"/>
    </row>
    <row r="23" spans="1:4">
      <c r="A23">
        <v>42.709055765004102</v>
      </c>
      <c r="B23" s="13">
        <v>44.161999999999999</v>
      </c>
      <c r="C23" s="17">
        <v>0.30049999999999999</v>
      </c>
      <c r="D23">
        <v>-502</v>
      </c>
    </row>
    <row r="24" spans="1:4">
      <c r="A24">
        <v>22.218565326719101</v>
      </c>
      <c r="B24" s="13">
        <v>24.430299999999999</v>
      </c>
      <c r="C24" s="17">
        <v>0.30049999999999999</v>
      </c>
      <c r="D24">
        <v>-502</v>
      </c>
    </row>
    <row r="25" spans="1:4">
      <c r="A25">
        <v>1.7094000444164801</v>
      </c>
      <c r="B25" s="13">
        <v>4.5930499999999999</v>
      </c>
      <c r="C25" s="17">
        <v>0.30049999999999999</v>
      </c>
      <c r="D25">
        <v>-502</v>
      </c>
    </row>
    <row r="26" spans="1:4">
      <c r="A26">
        <v>-18.8012031741976</v>
      </c>
      <c r="B26" s="13">
        <v>-15.1806</v>
      </c>
      <c r="C26" s="17">
        <v>0.30049999999999999</v>
      </c>
      <c r="D26">
        <v>-502</v>
      </c>
    </row>
    <row r="27" spans="1:4">
      <c r="A27">
        <v>-39.296000173094697</v>
      </c>
      <c r="B27" s="13">
        <v>-36.294499999999999</v>
      </c>
      <c r="C27" s="17">
        <v>0.30049999999999999</v>
      </c>
      <c r="D27">
        <v>-502</v>
      </c>
    </row>
    <row r="28" spans="1:4">
      <c r="B28" s="13"/>
    </row>
    <row r="29" spans="1:4">
      <c r="A29" s="23">
        <v>42.709055765004102</v>
      </c>
      <c r="B29" s="24">
        <v>43.616199999999999</v>
      </c>
      <c r="C29" s="17">
        <v>1.546</v>
      </c>
      <c r="D29">
        <v>-502</v>
      </c>
    </row>
    <row r="30" spans="1:4">
      <c r="A30">
        <v>22.218565326719101</v>
      </c>
      <c r="B30" s="13">
        <v>29.296399999999998</v>
      </c>
      <c r="C30" s="17">
        <v>1.546</v>
      </c>
      <c r="D30">
        <v>-502</v>
      </c>
    </row>
    <row r="31" spans="1:4">
      <c r="A31">
        <v>1.7094000444164801</v>
      </c>
      <c r="B31" s="13">
        <v>5.9343300000000001</v>
      </c>
      <c r="C31" s="17">
        <v>1.546</v>
      </c>
      <c r="D31">
        <v>-502</v>
      </c>
    </row>
    <row r="32" spans="1:4">
      <c r="A32">
        <v>-18.8012031741976</v>
      </c>
      <c r="B32" s="13">
        <v>-17.186599999999999</v>
      </c>
      <c r="C32" s="17">
        <v>1.546</v>
      </c>
      <c r="D32">
        <v>-502</v>
      </c>
    </row>
    <row r="33" spans="1:9">
      <c r="A33">
        <v>-39.296000173094697</v>
      </c>
      <c r="B33" s="13">
        <v>-40.777500000000003</v>
      </c>
      <c r="C33" s="17">
        <v>1.546</v>
      </c>
      <c r="D33">
        <v>-502</v>
      </c>
    </row>
    <row r="35" spans="1:9" s="21" customFormat="1"/>
    <row r="37" spans="1:9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19</v>
      </c>
    </row>
    <row r="38" spans="1:9">
      <c r="A38" s="12">
        <v>42.709055765004102</v>
      </c>
      <c r="B38" s="14"/>
      <c r="C38" s="17"/>
      <c r="F38" s="35"/>
      <c r="H38" s="34" t="s">
        <v>34</v>
      </c>
      <c r="I38" s="34">
        <v>-1.9120870000000001</v>
      </c>
    </row>
    <row r="39" spans="1:9">
      <c r="A39">
        <v>22.218565326719101</v>
      </c>
      <c r="B39" s="14">
        <v>14.7517</v>
      </c>
      <c r="C39" s="17">
        <v>-3.5470000000000002</v>
      </c>
      <c r="D39">
        <f>$I$38+$I$39*B39+$I$40*B39*C39</f>
        <v>19.112119836179801</v>
      </c>
      <c r="E39">
        <f>$I$42+$I$43*B39+$I$44*C39*B39</f>
        <v>0</v>
      </c>
      <c r="F39" s="35">
        <f t="shared" ref="F39:F66" si="0">A39-D39</f>
        <v>3.1064454905393006</v>
      </c>
      <c r="G39" s="36">
        <f>A39-E39</f>
        <v>22.218565326719101</v>
      </c>
      <c r="H39" s="34" t="s">
        <v>35</v>
      </c>
      <c r="I39" s="34">
        <v>1.0463789999999999</v>
      </c>
    </row>
    <row r="40" spans="1:9">
      <c r="A40">
        <v>1.7094000444164801</v>
      </c>
      <c r="B40" s="14">
        <v>1.4879599999999999</v>
      </c>
      <c r="C40" s="17">
        <v>-3.5470000000000002</v>
      </c>
      <c r="D40">
        <f t="shared" ref="D40:D66" si="1">$I$38+$I$39*B40+$I$40*B40*C40</f>
        <v>0.20856206444423964</v>
      </c>
      <c r="E40">
        <f t="shared" ref="E40:E66" si="2">$I$42+$I$43*B40+$I$44*C40*B40</f>
        <v>0</v>
      </c>
      <c r="F40" s="35">
        <f t="shared" si="0"/>
        <v>1.5008379799722404</v>
      </c>
      <c r="G40" s="36">
        <f t="shared" ref="G40:G66" si="3">A40-E40</f>
        <v>1.7094000444164801</v>
      </c>
      <c r="H40" s="34" t="s">
        <v>36</v>
      </c>
      <c r="I40" s="34">
        <v>-0.10680199999999999</v>
      </c>
    </row>
    <row r="41" spans="1:9">
      <c r="A41">
        <v>-18.8012031741976</v>
      </c>
      <c r="B41" s="14">
        <v>-12.418900000000001</v>
      </c>
      <c r="C41" s="17">
        <v>-3.5470000000000002</v>
      </c>
      <c r="D41">
        <f t="shared" si="1"/>
        <v>-19.611573993216602</v>
      </c>
      <c r="E41">
        <f t="shared" si="2"/>
        <v>0</v>
      </c>
      <c r="F41" s="35">
        <f t="shared" si="0"/>
        <v>0.81037081901900265</v>
      </c>
      <c r="G41" s="36">
        <f t="shared" si="3"/>
        <v>-18.8012031741976</v>
      </c>
      <c r="H41" s="34"/>
      <c r="I41" s="34"/>
    </row>
    <row r="42" spans="1:9">
      <c r="A42" s="15">
        <v>-39.296000173094697</v>
      </c>
      <c r="B42" s="14">
        <v>-26.026700000000002</v>
      </c>
      <c r="C42" s="17">
        <v>-3.5470000000000002</v>
      </c>
      <c r="D42">
        <f t="shared" si="1"/>
        <v>-39.005488036029803</v>
      </c>
      <c r="E42">
        <f t="shared" si="2"/>
        <v>0</v>
      </c>
      <c r="F42" s="35">
        <f t="shared" si="0"/>
        <v>-0.2905121370648942</v>
      </c>
      <c r="G42" s="36">
        <f t="shared" si="3"/>
        <v>-39.296000173094697</v>
      </c>
      <c r="H42" t="s">
        <v>34</v>
      </c>
    </row>
    <row r="43" spans="1:9">
      <c r="B43" s="13"/>
      <c r="F43" s="35">
        <f>F39-F42</f>
        <v>3.3969576276041948</v>
      </c>
      <c r="G43" s="35">
        <f>G39-G42</f>
        <v>61.514565499813799</v>
      </c>
      <c r="H43" t="s">
        <v>35</v>
      </c>
    </row>
    <row r="44" spans="1:9">
      <c r="A44">
        <v>42.709055765004102</v>
      </c>
      <c r="B44" s="13">
        <v>34.099200000000003</v>
      </c>
      <c r="C44" s="17">
        <v>-2.2690000000000001</v>
      </c>
      <c r="D44">
        <f t="shared" si="1"/>
        <v>42.031986395609607</v>
      </c>
      <c r="E44">
        <f t="shared" si="2"/>
        <v>0</v>
      </c>
      <c r="F44" s="35">
        <f t="shared" si="0"/>
        <v>0.67706936939449491</v>
      </c>
      <c r="G44" s="36">
        <f t="shared" si="3"/>
        <v>42.709055765004102</v>
      </c>
      <c r="H44" t="s">
        <v>36</v>
      </c>
    </row>
    <row r="45" spans="1:9">
      <c r="A45">
        <v>22.218565326719101</v>
      </c>
      <c r="B45" s="13">
        <v>17.648499999999999</v>
      </c>
      <c r="C45" s="17">
        <v>-2.2690000000000001</v>
      </c>
      <c r="D45">
        <f t="shared" si="1"/>
        <v>20.831759756592994</v>
      </c>
      <c r="E45">
        <f t="shared" si="2"/>
        <v>0</v>
      </c>
      <c r="F45" s="35">
        <f t="shared" si="0"/>
        <v>1.3868055701261071</v>
      </c>
      <c r="G45" s="36">
        <f t="shared" si="3"/>
        <v>22.218565326719101</v>
      </c>
    </row>
    <row r="46" spans="1:9">
      <c r="A46">
        <v>1.7094000444164801</v>
      </c>
      <c r="B46" s="13">
        <v>2.0649799999999998</v>
      </c>
      <c r="C46" s="17">
        <v>-2.2690000000000001</v>
      </c>
      <c r="D46">
        <f t="shared" si="1"/>
        <v>0.74907902971523965</v>
      </c>
      <c r="E46">
        <f t="shared" si="2"/>
        <v>0</v>
      </c>
      <c r="F46" s="35">
        <f t="shared" si="0"/>
        <v>0.96032101470124043</v>
      </c>
      <c r="G46" s="36">
        <f t="shared" si="3"/>
        <v>1.7094000444164801</v>
      </c>
    </row>
    <row r="47" spans="1:9">
      <c r="A47">
        <v>-18.8012031741976</v>
      </c>
      <c r="B47" s="13">
        <v>-13.5969</v>
      </c>
      <c r="C47" s="17">
        <v>-2.2690000000000001</v>
      </c>
      <c r="D47">
        <f t="shared" si="1"/>
        <v>-19.434585227312198</v>
      </c>
      <c r="E47">
        <f t="shared" si="2"/>
        <v>0</v>
      </c>
      <c r="F47" s="35">
        <f t="shared" si="0"/>
        <v>0.63338205311459816</v>
      </c>
      <c r="G47" s="36">
        <f t="shared" si="3"/>
        <v>-18.8012031741976</v>
      </c>
    </row>
    <row r="48" spans="1:9">
      <c r="A48">
        <v>-39.296000173094697</v>
      </c>
      <c r="B48" s="13">
        <v>-30.466200000000001</v>
      </c>
      <c r="C48" s="17">
        <v>-2.2690000000000001</v>
      </c>
      <c r="D48">
        <f t="shared" si="1"/>
        <v>-41.174267018455595</v>
      </c>
      <c r="E48">
        <f t="shared" si="2"/>
        <v>0</v>
      </c>
      <c r="F48" s="35">
        <f t="shared" si="0"/>
        <v>1.8782668453608977</v>
      </c>
      <c r="G48" s="36">
        <f t="shared" si="3"/>
        <v>-39.296000173094697</v>
      </c>
    </row>
    <row r="49" spans="1:7">
      <c r="B49" s="13"/>
      <c r="F49" s="35">
        <f>F44-F48</f>
        <v>-1.2011974759664028</v>
      </c>
      <c r="G49" s="35">
        <f>G44-G48</f>
        <v>82.005055938098792</v>
      </c>
    </row>
    <row r="50" spans="1:7">
      <c r="A50" s="18">
        <v>42.709055765004102</v>
      </c>
      <c r="B50" s="22">
        <v>39.685099999999998</v>
      </c>
      <c r="C50" s="20">
        <v>-0.98860000000000003</v>
      </c>
      <c r="D50">
        <f t="shared" si="1"/>
        <v>43.803697995327717</v>
      </c>
      <c r="E50">
        <f t="shared" si="2"/>
        <v>0</v>
      </c>
      <c r="F50" s="35">
        <f t="shared" si="0"/>
        <v>-1.0946422303236147</v>
      </c>
      <c r="G50" s="36">
        <f t="shared" si="3"/>
        <v>42.709055765004102</v>
      </c>
    </row>
    <row r="51" spans="1:7">
      <c r="A51" s="18">
        <v>22.218565326719101</v>
      </c>
      <c r="B51" s="22">
        <v>20.9483</v>
      </c>
      <c r="C51" s="20">
        <v>-0.98860000000000003</v>
      </c>
      <c r="D51">
        <f t="shared" si="1"/>
        <v>22.219589090462758</v>
      </c>
      <c r="E51">
        <f t="shared" si="2"/>
        <v>0</v>
      </c>
      <c r="F51" s="35">
        <f t="shared" si="0"/>
        <v>-1.0237637436567582E-3</v>
      </c>
      <c r="G51" s="36">
        <f t="shared" si="3"/>
        <v>22.218565326719101</v>
      </c>
    </row>
    <row r="52" spans="1:7">
      <c r="A52" s="18">
        <v>1.7094000444164801</v>
      </c>
      <c r="B52" s="22">
        <v>3.1838600000000001</v>
      </c>
      <c r="C52" s="20">
        <v>-0.98860000000000003</v>
      </c>
      <c r="D52">
        <f t="shared" si="1"/>
        <v>1.755603372840792</v>
      </c>
      <c r="E52">
        <f t="shared" si="2"/>
        <v>0</v>
      </c>
      <c r="F52" s="35">
        <f t="shared" si="0"/>
        <v>-4.6203328424311962E-2</v>
      </c>
      <c r="G52" s="36">
        <f t="shared" si="3"/>
        <v>1.7094000444164801</v>
      </c>
    </row>
    <row r="53" spans="1:7">
      <c r="A53" s="18">
        <v>-18.8012031741976</v>
      </c>
      <c r="B53" s="22">
        <v>-14.5969</v>
      </c>
      <c r="C53" s="20">
        <v>-0.98860000000000003</v>
      </c>
      <c r="D53">
        <f t="shared" si="1"/>
        <v>-18.727182388402682</v>
      </c>
      <c r="E53">
        <f t="shared" si="2"/>
        <v>0</v>
      </c>
      <c r="F53" s="35">
        <f t="shared" si="0"/>
        <v>-7.4020785794917998E-2</v>
      </c>
      <c r="G53" s="36">
        <f t="shared" si="3"/>
        <v>-18.8012031741976</v>
      </c>
    </row>
    <row r="54" spans="1:7">
      <c r="A54" s="18">
        <v>-39.296000173094697</v>
      </c>
      <c r="B54" s="22">
        <v>-33.285699999999999</v>
      </c>
      <c r="C54" s="20">
        <v>-0.98860000000000003</v>
      </c>
      <c r="D54">
        <f t="shared" si="1"/>
        <v>-40.255997047322033</v>
      </c>
      <c r="E54">
        <f t="shared" si="2"/>
        <v>0</v>
      </c>
      <c r="F54" s="35">
        <f t="shared" si="0"/>
        <v>0.95999687422733615</v>
      </c>
      <c r="G54" s="36">
        <f t="shared" si="3"/>
        <v>-39.296000173094697</v>
      </c>
    </row>
    <row r="55" spans="1:7">
      <c r="B55" s="13"/>
      <c r="F55" s="35">
        <f>F50-F54</f>
        <v>-2.0546391045509509</v>
      </c>
      <c r="G55" s="35">
        <f>G50-G54</f>
        <v>82.005055938098792</v>
      </c>
    </row>
    <row r="56" spans="1:7">
      <c r="A56">
        <v>42.709055765004102</v>
      </c>
      <c r="B56" s="13">
        <v>44.161999999999999</v>
      </c>
      <c r="C56" s="17">
        <v>0.30049999999999999</v>
      </c>
      <c r="D56">
        <f t="shared" si="1"/>
        <v>42.880767125837998</v>
      </c>
      <c r="E56">
        <f t="shared" si="2"/>
        <v>0</v>
      </c>
      <c r="F56" s="35">
        <f t="shared" si="0"/>
        <v>-0.17171136083389626</v>
      </c>
      <c r="G56" s="36">
        <f t="shared" si="3"/>
        <v>42.709055765004102</v>
      </c>
    </row>
    <row r="57" spans="1:7">
      <c r="A57">
        <v>22.218565326719101</v>
      </c>
      <c r="B57" s="13">
        <v>24.430299999999999</v>
      </c>
      <c r="C57" s="17">
        <v>0.30049999999999999</v>
      </c>
      <c r="D57">
        <f t="shared" si="1"/>
        <v>22.8671998110697</v>
      </c>
      <c r="E57">
        <f t="shared" si="2"/>
        <v>0</v>
      </c>
      <c r="F57" s="35">
        <f t="shared" si="0"/>
        <v>-0.64863448435059823</v>
      </c>
      <c r="G57" s="36">
        <f t="shared" si="3"/>
        <v>22.218565326719101</v>
      </c>
    </row>
    <row r="58" spans="1:7">
      <c r="A58">
        <v>1.7094000444164801</v>
      </c>
      <c r="B58" s="13">
        <v>4.5930499999999999</v>
      </c>
      <c r="C58" s="17">
        <v>0.30049999999999999</v>
      </c>
      <c r="D58">
        <f t="shared" si="1"/>
        <v>2.7465747146569495</v>
      </c>
      <c r="E58">
        <f t="shared" si="2"/>
        <v>0</v>
      </c>
      <c r="F58" s="35">
        <f t="shared" si="0"/>
        <v>-1.0371746702404694</v>
      </c>
      <c r="G58" s="36">
        <f t="shared" si="3"/>
        <v>1.7094000444164801</v>
      </c>
    </row>
    <row r="59" spans="1:7">
      <c r="A59">
        <v>-18.8012031741976</v>
      </c>
      <c r="B59" s="13">
        <v>-15.1806</v>
      </c>
      <c r="C59" s="17">
        <v>0.30049999999999999</v>
      </c>
      <c r="D59">
        <f t="shared" si="1"/>
        <v>-17.309541855819401</v>
      </c>
      <c r="E59">
        <f t="shared" si="2"/>
        <v>0</v>
      </c>
      <c r="F59" s="35">
        <f t="shared" si="0"/>
        <v>-1.491661318378199</v>
      </c>
      <c r="G59" s="36">
        <f t="shared" si="3"/>
        <v>-18.8012031741976</v>
      </c>
    </row>
    <row r="60" spans="1:7">
      <c r="A60">
        <v>-39.296000173094697</v>
      </c>
      <c r="B60" s="13">
        <v>-36.294499999999999</v>
      </c>
      <c r="C60" s="17">
        <v>0.30049999999999999</v>
      </c>
      <c r="D60">
        <f t="shared" si="1"/>
        <v>-38.725053896205495</v>
      </c>
      <c r="E60">
        <f t="shared" si="2"/>
        <v>0</v>
      </c>
      <c r="F60" s="35">
        <f t="shared" si="0"/>
        <v>-0.57094627688920241</v>
      </c>
      <c r="G60" s="36">
        <f t="shared" si="3"/>
        <v>-39.296000173094697</v>
      </c>
    </row>
    <row r="61" spans="1:7">
      <c r="B61" s="13"/>
      <c r="F61" s="35">
        <f>F56-F60</f>
        <v>0.39923491605530614</v>
      </c>
      <c r="G61" s="35">
        <f>G56-G60</f>
        <v>82.005055938098792</v>
      </c>
    </row>
    <row r="62" spans="1:7">
      <c r="A62" s="23">
        <v>42.709055765004102</v>
      </c>
      <c r="B62" s="24"/>
      <c r="C62" s="17"/>
      <c r="F62" s="35"/>
      <c r="G62" s="36"/>
    </row>
    <row r="63" spans="1:7">
      <c r="A63">
        <v>22.218565326719101</v>
      </c>
      <c r="B63" s="13">
        <v>29.296399999999998</v>
      </c>
      <c r="C63" s="17">
        <v>1.546</v>
      </c>
      <c r="D63">
        <f t="shared" si="1"/>
        <v>23.905749517211198</v>
      </c>
      <c r="E63">
        <f t="shared" si="2"/>
        <v>0</v>
      </c>
      <c r="F63" s="35">
        <f t="shared" si="0"/>
        <v>-1.687184190492097</v>
      </c>
      <c r="G63" s="36">
        <f t="shared" si="3"/>
        <v>22.218565326719101</v>
      </c>
    </row>
    <row r="64" spans="1:7">
      <c r="A64">
        <v>1.7094000444164801</v>
      </c>
      <c r="B64" s="13">
        <v>5.9343300000000001</v>
      </c>
      <c r="C64" s="17">
        <v>1.546</v>
      </c>
      <c r="D64">
        <f t="shared" si="1"/>
        <v>3.31761909969764</v>
      </c>
      <c r="E64">
        <f t="shared" si="2"/>
        <v>0</v>
      </c>
      <c r="F64" s="35">
        <f t="shared" si="0"/>
        <v>-1.6082190552811599</v>
      </c>
      <c r="G64" s="36">
        <f t="shared" si="3"/>
        <v>1.7094000444164801</v>
      </c>
    </row>
    <row r="65" spans="1:7">
      <c r="A65">
        <v>-18.8012031741976</v>
      </c>
      <c r="B65" s="13">
        <v>-17.186599999999999</v>
      </c>
      <c r="C65" s="17">
        <v>1.546</v>
      </c>
      <c r="D65">
        <f t="shared" si="1"/>
        <v>-17.058003531952799</v>
      </c>
      <c r="E65">
        <f t="shared" si="2"/>
        <v>0</v>
      </c>
      <c r="F65" s="35">
        <f t="shared" si="0"/>
        <v>-1.7431996422448002</v>
      </c>
      <c r="G65" s="36">
        <f t="shared" si="3"/>
        <v>-18.8012031741976</v>
      </c>
    </row>
    <row r="66" spans="1:7">
      <c r="A66">
        <v>-39.296000173094697</v>
      </c>
      <c r="B66" s="13">
        <v>-40.777500000000003</v>
      </c>
      <c r="C66" s="17">
        <v>1.546</v>
      </c>
      <c r="D66">
        <f t="shared" si="1"/>
        <v>-37.847793386470002</v>
      </c>
      <c r="E66">
        <f t="shared" si="2"/>
        <v>0</v>
      </c>
      <c r="F66" s="35">
        <f t="shared" si="0"/>
        <v>-1.448206786624695</v>
      </c>
      <c r="G66" s="36">
        <f t="shared" si="3"/>
        <v>-39.296000173094697</v>
      </c>
    </row>
    <row r="67" spans="1:7">
      <c r="F67" s="35">
        <f>F63-F66</f>
        <v>-0.23897740386740196</v>
      </c>
      <c r="G67" s="35">
        <f>G63-G66</f>
        <v>61.514565499813799</v>
      </c>
    </row>
  </sheetData>
  <phoneticPr fontId="5" type="noConversion"/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topLeftCell="A21" workbookViewId="0">
      <selection activeCell="D33" sqref="D33"/>
    </sheetView>
  </sheetViews>
  <sheetFormatPr baseColWidth="10" defaultColWidth="8.83203125" defaultRowHeight="14" x14ac:dyDescent="0"/>
  <cols>
    <col min="1" max="1" width="13.1640625" customWidth="1"/>
    <col min="2" max="2" width="11" customWidth="1"/>
    <col min="4" max="4" width="12.5" customWidth="1"/>
    <col min="5" max="5" width="12.33203125" customWidth="1"/>
    <col min="6" max="6" width="9" bestFit="1" customWidth="1"/>
  </cols>
  <sheetData>
    <row r="1" spans="1:12">
      <c r="B1" s="4" t="s">
        <v>0</v>
      </c>
      <c r="C1" s="5" t="s">
        <v>1</v>
      </c>
      <c r="E1" s="25" t="s">
        <v>0</v>
      </c>
      <c r="F1" s="25" t="s">
        <v>1</v>
      </c>
      <c r="H1" s="4" t="s">
        <v>0</v>
      </c>
      <c r="I1" s="5" t="s">
        <v>1</v>
      </c>
      <c r="L1" s="17" t="s">
        <v>19</v>
      </c>
    </row>
    <row r="2" spans="1:12">
      <c r="B2" s="9">
        <v>-537</v>
      </c>
      <c r="C2" s="10">
        <v>-467</v>
      </c>
      <c r="E2" s="26">
        <v>-211</v>
      </c>
      <c r="F2" s="26">
        <v>-163</v>
      </c>
      <c r="H2" s="9">
        <v>90</v>
      </c>
      <c r="I2" s="10">
        <v>138</v>
      </c>
    </row>
    <row r="3" spans="1:12">
      <c r="A3" t="s">
        <v>23</v>
      </c>
    </row>
    <row r="4" spans="1:12">
      <c r="A4" t="s">
        <v>4</v>
      </c>
      <c r="B4" t="s">
        <v>5</v>
      </c>
      <c r="C4" s="11" t="s">
        <v>14</v>
      </c>
      <c r="D4" s="11" t="s">
        <v>8</v>
      </c>
      <c r="G4" s="11" t="s">
        <v>24</v>
      </c>
    </row>
    <row r="5" spans="1:12">
      <c r="A5" s="12">
        <v>42.709055765004102</v>
      </c>
      <c r="B5" s="13"/>
      <c r="C5" s="17"/>
    </row>
    <row r="6" spans="1:12">
      <c r="A6">
        <v>22.218565326719101</v>
      </c>
      <c r="B6" s="13">
        <v>13.029299999999999</v>
      </c>
      <c r="C6" s="17">
        <v>-2.6640000000000001</v>
      </c>
      <c r="D6">
        <v>-187</v>
      </c>
    </row>
    <row r="7" spans="1:12">
      <c r="A7">
        <v>1.7094000444164801</v>
      </c>
      <c r="B7" s="13">
        <v>1.02207</v>
      </c>
      <c r="C7" s="17">
        <v>-2.6640000000000001</v>
      </c>
      <c r="D7">
        <v>-187</v>
      </c>
    </row>
    <row r="8" spans="1:12">
      <c r="A8">
        <v>-18.8012031741976</v>
      </c>
      <c r="B8" s="13">
        <v>-11.013400000000001</v>
      </c>
      <c r="C8" s="17">
        <v>-2.6640000000000001</v>
      </c>
      <c r="D8">
        <v>-187</v>
      </c>
    </row>
    <row r="9" spans="1:12">
      <c r="A9" s="15">
        <v>-39.296000173094697</v>
      </c>
      <c r="B9" s="13"/>
      <c r="C9" s="17">
        <v>-2.6640000000000001</v>
      </c>
      <c r="D9">
        <v>-187</v>
      </c>
    </row>
    <row r="10" spans="1:12">
      <c r="B10" s="13"/>
    </row>
    <row r="11" spans="1:12">
      <c r="A11">
        <v>42.709055765004102</v>
      </c>
      <c r="B11" s="13">
        <v>29.418500000000002</v>
      </c>
      <c r="C11" s="17">
        <v>-1.3819999999999999</v>
      </c>
      <c r="D11">
        <v>-187</v>
      </c>
    </row>
    <row r="12" spans="1:12">
      <c r="A12">
        <v>22.218565326719101</v>
      </c>
      <c r="B12" s="13">
        <v>16.196899999999999</v>
      </c>
      <c r="C12" s="17">
        <v>-1.3819999999999999</v>
      </c>
      <c r="D12">
        <v>-187</v>
      </c>
    </row>
    <row r="13" spans="1:12">
      <c r="A13">
        <v>1.7094000444164801</v>
      </c>
      <c r="B13" s="13">
        <v>1.94634</v>
      </c>
      <c r="C13" s="17">
        <v>-1.3819999999999999</v>
      </c>
      <c r="D13">
        <v>-187</v>
      </c>
    </row>
    <row r="14" spans="1:12">
      <c r="A14">
        <v>-18.8012031741976</v>
      </c>
      <c r="B14" s="13">
        <v>-12.405200000000001</v>
      </c>
      <c r="C14" s="17">
        <v>-1.3819999999999999</v>
      </c>
      <c r="D14">
        <v>-187</v>
      </c>
    </row>
    <row r="15" spans="1:12">
      <c r="A15">
        <v>-39.296000173094697</v>
      </c>
      <c r="B15" s="13">
        <v>-27.4421</v>
      </c>
      <c r="C15" s="17">
        <v>-1.3819999999999999</v>
      </c>
      <c r="D15">
        <v>-187</v>
      </c>
    </row>
    <row r="16" spans="1:12">
      <c r="B16" s="13"/>
    </row>
    <row r="17" spans="1:4">
      <c r="A17" s="18">
        <v>42.709055765004102</v>
      </c>
      <c r="B17" s="22">
        <v>36.278399999999998</v>
      </c>
      <c r="C17" s="20">
        <v>-0.1295</v>
      </c>
      <c r="D17" s="18">
        <v>-187</v>
      </c>
    </row>
    <row r="18" spans="1:4">
      <c r="A18" s="18">
        <v>22.218565326719101</v>
      </c>
      <c r="B18" s="22">
        <v>19.205300000000001</v>
      </c>
      <c r="C18" s="20">
        <v>-0.1295</v>
      </c>
      <c r="D18" s="18">
        <v>-187</v>
      </c>
    </row>
    <row r="19" spans="1:4">
      <c r="A19" s="18">
        <v>1.7094000444164801</v>
      </c>
      <c r="B19" s="22">
        <v>2.98645</v>
      </c>
      <c r="C19" s="20">
        <v>-0.1295</v>
      </c>
      <c r="D19" s="18">
        <v>-187</v>
      </c>
    </row>
    <row r="20" spans="1:4">
      <c r="A20" s="18">
        <v>-18.8012031741976</v>
      </c>
      <c r="B20" s="22">
        <v>-13.1571</v>
      </c>
      <c r="C20" s="20">
        <v>-0.1295</v>
      </c>
      <c r="D20" s="18">
        <v>-187</v>
      </c>
    </row>
    <row r="21" spans="1:4">
      <c r="A21" s="18">
        <v>-39.296000173094697</v>
      </c>
      <c r="B21" s="22">
        <v>-30.440100000000001</v>
      </c>
      <c r="C21" s="20">
        <v>-0.1295</v>
      </c>
      <c r="D21" s="18">
        <v>-187</v>
      </c>
    </row>
    <row r="22" spans="1:4">
      <c r="B22" s="13"/>
    </row>
    <row r="23" spans="1:4">
      <c r="A23">
        <v>42.709055765004102</v>
      </c>
      <c r="B23" s="13">
        <v>41.633299999999998</v>
      </c>
      <c r="C23" s="17">
        <v>1.1220000000000001</v>
      </c>
      <c r="D23">
        <v>-187</v>
      </c>
    </row>
    <row r="24" spans="1:4">
      <c r="A24">
        <v>22.218565326719101</v>
      </c>
      <c r="B24" s="13">
        <v>22.523499999999999</v>
      </c>
      <c r="C24" s="17">
        <v>1.1220000000000001</v>
      </c>
      <c r="D24">
        <v>-187</v>
      </c>
    </row>
    <row r="25" spans="1:4">
      <c r="A25">
        <v>1.7094000444164801</v>
      </c>
      <c r="B25" s="13">
        <v>4.2347900000000003</v>
      </c>
      <c r="C25" s="17">
        <v>1.1220000000000001</v>
      </c>
      <c r="D25">
        <v>-187</v>
      </c>
    </row>
    <row r="26" spans="1:4">
      <c r="A26">
        <v>-18.8012031741976</v>
      </c>
      <c r="B26" s="13">
        <v>-14.026899999999999</v>
      </c>
      <c r="C26" s="17">
        <v>1.1220000000000001</v>
      </c>
      <c r="D26">
        <v>-187</v>
      </c>
    </row>
    <row r="27" spans="1:4">
      <c r="A27">
        <v>-39.296000173094697</v>
      </c>
      <c r="B27" s="13">
        <v>-33.386400000000002</v>
      </c>
      <c r="C27" s="17">
        <v>1.1220000000000001</v>
      </c>
      <c r="D27">
        <v>-187</v>
      </c>
    </row>
    <row r="28" spans="1:4">
      <c r="B28" s="13"/>
    </row>
    <row r="29" spans="1:4">
      <c r="A29" s="23">
        <v>42.709055765004102</v>
      </c>
      <c r="B29" s="13">
        <v>45.220700000000001</v>
      </c>
      <c r="C29" s="17">
        <v>2.3279999999999998</v>
      </c>
      <c r="D29">
        <v>-187</v>
      </c>
    </row>
    <row r="30" spans="1:4">
      <c r="A30">
        <v>22.218565326719101</v>
      </c>
      <c r="B30" s="13">
        <v>26.581</v>
      </c>
      <c r="C30" s="17">
        <v>2.3279999999999998</v>
      </c>
      <c r="D30">
        <v>-187</v>
      </c>
    </row>
    <row r="31" spans="1:4">
      <c r="A31">
        <v>1.7094000444164801</v>
      </c>
      <c r="B31" s="13">
        <v>5.4777899999999997</v>
      </c>
      <c r="C31" s="17">
        <v>2.3279999999999998</v>
      </c>
      <c r="D31">
        <v>-187</v>
      </c>
    </row>
    <row r="32" spans="1:4">
      <c r="A32">
        <v>-18.8012031741976</v>
      </c>
      <c r="B32" s="13">
        <v>-15.5466</v>
      </c>
      <c r="C32" s="17">
        <v>2.3279999999999998</v>
      </c>
      <c r="D32">
        <v>-187</v>
      </c>
    </row>
    <row r="33" spans="1:9">
      <c r="A33">
        <v>-39.296000173094697</v>
      </c>
      <c r="B33" s="13">
        <v>-37.355699999999999</v>
      </c>
      <c r="C33" s="17">
        <v>2.3279999999999998</v>
      </c>
      <c r="D33">
        <v>-187</v>
      </c>
    </row>
    <row r="35" spans="1:9" s="21" customFormat="1"/>
    <row r="37" spans="1:9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s="11" t="s">
        <v>19</v>
      </c>
    </row>
    <row r="38" spans="1:9">
      <c r="A38" s="12">
        <v>42.709055765004102</v>
      </c>
      <c r="C38" s="17"/>
      <c r="F38" s="32"/>
      <c r="H38" s="34" t="s">
        <v>34</v>
      </c>
      <c r="I38" s="34">
        <v>-1.8929769999999999</v>
      </c>
    </row>
    <row r="39" spans="1:9">
      <c r="A39">
        <v>22.218565326719101</v>
      </c>
      <c r="B39" s="13">
        <v>13.029299999999999</v>
      </c>
      <c r="C39" s="17">
        <v>-2.6640000000000001</v>
      </c>
      <c r="D39">
        <f t="shared" ref="D39:D66" si="0">$I$38+$I$39*B39+$I$40*B39*C39</f>
        <v>18.9594705762416</v>
      </c>
      <c r="F39" s="32">
        <f t="shared" ref="F39:F66" si="1">A39-D39</f>
        <v>3.2590947504775016</v>
      </c>
      <c r="H39" s="34" t="s">
        <v>37</v>
      </c>
      <c r="I39" s="34">
        <v>1.251755</v>
      </c>
    </row>
    <row r="40" spans="1:9">
      <c r="A40">
        <v>1.7094000444164801</v>
      </c>
      <c r="B40" s="13">
        <v>1.02207</v>
      </c>
      <c r="C40" s="17">
        <v>-2.6640000000000001</v>
      </c>
      <c r="D40">
        <f t="shared" si="0"/>
        <v>-0.25722825722415982</v>
      </c>
      <c r="F40" s="32">
        <f t="shared" si="1"/>
        <v>1.9666283016406398</v>
      </c>
      <c r="H40" s="34" t="s">
        <v>38</v>
      </c>
      <c r="I40" s="34">
        <v>-0.130883</v>
      </c>
    </row>
    <row r="41" spans="1:9">
      <c r="A41">
        <v>-18.8012031741976</v>
      </c>
      <c r="B41" s="13">
        <v>-11.013400000000001</v>
      </c>
      <c r="C41" s="17">
        <v>-2.6640000000000001</v>
      </c>
      <c r="D41">
        <f t="shared" si="0"/>
        <v>-19.5191231579808</v>
      </c>
      <c r="F41" s="32">
        <f t="shared" si="1"/>
        <v>0.71791998378320088</v>
      </c>
    </row>
    <row r="42" spans="1:9">
      <c r="A42" s="15">
        <v>-39.296000173094697</v>
      </c>
      <c r="B42" s="13"/>
      <c r="C42" s="17"/>
      <c r="F42" s="32"/>
    </row>
    <row r="43" spans="1:9">
      <c r="B43" s="13"/>
      <c r="F43" s="32"/>
    </row>
    <row r="44" spans="1:9">
      <c r="A44">
        <v>42.709055765004102</v>
      </c>
      <c r="B44" s="13">
        <v>29.418500000000002</v>
      </c>
      <c r="C44" s="17">
        <v>-1.3819999999999999</v>
      </c>
      <c r="D44">
        <f t="shared" si="0"/>
        <v>40.253004749561001</v>
      </c>
      <c r="F44" s="32">
        <f t="shared" si="1"/>
        <v>2.4560510154431014</v>
      </c>
    </row>
    <row r="45" spans="1:9">
      <c r="A45">
        <v>22.218565326719101</v>
      </c>
      <c r="B45" s="13">
        <v>16.196899999999999</v>
      </c>
      <c r="C45" s="17">
        <v>-1.3819999999999999</v>
      </c>
      <c r="D45">
        <f t="shared" si="0"/>
        <v>21.3112737877514</v>
      </c>
      <c r="F45" s="32">
        <f t="shared" si="1"/>
        <v>0.90729153896770143</v>
      </c>
    </row>
    <row r="46" spans="1:9">
      <c r="A46">
        <v>1.7094000444164801</v>
      </c>
      <c r="B46" s="13">
        <v>1.94634</v>
      </c>
      <c r="C46" s="17">
        <v>-1.3819999999999999</v>
      </c>
      <c r="D46">
        <f t="shared" si="0"/>
        <v>0.89541840148004004</v>
      </c>
      <c r="F46" s="32">
        <f t="shared" si="1"/>
        <v>0.81398164293644004</v>
      </c>
    </row>
    <row r="47" spans="1:9">
      <c r="A47">
        <v>-18.8012031741976</v>
      </c>
      <c r="B47" s="13">
        <v>-12.405200000000001</v>
      </c>
      <c r="C47" s="17">
        <v>-1.3819999999999999</v>
      </c>
      <c r="D47">
        <f t="shared" si="0"/>
        <v>-19.665104497991198</v>
      </c>
      <c r="F47" s="32">
        <f t="shared" si="1"/>
        <v>0.86390132379359841</v>
      </c>
    </row>
    <row r="48" spans="1:9">
      <c r="A48">
        <v>-39.296000173094697</v>
      </c>
      <c r="B48" s="13">
        <v>-27.4421</v>
      </c>
      <c r="C48" s="17">
        <v>-1.3819999999999999</v>
      </c>
      <c r="D48">
        <f t="shared" si="0"/>
        <v>-41.207498330782599</v>
      </c>
      <c r="F48" s="32">
        <f t="shared" si="1"/>
        <v>1.9114981576879018</v>
      </c>
    </row>
    <row r="49" spans="1:6">
      <c r="B49" s="13"/>
      <c r="F49" s="32"/>
    </row>
    <row r="50" spans="1:6">
      <c r="A50" s="18">
        <v>42.709055765004102</v>
      </c>
      <c r="B50" s="22">
        <v>36.278399999999998</v>
      </c>
      <c r="C50" s="20">
        <v>-0.1295</v>
      </c>
      <c r="D50">
        <f t="shared" si="0"/>
        <v>44.133586836622399</v>
      </c>
      <c r="F50" s="32">
        <f t="shared" si="1"/>
        <v>-1.4245310716182971</v>
      </c>
    </row>
    <row r="51" spans="1:6">
      <c r="A51" s="18">
        <v>22.218565326719101</v>
      </c>
      <c r="B51" s="22">
        <v>19.205300000000001</v>
      </c>
      <c r="C51" s="20">
        <v>-0.1295</v>
      </c>
      <c r="D51">
        <f t="shared" si="0"/>
        <v>22.472870624247051</v>
      </c>
      <c r="F51" s="32">
        <f t="shared" si="1"/>
        <v>-0.25430529752794939</v>
      </c>
    </row>
    <row r="52" spans="1:6">
      <c r="A52" s="18">
        <v>1.7094000444164801</v>
      </c>
      <c r="B52" s="22">
        <v>2.98645</v>
      </c>
      <c r="C52" s="20">
        <v>-0.1295</v>
      </c>
      <c r="D52">
        <f t="shared" si="0"/>
        <v>1.8959451015778248</v>
      </c>
      <c r="F52" s="32">
        <f t="shared" si="1"/>
        <v>-0.18654505716134473</v>
      </c>
    </row>
    <row r="53" spans="1:6">
      <c r="A53" s="18">
        <v>-18.8012031741976</v>
      </c>
      <c r="B53" s="22">
        <v>-13.1571</v>
      </c>
      <c r="C53" s="20">
        <v>-0.1295</v>
      </c>
      <c r="D53">
        <f t="shared" si="0"/>
        <v>-18.585446983649348</v>
      </c>
      <c r="F53" s="32">
        <f t="shared" si="1"/>
        <v>-0.21575619054825168</v>
      </c>
    </row>
    <row r="54" spans="1:6">
      <c r="A54" s="18">
        <v>-39.296000173094697</v>
      </c>
      <c r="B54" s="22">
        <v>-30.440100000000001</v>
      </c>
      <c r="C54" s="20">
        <v>-0.1295</v>
      </c>
      <c r="D54">
        <f t="shared" si="0"/>
        <v>-40.512464238774854</v>
      </c>
      <c r="F54" s="32">
        <f t="shared" si="1"/>
        <v>1.2164640656801566</v>
      </c>
    </row>
    <row r="55" spans="1:6">
      <c r="B55" s="13"/>
      <c r="F55" s="32"/>
    </row>
    <row r="56" spans="1:6">
      <c r="A56">
        <v>42.709055765004102</v>
      </c>
      <c r="B56" s="13">
        <v>41.633299999999998</v>
      </c>
      <c r="C56" s="17">
        <v>1.1220000000000001</v>
      </c>
      <c r="D56">
        <f t="shared" si="0"/>
        <v>44.107834110724191</v>
      </c>
      <c r="F56" s="32">
        <f t="shared" si="1"/>
        <v>-1.3987783457200891</v>
      </c>
    </row>
    <row r="57" spans="1:6">
      <c r="A57">
        <v>22.218565326719101</v>
      </c>
      <c r="B57" s="13">
        <v>22.523499999999999</v>
      </c>
      <c r="C57" s="17">
        <v>1.1220000000000001</v>
      </c>
      <c r="D57">
        <f t="shared" si="0"/>
        <v>22.993334415439001</v>
      </c>
      <c r="F57" s="32">
        <f t="shared" si="1"/>
        <v>-0.77476908871989991</v>
      </c>
    </row>
    <row r="58" spans="1:6">
      <c r="A58">
        <v>1.7094000444164801</v>
      </c>
      <c r="B58" s="13">
        <v>4.2347900000000003</v>
      </c>
      <c r="C58" s="17">
        <v>1.1220000000000001</v>
      </c>
      <c r="D58">
        <f t="shared" si="0"/>
        <v>2.7860605704924599</v>
      </c>
      <c r="F58" s="32">
        <f t="shared" si="1"/>
        <v>-1.0766605260759798</v>
      </c>
    </row>
    <row r="59" spans="1:6">
      <c r="A59">
        <v>-18.8012031741976</v>
      </c>
      <c r="B59" s="13">
        <v>-14.026899999999999</v>
      </c>
      <c r="C59" s="17">
        <v>1.1220000000000001</v>
      </c>
      <c r="D59">
        <f t="shared" si="0"/>
        <v>-17.391358760970597</v>
      </c>
      <c r="F59" s="32">
        <f t="shared" si="1"/>
        <v>-1.4098444132270025</v>
      </c>
    </row>
    <row r="60" spans="1:6">
      <c r="A60">
        <v>-39.296000173094697</v>
      </c>
      <c r="B60" s="13">
        <v>-33.386400000000002</v>
      </c>
      <c r="C60" s="17">
        <v>1.1220000000000001</v>
      </c>
      <c r="D60">
        <f t="shared" si="0"/>
        <v>-38.781753053473601</v>
      </c>
      <c r="F60" s="32">
        <f t="shared" si="1"/>
        <v>-0.51424711962109626</v>
      </c>
    </row>
    <row r="61" spans="1:6">
      <c r="B61" s="13"/>
      <c r="F61" s="32"/>
    </row>
    <row r="62" spans="1:6">
      <c r="A62" s="23">
        <v>42.709055765004102</v>
      </c>
      <c r="B62" s="13"/>
      <c r="C62" s="17"/>
      <c r="F62" s="32">
        <f t="shared" si="1"/>
        <v>42.709055765004102</v>
      </c>
    </row>
    <row r="63" spans="1:6">
      <c r="A63">
        <v>22.218565326719101</v>
      </c>
      <c r="B63" s="13">
        <v>26.581</v>
      </c>
      <c r="C63" s="17">
        <v>2.3279999999999998</v>
      </c>
      <c r="D63">
        <f t="shared" si="0"/>
        <v>23.280808273455996</v>
      </c>
      <c r="F63" s="32">
        <f t="shared" si="1"/>
        <v>-1.0622429467368946</v>
      </c>
    </row>
    <row r="64" spans="1:6">
      <c r="A64">
        <v>1.7094000444164801</v>
      </c>
      <c r="B64" s="13">
        <v>5.4777899999999997</v>
      </c>
      <c r="C64" s="17">
        <v>2.3279999999999998</v>
      </c>
      <c r="D64">
        <f t="shared" si="0"/>
        <v>3.29481537925904</v>
      </c>
      <c r="F64" s="32">
        <f t="shared" si="1"/>
        <v>-1.5854153348425599</v>
      </c>
    </row>
    <row r="65" spans="1:6">
      <c r="A65">
        <v>-18.8012031741976</v>
      </c>
      <c r="B65" s="13">
        <v>-15.5466</v>
      </c>
      <c r="C65" s="17">
        <v>2.3279999999999998</v>
      </c>
      <c r="D65">
        <f t="shared" si="0"/>
        <v>-16.616530294921596</v>
      </c>
      <c r="F65" s="32">
        <f t="shared" si="1"/>
        <v>-2.184672879276004</v>
      </c>
    </row>
    <row r="66" spans="1:6">
      <c r="A66">
        <v>-39.296000173094697</v>
      </c>
      <c r="B66" s="13">
        <v>-37.355699999999999</v>
      </c>
      <c r="C66" s="17">
        <v>2.3279999999999998</v>
      </c>
      <c r="D66">
        <f t="shared" si="0"/>
        <v>-37.271042932043194</v>
      </c>
      <c r="F66" s="32">
        <f t="shared" si="1"/>
        <v>-2.0249572410515029</v>
      </c>
    </row>
  </sheetData>
  <phoneticPr fontId="5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abSelected="1" topLeftCell="A22" workbookViewId="0">
      <selection activeCell="M42" sqref="M42"/>
    </sheetView>
  </sheetViews>
  <sheetFormatPr baseColWidth="10" defaultColWidth="8.83203125" defaultRowHeight="14" x14ac:dyDescent="0"/>
  <cols>
    <col min="1" max="1" width="11.1640625" customWidth="1"/>
    <col min="2" max="2" width="10.83203125" customWidth="1"/>
    <col min="3" max="3" width="16.33203125" customWidth="1"/>
    <col min="4" max="4" width="12.5" customWidth="1"/>
    <col min="5" max="5" width="17.5" customWidth="1"/>
    <col min="6" max="6" width="16" customWidth="1"/>
    <col min="8" max="8" width="16.5" customWidth="1"/>
  </cols>
  <sheetData>
    <row r="1" spans="1:12">
      <c r="B1" s="27" t="s">
        <v>0</v>
      </c>
      <c r="C1" s="27" t="s">
        <v>1</v>
      </c>
      <c r="E1" s="27" t="s">
        <v>0</v>
      </c>
      <c r="F1" s="27" t="s">
        <v>1</v>
      </c>
      <c r="H1" s="28" t="s">
        <v>0</v>
      </c>
      <c r="I1" s="28" t="s">
        <v>1</v>
      </c>
      <c r="L1" s="17" t="s">
        <v>19</v>
      </c>
    </row>
    <row r="2" spans="1:12">
      <c r="B2" s="29">
        <v>-537</v>
      </c>
      <c r="C2" s="29">
        <v>-467</v>
      </c>
      <c r="E2" s="29">
        <v>-211</v>
      </c>
      <c r="F2" s="29">
        <v>-163</v>
      </c>
      <c r="H2" s="30">
        <v>90</v>
      </c>
      <c r="I2" s="30">
        <v>138</v>
      </c>
    </row>
    <row r="3" spans="1:12">
      <c r="A3" t="s">
        <v>25</v>
      </c>
    </row>
    <row r="4" spans="1:12">
      <c r="A4" t="s">
        <v>4</v>
      </c>
      <c r="B4" t="s">
        <v>26</v>
      </c>
      <c r="C4" s="11" t="s">
        <v>14</v>
      </c>
      <c r="D4" s="11" t="s">
        <v>8</v>
      </c>
      <c r="G4" s="11" t="s">
        <v>24</v>
      </c>
    </row>
    <row r="5" spans="1:12">
      <c r="A5" s="12">
        <v>42.709055765004102</v>
      </c>
      <c r="B5" s="13"/>
      <c r="C5" s="31">
        <v>-1.7090000000000001</v>
      </c>
      <c r="D5">
        <v>114</v>
      </c>
    </row>
    <row r="6" spans="1:12">
      <c r="A6">
        <v>22.218565326719101</v>
      </c>
      <c r="B6" s="13">
        <v>11.675800000000001</v>
      </c>
      <c r="C6" s="31">
        <v>-1.7090000000000001</v>
      </c>
      <c r="D6">
        <v>114</v>
      </c>
    </row>
    <row r="7" spans="1:12">
      <c r="A7">
        <v>1.7094000444164801</v>
      </c>
      <c r="B7" s="13">
        <v>1.5354000000000001</v>
      </c>
      <c r="C7" s="31">
        <v>-1.7090000000000001</v>
      </c>
      <c r="D7">
        <v>114</v>
      </c>
    </row>
    <row r="8" spans="1:12">
      <c r="A8">
        <v>-18.8012031741976</v>
      </c>
      <c r="B8" s="13">
        <v>-8.5548800000000007</v>
      </c>
      <c r="C8" s="31">
        <v>-1.7090000000000001</v>
      </c>
      <c r="D8">
        <v>114</v>
      </c>
    </row>
    <row r="9" spans="1:12">
      <c r="A9" s="15">
        <v>-39.296000173094697</v>
      </c>
      <c r="B9" s="13"/>
      <c r="C9" s="31">
        <v>-1.7090000000000001</v>
      </c>
      <c r="D9">
        <v>114</v>
      </c>
    </row>
    <row r="10" spans="1:12">
      <c r="B10" s="13"/>
    </row>
    <row r="11" spans="1:12">
      <c r="A11">
        <v>42.709055765004102</v>
      </c>
      <c r="B11" s="13"/>
      <c r="C11" s="31">
        <v>-0.4546</v>
      </c>
      <c r="D11">
        <v>114</v>
      </c>
    </row>
    <row r="12" spans="1:12">
      <c r="A12">
        <v>22.218565326719101</v>
      </c>
      <c r="B12" s="13">
        <v>15.348100000000001</v>
      </c>
      <c r="C12" s="31">
        <v>-0.4546</v>
      </c>
      <c r="D12">
        <v>114</v>
      </c>
    </row>
    <row r="13" spans="1:12">
      <c r="A13">
        <v>1.7094000444164801</v>
      </c>
      <c r="B13" s="13">
        <v>2.45343</v>
      </c>
      <c r="C13" s="31">
        <v>-0.4546</v>
      </c>
      <c r="D13">
        <v>114</v>
      </c>
    </row>
    <row r="14" spans="1:12">
      <c r="A14">
        <v>-18.8012031741976</v>
      </c>
      <c r="B14" s="13">
        <v>-10.702</v>
      </c>
      <c r="C14" s="31">
        <v>-0.4546</v>
      </c>
      <c r="D14">
        <v>114</v>
      </c>
    </row>
    <row r="15" spans="1:12">
      <c r="A15">
        <v>-39.296000173094697</v>
      </c>
      <c r="B15" s="13">
        <v>-23.852</v>
      </c>
      <c r="C15" s="31">
        <v>-0.4546</v>
      </c>
      <c r="D15">
        <v>114</v>
      </c>
    </row>
    <row r="16" spans="1:12">
      <c r="B16" s="13"/>
    </row>
    <row r="17" spans="1:4">
      <c r="A17" s="18">
        <v>42.709055765004102</v>
      </c>
      <c r="B17" s="22">
        <v>33.173000000000002</v>
      </c>
      <c r="C17" s="20">
        <v>0.77370000000000005</v>
      </c>
      <c r="D17" s="18">
        <v>114</v>
      </c>
    </row>
    <row r="18" spans="1:4">
      <c r="A18" s="18">
        <v>22.218565326719101</v>
      </c>
      <c r="B18" s="22">
        <v>18.388400000000001</v>
      </c>
      <c r="C18" s="20">
        <v>0.77370000000000005</v>
      </c>
      <c r="D18" s="18">
        <v>114</v>
      </c>
    </row>
    <row r="19" spans="1:4">
      <c r="A19" s="18">
        <v>1.7094000444164801</v>
      </c>
      <c r="B19" s="22">
        <v>3.32605</v>
      </c>
      <c r="C19" s="20">
        <v>0.77370000000000005</v>
      </c>
      <c r="D19" s="18">
        <v>114</v>
      </c>
    </row>
    <row r="20" spans="1:4">
      <c r="A20" s="18">
        <v>-18.8012031741976</v>
      </c>
      <c r="B20" s="22">
        <v>-11.678000000000001</v>
      </c>
      <c r="C20" s="20">
        <v>0.77370000000000005</v>
      </c>
      <c r="D20" s="18">
        <v>114</v>
      </c>
    </row>
    <row r="21" spans="1:4">
      <c r="A21" s="18">
        <v>-39.296000173094697</v>
      </c>
      <c r="B21" s="22">
        <v>-27.76</v>
      </c>
      <c r="C21" s="20">
        <v>0.77370000000000005</v>
      </c>
      <c r="D21" s="18">
        <v>114</v>
      </c>
    </row>
    <row r="22" spans="1:4">
      <c r="B22" s="13"/>
    </row>
    <row r="23" spans="1:4">
      <c r="A23">
        <v>42.709055765004102</v>
      </c>
      <c r="B23" s="13">
        <v>39.084000000000003</v>
      </c>
      <c r="C23" s="31">
        <v>2.0129999999999999</v>
      </c>
      <c r="D23">
        <v>114</v>
      </c>
    </row>
    <row r="24" spans="1:4">
      <c r="A24">
        <v>22.218565326719101</v>
      </c>
      <c r="B24" s="13">
        <v>21.314599999999999</v>
      </c>
      <c r="C24" s="31">
        <v>2.0129999999999999</v>
      </c>
      <c r="D24">
        <v>114</v>
      </c>
    </row>
    <row r="25" spans="1:4">
      <c r="A25">
        <v>1.7094000444164801</v>
      </c>
      <c r="B25" s="13">
        <v>4.4874099999999997</v>
      </c>
      <c r="C25" s="31">
        <v>2.0129999999999999</v>
      </c>
      <c r="D25">
        <v>114</v>
      </c>
    </row>
    <row r="26" spans="1:4">
      <c r="A26">
        <v>-18.8012031741976</v>
      </c>
      <c r="B26" s="13">
        <v>-12.5344</v>
      </c>
      <c r="C26" s="31">
        <v>2.0129999999999999</v>
      </c>
      <c r="D26">
        <v>114</v>
      </c>
    </row>
    <row r="27" spans="1:4">
      <c r="A27">
        <v>-39.296000173094697</v>
      </c>
      <c r="B27" s="13">
        <v>-30.452999999999999</v>
      </c>
      <c r="C27" s="31">
        <v>2.0129999999999999</v>
      </c>
      <c r="D27">
        <v>114</v>
      </c>
    </row>
    <row r="28" spans="1:4">
      <c r="B28" s="13"/>
    </row>
    <row r="29" spans="1:4">
      <c r="A29" s="23">
        <v>42.709055765004102</v>
      </c>
      <c r="B29" s="13">
        <v>43.866700000000002</v>
      </c>
      <c r="C29" s="31">
        <v>3.1629999999999998</v>
      </c>
      <c r="D29">
        <v>114</v>
      </c>
    </row>
    <row r="30" spans="1:4">
      <c r="A30">
        <v>22.218565326719101</v>
      </c>
      <c r="B30" s="13">
        <v>25.166399999999999</v>
      </c>
      <c r="C30" s="31">
        <v>3.1629999999999998</v>
      </c>
      <c r="D30">
        <v>114</v>
      </c>
    </row>
    <row r="31" spans="1:4">
      <c r="A31">
        <v>1.7094000444164801</v>
      </c>
      <c r="B31" s="13">
        <v>5.5377599999999996</v>
      </c>
      <c r="C31" s="31">
        <v>3.1629999999999998</v>
      </c>
      <c r="D31">
        <v>114</v>
      </c>
    </row>
    <row r="32" spans="1:4">
      <c r="A32">
        <v>-18.8012031741976</v>
      </c>
      <c r="B32" s="13">
        <v>-14.005599999999999</v>
      </c>
      <c r="C32" s="31">
        <v>3.1629999999999998</v>
      </c>
      <c r="D32">
        <v>114</v>
      </c>
    </row>
    <row r="33" spans="1:14">
      <c r="A33">
        <v>-39.296000173094697</v>
      </c>
      <c r="B33" s="13">
        <v>-34.337499999999999</v>
      </c>
      <c r="C33" s="31">
        <v>3.1629999999999998</v>
      </c>
      <c r="D33">
        <v>114</v>
      </c>
    </row>
    <row r="35" spans="1:14" s="21" customFormat="1"/>
    <row r="37" spans="1:14">
      <c r="A37" t="s">
        <v>16</v>
      </c>
      <c r="B37" t="s">
        <v>5</v>
      </c>
      <c r="C37" s="11" t="s">
        <v>6</v>
      </c>
      <c r="D37" t="s">
        <v>17</v>
      </c>
      <c r="E37" t="s">
        <v>17</v>
      </c>
      <c r="F37" t="s">
        <v>18</v>
      </c>
      <c r="G37" t="s">
        <v>18</v>
      </c>
      <c r="H37" t="s">
        <v>17</v>
      </c>
      <c r="I37" t="s">
        <v>18</v>
      </c>
      <c r="L37" s="11" t="s">
        <v>19</v>
      </c>
    </row>
    <row r="38" spans="1:14">
      <c r="A38" s="12">
        <v>42.709055765004102</v>
      </c>
      <c r="B38" s="13"/>
      <c r="C38" s="31">
        <v>-1.7090000000000001</v>
      </c>
      <c r="L38" t="s">
        <v>34</v>
      </c>
      <c r="M38" s="34">
        <v>-2.7108479999999999</v>
      </c>
      <c r="N38">
        <v>-2.7848600000000001</v>
      </c>
    </row>
    <row r="39" spans="1:14">
      <c r="A39">
        <v>22.218565326719101</v>
      </c>
      <c r="B39" s="13">
        <v>11.675800000000001</v>
      </c>
      <c r="C39" s="31">
        <v>-1.7090000000000001</v>
      </c>
      <c r="D39">
        <f>$M$38+$M$39*B39+$M$40*B39*C39</f>
        <v>17.872598564822201</v>
      </c>
      <c r="E39">
        <f>$N$38+$N$39*B39+$N$40*B39*C39</f>
        <v>19.278663689059201</v>
      </c>
      <c r="F39" s="37">
        <f>A39-D39</f>
        <v>4.3459667618969</v>
      </c>
      <c r="G39">
        <f>A39-E39</f>
        <v>2.9399016376599008</v>
      </c>
      <c r="H39">
        <f>$M$42+$M$43*B39+$M$44*B39*C39</f>
        <v>18.872598564822201</v>
      </c>
      <c r="I39">
        <f>A39-H39</f>
        <v>3.3459667618969</v>
      </c>
      <c r="L39" t="s">
        <v>35</v>
      </c>
      <c r="M39" s="34">
        <v>1.502462</v>
      </c>
      <c r="N39">
        <v>1.573966</v>
      </c>
    </row>
    <row r="40" spans="1:14">
      <c r="A40">
        <v>1.7094000444164801</v>
      </c>
      <c r="B40" s="13">
        <v>1.5354000000000001</v>
      </c>
      <c r="C40" s="31">
        <v>-1.7090000000000001</v>
      </c>
      <c r="D40">
        <f>$M$38+$M$39*B40+$M$40*B40*C40</f>
        <v>-4.0678345613998634E-3</v>
      </c>
      <c r="E40">
        <f>$N$38+$N$39*B40+$N$40*B40*C40</f>
        <v>0.1165544017696003</v>
      </c>
      <c r="F40" s="37">
        <f>A40-D40</f>
        <v>1.7134678789778799</v>
      </c>
      <c r="G40">
        <f t="shared" ref="G40:G66" si="0">A40-E40</f>
        <v>1.5928456426468798</v>
      </c>
      <c r="H40">
        <f t="shared" ref="H40:H66" si="1">$M$42+$M$43*B40+$M$44*B40*C40</f>
        <v>0.99593216543860019</v>
      </c>
      <c r="I40">
        <f t="shared" ref="I40:I66" si="2">A40-H40</f>
        <v>0.71346787897787989</v>
      </c>
      <c r="L40" t="s">
        <v>38</v>
      </c>
      <c r="M40" s="34">
        <v>-0.15240100000000001</v>
      </c>
      <c r="N40">
        <v>-0.18473600000000001</v>
      </c>
    </row>
    <row r="41" spans="1:14">
      <c r="A41">
        <v>-18.8012031741976</v>
      </c>
      <c r="B41" s="13">
        <v>-8.5548800000000007</v>
      </c>
      <c r="C41" s="31">
        <v>-1.7090000000000001</v>
      </c>
      <c r="D41">
        <f>$M$38+$M$39*B41+$M$40*B41*C41</f>
        <v>-17.792376918657922</v>
      </c>
      <c r="E41">
        <f>$N$38+$N$39*B41+$N$40*B41*C41</f>
        <v>-18.950844132741121</v>
      </c>
      <c r="F41" s="37">
        <f>A41-D41</f>
        <v>-1.0088262555396774</v>
      </c>
      <c r="G41">
        <f t="shared" si="0"/>
        <v>0.14964095854352166</v>
      </c>
      <c r="H41">
        <f t="shared" si="1"/>
        <v>-16.792376918657922</v>
      </c>
      <c r="I41">
        <f t="shared" si="2"/>
        <v>-2.0088262555396774</v>
      </c>
    </row>
    <row r="42" spans="1:14">
      <c r="A42" s="15">
        <v>-39.296000173094697</v>
      </c>
      <c r="B42" s="13"/>
      <c r="C42" s="31">
        <v>-1.7090000000000001</v>
      </c>
      <c r="F42" s="37"/>
      <c r="L42" t="s">
        <v>34</v>
      </c>
      <c r="M42" s="34">
        <v>-1.7108479999999999</v>
      </c>
    </row>
    <row r="43" spans="1:14">
      <c r="B43" s="13"/>
      <c r="F43" s="37"/>
      <c r="L43" t="s">
        <v>35</v>
      </c>
      <c r="M43" s="34">
        <v>1.502462</v>
      </c>
    </row>
    <row r="44" spans="1:14">
      <c r="A44">
        <v>42.709055765004102</v>
      </c>
      <c r="B44" s="13"/>
      <c r="C44" s="31">
        <v>-0.4546</v>
      </c>
      <c r="F44" s="37"/>
      <c r="L44" t="s">
        <v>36</v>
      </c>
      <c r="M44" s="34">
        <v>-0.15240100000000001</v>
      </c>
    </row>
    <row r="45" spans="1:14">
      <c r="A45">
        <v>22.218565326719101</v>
      </c>
      <c r="B45" s="13">
        <v>15.348100000000001</v>
      </c>
      <c r="C45" s="31">
        <v>-0.4546</v>
      </c>
      <c r="D45">
        <f>$M$38+$M$39*B45+$M$40*B45*C45</f>
        <v>21.412428329470263</v>
      </c>
      <c r="E45">
        <f>$N$38+$N$39*B45+$N$40*B45*C45</f>
        <v>22.661476129687358</v>
      </c>
      <c r="F45" s="37">
        <f>A45-D45</f>
        <v>0.80613699724883858</v>
      </c>
      <c r="G45">
        <f t="shared" si="0"/>
        <v>-0.44291080296825669</v>
      </c>
      <c r="H45">
        <f t="shared" si="1"/>
        <v>22.412428329470263</v>
      </c>
      <c r="I45">
        <f t="shared" si="2"/>
        <v>-0.19386300275116142</v>
      </c>
    </row>
    <row r="46" spans="1:14">
      <c r="A46">
        <v>1.7094000444164801</v>
      </c>
      <c r="B46" s="13">
        <v>2.45343</v>
      </c>
      <c r="C46" s="31">
        <v>-0.4546</v>
      </c>
      <c r="D46">
        <f>$M$38+$M$39*B46+$M$40*B46*C46</f>
        <v>1.1453146419564777</v>
      </c>
      <c r="E46">
        <f>$N$38+$N$39*B46+$N$40*B46*C46</f>
        <v>1.2827968728806081</v>
      </c>
      <c r="F46" s="37">
        <f>A46-D46</f>
        <v>0.56408540246000238</v>
      </c>
      <c r="G46">
        <f t="shared" si="0"/>
        <v>0.42660317153587202</v>
      </c>
      <c r="H46">
        <f t="shared" si="1"/>
        <v>2.1453146419564777</v>
      </c>
      <c r="I46">
        <f t="shared" si="2"/>
        <v>-0.43591459753999762</v>
      </c>
      <c r="L46" t="s">
        <v>39</v>
      </c>
      <c r="M46" t="s">
        <v>42</v>
      </c>
    </row>
    <row r="47" spans="1:14">
      <c r="A47">
        <v>-18.8012031741976</v>
      </c>
      <c r="B47" s="13">
        <v>-10.702</v>
      </c>
      <c r="C47" s="31">
        <v>-0.4546</v>
      </c>
      <c r="D47">
        <f>$M$38+$M$39*B47+$M$40*B47*C47</f>
        <v>-19.531646879209198</v>
      </c>
      <c r="E47">
        <f>$N$38+$N$39*B47+$N$40*B47*C47</f>
        <v>-20.528208639891204</v>
      </c>
      <c r="F47" s="37">
        <f>A47-D47</f>
        <v>0.73044370501159861</v>
      </c>
      <c r="G47">
        <f t="shared" si="0"/>
        <v>1.7270054656936047</v>
      </c>
      <c r="H47">
        <f t="shared" si="1"/>
        <v>-18.531646879209198</v>
      </c>
      <c r="I47">
        <f t="shared" si="2"/>
        <v>-0.26955629498840139</v>
      </c>
      <c r="L47" t="s">
        <v>40</v>
      </c>
      <c r="M47" t="s">
        <v>43</v>
      </c>
    </row>
    <row r="48" spans="1:14">
      <c r="A48">
        <v>-39.296000173094697</v>
      </c>
      <c r="B48" s="13">
        <v>-23.852</v>
      </c>
      <c r="C48" s="31">
        <v>-0.4546</v>
      </c>
      <c r="D48">
        <f>$M$38+$M$39*B48+$M$40*B48*C48</f>
        <v>-40.200073833199198</v>
      </c>
      <c r="E48">
        <f>$N$38+$N$39*B48+$N$40*B48*C48</f>
        <v>-42.330211500531206</v>
      </c>
      <c r="F48" s="37">
        <f>A48-D48</f>
        <v>0.90407366010450119</v>
      </c>
      <c r="G48">
        <f t="shared" si="0"/>
        <v>3.034211327436509</v>
      </c>
      <c r="H48">
        <f t="shared" si="1"/>
        <v>-39.200073833199198</v>
      </c>
      <c r="I48">
        <f t="shared" si="2"/>
        <v>-9.5926339895498813E-2</v>
      </c>
      <c r="L48" t="s">
        <v>41</v>
      </c>
      <c r="M48" t="s">
        <v>44</v>
      </c>
    </row>
    <row r="49" spans="1:9">
      <c r="B49" s="13"/>
      <c r="F49" s="37"/>
    </row>
    <row r="50" spans="1:9">
      <c r="A50" s="18">
        <v>42.709055765004102</v>
      </c>
      <c r="B50" s="22">
        <v>33.173000000000002</v>
      </c>
      <c r="C50" s="20">
        <v>0.77370000000000005</v>
      </c>
      <c r="D50">
        <f>$M$38+$M$39*B50+$M$40*B50*C50</f>
        <v>43.218807464809899</v>
      </c>
      <c r="E50">
        <f t="shared" ref="E50:E66" si="3">$N$38+$N$39*B50+$N$40*B50*C50</f>
        <v>44.686889160326402</v>
      </c>
      <c r="F50" s="37">
        <f>A50-D50</f>
        <v>-0.50975169980579693</v>
      </c>
      <c r="G50">
        <f t="shared" si="0"/>
        <v>-1.9778333953222997</v>
      </c>
      <c r="H50">
        <f t="shared" si="1"/>
        <v>44.218807464809899</v>
      </c>
      <c r="I50">
        <f t="shared" si="2"/>
        <v>-1.5097516998057969</v>
      </c>
    </row>
    <row r="51" spans="1:9">
      <c r="A51" s="18">
        <v>22.218565326719101</v>
      </c>
      <c r="B51" s="22">
        <v>18.388400000000001</v>
      </c>
      <c r="C51" s="20">
        <v>0.77370000000000005</v>
      </c>
      <c r="D51">
        <f>$M$38+$M$39*B51+$M$40*B51*C51</f>
        <v>22.748799199502923</v>
      </c>
      <c r="E51">
        <f t="shared" si="3"/>
        <v>23.529597910341121</v>
      </c>
      <c r="F51" s="37">
        <f>A51-D51</f>
        <v>-0.53023387278382117</v>
      </c>
      <c r="G51">
        <f t="shared" si="0"/>
        <v>-1.3110325836220191</v>
      </c>
      <c r="H51">
        <f t="shared" si="1"/>
        <v>23.748799199502923</v>
      </c>
      <c r="I51">
        <f t="shared" si="2"/>
        <v>-1.5302338727838212</v>
      </c>
    </row>
    <row r="52" spans="1:9">
      <c r="A52" s="18">
        <v>1.7094000444164801</v>
      </c>
      <c r="B52" s="22">
        <v>3.32605</v>
      </c>
      <c r="C52" s="20">
        <v>0.77370000000000005</v>
      </c>
      <c r="D52">
        <f>$M$38+$M$39*B52+$M$40*B52*C52</f>
        <v>1.8942323532611147</v>
      </c>
      <c r="E52">
        <f t="shared" si="3"/>
        <v>1.9748364789046395</v>
      </c>
      <c r="F52" s="37">
        <f>A52-D52</f>
        <v>-0.18483230884463464</v>
      </c>
      <c r="G52">
        <f t="shared" si="0"/>
        <v>-0.26543643448815946</v>
      </c>
      <c r="H52">
        <f t="shared" si="1"/>
        <v>2.8942323532611147</v>
      </c>
      <c r="I52">
        <f t="shared" si="2"/>
        <v>-1.1848323088446346</v>
      </c>
    </row>
    <row r="53" spans="1:9">
      <c r="A53" s="18">
        <v>-18.8012031741976</v>
      </c>
      <c r="B53" s="22">
        <v>-11.678000000000001</v>
      </c>
      <c r="C53" s="20">
        <v>0.77370000000000005</v>
      </c>
      <c r="D53">
        <f>$M$38+$M$39*B53+$M$40*B53*C53</f>
        <v>-18.879615266091399</v>
      </c>
      <c r="E53">
        <f t="shared" si="3"/>
        <v>-19.496495567910404</v>
      </c>
      <c r="F53" s="37">
        <f>A53-D53</f>
        <v>7.8412091893799385E-2</v>
      </c>
      <c r="G53">
        <f t="shared" si="0"/>
        <v>0.69529239371280482</v>
      </c>
      <c r="H53">
        <f t="shared" si="1"/>
        <v>-17.879615266091399</v>
      </c>
      <c r="I53">
        <f t="shared" si="2"/>
        <v>-0.92158790810620062</v>
      </c>
    </row>
    <row r="54" spans="1:9">
      <c r="A54" s="18">
        <v>-39.296000173094697</v>
      </c>
      <c r="B54" s="22">
        <v>-27.76</v>
      </c>
      <c r="C54" s="20">
        <v>0.77370000000000005</v>
      </c>
      <c r="D54">
        <f>$M$38+$M$39*B54+$M$40*B54*C54</f>
        <v>-41.145937853288004</v>
      </c>
      <c r="E54">
        <f t="shared" si="3"/>
        <v>-42.510412608768007</v>
      </c>
      <c r="F54" s="37">
        <f>A54-D54</f>
        <v>1.8499376801933067</v>
      </c>
      <c r="G54">
        <f t="shared" si="0"/>
        <v>3.2144124356733101</v>
      </c>
      <c r="H54">
        <f t="shared" si="1"/>
        <v>-40.145937853288004</v>
      </c>
      <c r="I54">
        <f t="shared" si="2"/>
        <v>0.84993768019330673</v>
      </c>
    </row>
    <row r="55" spans="1:9">
      <c r="B55" s="13"/>
      <c r="E55">
        <f t="shared" si="3"/>
        <v>-2.7848600000000001</v>
      </c>
      <c r="F55" s="37"/>
    </row>
    <row r="56" spans="1:9">
      <c r="A56">
        <v>42.709055765004102</v>
      </c>
      <c r="B56" s="13">
        <v>39.084000000000003</v>
      </c>
      <c r="C56" s="31">
        <v>2.0129999999999999</v>
      </c>
      <c r="D56">
        <f>$M$38+$M$39*B56+$M$40*B56*C56</f>
        <v>44.021061711107997</v>
      </c>
      <c r="E56">
        <f t="shared" si="3"/>
        <v>44.197720612287995</v>
      </c>
      <c r="F56" s="37">
        <f>A56-D56</f>
        <v>-1.3120059461038949</v>
      </c>
      <c r="G56">
        <f t="shared" si="0"/>
        <v>-1.4886648472838928</v>
      </c>
      <c r="H56">
        <f t="shared" si="1"/>
        <v>45.021061711107997</v>
      </c>
      <c r="I56">
        <f t="shared" si="2"/>
        <v>-2.3120059461038949</v>
      </c>
    </row>
    <row r="57" spans="1:9">
      <c r="A57">
        <v>22.218565326719101</v>
      </c>
      <c r="B57" s="13">
        <v>21.314599999999999</v>
      </c>
      <c r="C57" s="31">
        <v>2.0129999999999999</v>
      </c>
      <c r="D57">
        <f>$M$38+$M$39*B57+$M$40*B57*C57</f>
        <v>22.774567073390202</v>
      </c>
      <c r="E57">
        <f t="shared" si="3"/>
        <v>22.837259351107196</v>
      </c>
      <c r="F57" s="37">
        <f>A57-D57</f>
        <v>-0.55600174667110025</v>
      </c>
      <c r="G57">
        <f t="shared" si="0"/>
        <v>-0.61869402438809473</v>
      </c>
      <c r="H57">
        <f t="shared" si="1"/>
        <v>23.774567073390202</v>
      </c>
      <c r="I57">
        <f t="shared" si="2"/>
        <v>-1.5560017466711002</v>
      </c>
    </row>
    <row r="58" spans="1:9">
      <c r="A58">
        <v>1.7094000444164801</v>
      </c>
      <c r="B58" s="13">
        <v>4.4874099999999997</v>
      </c>
      <c r="C58" s="31">
        <v>2.0129999999999999</v>
      </c>
      <c r="D58">
        <f>$M$38+$M$39*B58+$M$40*B58*C58</f>
        <v>2.6546529455716699</v>
      </c>
      <c r="E58">
        <f t="shared" si="3"/>
        <v>2.6094216002811192</v>
      </c>
      <c r="F58" s="37">
        <f>A58-D58</f>
        <v>-0.94525290115518978</v>
      </c>
      <c r="G58">
        <f t="shared" si="0"/>
        <v>-0.90002155586463917</v>
      </c>
      <c r="H58">
        <f t="shared" si="1"/>
        <v>3.6546529455716699</v>
      </c>
      <c r="I58">
        <f t="shared" si="2"/>
        <v>-1.9452529011551898</v>
      </c>
    </row>
    <row r="59" spans="1:9">
      <c r="A59">
        <v>-18.8012031741976</v>
      </c>
      <c r="B59" s="13">
        <v>-12.5344</v>
      </c>
      <c r="C59" s="31">
        <v>2.0129999999999999</v>
      </c>
      <c r="D59">
        <f>$M$38+$M$39*B59+$M$40*B59*C59</f>
        <v>-17.697964187772801</v>
      </c>
      <c r="E59">
        <f t="shared" si="3"/>
        <v>-17.852367379660798</v>
      </c>
      <c r="F59" s="37">
        <f>A59-D59</f>
        <v>-1.1032389864247989</v>
      </c>
      <c r="G59">
        <f t="shared" si="0"/>
        <v>-0.94883579453680156</v>
      </c>
      <c r="H59">
        <f t="shared" si="1"/>
        <v>-16.697964187772801</v>
      </c>
      <c r="I59">
        <f t="shared" si="2"/>
        <v>-2.1032389864247989</v>
      </c>
    </row>
    <row r="60" spans="1:9">
      <c r="A60">
        <v>-39.296000173094697</v>
      </c>
      <c r="B60" s="13">
        <v>-30.452999999999999</v>
      </c>
      <c r="C60" s="31">
        <v>2.0129999999999999</v>
      </c>
      <c r="D60">
        <f>$M$38+$M$39*B60+$M$40*B60*C60</f>
        <v>-39.122854100510992</v>
      </c>
      <c r="E60">
        <f t="shared" si="3"/>
        <v>-39.392180831696002</v>
      </c>
      <c r="F60" s="37">
        <f>A60-D60</f>
        <v>-0.17314607258370529</v>
      </c>
      <c r="G60">
        <f t="shared" si="0"/>
        <v>9.6180658601305424E-2</v>
      </c>
      <c r="H60">
        <f t="shared" si="1"/>
        <v>-38.122854100510992</v>
      </c>
      <c r="I60">
        <f t="shared" si="2"/>
        <v>-1.1731460725837053</v>
      </c>
    </row>
    <row r="61" spans="1:9">
      <c r="B61" s="13"/>
      <c r="E61">
        <f t="shared" si="3"/>
        <v>-2.7848600000000001</v>
      </c>
      <c r="F61" s="37"/>
    </row>
    <row r="62" spans="1:9">
      <c r="A62" s="23">
        <v>42.709055765004102</v>
      </c>
      <c r="B62" s="13">
        <v>43.866700000000002</v>
      </c>
      <c r="C62" s="31">
        <v>3.1629999999999998</v>
      </c>
      <c r="D62">
        <f>$M$38+$M$39*B62+$M$40*B62*C62</f>
        <v>42.051506356987908</v>
      </c>
      <c r="E62">
        <f t="shared" si="3"/>
        <v>40.627645591934396</v>
      </c>
      <c r="F62" s="37">
        <f>A62-D62</f>
        <v>0.65754940801619455</v>
      </c>
      <c r="G62">
        <f t="shared" si="0"/>
        <v>2.0814101730697061</v>
      </c>
      <c r="H62">
        <f t="shared" si="1"/>
        <v>43.051506356987908</v>
      </c>
      <c r="I62">
        <f t="shared" si="2"/>
        <v>-0.34245059198380545</v>
      </c>
    </row>
    <row r="63" spans="1:9">
      <c r="A63">
        <v>22.218565326719101</v>
      </c>
      <c r="B63" s="13">
        <v>25.166399999999999</v>
      </c>
      <c r="C63" s="31">
        <v>3.1629999999999998</v>
      </c>
      <c r="D63">
        <f>$M$38+$M$39*B63+$M$40*B63*C63</f>
        <v>22.969390419796802</v>
      </c>
      <c r="E63">
        <f t="shared" si="3"/>
        <v>22.120967899724793</v>
      </c>
      <c r="F63" s="37">
        <f>A63-D63</f>
        <v>-0.75082509307770096</v>
      </c>
      <c r="G63">
        <f t="shared" si="0"/>
        <v>9.7597426994308734E-2</v>
      </c>
      <c r="H63">
        <f t="shared" si="1"/>
        <v>23.969390419796802</v>
      </c>
      <c r="I63">
        <f t="shared" si="2"/>
        <v>-1.750825093077701</v>
      </c>
    </row>
    <row r="64" spans="1:9">
      <c r="A64">
        <v>1.7094000444164801</v>
      </c>
      <c r="B64" s="13">
        <v>5.5377599999999996</v>
      </c>
      <c r="C64" s="31">
        <v>3.1629999999999998</v>
      </c>
      <c r="D64">
        <f>$M$38+$M$39*B64+$M$40*B64*C64</f>
        <v>2.9399799734731182</v>
      </c>
      <c r="E64">
        <f t="shared" si="3"/>
        <v>2.6955622101683199</v>
      </c>
      <c r="F64" s="37">
        <f>A64-D64</f>
        <v>-1.2305799290566382</v>
      </c>
      <c r="G64">
        <f t="shared" si="0"/>
        <v>-0.98616216575183979</v>
      </c>
      <c r="H64">
        <f t="shared" si="1"/>
        <v>3.9399799734731182</v>
      </c>
      <c r="I64">
        <f t="shared" si="2"/>
        <v>-2.2305799290566384</v>
      </c>
    </row>
    <row r="65" spans="1:9">
      <c r="A65">
        <v>-18.8012031741976</v>
      </c>
      <c r="B65" s="13">
        <v>-14.005599999999999</v>
      </c>
      <c r="C65" s="31">
        <v>3.1629999999999998</v>
      </c>
      <c r="D65">
        <f>$M$38+$M$39*B65+$M$40*B65*C65</f>
        <v>-17.002409256767198</v>
      </c>
      <c r="E65">
        <f t="shared" si="3"/>
        <v>-16.645446465779202</v>
      </c>
      <c r="F65" s="37">
        <f>A65-D65</f>
        <v>-1.7987939174304017</v>
      </c>
      <c r="G65">
        <f t="shared" si="0"/>
        <v>-2.1557567084183979</v>
      </c>
      <c r="H65">
        <f t="shared" si="1"/>
        <v>-16.002409256767198</v>
      </c>
      <c r="I65">
        <f t="shared" si="2"/>
        <v>-2.7987939174304017</v>
      </c>
    </row>
    <row r="66" spans="1:9">
      <c r="A66">
        <v>-39.296000173094697</v>
      </c>
      <c r="B66" s="13">
        <v>-34.337499999999999</v>
      </c>
      <c r="C66" s="31">
        <v>3.1629999999999998</v>
      </c>
      <c r="D66">
        <f>$M$38+$M$39*B66+$M$40*B66*C66</f>
        <v>-37.749438610487502</v>
      </c>
      <c r="E66">
        <f t="shared" si="3"/>
        <v>-36.766830623799997</v>
      </c>
      <c r="F66" s="37">
        <f>A66-D66</f>
        <v>-1.5465615626071951</v>
      </c>
      <c r="G66">
        <f t="shared" si="0"/>
        <v>-2.5291695492946999</v>
      </c>
      <c r="H66">
        <f t="shared" si="1"/>
        <v>-36.749438610487502</v>
      </c>
      <c r="I66">
        <f t="shared" si="2"/>
        <v>-2.5465615626071951</v>
      </c>
    </row>
    <row r="68" spans="1:9">
      <c r="A68" s="12">
        <v>42.709055765004102</v>
      </c>
      <c r="B68" s="31">
        <v>-1.7090000000000001</v>
      </c>
      <c r="D68" s="12">
        <v>42.709055765004102</v>
      </c>
      <c r="E68" s="31">
        <v>-1.7090000000000001</v>
      </c>
    </row>
    <row r="69" spans="1:9">
      <c r="A69">
        <v>22.218565326719101</v>
      </c>
      <c r="B69" s="31">
        <v>-1.7090000000000001</v>
      </c>
      <c r="D69" s="12">
        <v>42.709055765004102</v>
      </c>
      <c r="E69" s="31">
        <v>-0.4546</v>
      </c>
    </row>
    <row r="70" spans="1:9">
      <c r="A70">
        <v>1.7094000444164801</v>
      </c>
      <c r="B70" s="31">
        <v>-1.7090000000000001</v>
      </c>
      <c r="D70" s="12">
        <v>42.709055765004102</v>
      </c>
      <c r="E70" s="20">
        <v>0.77370000000000005</v>
      </c>
    </row>
    <row r="71" spans="1:9">
      <c r="A71">
        <v>-18.8012031741976</v>
      </c>
      <c r="B71" s="31">
        <v>-1.7090000000000001</v>
      </c>
      <c r="D71" s="12">
        <v>42.709055765004102</v>
      </c>
      <c r="E71" s="31">
        <v>2.0129999999999999</v>
      </c>
    </row>
    <row r="72" spans="1:9">
      <c r="A72" s="15">
        <v>-39.296000173094697</v>
      </c>
      <c r="B72" s="31">
        <v>-1.7090000000000001</v>
      </c>
      <c r="D72" s="12">
        <v>42.709055765004102</v>
      </c>
      <c r="E72" s="31">
        <v>3.1629999999999998</v>
      </c>
    </row>
    <row r="74" spans="1:9">
      <c r="A74">
        <v>42.709055765004102</v>
      </c>
      <c r="B74" s="31">
        <v>-0.4546</v>
      </c>
      <c r="D74">
        <v>22.218565326719101</v>
      </c>
      <c r="E74" s="31">
        <v>-1.7090000000000001</v>
      </c>
    </row>
    <row r="75" spans="1:9">
      <c r="A75">
        <v>22.218565326719101</v>
      </c>
      <c r="B75" s="31">
        <v>-0.4546</v>
      </c>
      <c r="D75">
        <v>22.218565326719101</v>
      </c>
      <c r="E75" s="31">
        <v>-0.4546</v>
      </c>
    </row>
    <row r="76" spans="1:9">
      <c r="A76">
        <v>1.7094000444164801</v>
      </c>
      <c r="B76" s="31">
        <v>-0.4546</v>
      </c>
      <c r="D76">
        <v>22.218565326719101</v>
      </c>
      <c r="E76" s="20">
        <v>0.77370000000000005</v>
      </c>
    </row>
    <row r="77" spans="1:9">
      <c r="A77">
        <v>-18.8012031741976</v>
      </c>
      <c r="B77" s="31">
        <v>-0.4546</v>
      </c>
      <c r="D77">
        <v>22.218565326719101</v>
      </c>
      <c r="E77" s="31">
        <v>2.0129999999999999</v>
      </c>
    </row>
    <row r="78" spans="1:9">
      <c r="A78">
        <v>-39.296000173094697</v>
      </c>
      <c r="B78" s="31">
        <v>-0.4546</v>
      </c>
      <c r="D78">
        <v>22.218565326719101</v>
      </c>
      <c r="E78" s="31">
        <v>3.1629999999999998</v>
      </c>
    </row>
    <row r="79" spans="1:9">
      <c r="E79" s="31"/>
    </row>
    <row r="80" spans="1:9">
      <c r="A80" s="18">
        <v>42.709055765004102</v>
      </c>
      <c r="B80" s="20">
        <v>0.77370000000000005</v>
      </c>
      <c r="D80">
        <v>1.7094000444164801</v>
      </c>
      <c r="E80" s="31">
        <v>-1.7090000000000001</v>
      </c>
    </row>
    <row r="81" spans="1:5">
      <c r="A81" s="18">
        <v>22.218565326719101</v>
      </c>
      <c r="B81" s="20">
        <v>0.77370000000000005</v>
      </c>
      <c r="D81">
        <v>1.7094000444164801</v>
      </c>
      <c r="E81" s="31">
        <v>-0.4546</v>
      </c>
    </row>
    <row r="82" spans="1:5">
      <c r="A82" s="18">
        <v>1.7094000444164801</v>
      </c>
      <c r="B82" s="20">
        <v>0.77370000000000005</v>
      </c>
      <c r="D82">
        <v>1.7094000444164801</v>
      </c>
      <c r="E82" s="20">
        <v>0.77370000000000005</v>
      </c>
    </row>
    <row r="83" spans="1:5">
      <c r="A83" s="18">
        <v>-18.8012031741976</v>
      </c>
      <c r="B83" s="20">
        <v>0.77370000000000005</v>
      </c>
      <c r="D83">
        <v>1.7094000444164801</v>
      </c>
      <c r="E83" s="31">
        <v>2.0129999999999999</v>
      </c>
    </row>
    <row r="84" spans="1:5">
      <c r="A84" s="18">
        <v>-39.296000173094697</v>
      </c>
      <c r="B84" s="20">
        <v>0.77370000000000005</v>
      </c>
      <c r="D84">
        <v>1.7094000444164801</v>
      </c>
      <c r="E84" s="31">
        <v>3.1629999999999998</v>
      </c>
    </row>
    <row r="86" spans="1:5">
      <c r="A86">
        <v>42.709055765004102</v>
      </c>
      <c r="B86" s="31">
        <v>2.0129999999999999</v>
      </c>
      <c r="D86">
        <v>-18.8012031741976</v>
      </c>
      <c r="E86" s="31">
        <v>-1.7090000000000001</v>
      </c>
    </row>
    <row r="87" spans="1:5">
      <c r="A87">
        <v>22.218565326719101</v>
      </c>
      <c r="B87" s="31">
        <v>2.0129999999999999</v>
      </c>
      <c r="D87">
        <v>-18.8012031741976</v>
      </c>
      <c r="E87" s="31">
        <v>-0.4546</v>
      </c>
    </row>
    <row r="88" spans="1:5">
      <c r="A88">
        <v>1.7094000444164801</v>
      </c>
      <c r="B88" s="31">
        <v>2.0129999999999999</v>
      </c>
      <c r="D88">
        <v>-18.8012031741976</v>
      </c>
      <c r="E88" s="20">
        <v>0.77370000000000005</v>
      </c>
    </row>
    <row r="89" spans="1:5">
      <c r="A89">
        <v>-18.8012031741976</v>
      </c>
      <c r="B89" s="31">
        <v>2.0129999999999999</v>
      </c>
      <c r="D89">
        <v>-18.8012031741976</v>
      </c>
      <c r="E89" s="31">
        <v>2.0129999999999999</v>
      </c>
    </row>
    <row r="90" spans="1:5">
      <c r="A90">
        <v>-39.296000173094697</v>
      </c>
      <c r="B90" s="31">
        <v>2.0129999999999999</v>
      </c>
      <c r="D90">
        <v>-18.8012031741976</v>
      </c>
      <c r="E90" s="31">
        <v>3.1629999999999998</v>
      </c>
    </row>
    <row r="92" spans="1:5">
      <c r="A92" s="23">
        <v>42.709055765004102</v>
      </c>
      <c r="B92" s="31">
        <v>3.1629999999999998</v>
      </c>
      <c r="D92" s="15">
        <v>-39.296000173094697</v>
      </c>
      <c r="E92" s="31">
        <v>-1.7090000000000001</v>
      </c>
    </row>
    <row r="93" spans="1:5">
      <c r="A93">
        <v>22.218565326719101</v>
      </c>
      <c r="B93" s="31">
        <v>3.1629999999999998</v>
      </c>
      <c r="D93" s="15">
        <v>-39.296000173094697</v>
      </c>
      <c r="E93" s="31">
        <v>-0.4546</v>
      </c>
    </row>
    <row r="94" spans="1:5">
      <c r="A94">
        <v>1.7094000444164801</v>
      </c>
      <c r="B94" s="31">
        <v>3.1629999999999998</v>
      </c>
      <c r="D94" s="15">
        <v>-39.296000173094697</v>
      </c>
      <c r="E94" s="20">
        <v>0.77370000000000005</v>
      </c>
    </row>
    <row r="95" spans="1:5">
      <c r="A95">
        <v>-18.8012031741976</v>
      </c>
      <c r="B95" s="31">
        <v>3.1629999999999998</v>
      </c>
      <c r="D95" s="15">
        <v>-39.296000173094697</v>
      </c>
      <c r="E95" s="31">
        <v>2.0129999999999999</v>
      </c>
    </row>
    <row r="96" spans="1:5">
      <c r="A96">
        <v>-39.296000173094697</v>
      </c>
      <c r="B96" s="31">
        <v>3.1629999999999998</v>
      </c>
      <c r="D96" s="15">
        <v>-39.296000173094697</v>
      </c>
      <c r="E96" s="31">
        <v>3.1629999999999998</v>
      </c>
    </row>
  </sheetData>
  <phoneticPr fontId="5" type="noConversion"/>
  <pageMargins left="0.78749999999999998" right="0.78749999999999998" top="1.0249999999999999" bottom="1.0249999999999999" header="0.78749999999999998" footer="0.78749999999999998"/>
  <pageSetup firstPageNumber="0" orientation="portrait" horizontalDpi="4294967292" verticalDpi="4294967292"/>
  <headerFooter>
    <oddHeader>&amp;C&amp;"Arial,Regular"&amp;10&amp;A</oddHeader>
    <oddFooter>&amp;C&amp;"Arial,Regular"&amp;10Page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baseColWidth="10" defaultColWidth="8.83203125" defaultRowHeight="14" x14ac:dyDescent="0"/>
  <sheetData>
    <row r="1" spans="1:6">
      <c r="A1" t="s">
        <v>27</v>
      </c>
      <c r="B1" t="s">
        <v>28</v>
      </c>
      <c r="D1" t="s">
        <v>29</v>
      </c>
      <c r="E1">
        <v>585</v>
      </c>
      <c r="F1" t="s">
        <v>30</v>
      </c>
    </row>
    <row r="2" spans="1:6">
      <c r="A2" t="s">
        <v>31</v>
      </c>
      <c r="B2" t="s">
        <v>32</v>
      </c>
    </row>
    <row r="3" spans="1:6">
      <c r="A3">
        <v>25</v>
      </c>
      <c r="B3">
        <f>ATAN(A3/$E$1)*1000</f>
        <v>42.709055765004145</v>
      </c>
    </row>
    <row r="4" spans="1:6">
      <c r="A4">
        <v>13</v>
      </c>
      <c r="B4">
        <f>ATAN(A4/$E$1)*1000</f>
        <v>22.218565326719062</v>
      </c>
    </row>
    <row r="5" spans="1:6">
      <c r="A5">
        <v>1</v>
      </c>
      <c r="B5">
        <f>ATAN(A5/$E$1)*1000</f>
        <v>1.7094000444164781</v>
      </c>
    </row>
    <row r="6" spans="1:6">
      <c r="A6">
        <v>-11</v>
      </c>
      <c r="B6">
        <f>ATAN(A6/$E$1)*1000</f>
        <v>-18.801203174197614</v>
      </c>
    </row>
    <row r="7" spans="1:6">
      <c r="A7">
        <v>-23</v>
      </c>
      <c r="B7">
        <f>ATAN(A7/$E$1)*1000</f>
        <v>-39.296000173094676</v>
      </c>
    </row>
    <row r="8" spans="1:6">
      <c r="A8" t="s">
        <v>33</v>
      </c>
    </row>
  </sheetData>
  <phoneticPr fontId="5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data_Au</vt:lpstr>
      <vt:lpstr>data_Au (2)</vt:lpstr>
      <vt:lpstr>data_12C_1</vt:lpstr>
      <vt:lpstr>data_12C_2</vt:lpstr>
      <vt:lpstr>data_12C_3</vt:lpstr>
      <vt:lpstr>sieve slit y position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cyy</cp:lastModifiedBy>
  <cp:revision>0</cp:revision>
  <dcterms:created xsi:type="dcterms:W3CDTF">2015-09-30T22:59:46Z</dcterms:created>
  <dcterms:modified xsi:type="dcterms:W3CDTF">2015-10-07T20:19:52Z</dcterms:modified>
  <dc:language>en-US</dc:language>
</cp:coreProperties>
</file>