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1780" yWindow="780" windowWidth="31020" windowHeight="18720" tabRatio="500" activeTab="1"/>
  </bookViews>
  <sheets>
    <sheet name="X1" sheetId="1" r:id="rId1"/>
    <sheet name="X11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2" l="1"/>
  <c r="H5" i="2"/>
  <c r="G6" i="2"/>
  <c r="H6" i="2"/>
  <c r="G7" i="2"/>
  <c r="H7" i="2"/>
  <c r="G8" i="2"/>
  <c r="H8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4" i="2"/>
  <c r="H4" i="2"/>
  <c r="B5" i="2"/>
  <c r="B6" i="2"/>
  <c r="B7" i="2"/>
  <c r="B8" i="2"/>
  <c r="B12" i="2"/>
  <c r="B13" i="2"/>
  <c r="B14" i="2"/>
  <c r="B15" i="2"/>
  <c r="B16" i="2"/>
  <c r="B17" i="2"/>
  <c r="B18" i="2"/>
  <c r="B19" i="2"/>
  <c r="B24" i="2"/>
  <c r="B25" i="2"/>
  <c r="B26" i="2"/>
  <c r="B27" i="2"/>
  <c r="B28" i="2"/>
  <c r="B29" i="2"/>
  <c r="B30" i="2"/>
  <c r="B31" i="2"/>
  <c r="B33" i="2"/>
  <c r="B34" i="2"/>
  <c r="B35" i="2"/>
  <c r="B36" i="2"/>
  <c r="B37" i="2"/>
  <c r="B38" i="2"/>
  <c r="B39" i="2"/>
  <c r="B40" i="2"/>
  <c r="B43" i="2"/>
  <c r="B44" i="2"/>
  <c r="B45" i="2"/>
  <c r="B46" i="2"/>
  <c r="B47" i="2"/>
  <c r="B48" i="2"/>
  <c r="B49" i="2"/>
  <c r="B50" i="2"/>
  <c r="B54" i="2"/>
  <c r="B55" i="2"/>
  <c r="B56" i="2"/>
  <c r="B57" i="2"/>
  <c r="B58" i="2"/>
  <c r="B59" i="2"/>
  <c r="B60" i="2"/>
  <c r="B61" i="2"/>
  <c r="B64" i="2"/>
  <c r="B65" i="2"/>
  <c r="B66" i="2"/>
  <c r="B67" i="2"/>
  <c r="B68" i="2"/>
  <c r="B69" i="2"/>
  <c r="B70" i="2"/>
  <c r="B71" i="2"/>
  <c r="B4" i="2"/>
  <c r="D5" i="2"/>
  <c r="D6" i="2"/>
  <c r="D7" i="2"/>
  <c r="D8" i="2"/>
  <c r="D12" i="2"/>
  <c r="D13" i="2"/>
  <c r="D14" i="2"/>
  <c r="D15" i="2"/>
  <c r="D16" i="2"/>
  <c r="D17" i="2"/>
  <c r="D18" i="2"/>
  <c r="D19" i="2"/>
  <c r="D24" i="2"/>
  <c r="D25" i="2"/>
  <c r="D26" i="2"/>
  <c r="D27" i="2"/>
  <c r="D28" i="2"/>
  <c r="D29" i="2"/>
  <c r="D30" i="2"/>
  <c r="D31" i="2"/>
  <c r="D33" i="2"/>
  <c r="D34" i="2"/>
  <c r="D35" i="2"/>
  <c r="D36" i="2"/>
  <c r="D37" i="2"/>
  <c r="D38" i="2"/>
  <c r="D39" i="2"/>
  <c r="D40" i="2"/>
  <c r="D43" i="2"/>
  <c r="D44" i="2"/>
  <c r="D45" i="2"/>
  <c r="D46" i="2"/>
  <c r="D47" i="2"/>
  <c r="D48" i="2"/>
  <c r="D49" i="2"/>
  <c r="D50" i="2"/>
  <c r="D54" i="2"/>
  <c r="D55" i="2"/>
  <c r="D56" i="2"/>
  <c r="D57" i="2"/>
  <c r="D58" i="2"/>
  <c r="D59" i="2"/>
  <c r="D60" i="2"/>
  <c r="D61" i="2"/>
  <c r="D64" i="2"/>
  <c r="D65" i="2"/>
  <c r="D66" i="2"/>
  <c r="D67" i="2"/>
  <c r="D68" i="2"/>
  <c r="D69" i="2"/>
  <c r="D70" i="2"/>
  <c r="D71" i="2"/>
  <c r="D4" i="2"/>
  <c r="G1" i="2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3" i="1"/>
  <c r="G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3" i="1"/>
</calcChain>
</file>

<file path=xl/sharedStrings.xml><?xml version="1.0" encoding="utf-8"?>
<sst xmlns="http://schemas.openxmlformats.org/spreadsheetml/2006/main" count="30" uniqueCount="27">
  <si>
    <t>Th1tar</t>
  </si>
  <si>
    <t>A1</t>
  </si>
  <si>
    <t>A2</t>
  </si>
  <si>
    <t>A3</t>
  </si>
  <si>
    <t>B1</t>
  </si>
  <si>
    <t>XC</t>
  </si>
  <si>
    <t>X</t>
  </si>
  <si>
    <t>RUN#6106</t>
    <phoneticPr fontId="1" type="noConversion"/>
  </si>
  <si>
    <t>XC-X</t>
    <phoneticPr fontId="1" type="noConversion"/>
  </si>
  <si>
    <t>X1</t>
    <phoneticPr fontId="6" type="noConversion"/>
  </si>
  <si>
    <t>delta</t>
    <phoneticPr fontId="6" type="noConversion"/>
  </si>
  <si>
    <r>
      <t>xc = x +A1*th + A2*th^2 + A3*th^3 + B1*x*th + B2*x*th*2+</t>
    </r>
    <r>
      <rPr>
        <b/>
        <sz val="12"/>
        <color rgb="FF000000"/>
        <rFont val="宋体"/>
        <family val="2"/>
        <charset val="134"/>
      </rPr>
      <t xml:space="preserve"> B3*x*th*3</t>
    </r>
  </si>
  <si>
    <t>B1</t>
    <phoneticPr fontId="6" type="noConversion"/>
  </si>
  <si>
    <t>B2</t>
    <phoneticPr fontId="6" type="noConversion"/>
  </si>
  <si>
    <t>B3</t>
    <phoneticPr fontId="6" type="noConversion"/>
  </si>
  <si>
    <t>RUN#6093</t>
    <phoneticPr fontId="1" type="noConversion"/>
  </si>
  <si>
    <t>r2d=</t>
    <phoneticPr fontId="1" type="noConversion"/>
  </si>
  <si>
    <t xml:space="preserve">Ph center </t>
  </si>
  <si>
    <t>rad</t>
  </si>
  <si>
    <t>deg</t>
  </si>
  <si>
    <t>XC-X1</t>
  </si>
  <si>
    <t>X1</t>
  </si>
  <si>
    <t>X11</t>
  </si>
  <si>
    <t>Delta</t>
  </si>
  <si>
    <t>xc = x1+A1*(ph+0.1deg) + A2*(ph+0.1deg)^2 + B1*x1*(ph+0.1deg)</t>
  </si>
  <si>
    <t>p+p0</t>
    <phoneticPr fontId="1" type="noConversion"/>
  </si>
  <si>
    <t>Phitar [deg]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</si>
</sst>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"/>
    <numFmt numFmtId="177" formatCode="0.000_ "/>
  </numFmts>
  <fonts count="8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rgb="FF000000"/>
      <name val="仿宋"/>
    </font>
    <font>
      <sz val="9"/>
      <name val="宋体"/>
      <family val="2"/>
      <charset val="134"/>
    </font>
    <font>
      <b/>
      <sz val="12"/>
      <color rgb="FF000000"/>
      <name val="宋体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BFBFBF"/>
        <bgColor rgb="FFB3B3B3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176" fontId="0" fillId="0" borderId="0" xfId="0" applyNumberFormat="1"/>
    <xf numFmtId="0" fontId="2" fillId="2" borderId="0" xfId="0" applyFont="1" applyFill="1"/>
    <xf numFmtId="0" fontId="2" fillId="0" borderId="0" xfId="0" applyFont="1"/>
    <xf numFmtId="0" fontId="2" fillId="3" borderId="0" xfId="0" applyFont="1" applyFill="1"/>
    <xf numFmtId="0" fontId="2" fillId="3" borderId="1" xfId="0" applyFont="1" applyFill="1" applyBorder="1"/>
    <xf numFmtId="0" fontId="2" fillId="0" borderId="1" xfId="0" applyFont="1" applyBorder="1"/>
    <xf numFmtId="0" fontId="2" fillId="3" borderId="0" xfId="0" applyFont="1" applyFill="1" applyBorder="1"/>
    <xf numFmtId="0" fontId="2" fillId="0" borderId="0" xfId="0" applyFont="1" applyBorder="1"/>
    <xf numFmtId="0" fontId="2" fillId="4" borderId="0" xfId="0" applyFont="1" applyFill="1"/>
    <xf numFmtId="0" fontId="5" fillId="5" borderId="0" xfId="0" applyFont="1" applyFill="1"/>
    <xf numFmtId="0" fontId="5" fillId="0" borderId="0" xfId="0" applyFont="1" applyFill="1"/>
    <xf numFmtId="177" fontId="5" fillId="0" borderId="0" xfId="0" applyNumberFormat="1" applyFont="1" applyFill="1"/>
    <xf numFmtId="0" fontId="0" fillId="0" borderId="2" xfId="0" applyBorder="1"/>
    <xf numFmtId="0" fontId="0" fillId="6" borderId="0" xfId="0" applyFill="1"/>
    <xf numFmtId="0" fontId="0" fillId="0" borderId="3" xfId="0" applyBorder="1" applyAlignment="1">
      <alignment horizontal="right"/>
    </xf>
    <xf numFmtId="0" fontId="0" fillId="0" borderId="4" xfId="0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4" xfId="0" applyFont="1" applyBorder="1"/>
    <xf numFmtId="0" fontId="2" fillId="7" borderId="0" xfId="0" applyFont="1" applyFill="1"/>
    <xf numFmtId="177" fontId="2" fillId="0" borderId="0" xfId="0" applyNumberFormat="1" applyFont="1"/>
    <xf numFmtId="0" fontId="0" fillId="8" borderId="0" xfId="0" applyFill="1"/>
    <xf numFmtId="176" fontId="2" fillId="0" borderId="0" xfId="0" applyNumberFormat="1" applyFont="1"/>
  </cellXfs>
  <cellStyles count="65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'X1'!$E$1</c:f>
              <c:strCache>
                <c:ptCount val="1"/>
              </c:strCache>
            </c:strRef>
          </c:tx>
          <c:spPr>
            <a:ln w="47625">
              <a:noFill/>
            </a:ln>
          </c:spPr>
          <c:xVal>
            <c:numRef>
              <c:f>'X1'!$C$3:$C$51</c:f>
              <c:numCache>
                <c:formatCode>General</c:formatCode>
                <c:ptCount val="49"/>
                <c:pt idx="0">
                  <c:v>-521.086</c:v>
                </c:pt>
                <c:pt idx="1">
                  <c:v>-463.22</c:v>
                </c:pt>
                <c:pt idx="2">
                  <c:v>-374.76</c:v>
                </c:pt>
                <c:pt idx="3">
                  <c:v>-202.261</c:v>
                </c:pt>
                <c:pt idx="4">
                  <c:v>-63.4954</c:v>
                </c:pt>
                <c:pt idx="5">
                  <c:v>141.116</c:v>
                </c:pt>
                <c:pt idx="6">
                  <c:v>262.144</c:v>
                </c:pt>
                <c:pt idx="7">
                  <c:v>-518.754</c:v>
                </c:pt>
                <c:pt idx="8">
                  <c:v>-460.787</c:v>
                </c:pt>
                <c:pt idx="9">
                  <c:v>-371.812</c:v>
                </c:pt>
                <c:pt idx="10">
                  <c:v>-198.58</c:v>
                </c:pt>
                <c:pt idx="11">
                  <c:v>-59.2616</c:v>
                </c:pt>
                <c:pt idx="12">
                  <c:v>147.87</c:v>
                </c:pt>
                <c:pt idx="13">
                  <c:v>269.648</c:v>
                </c:pt>
                <c:pt idx="14">
                  <c:v>-517.104</c:v>
                </c:pt>
                <c:pt idx="15">
                  <c:v>-458.609</c:v>
                </c:pt>
                <c:pt idx="16">
                  <c:v>-369.591</c:v>
                </c:pt>
                <c:pt idx="17">
                  <c:v>-195.592</c:v>
                </c:pt>
                <c:pt idx="18">
                  <c:v>-55.4223</c:v>
                </c:pt>
                <c:pt idx="19">
                  <c:v>152.942</c:v>
                </c:pt>
                <c:pt idx="20">
                  <c:v>275.74</c:v>
                </c:pt>
                <c:pt idx="21">
                  <c:v>-517.193</c:v>
                </c:pt>
                <c:pt idx="22">
                  <c:v>-458.565</c:v>
                </c:pt>
                <c:pt idx="23">
                  <c:v>-369.437</c:v>
                </c:pt>
                <c:pt idx="24">
                  <c:v>-194.633</c:v>
                </c:pt>
                <c:pt idx="25">
                  <c:v>-54.2946</c:v>
                </c:pt>
                <c:pt idx="26">
                  <c:v>155.385</c:v>
                </c:pt>
                <c:pt idx="27">
                  <c:v>278.975</c:v>
                </c:pt>
                <c:pt idx="28">
                  <c:v>-518.557</c:v>
                </c:pt>
                <c:pt idx="29">
                  <c:v>-459.633</c:v>
                </c:pt>
                <c:pt idx="30">
                  <c:v>-370.28</c:v>
                </c:pt>
                <c:pt idx="31">
                  <c:v>-195.48</c:v>
                </c:pt>
                <c:pt idx="32">
                  <c:v>-54.1064</c:v>
                </c:pt>
                <c:pt idx="33">
                  <c:v>156.091</c:v>
                </c:pt>
                <c:pt idx="34">
                  <c:v>280.696</c:v>
                </c:pt>
                <c:pt idx="35">
                  <c:v>-520.975</c:v>
                </c:pt>
                <c:pt idx="36">
                  <c:v>-461.932</c:v>
                </c:pt>
                <c:pt idx="37">
                  <c:v>-372.225</c:v>
                </c:pt>
                <c:pt idx="38">
                  <c:v>-196.891</c:v>
                </c:pt>
                <c:pt idx="39">
                  <c:v>-55.0311</c:v>
                </c:pt>
                <c:pt idx="40">
                  <c:v>155.982</c:v>
                </c:pt>
                <c:pt idx="41">
                  <c:v>280.921</c:v>
                </c:pt>
                <c:pt idx="42">
                  <c:v>-524.308</c:v>
                </c:pt>
                <c:pt idx="43">
                  <c:v>-464.846</c:v>
                </c:pt>
                <c:pt idx="44">
                  <c:v>-374.457</c:v>
                </c:pt>
                <c:pt idx="45">
                  <c:v>-198.809</c:v>
                </c:pt>
                <c:pt idx="46">
                  <c:v>-56.4621</c:v>
                </c:pt>
                <c:pt idx="47">
                  <c:v>155.384</c:v>
                </c:pt>
                <c:pt idx="48">
                  <c:v>280.266</c:v>
                </c:pt>
              </c:numCache>
            </c:numRef>
          </c:xVal>
          <c:yVal>
            <c:numRef>
              <c:f>'X1'!$D$3:$D$51</c:f>
              <c:numCache>
                <c:formatCode>General</c:formatCode>
                <c:ptCount val="49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-0.4</c:v>
                </c:pt>
                <c:pt idx="29">
                  <c:v>-0.4</c:v>
                </c:pt>
                <c:pt idx="30">
                  <c:v>-0.4</c:v>
                </c:pt>
                <c:pt idx="31">
                  <c:v>-0.4</c:v>
                </c:pt>
                <c:pt idx="32">
                  <c:v>-0.4</c:v>
                </c:pt>
                <c:pt idx="33">
                  <c:v>-0.4</c:v>
                </c:pt>
                <c:pt idx="34">
                  <c:v>-0.4</c:v>
                </c:pt>
                <c:pt idx="35">
                  <c:v>-0.8</c:v>
                </c:pt>
                <c:pt idx="36">
                  <c:v>-0.8</c:v>
                </c:pt>
                <c:pt idx="37">
                  <c:v>-0.8</c:v>
                </c:pt>
                <c:pt idx="38">
                  <c:v>-0.8</c:v>
                </c:pt>
                <c:pt idx="39">
                  <c:v>-0.8</c:v>
                </c:pt>
                <c:pt idx="40">
                  <c:v>-0.8</c:v>
                </c:pt>
                <c:pt idx="41">
                  <c:v>-0.8</c:v>
                </c:pt>
                <c:pt idx="42">
                  <c:v>-1.2</c:v>
                </c:pt>
                <c:pt idx="43">
                  <c:v>-1.2</c:v>
                </c:pt>
                <c:pt idx="44">
                  <c:v>-1.2</c:v>
                </c:pt>
                <c:pt idx="45">
                  <c:v>-1.2</c:v>
                </c:pt>
                <c:pt idx="46">
                  <c:v>-1.2</c:v>
                </c:pt>
                <c:pt idx="47">
                  <c:v>-1.2</c:v>
                </c:pt>
                <c:pt idx="48">
                  <c:v>-1.2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'X1'!$F$3:$F$51</c:f>
              <c:numCache>
                <c:formatCode>General</c:formatCode>
                <c:ptCount val="49"/>
                <c:pt idx="0">
                  <c:v>-517.759074610528</c:v>
                </c:pt>
                <c:pt idx="1">
                  <c:v>-458.95133740256</c:v>
                </c:pt>
                <c:pt idx="2">
                  <c:v>-369.05169973248</c:v>
                </c:pt>
                <c:pt idx="3">
                  <c:v>-193.745373726928</c:v>
                </c:pt>
                <c:pt idx="4">
                  <c:v>-52.7214401855392</c:v>
                </c:pt>
                <c:pt idx="5">
                  <c:v>155.219897403968</c:v>
                </c:pt>
                <c:pt idx="6">
                  <c:v>278.217561296512</c:v>
                </c:pt>
                <c:pt idx="7">
                  <c:v>-517.869271050048</c:v>
                </c:pt>
                <c:pt idx="8">
                  <c:v>-459.352018606944</c:v>
                </c:pt>
                <c:pt idx="9">
                  <c:v>-369.5324223517441</c:v>
                </c:pt>
                <c:pt idx="10">
                  <c:v>-194.65601551296</c:v>
                </c:pt>
                <c:pt idx="11">
                  <c:v>-54.0151339291392</c:v>
                </c:pt>
                <c:pt idx="12">
                  <c:v>155.08266526944</c:v>
                </c:pt>
                <c:pt idx="13">
                  <c:v>278.016644395776</c:v>
                </c:pt>
                <c:pt idx="14">
                  <c:v>-517.2929132655361</c:v>
                </c:pt>
                <c:pt idx="15">
                  <c:v>-458.551954425456</c:v>
                </c:pt>
                <c:pt idx="16">
                  <c:v>-369.159652963344</c:v>
                </c:pt>
                <c:pt idx="17">
                  <c:v>-194.429024752128</c:v>
                </c:pt>
                <c:pt idx="18">
                  <c:v>-53.6699414402832</c:v>
                </c:pt>
                <c:pt idx="19">
                  <c:v>155.570485434528</c:v>
                </c:pt>
                <c:pt idx="20">
                  <c:v>278.88482450016</c:v>
                </c:pt>
                <c:pt idx="21">
                  <c:v>-517.193</c:v>
                </c:pt>
                <c:pt idx="22">
                  <c:v>-458.565</c:v>
                </c:pt>
                <c:pt idx="23">
                  <c:v>-369.437</c:v>
                </c:pt>
                <c:pt idx="24">
                  <c:v>-194.633</c:v>
                </c:pt>
                <c:pt idx="25">
                  <c:v>-54.2946</c:v>
                </c:pt>
                <c:pt idx="26">
                  <c:v>155.385</c:v>
                </c:pt>
                <c:pt idx="27">
                  <c:v>278.975</c:v>
                </c:pt>
                <c:pt idx="28">
                  <c:v>-517.208550669072</c:v>
                </c:pt>
                <c:pt idx="29">
                  <c:v>-458.492735289168</c:v>
                </c:pt>
                <c:pt idx="30">
                  <c:v>-369.4554287308799</c:v>
                </c:pt>
                <c:pt idx="31">
                  <c:v>-195.27301531008</c:v>
                </c:pt>
                <c:pt idx="32">
                  <c:v>-54.3989029417344</c:v>
                </c:pt>
                <c:pt idx="33">
                  <c:v>155.055847783536</c:v>
                </c:pt>
                <c:pt idx="34">
                  <c:v>279.2206053596161</c:v>
                </c:pt>
                <c:pt idx="35">
                  <c:v>-517.2314365128</c:v>
                </c:pt>
                <c:pt idx="36">
                  <c:v>-458.590270889856</c:v>
                </c:pt>
                <c:pt idx="37">
                  <c:v>-369.4937980728</c:v>
                </c:pt>
                <c:pt idx="38">
                  <c:v>-195.353084807328</c:v>
                </c:pt>
                <c:pt idx="39">
                  <c:v>-54.4586537798688</c:v>
                </c:pt>
                <c:pt idx="40">
                  <c:v>155.118334952256</c:v>
                </c:pt>
                <c:pt idx="41">
                  <c:v>279.207026105568</c:v>
                </c:pt>
                <c:pt idx="42">
                  <c:v>-517.236415974976</c:v>
                </c:pt>
                <c:pt idx="43">
                  <c:v>-458.382672276512</c:v>
                </c:pt>
                <c:pt idx="44">
                  <c:v>-368.9182910051039</c:v>
                </c:pt>
                <c:pt idx="45">
                  <c:v>-195.067052009648</c:v>
                </c:pt>
                <c:pt idx="46">
                  <c:v>-54.1762651395312</c:v>
                </c:pt>
                <c:pt idx="47">
                  <c:v>155.502791618048</c:v>
                </c:pt>
                <c:pt idx="48">
                  <c:v>279.1073326787521</c:v>
                </c:pt>
              </c:numCache>
            </c:numRef>
          </c:xVal>
          <c:yVal>
            <c:numRef>
              <c:f>'X1'!$D$3:$D$51</c:f>
              <c:numCache>
                <c:formatCode>General</c:formatCode>
                <c:ptCount val="49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-0.4</c:v>
                </c:pt>
                <c:pt idx="29">
                  <c:v>-0.4</c:v>
                </c:pt>
                <c:pt idx="30">
                  <c:v>-0.4</c:v>
                </c:pt>
                <c:pt idx="31">
                  <c:v>-0.4</c:v>
                </c:pt>
                <c:pt idx="32">
                  <c:v>-0.4</c:v>
                </c:pt>
                <c:pt idx="33">
                  <c:v>-0.4</c:v>
                </c:pt>
                <c:pt idx="34">
                  <c:v>-0.4</c:v>
                </c:pt>
                <c:pt idx="35">
                  <c:v>-0.8</c:v>
                </c:pt>
                <c:pt idx="36">
                  <c:v>-0.8</c:v>
                </c:pt>
                <c:pt idx="37">
                  <c:v>-0.8</c:v>
                </c:pt>
                <c:pt idx="38">
                  <c:v>-0.8</c:v>
                </c:pt>
                <c:pt idx="39">
                  <c:v>-0.8</c:v>
                </c:pt>
                <c:pt idx="40">
                  <c:v>-0.8</c:v>
                </c:pt>
                <c:pt idx="41">
                  <c:v>-0.8</c:v>
                </c:pt>
                <c:pt idx="42">
                  <c:v>-1.2</c:v>
                </c:pt>
                <c:pt idx="43">
                  <c:v>-1.2</c:v>
                </c:pt>
                <c:pt idx="44">
                  <c:v>-1.2</c:v>
                </c:pt>
                <c:pt idx="45">
                  <c:v>-1.2</c:v>
                </c:pt>
                <c:pt idx="46">
                  <c:v>-1.2</c:v>
                </c:pt>
                <c:pt idx="47">
                  <c:v>-1.2</c:v>
                </c:pt>
                <c:pt idx="48">
                  <c:v>-1.2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398184"/>
        <c:axId val="-2123395192"/>
      </c:scatterChart>
      <c:valAx>
        <c:axId val="-2123398184"/>
        <c:scaling>
          <c:orientation val="minMax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-2123395192"/>
        <c:crosses val="autoZero"/>
        <c:crossBetween val="midCat"/>
      </c:valAx>
      <c:valAx>
        <c:axId val="-2123395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3981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'X11'!$C$4:$C$71</c:f>
              <c:numCache>
                <c:formatCode>General</c:formatCode>
                <c:ptCount val="68"/>
                <c:pt idx="0">
                  <c:v>-515.061</c:v>
                </c:pt>
                <c:pt idx="1">
                  <c:v>-456.174</c:v>
                </c:pt>
                <c:pt idx="2" formatCode="0.000">
                  <c:v>-366.654</c:v>
                </c:pt>
                <c:pt idx="3" formatCode="0.000">
                  <c:v>-192.28</c:v>
                </c:pt>
                <c:pt idx="4" formatCode="0.000">
                  <c:v>282.119</c:v>
                </c:pt>
                <c:pt idx="8">
                  <c:v>-559.741</c:v>
                </c:pt>
                <c:pt idx="9">
                  <c:v>-516.064</c:v>
                </c:pt>
                <c:pt idx="10">
                  <c:v>-457.506</c:v>
                </c:pt>
                <c:pt idx="11">
                  <c:v>-368.072</c:v>
                </c:pt>
                <c:pt idx="12">
                  <c:v>-193.575</c:v>
                </c:pt>
                <c:pt idx="13">
                  <c:v>-52.685</c:v>
                </c:pt>
                <c:pt idx="14">
                  <c:v>156.766</c:v>
                </c:pt>
                <c:pt idx="15">
                  <c:v>280.717</c:v>
                </c:pt>
                <c:pt idx="20">
                  <c:v>-561.283</c:v>
                </c:pt>
                <c:pt idx="21">
                  <c:v>-518.046</c:v>
                </c:pt>
                <c:pt idx="22">
                  <c:v>-459.413</c:v>
                </c:pt>
                <c:pt idx="23">
                  <c:v>-370.018</c:v>
                </c:pt>
                <c:pt idx="24">
                  <c:v>-195.327</c:v>
                </c:pt>
                <c:pt idx="25">
                  <c:v>-54.5977</c:v>
                </c:pt>
                <c:pt idx="26">
                  <c:v>154.69</c:v>
                </c:pt>
                <c:pt idx="27">
                  <c:v>278.532</c:v>
                </c:pt>
                <c:pt idx="29">
                  <c:v>-561.888</c:v>
                </c:pt>
                <c:pt idx="30">
                  <c:v>-518.727</c:v>
                </c:pt>
                <c:pt idx="31">
                  <c:v>-460.108</c:v>
                </c:pt>
                <c:pt idx="32">
                  <c:v>-370.754</c:v>
                </c:pt>
                <c:pt idx="33">
                  <c:v>-196.01</c:v>
                </c:pt>
                <c:pt idx="34">
                  <c:v>-55.4041</c:v>
                </c:pt>
                <c:pt idx="35">
                  <c:v>153.79</c:v>
                </c:pt>
                <c:pt idx="36">
                  <c:v>277.661</c:v>
                </c:pt>
                <c:pt idx="39">
                  <c:v>-561.442</c:v>
                </c:pt>
                <c:pt idx="40">
                  <c:v>-518.109</c:v>
                </c:pt>
                <c:pt idx="41">
                  <c:v>-459.44</c:v>
                </c:pt>
                <c:pt idx="42">
                  <c:v>-370.148</c:v>
                </c:pt>
                <c:pt idx="43">
                  <c:v>-195.711</c:v>
                </c:pt>
                <c:pt idx="44">
                  <c:v>-54.9864</c:v>
                </c:pt>
                <c:pt idx="45">
                  <c:v>154.317</c:v>
                </c:pt>
                <c:pt idx="46">
                  <c:v>278.044</c:v>
                </c:pt>
                <c:pt idx="50">
                  <c:v>-559.786</c:v>
                </c:pt>
                <c:pt idx="51">
                  <c:v>-516.353</c:v>
                </c:pt>
                <c:pt idx="52">
                  <c:v>-457.537</c:v>
                </c:pt>
                <c:pt idx="53">
                  <c:v>-368.322</c:v>
                </c:pt>
                <c:pt idx="54">
                  <c:v>-193.738</c:v>
                </c:pt>
                <c:pt idx="55">
                  <c:v>-53.0409</c:v>
                </c:pt>
                <c:pt idx="56">
                  <c:v>156.02</c:v>
                </c:pt>
                <c:pt idx="57">
                  <c:v>280.025</c:v>
                </c:pt>
                <c:pt idx="60">
                  <c:v>-558.288</c:v>
                </c:pt>
                <c:pt idx="61">
                  <c:v>-514.809</c:v>
                </c:pt>
                <c:pt idx="62">
                  <c:v>-456.101</c:v>
                </c:pt>
                <c:pt idx="63">
                  <c:v>-366.764</c:v>
                </c:pt>
                <c:pt idx="64">
                  <c:v>-192.187</c:v>
                </c:pt>
                <c:pt idx="65">
                  <c:v>-51.9066</c:v>
                </c:pt>
                <c:pt idx="66">
                  <c:v>157.119</c:v>
                </c:pt>
                <c:pt idx="67">
                  <c:v>281.689</c:v>
                </c:pt>
              </c:numCache>
            </c:numRef>
          </c:xVal>
          <c:yVal>
            <c:numRef>
              <c:f>'X11'!$E$4:$E$71</c:f>
              <c:numCache>
                <c:formatCode>General</c:formatCode>
                <c:ptCount val="68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9">
                  <c:v>-1.0</c:v>
                </c:pt>
                <c:pt idx="40">
                  <c:v>-1.0</c:v>
                </c:pt>
                <c:pt idx="41">
                  <c:v>-1.0</c:v>
                </c:pt>
                <c:pt idx="42">
                  <c:v>-1.0</c:v>
                </c:pt>
                <c:pt idx="43">
                  <c:v>-1.0</c:v>
                </c:pt>
                <c:pt idx="44">
                  <c:v>-1.0</c:v>
                </c:pt>
                <c:pt idx="45">
                  <c:v>-1.0</c:v>
                </c:pt>
                <c:pt idx="46">
                  <c:v>-1.0</c:v>
                </c:pt>
                <c:pt idx="50">
                  <c:v>-2.0</c:v>
                </c:pt>
                <c:pt idx="51">
                  <c:v>-2.0</c:v>
                </c:pt>
                <c:pt idx="52">
                  <c:v>-2.0</c:v>
                </c:pt>
                <c:pt idx="53">
                  <c:v>-2.0</c:v>
                </c:pt>
                <c:pt idx="54">
                  <c:v>-2.0</c:v>
                </c:pt>
                <c:pt idx="55">
                  <c:v>-2.0</c:v>
                </c:pt>
                <c:pt idx="56">
                  <c:v>-2.0</c:v>
                </c:pt>
                <c:pt idx="57">
                  <c:v>-2.0</c:v>
                </c:pt>
                <c:pt idx="60">
                  <c:v>-3.0</c:v>
                </c:pt>
                <c:pt idx="61">
                  <c:v>-3.0</c:v>
                </c:pt>
                <c:pt idx="62">
                  <c:v>-3.0</c:v>
                </c:pt>
                <c:pt idx="63">
                  <c:v>-3.0</c:v>
                </c:pt>
                <c:pt idx="64">
                  <c:v>-3.0</c:v>
                </c:pt>
                <c:pt idx="65">
                  <c:v>-3.0</c:v>
                </c:pt>
                <c:pt idx="66">
                  <c:v>-3.0</c:v>
                </c:pt>
                <c:pt idx="67">
                  <c:v>-3.0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825992"/>
        <c:axId val="-2131182312"/>
      </c:scatterChart>
      <c:valAx>
        <c:axId val="-2130825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1182312"/>
        <c:crosses val="autoZero"/>
        <c:crossBetween val="midCat"/>
      </c:valAx>
      <c:valAx>
        <c:axId val="-2131182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0825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16</xdr:row>
      <xdr:rowOff>101600</xdr:rowOff>
    </xdr:from>
    <xdr:to>
      <xdr:col>21</xdr:col>
      <xdr:colOff>596900</xdr:colOff>
      <xdr:row>34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469900</xdr:colOff>
      <xdr:row>13</xdr:row>
      <xdr:rowOff>50800</xdr:rowOff>
    </xdr:from>
    <xdr:to>
      <xdr:col>17</xdr:col>
      <xdr:colOff>762000</xdr:colOff>
      <xdr:row>33</xdr:row>
      <xdr:rowOff>50800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K3" sqref="K3:K8"/>
    </sheetView>
  </sheetViews>
  <sheetFormatPr baseColWidth="10" defaultRowHeight="15" x14ac:dyDescent="0"/>
  <cols>
    <col min="1" max="2" width="13.83203125" customWidth="1"/>
  </cols>
  <sheetData>
    <row r="1" spans="1:11">
      <c r="A1" s="2" t="s">
        <v>7</v>
      </c>
      <c r="B1" s="2"/>
      <c r="C1" s="3"/>
      <c r="D1" s="3"/>
    </row>
    <row r="2" spans="1:11">
      <c r="A2" s="9" t="s">
        <v>5</v>
      </c>
      <c r="B2" s="9" t="s">
        <v>8</v>
      </c>
      <c r="C2" s="9" t="s">
        <v>6</v>
      </c>
      <c r="D2" s="9" t="s">
        <v>0</v>
      </c>
      <c r="F2" s="10" t="s">
        <v>9</v>
      </c>
      <c r="G2" s="10" t="s">
        <v>10</v>
      </c>
      <c r="J2" t="s">
        <v>11</v>
      </c>
    </row>
    <row r="3" spans="1:11">
      <c r="A3" s="5">
        <v>-517.19299999999998</v>
      </c>
      <c r="B3" s="7">
        <f>A3-C3</f>
        <v>3.8930000000000291</v>
      </c>
      <c r="C3" s="3">
        <v>-521.08600000000001</v>
      </c>
      <c r="D3" s="3">
        <v>1.2</v>
      </c>
      <c r="F3" s="11">
        <f>C3+$J$3*D3+$J$4*D3*D3+$J$5*D3*D3*D3+$J$6*C3*D3+$J$7*C3*D3*D3+$J$8*C3*D3*D3*D3</f>
        <v>-517.75907461052793</v>
      </c>
      <c r="G3" s="12">
        <f>A3-F3</f>
        <v>0.56607461052794861</v>
      </c>
      <c r="I3" t="s">
        <v>1</v>
      </c>
      <c r="J3">
        <v>2.946129</v>
      </c>
    </row>
    <row r="4" spans="1:11">
      <c r="A4" s="4">
        <v>-458.565</v>
      </c>
      <c r="B4" s="7">
        <f t="shared" ref="B4:B51" si="0">A4-C4</f>
        <v>4.6550000000000296</v>
      </c>
      <c r="C4" s="3">
        <v>-463.22</v>
      </c>
      <c r="D4" s="3">
        <v>1.2</v>
      </c>
      <c r="F4" s="11">
        <f t="shared" ref="F4:F51" si="1">C4+$J$3*D4+$J$4*D4*D4+$J$5*D4*D4*D4+$J$6*C4*D4+$J$7*C4*D4*D4+$J$8*C4*D4*D4*D4</f>
        <v>-458.95133740256</v>
      </c>
      <c r="G4" s="12">
        <f t="shared" ref="G4:G51" si="2">A4-F4</f>
        <v>0.38633740256000237</v>
      </c>
      <c r="I4" t="s">
        <v>2</v>
      </c>
      <c r="J4">
        <v>4.6929090000000002</v>
      </c>
    </row>
    <row r="5" spans="1:11">
      <c r="A5" s="4">
        <v>-369.43700000000001</v>
      </c>
      <c r="B5" s="7">
        <f t="shared" si="0"/>
        <v>5.3229999999999791</v>
      </c>
      <c r="C5" s="3">
        <v>-374.76</v>
      </c>
      <c r="D5" s="8">
        <v>1.2</v>
      </c>
      <c r="F5" s="11">
        <f t="shared" si="1"/>
        <v>-369.05169973248002</v>
      </c>
      <c r="G5" s="12">
        <f t="shared" si="2"/>
        <v>-0.38530026751999458</v>
      </c>
      <c r="I5" t="s">
        <v>3</v>
      </c>
      <c r="J5">
        <v>0.87625500000000001</v>
      </c>
    </row>
    <row r="6" spans="1:11">
      <c r="A6" s="4">
        <v>-194.63300000000001</v>
      </c>
      <c r="B6" s="7">
        <f t="shared" si="0"/>
        <v>7.6279999999999859</v>
      </c>
      <c r="C6" s="3">
        <v>-202.261</v>
      </c>
      <c r="D6" s="3">
        <v>1.2</v>
      </c>
      <c r="F6" s="11">
        <f t="shared" si="1"/>
        <v>-193.74537372692799</v>
      </c>
      <c r="G6" s="12">
        <f t="shared" si="2"/>
        <v>-0.88762627307201569</v>
      </c>
      <c r="I6" t="s">
        <v>12</v>
      </c>
      <c r="J6">
        <v>9.5010000000000008E-3</v>
      </c>
    </row>
    <row r="7" spans="1:11">
      <c r="A7" s="4">
        <v>-54.294600000000003</v>
      </c>
      <c r="B7" s="7">
        <f t="shared" si="0"/>
        <v>9.2007999999999939</v>
      </c>
      <c r="C7" s="8">
        <v>-63.495399999999997</v>
      </c>
      <c r="D7" s="3">
        <v>1.2</v>
      </c>
      <c r="F7" s="11">
        <f t="shared" si="1"/>
        <v>-52.721440185539194</v>
      </c>
      <c r="G7" s="12">
        <f t="shared" si="2"/>
        <v>-1.5731598144608085</v>
      </c>
      <c r="I7" t="s">
        <v>13</v>
      </c>
      <c r="J7" s="13">
        <v>2.0990000000000002E-3</v>
      </c>
      <c r="K7" s="13"/>
    </row>
    <row r="8" spans="1:11">
      <c r="A8" s="4">
        <v>155.38499999999999</v>
      </c>
      <c r="B8" s="7">
        <f t="shared" si="0"/>
        <v>14.268999999999977</v>
      </c>
      <c r="C8" s="3">
        <v>141.11600000000001</v>
      </c>
      <c r="D8" s="3">
        <v>1.2</v>
      </c>
      <c r="F8" s="11">
        <f t="shared" si="1"/>
        <v>155.21989740396802</v>
      </c>
      <c r="G8" s="12">
        <f t="shared" si="2"/>
        <v>0.16510259603197142</v>
      </c>
      <c r="I8" t="s">
        <v>14</v>
      </c>
      <c r="J8">
        <v>1.0709999999999999E-3</v>
      </c>
    </row>
    <row r="9" spans="1:11">
      <c r="A9" s="7">
        <v>278.97500000000002</v>
      </c>
      <c r="B9" s="7">
        <f t="shared" si="0"/>
        <v>16.831000000000017</v>
      </c>
      <c r="C9" s="3">
        <v>262.14400000000001</v>
      </c>
      <c r="D9" s="3">
        <v>1.2</v>
      </c>
      <c r="F9" s="11">
        <f t="shared" si="1"/>
        <v>278.21756129651197</v>
      </c>
      <c r="G9" s="12">
        <f t="shared" si="2"/>
        <v>0.75743870348804876</v>
      </c>
    </row>
    <row r="10" spans="1:11">
      <c r="A10" s="5">
        <v>-517.19299999999998</v>
      </c>
      <c r="B10" s="7">
        <f t="shared" si="0"/>
        <v>1.5610000000000355</v>
      </c>
      <c r="C10" s="3">
        <v>-518.75400000000002</v>
      </c>
      <c r="D10" s="3">
        <v>0.8</v>
      </c>
      <c r="F10" s="11">
        <f t="shared" si="1"/>
        <v>-517.86927105004793</v>
      </c>
      <c r="G10" s="12">
        <f t="shared" si="2"/>
        <v>0.6762710500479443</v>
      </c>
    </row>
    <row r="11" spans="1:11">
      <c r="A11" s="4">
        <v>-458.565</v>
      </c>
      <c r="B11" s="7">
        <f t="shared" si="0"/>
        <v>2.22199999999998</v>
      </c>
      <c r="C11" s="3">
        <v>-460.78699999999998</v>
      </c>
      <c r="D11" s="3">
        <v>0.8</v>
      </c>
      <c r="F11" s="11">
        <f t="shared" si="1"/>
        <v>-459.352018606944</v>
      </c>
      <c r="G11" s="12">
        <f t="shared" si="2"/>
        <v>0.78701860694400239</v>
      </c>
    </row>
    <row r="12" spans="1:11">
      <c r="A12" s="4">
        <v>-369.43700000000001</v>
      </c>
      <c r="B12" s="7">
        <f t="shared" si="0"/>
        <v>2.375</v>
      </c>
      <c r="C12" s="3">
        <v>-371.81200000000001</v>
      </c>
      <c r="D12" s="3">
        <v>0.8</v>
      </c>
      <c r="F12" s="11">
        <f t="shared" si="1"/>
        <v>-369.53242235174406</v>
      </c>
      <c r="G12" s="12">
        <f t="shared" si="2"/>
        <v>9.5422351744048228E-2</v>
      </c>
    </row>
    <row r="13" spans="1:11">
      <c r="A13" s="4">
        <v>-194.63300000000001</v>
      </c>
      <c r="B13" s="7">
        <f t="shared" si="0"/>
        <v>3.9470000000000027</v>
      </c>
      <c r="C13" s="3">
        <v>-198.58</v>
      </c>
      <c r="D13" s="3">
        <v>0.8</v>
      </c>
      <c r="F13" s="11">
        <f t="shared" si="1"/>
        <v>-194.65601551296004</v>
      </c>
      <c r="G13" s="12">
        <f t="shared" si="2"/>
        <v>2.3015512960029127E-2</v>
      </c>
    </row>
    <row r="14" spans="1:11">
      <c r="A14" s="4">
        <v>-54.294600000000003</v>
      </c>
      <c r="B14" s="7">
        <f t="shared" si="0"/>
        <v>4.9669999999999987</v>
      </c>
      <c r="C14" s="3">
        <v>-59.261600000000001</v>
      </c>
      <c r="D14" s="3">
        <v>0.8</v>
      </c>
      <c r="F14" s="11">
        <f t="shared" si="1"/>
        <v>-54.015133929139203</v>
      </c>
      <c r="G14" s="12">
        <f t="shared" si="2"/>
        <v>-0.27946607086079922</v>
      </c>
    </row>
    <row r="15" spans="1:11">
      <c r="A15" s="4">
        <v>155.38499999999999</v>
      </c>
      <c r="B15" s="7">
        <f t="shared" si="0"/>
        <v>7.5149999999999864</v>
      </c>
      <c r="C15" s="3">
        <v>147.87</v>
      </c>
      <c r="D15" s="3">
        <v>0.8</v>
      </c>
      <c r="F15" s="11">
        <f t="shared" si="1"/>
        <v>155.08266526943999</v>
      </c>
      <c r="G15" s="12">
        <f t="shared" si="2"/>
        <v>0.30233473056000548</v>
      </c>
    </row>
    <row r="16" spans="1:11">
      <c r="A16" s="7">
        <v>278.97500000000002</v>
      </c>
      <c r="B16" s="7">
        <f t="shared" si="0"/>
        <v>9.3269999999999982</v>
      </c>
      <c r="C16" s="3">
        <v>269.64800000000002</v>
      </c>
      <c r="D16" s="3">
        <v>0.8</v>
      </c>
      <c r="F16" s="11">
        <f t="shared" si="1"/>
        <v>278.01664439577598</v>
      </c>
      <c r="G16" s="12">
        <f t="shared" si="2"/>
        <v>0.95835560422403887</v>
      </c>
    </row>
    <row r="17" spans="1:7">
      <c r="A17" s="5">
        <v>-517.19299999999998</v>
      </c>
      <c r="B17" s="7">
        <f t="shared" si="0"/>
        <v>-8.8999999999941792E-2</v>
      </c>
      <c r="C17" s="6">
        <v>-517.10400000000004</v>
      </c>
      <c r="D17" s="6">
        <v>0.4</v>
      </c>
      <c r="F17" s="11">
        <f t="shared" si="1"/>
        <v>-517.29291326553619</v>
      </c>
      <c r="G17" s="12">
        <f t="shared" si="2"/>
        <v>9.9913265536201834E-2</v>
      </c>
    </row>
    <row r="18" spans="1:7">
      <c r="A18" s="4">
        <v>-458.565</v>
      </c>
      <c r="B18" s="7">
        <f t="shared" si="0"/>
        <v>4.399999999998272E-2</v>
      </c>
      <c r="C18" s="8">
        <v>-458.60899999999998</v>
      </c>
      <c r="D18" s="3">
        <v>0.4</v>
      </c>
      <c r="F18" s="11">
        <f t="shared" si="1"/>
        <v>-458.55195442545596</v>
      </c>
      <c r="G18" s="12">
        <f t="shared" si="2"/>
        <v>-1.3045574544037208E-2</v>
      </c>
    </row>
    <row r="19" spans="1:7">
      <c r="A19" s="4">
        <v>-369.43700000000001</v>
      </c>
      <c r="B19" s="7">
        <f t="shared" si="0"/>
        <v>0.15399999999999636</v>
      </c>
      <c r="C19" s="3">
        <v>-369.59100000000001</v>
      </c>
      <c r="D19" s="3">
        <v>0.4</v>
      </c>
      <c r="F19" s="11">
        <f t="shared" si="1"/>
        <v>-369.15965296334406</v>
      </c>
      <c r="G19" s="12">
        <f t="shared" si="2"/>
        <v>-0.27734703665595362</v>
      </c>
    </row>
    <row r="20" spans="1:7">
      <c r="A20" s="4">
        <v>-194.63300000000001</v>
      </c>
      <c r="B20" s="7">
        <f t="shared" si="0"/>
        <v>0.95900000000000318</v>
      </c>
      <c r="C20" s="3">
        <v>-195.59200000000001</v>
      </c>
      <c r="D20" s="3">
        <v>0.4</v>
      </c>
      <c r="F20" s="11">
        <f t="shared" si="1"/>
        <v>-194.42902475212802</v>
      </c>
      <c r="G20" s="12">
        <f t="shared" si="2"/>
        <v>-0.20397524787199472</v>
      </c>
    </row>
    <row r="21" spans="1:7">
      <c r="A21" s="4">
        <v>-54.294600000000003</v>
      </c>
      <c r="B21" s="7">
        <f t="shared" si="0"/>
        <v>1.1276999999999973</v>
      </c>
      <c r="C21" s="3">
        <v>-55.4223</v>
      </c>
      <c r="D21" s="3">
        <v>0.4</v>
      </c>
      <c r="F21" s="11">
        <f t="shared" si="1"/>
        <v>-53.669941440283196</v>
      </c>
      <c r="G21" s="12">
        <f t="shared" si="2"/>
        <v>-0.62465855971680639</v>
      </c>
    </row>
    <row r="22" spans="1:7">
      <c r="A22" s="4">
        <v>155.38499999999999</v>
      </c>
      <c r="B22" s="7">
        <f t="shared" si="0"/>
        <v>2.4429999999999836</v>
      </c>
      <c r="C22" s="3">
        <v>152.94200000000001</v>
      </c>
      <c r="D22" s="8">
        <v>0.4</v>
      </c>
      <c r="F22" s="11">
        <f t="shared" si="1"/>
        <v>155.57048543452802</v>
      </c>
      <c r="G22" s="12">
        <f t="shared" si="2"/>
        <v>-0.18548543452803301</v>
      </c>
    </row>
    <row r="23" spans="1:7">
      <c r="A23" s="7">
        <v>278.97500000000002</v>
      </c>
      <c r="B23" s="7">
        <f t="shared" si="0"/>
        <v>3.2350000000000136</v>
      </c>
      <c r="C23" s="8">
        <v>275.74</v>
      </c>
      <c r="D23" s="3">
        <v>0.4</v>
      </c>
      <c r="F23" s="11">
        <f t="shared" si="1"/>
        <v>278.88482450015999</v>
      </c>
      <c r="G23" s="12">
        <f t="shared" si="2"/>
        <v>9.0175499840029261E-2</v>
      </c>
    </row>
    <row r="24" spans="1:7">
      <c r="A24" s="5">
        <v>-517.19299999999998</v>
      </c>
      <c r="B24" s="7">
        <f t="shared" si="0"/>
        <v>0</v>
      </c>
      <c r="C24" s="5">
        <v>-517.19299999999998</v>
      </c>
      <c r="D24" s="6">
        <v>0</v>
      </c>
      <c r="F24" s="11">
        <f t="shared" si="1"/>
        <v>-517.19299999999998</v>
      </c>
      <c r="G24" s="12">
        <f t="shared" si="2"/>
        <v>0</v>
      </c>
    </row>
    <row r="25" spans="1:7">
      <c r="A25" s="4">
        <v>-458.565</v>
      </c>
      <c r="B25" s="7">
        <f t="shared" si="0"/>
        <v>0</v>
      </c>
      <c r="C25" s="4">
        <v>-458.565</v>
      </c>
      <c r="D25" s="3">
        <v>0</v>
      </c>
      <c r="F25" s="11">
        <f t="shared" si="1"/>
        <v>-458.565</v>
      </c>
      <c r="G25" s="12">
        <f t="shared" si="2"/>
        <v>0</v>
      </c>
    </row>
    <row r="26" spans="1:7">
      <c r="A26" s="4">
        <v>-369.43700000000001</v>
      </c>
      <c r="B26" s="7">
        <f t="shared" si="0"/>
        <v>0</v>
      </c>
      <c r="C26" s="4">
        <v>-369.43700000000001</v>
      </c>
      <c r="D26" s="3">
        <v>0</v>
      </c>
      <c r="F26" s="11">
        <f t="shared" si="1"/>
        <v>-369.43700000000001</v>
      </c>
      <c r="G26" s="12">
        <f t="shared" si="2"/>
        <v>0</v>
      </c>
    </row>
    <row r="27" spans="1:7">
      <c r="A27" s="4">
        <v>-194.63300000000001</v>
      </c>
      <c r="B27" s="7">
        <f t="shared" si="0"/>
        <v>0</v>
      </c>
      <c r="C27" s="4">
        <v>-194.63300000000001</v>
      </c>
      <c r="D27" s="3">
        <v>0</v>
      </c>
      <c r="F27" s="11">
        <f t="shared" si="1"/>
        <v>-194.63300000000001</v>
      </c>
      <c r="G27" s="12">
        <f t="shared" si="2"/>
        <v>0</v>
      </c>
    </row>
    <row r="28" spans="1:7">
      <c r="A28" s="4">
        <v>-54.294600000000003</v>
      </c>
      <c r="B28" s="7">
        <f t="shared" si="0"/>
        <v>0</v>
      </c>
      <c r="C28" s="4">
        <v>-54.294600000000003</v>
      </c>
      <c r="D28" s="3">
        <v>0</v>
      </c>
      <c r="F28" s="11">
        <f t="shared" si="1"/>
        <v>-54.294600000000003</v>
      </c>
      <c r="G28" s="12">
        <f t="shared" si="2"/>
        <v>0</v>
      </c>
    </row>
    <row r="29" spans="1:7">
      <c r="A29" s="4">
        <v>155.38499999999999</v>
      </c>
      <c r="B29" s="7">
        <f t="shared" si="0"/>
        <v>0</v>
      </c>
      <c r="C29" s="4">
        <v>155.38499999999999</v>
      </c>
      <c r="D29" s="3">
        <v>0</v>
      </c>
      <c r="F29" s="11">
        <f t="shared" si="1"/>
        <v>155.38499999999999</v>
      </c>
      <c r="G29" s="12">
        <f t="shared" si="2"/>
        <v>0</v>
      </c>
    </row>
    <row r="30" spans="1:7">
      <c r="A30" s="7">
        <v>278.97500000000002</v>
      </c>
      <c r="B30" s="7">
        <f t="shared" si="0"/>
        <v>0</v>
      </c>
      <c r="C30" s="7">
        <v>278.97500000000002</v>
      </c>
      <c r="D30" s="3">
        <v>0</v>
      </c>
      <c r="F30" s="11">
        <f t="shared" si="1"/>
        <v>278.97500000000002</v>
      </c>
      <c r="G30" s="12">
        <f t="shared" si="2"/>
        <v>0</v>
      </c>
    </row>
    <row r="31" spans="1:7">
      <c r="A31" s="5">
        <v>-517.19299999999998</v>
      </c>
      <c r="B31" s="7">
        <f t="shared" si="0"/>
        <v>1.3640000000000327</v>
      </c>
      <c r="C31" s="6">
        <v>-518.55700000000002</v>
      </c>
      <c r="D31" s="6">
        <v>-0.4</v>
      </c>
      <c r="F31" s="11">
        <f t="shared" si="1"/>
        <v>-517.208550669072</v>
      </c>
      <c r="G31" s="12">
        <f t="shared" si="2"/>
        <v>1.5550669072013079E-2</v>
      </c>
    </row>
    <row r="32" spans="1:7">
      <c r="A32" s="4">
        <v>-458.565</v>
      </c>
      <c r="B32" s="7">
        <f t="shared" si="0"/>
        <v>1.0679999999999836</v>
      </c>
      <c r="C32" s="3">
        <v>-459.63299999999998</v>
      </c>
      <c r="D32" s="3">
        <v>-0.4</v>
      </c>
      <c r="F32" s="11">
        <f t="shared" si="1"/>
        <v>-458.49273528916802</v>
      </c>
      <c r="G32" s="12">
        <f t="shared" si="2"/>
        <v>-7.2264710831973389E-2</v>
      </c>
    </row>
    <row r="33" spans="1:7">
      <c r="A33" s="4">
        <v>-369.43700000000001</v>
      </c>
      <c r="B33" s="7">
        <f t="shared" si="0"/>
        <v>0.84299999999996089</v>
      </c>
      <c r="C33" s="3">
        <v>-370.28</v>
      </c>
      <c r="D33" s="3">
        <v>-0.4</v>
      </c>
      <c r="F33" s="11">
        <f t="shared" si="1"/>
        <v>-369.45542873087993</v>
      </c>
      <c r="G33" s="12">
        <f t="shared" si="2"/>
        <v>1.8428730879918476E-2</v>
      </c>
    </row>
    <row r="34" spans="1:7">
      <c r="A34" s="4">
        <v>-194.63300000000001</v>
      </c>
      <c r="B34" s="7">
        <f t="shared" si="0"/>
        <v>0.84699999999997999</v>
      </c>
      <c r="C34" s="3">
        <v>-195.48</v>
      </c>
      <c r="D34" s="3">
        <v>-0.4</v>
      </c>
      <c r="F34" s="11">
        <f t="shared" si="1"/>
        <v>-195.27301531007998</v>
      </c>
      <c r="G34" s="12">
        <f t="shared" si="2"/>
        <v>0.64001531007997414</v>
      </c>
    </row>
    <row r="35" spans="1:7">
      <c r="A35" s="4">
        <v>-54.294600000000003</v>
      </c>
      <c r="B35" s="7">
        <f t="shared" si="0"/>
        <v>-0.18820000000000192</v>
      </c>
      <c r="C35" s="3">
        <v>-54.106400000000001</v>
      </c>
      <c r="D35" s="3">
        <v>-0.4</v>
      </c>
      <c r="F35" s="11">
        <f t="shared" si="1"/>
        <v>-54.398902941734406</v>
      </c>
      <c r="G35" s="12">
        <f t="shared" si="2"/>
        <v>0.10430294173440302</v>
      </c>
    </row>
    <row r="36" spans="1:7">
      <c r="A36" s="4">
        <v>155.38499999999999</v>
      </c>
      <c r="B36" s="7">
        <f t="shared" si="0"/>
        <v>-0.70600000000001728</v>
      </c>
      <c r="C36" s="3">
        <v>156.09100000000001</v>
      </c>
      <c r="D36" s="3">
        <v>-0.4</v>
      </c>
      <c r="F36" s="11">
        <f t="shared" si="1"/>
        <v>155.05584778353602</v>
      </c>
      <c r="G36" s="12">
        <f t="shared" si="2"/>
        <v>0.32915221646396731</v>
      </c>
    </row>
    <row r="37" spans="1:7">
      <c r="A37" s="7">
        <v>278.97500000000002</v>
      </c>
      <c r="B37" s="7">
        <f t="shared" si="0"/>
        <v>-1.7210000000000036</v>
      </c>
      <c r="C37" s="8">
        <v>280.69600000000003</v>
      </c>
      <c r="D37" s="3">
        <v>-0.4</v>
      </c>
      <c r="F37" s="11">
        <f t="shared" si="1"/>
        <v>279.22060535961606</v>
      </c>
      <c r="G37" s="12">
        <f t="shared" si="2"/>
        <v>-0.24560535961603591</v>
      </c>
    </row>
    <row r="38" spans="1:7">
      <c r="A38" s="5">
        <v>-517.19299999999998</v>
      </c>
      <c r="B38" s="7">
        <f t="shared" si="0"/>
        <v>3.7820000000000391</v>
      </c>
      <c r="C38" s="6">
        <v>-520.97500000000002</v>
      </c>
      <c r="D38" s="6">
        <v>-0.8</v>
      </c>
      <c r="F38" s="11">
        <f t="shared" si="1"/>
        <v>-517.23143651280009</v>
      </c>
      <c r="G38" s="12">
        <f t="shared" si="2"/>
        <v>3.8436512800103628E-2</v>
      </c>
    </row>
    <row r="39" spans="1:7">
      <c r="A39" s="4">
        <v>-458.565</v>
      </c>
      <c r="B39" s="7">
        <f t="shared" si="0"/>
        <v>3.3670000000000186</v>
      </c>
      <c r="C39" s="3">
        <v>-461.93200000000002</v>
      </c>
      <c r="D39" s="3">
        <v>-0.8</v>
      </c>
      <c r="F39" s="11">
        <f t="shared" si="1"/>
        <v>-458.59027088985596</v>
      </c>
      <c r="G39" s="12">
        <f t="shared" si="2"/>
        <v>2.5270889855960377E-2</v>
      </c>
    </row>
    <row r="40" spans="1:7">
      <c r="A40" s="4">
        <v>-369.43700000000001</v>
      </c>
      <c r="B40" s="7">
        <f t="shared" si="0"/>
        <v>2.7880000000000109</v>
      </c>
      <c r="C40" s="3">
        <v>-372.22500000000002</v>
      </c>
      <c r="D40" s="3">
        <v>-0.8</v>
      </c>
      <c r="F40" s="11">
        <f t="shared" si="1"/>
        <v>-369.49379807280002</v>
      </c>
      <c r="G40" s="12">
        <f t="shared" si="2"/>
        <v>5.6798072800006594E-2</v>
      </c>
    </row>
    <row r="41" spans="1:7">
      <c r="A41" s="4">
        <v>-194.63300000000001</v>
      </c>
      <c r="B41" s="7">
        <f t="shared" si="0"/>
        <v>2.2579999999999814</v>
      </c>
      <c r="C41" s="3">
        <v>-196.89099999999999</v>
      </c>
      <c r="D41" s="3">
        <v>-0.8</v>
      </c>
      <c r="F41" s="11">
        <f t="shared" si="1"/>
        <v>-195.353084807328</v>
      </c>
      <c r="G41" s="12">
        <f t="shared" si="2"/>
        <v>0.72008480732799285</v>
      </c>
    </row>
    <row r="42" spans="1:7">
      <c r="A42" s="4">
        <v>-54.294600000000003</v>
      </c>
      <c r="B42" s="7">
        <f t="shared" si="0"/>
        <v>0.73649999999999949</v>
      </c>
      <c r="C42" s="3">
        <v>-55.031100000000002</v>
      </c>
      <c r="D42" s="3">
        <v>-0.8</v>
      </c>
      <c r="F42" s="11">
        <f t="shared" si="1"/>
        <v>-54.458653779868804</v>
      </c>
      <c r="G42" s="12">
        <f t="shared" si="2"/>
        <v>0.16405377986880154</v>
      </c>
    </row>
    <row r="43" spans="1:7">
      <c r="A43" s="4">
        <v>155.38499999999999</v>
      </c>
      <c r="B43" s="7">
        <f t="shared" si="0"/>
        <v>-0.59700000000000841</v>
      </c>
      <c r="C43" s="3">
        <v>155.982</v>
      </c>
      <c r="D43" s="3">
        <v>-0.8</v>
      </c>
      <c r="F43" s="11">
        <f t="shared" si="1"/>
        <v>155.11833495225599</v>
      </c>
      <c r="G43" s="12">
        <f t="shared" si="2"/>
        <v>0.26666504774399868</v>
      </c>
    </row>
    <row r="44" spans="1:7">
      <c r="A44" s="7">
        <v>278.97500000000002</v>
      </c>
      <c r="B44" s="7">
        <f t="shared" si="0"/>
        <v>-1.9459999999999695</v>
      </c>
      <c r="C44" s="8">
        <v>280.92099999999999</v>
      </c>
      <c r="D44" s="3">
        <v>-0.8</v>
      </c>
      <c r="F44" s="11">
        <f t="shared" si="1"/>
        <v>279.20702610556805</v>
      </c>
      <c r="G44" s="12">
        <f t="shared" si="2"/>
        <v>-0.23202610556802483</v>
      </c>
    </row>
    <row r="45" spans="1:7">
      <c r="A45" s="5">
        <v>-517.19299999999998</v>
      </c>
      <c r="B45" s="7">
        <f t="shared" si="0"/>
        <v>7.1150000000000091</v>
      </c>
      <c r="C45" s="6">
        <v>-524.30799999999999</v>
      </c>
      <c r="D45" s="6">
        <v>-1.2</v>
      </c>
      <c r="F45" s="11">
        <f t="shared" si="1"/>
        <v>-517.23641597497601</v>
      </c>
      <c r="G45" s="12">
        <f t="shared" si="2"/>
        <v>4.3415974976028338E-2</v>
      </c>
    </row>
    <row r="46" spans="1:7">
      <c r="A46" s="4">
        <v>-458.565</v>
      </c>
      <c r="B46" s="7">
        <f t="shared" si="0"/>
        <v>6.2810000000000059</v>
      </c>
      <c r="C46" s="3">
        <v>-464.846</v>
      </c>
      <c r="D46" s="3">
        <v>-1.2</v>
      </c>
      <c r="F46" s="11">
        <f t="shared" si="1"/>
        <v>-458.38267227651198</v>
      </c>
      <c r="G46" s="12">
        <f t="shared" si="2"/>
        <v>-0.18232772348801518</v>
      </c>
    </row>
    <row r="47" spans="1:7">
      <c r="A47" s="4">
        <v>-369.43700000000001</v>
      </c>
      <c r="B47" s="7">
        <f t="shared" si="0"/>
        <v>5.0199999999999818</v>
      </c>
      <c r="C47" s="3">
        <v>-374.45699999999999</v>
      </c>
      <c r="D47" s="3">
        <v>-1.2</v>
      </c>
      <c r="F47" s="11">
        <f t="shared" si="1"/>
        <v>-368.91829100510392</v>
      </c>
      <c r="G47" s="12">
        <f t="shared" si="2"/>
        <v>-0.51870899489608746</v>
      </c>
    </row>
    <row r="48" spans="1:7">
      <c r="A48" s="4">
        <v>-194.63300000000001</v>
      </c>
      <c r="B48" s="7">
        <f t="shared" si="0"/>
        <v>4.1759999999999877</v>
      </c>
      <c r="C48" s="3">
        <v>-198.809</v>
      </c>
      <c r="D48" s="3">
        <v>-1.2</v>
      </c>
      <c r="F48" s="11">
        <f t="shared" si="1"/>
        <v>-195.06705200964799</v>
      </c>
      <c r="G48" s="12">
        <f t="shared" si="2"/>
        <v>0.43405200964798496</v>
      </c>
    </row>
    <row r="49" spans="1:7">
      <c r="A49" s="4">
        <v>-54.294600000000003</v>
      </c>
      <c r="B49" s="7">
        <f t="shared" si="0"/>
        <v>2.1674999999999969</v>
      </c>
      <c r="C49" s="3">
        <v>-56.4621</v>
      </c>
      <c r="D49" s="3">
        <v>-1.2</v>
      </c>
      <c r="F49" s="11">
        <f t="shared" si="1"/>
        <v>-54.176265139531203</v>
      </c>
      <c r="G49" s="12">
        <f t="shared" si="2"/>
        <v>-0.11833486046879926</v>
      </c>
    </row>
    <row r="50" spans="1:7">
      <c r="A50" s="4">
        <v>155.38499999999999</v>
      </c>
      <c r="B50" s="7">
        <f t="shared" si="0"/>
        <v>1.0000000000047748E-3</v>
      </c>
      <c r="C50" s="3">
        <v>155.38399999999999</v>
      </c>
      <c r="D50" s="3">
        <v>-1.2</v>
      </c>
      <c r="F50" s="11">
        <f t="shared" si="1"/>
        <v>155.50279161804798</v>
      </c>
      <c r="G50" s="12">
        <f t="shared" si="2"/>
        <v>-0.11779161804798832</v>
      </c>
    </row>
    <row r="51" spans="1:7">
      <c r="A51" s="7">
        <v>278.97500000000002</v>
      </c>
      <c r="B51" s="7">
        <f t="shared" si="0"/>
        <v>-1.2909999999999968</v>
      </c>
      <c r="C51" s="8">
        <v>280.26600000000002</v>
      </c>
      <c r="D51" s="3">
        <v>-1.2</v>
      </c>
      <c r="F51" s="11">
        <f t="shared" si="1"/>
        <v>279.10733267875207</v>
      </c>
      <c r="G51" s="12">
        <f t="shared" si="2"/>
        <v>-0.13233267875205001</v>
      </c>
    </row>
  </sheetData>
  <sortState ref="C94:C100">
    <sortCondition ref="C94"/>
  </sortState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tabSelected="1" workbookViewId="0">
      <selection activeCell="K6" sqref="K6"/>
    </sheetView>
  </sheetViews>
  <sheetFormatPr baseColWidth="10" defaultRowHeight="15" x14ac:dyDescent="0"/>
  <cols>
    <col min="1" max="1" width="21.33203125" customWidth="1"/>
  </cols>
  <sheetData>
    <row r="1" spans="1:11">
      <c r="A1" s="14" t="s">
        <v>15</v>
      </c>
      <c r="B1" s="14"/>
      <c r="C1" s="15" t="s">
        <v>16</v>
      </c>
      <c r="D1" s="16">
        <v>57.2958</v>
      </c>
      <c r="G1">
        <f xml:space="preserve"> 40/1000*D1</f>
        <v>2.2918319999999999</v>
      </c>
    </row>
    <row r="2" spans="1:11">
      <c r="A2" s="3"/>
      <c r="B2" s="17" t="s">
        <v>17</v>
      </c>
      <c r="C2" s="18">
        <v>1.7094E-3</v>
      </c>
      <c r="D2" s="19" t="s">
        <v>18</v>
      </c>
      <c r="E2" s="18"/>
      <c r="F2" s="20">
        <v>9.7941443000000003E-2</v>
      </c>
      <c r="G2" s="21" t="s">
        <v>19</v>
      </c>
      <c r="J2" s="3"/>
      <c r="K2" s="3" t="s">
        <v>24</v>
      </c>
    </row>
    <row r="3" spans="1:11">
      <c r="A3" s="22" t="s">
        <v>5</v>
      </c>
      <c r="B3" s="22" t="s">
        <v>20</v>
      </c>
      <c r="C3" s="22" t="s">
        <v>21</v>
      </c>
      <c r="D3" s="22" t="s">
        <v>25</v>
      </c>
      <c r="E3" s="22" t="s">
        <v>26</v>
      </c>
      <c r="G3" s="22" t="s">
        <v>22</v>
      </c>
      <c r="H3" s="22" t="s">
        <v>23</v>
      </c>
      <c r="J3" s="3"/>
    </row>
    <row r="4" spans="1:11">
      <c r="A4" s="24">
        <v>-518.72699999999998</v>
      </c>
      <c r="B4" s="25">
        <f>A4-C4</f>
        <v>-3.66599999999994</v>
      </c>
      <c r="C4">
        <v>-515.06100000000004</v>
      </c>
      <c r="D4" s="23">
        <f>E4+$F$2</f>
        <v>3.0979414429999999</v>
      </c>
      <c r="E4">
        <v>3</v>
      </c>
      <c r="G4" s="3">
        <f t="shared" ref="G4" si="0">C4+$K$4*D4+$K$5*D4^2+$K$6*C4*D4</f>
        <v>-519.38682178169086</v>
      </c>
      <c r="H4" s="23">
        <f>A4-G4</f>
        <v>0.65982178169088002</v>
      </c>
      <c r="J4" s="3" t="s">
        <v>1</v>
      </c>
      <c r="K4" s="3">
        <v>-2.6955E-2</v>
      </c>
    </row>
    <row r="5" spans="1:11">
      <c r="A5" s="24">
        <v>-460.108</v>
      </c>
      <c r="B5" s="25">
        <f t="shared" ref="B5:B68" si="1">A5-C5</f>
        <v>-3.9340000000000259</v>
      </c>
      <c r="C5">
        <v>-456.17399999999998</v>
      </c>
      <c r="D5" s="23">
        <f t="shared" ref="D5:D68" si="2">E5+$F$2</f>
        <v>3.0979414429999999</v>
      </c>
      <c r="E5">
        <v>3</v>
      </c>
      <c r="G5" s="3">
        <f t="shared" ref="G5:G68" si="3">C5+$K$4*D5+$K$5*D5^2+$K$6*C5*D5</f>
        <v>-460.53430076398615</v>
      </c>
      <c r="H5" s="23">
        <f t="shared" ref="H5:H68" si="4">A5-G5</f>
        <v>0.42630076398614847</v>
      </c>
      <c r="J5" s="3" t="s">
        <v>2</v>
      </c>
      <c r="K5" s="3">
        <v>-0.47345799999999999</v>
      </c>
    </row>
    <row r="6" spans="1:11">
      <c r="A6" s="24">
        <v>-370.75400000000002</v>
      </c>
      <c r="B6" s="25">
        <f t="shared" si="1"/>
        <v>-4.1000000000000227</v>
      </c>
      <c r="C6" s="1">
        <v>-366.654</v>
      </c>
      <c r="D6" s="23">
        <f t="shared" si="2"/>
        <v>3.0979414429999999</v>
      </c>
      <c r="E6">
        <v>3</v>
      </c>
      <c r="G6" s="3">
        <f t="shared" si="3"/>
        <v>-371.06671570268389</v>
      </c>
      <c r="H6" s="23">
        <f t="shared" si="4"/>
        <v>0.3127157026838745</v>
      </c>
      <c r="J6" s="3" t="s">
        <v>4</v>
      </c>
      <c r="K6" s="3">
        <v>-1.8900000000000001E-4</v>
      </c>
    </row>
    <row r="7" spans="1:11">
      <c r="A7" s="24">
        <v>-196.01</v>
      </c>
      <c r="B7" s="25">
        <f t="shared" si="1"/>
        <v>-3.7299999999999898</v>
      </c>
      <c r="C7" s="1">
        <v>-192.28</v>
      </c>
      <c r="D7" s="23">
        <f t="shared" si="2"/>
        <v>3.0979414429999999</v>
      </c>
      <c r="E7">
        <v>3</v>
      </c>
      <c r="G7" s="3">
        <f t="shared" si="3"/>
        <v>-196.79481358606725</v>
      </c>
      <c r="H7" s="23">
        <f t="shared" si="4"/>
        <v>0.78481358606725848</v>
      </c>
    </row>
    <row r="8" spans="1:11">
      <c r="A8" s="24">
        <v>277.661</v>
      </c>
      <c r="B8" s="25">
        <f t="shared" si="1"/>
        <v>-4.4580000000000268</v>
      </c>
      <c r="C8" s="1">
        <v>282.11900000000003</v>
      </c>
      <c r="D8" s="23">
        <f t="shared" si="2"/>
        <v>3.0979414429999999</v>
      </c>
      <c r="E8">
        <v>3</v>
      </c>
      <c r="G8" s="3">
        <f t="shared" si="3"/>
        <v>277.32642061295809</v>
      </c>
      <c r="H8" s="23">
        <f t="shared" si="4"/>
        <v>0.33457938704191292</v>
      </c>
    </row>
    <row r="9" spans="1:11">
      <c r="A9" s="24"/>
      <c r="B9" s="25"/>
      <c r="D9" s="23"/>
      <c r="G9" s="3"/>
      <c r="H9" s="23"/>
    </row>
    <row r="10" spans="1:11">
      <c r="B10" s="25"/>
      <c r="D10" s="23"/>
      <c r="G10" s="3"/>
      <c r="H10" s="23"/>
    </row>
    <row r="11" spans="1:11">
      <c r="B11" s="25"/>
      <c r="D11" s="23"/>
      <c r="G11" s="3"/>
      <c r="H11" s="23"/>
    </row>
    <row r="12" spans="1:11">
      <c r="A12" s="24">
        <v>-561.88800000000003</v>
      </c>
      <c r="B12" s="25">
        <f t="shared" si="1"/>
        <v>-2.1470000000000482</v>
      </c>
      <c r="C12">
        <v>-559.74099999999999</v>
      </c>
      <c r="D12" s="23">
        <f t="shared" si="2"/>
        <v>2.0979414429999999</v>
      </c>
      <c r="E12">
        <v>2</v>
      </c>
      <c r="G12" s="3">
        <f t="shared" si="3"/>
        <v>-561.65946488277666</v>
      </c>
      <c r="H12" s="23">
        <f t="shared" si="4"/>
        <v>-0.22853511722337316</v>
      </c>
    </row>
    <row r="13" spans="1:11">
      <c r="A13" s="24">
        <v>-518.72699999999998</v>
      </c>
      <c r="B13" s="25">
        <f t="shared" si="1"/>
        <v>-2.6630000000000109</v>
      </c>
      <c r="C13">
        <v>-516.06399999999996</v>
      </c>
      <c r="D13" s="23">
        <f t="shared" si="2"/>
        <v>2.0979414429999999</v>
      </c>
      <c r="E13">
        <v>2</v>
      </c>
      <c r="G13" s="3">
        <f t="shared" si="3"/>
        <v>-517.99978329078533</v>
      </c>
      <c r="H13" s="23">
        <f t="shared" si="4"/>
        <v>-0.72721670921464465</v>
      </c>
    </row>
    <row r="14" spans="1:11">
      <c r="A14" s="24">
        <v>-460.108</v>
      </c>
      <c r="B14" s="25">
        <f t="shared" si="1"/>
        <v>-2.6020000000000323</v>
      </c>
      <c r="C14">
        <v>-457.50599999999997</v>
      </c>
      <c r="D14" s="23">
        <f t="shared" si="2"/>
        <v>2.0979414429999999</v>
      </c>
      <c r="E14">
        <v>2</v>
      </c>
      <c r="G14" s="3">
        <f t="shared" si="3"/>
        <v>-459.46500217798393</v>
      </c>
      <c r="H14" s="23">
        <f t="shared" si="4"/>
        <v>-0.64299782201607059</v>
      </c>
    </row>
    <row r="15" spans="1:11">
      <c r="A15" s="24">
        <v>-370.75400000000002</v>
      </c>
      <c r="B15" s="25">
        <f t="shared" si="1"/>
        <v>-2.6820000000000164</v>
      </c>
      <c r="C15">
        <v>-368.072</v>
      </c>
      <c r="D15" s="23">
        <f t="shared" si="2"/>
        <v>2.0979414429999999</v>
      </c>
      <c r="E15">
        <v>2</v>
      </c>
      <c r="G15" s="3">
        <f t="shared" si="3"/>
        <v>-370.06646373674147</v>
      </c>
      <c r="H15" s="23">
        <f t="shared" si="4"/>
        <v>-0.68753626325855066</v>
      </c>
    </row>
    <row r="16" spans="1:11">
      <c r="A16" s="24">
        <v>-196.01</v>
      </c>
      <c r="B16" s="25">
        <f t="shared" si="1"/>
        <v>-2.4350000000000023</v>
      </c>
      <c r="C16">
        <v>-193.57499999999999</v>
      </c>
      <c r="D16" s="23">
        <f t="shared" si="2"/>
        <v>2.0979414429999999</v>
      </c>
      <c r="E16">
        <v>2</v>
      </c>
      <c r="G16" s="3">
        <f t="shared" si="3"/>
        <v>-195.63865370496956</v>
      </c>
      <c r="H16" s="23">
        <f t="shared" si="4"/>
        <v>-0.3713462950304347</v>
      </c>
    </row>
    <row r="17" spans="1:8">
      <c r="A17" s="24">
        <v>-55.4041</v>
      </c>
      <c r="B17" s="25">
        <f t="shared" si="1"/>
        <v>-2.7190999999999974</v>
      </c>
      <c r="C17">
        <v>-52.685000000000002</v>
      </c>
      <c r="D17" s="23">
        <f t="shared" si="2"/>
        <v>2.0979414429999999</v>
      </c>
      <c r="E17">
        <v>2</v>
      </c>
      <c r="G17" s="3">
        <f t="shared" si="3"/>
        <v>-54.804518130281473</v>
      </c>
      <c r="H17" s="23">
        <f t="shared" si="4"/>
        <v>-0.59958186971852712</v>
      </c>
    </row>
    <row r="18" spans="1:8">
      <c r="A18" s="24">
        <v>153.79</v>
      </c>
      <c r="B18" s="25">
        <f t="shared" si="1"/>
        <v>-2.9759999999999991</v>
      </c>
      <c r="C18">
        <v>156.76599999999999</v>
      </c>
      <c r="D18" s="23">
        <f t="shared" si="2"/>
        <v>2.0979414429999999</v>
      </c>
      <c r="E18">
        <v>2</v>
      </c>
      <c r="G18" s="3">
        <f t="shared" si="3"/>
        <v>154.56343225834789</v>
      </c>
      <c r="H18" s="23">
        <f t="shared" si="4"/>
        <v>-0.77343225834789564</v>
      </c>
    </row>
    <row r="19" spans="1:8">
      <c r="A19" s="24">
        <v>277.661</v>
      </c>
      <c r="B19" s="25">
        <f t="shared" si="1"/>
        <v>-3.0559999999999832</v>
      </c>
      <c r="C19">
        <v>280.71699999999998</v>
      </c>
      <c r="D19" s="23">
        <f t="shared" si="2"/>
        <v>2.0979414429999999</v>
      </c>
      <c r="E19">
        <v>2</v>
      </c>
      <c r="G19" s="3">
        <f t="shared" si="3"/>
        <v>278.46528433172546</v>
      </c>
      <c r="H19" s="23">
        <f t="shared" si="4"/>
        <v>-0.8042843317254551</v>
      </c>
    </row>
    <row r="20" spans="1:8">
      <c r="B20" s="25"/>
      <c r="D20" s="23"/>
      <c r="G20" s="3"/>
      <c r="H20" s="23"/>
    </row>
    <row r="21" spans="1:8">
      <c r="B21" s="25"/>
      <c r="D21" s="23"/>
      <c r="G21" s="3"/>
      <c r="H21" s="23"/>
    </row>
    <row r="22" spans="1:8">
      <c r="B22" s="25"/>
      <c r="D22" s="23"/>
      <c r="G22" s="3"/>
      <c r="H22" s="23"/>
    </row>
    <row r="23" spans="1:8">
      <c r="B23" s="25"/>
      <c r="D23" s="23"/>
      <c r="G23" s="3"/>
      <c r="H23" s="23"/>
    </row>
    <row r="24" spans="1:8">
      <c r="A24" s="24">
        <v>-561.88800000000003</v>
      </c>
      <c r="B24" s="25">
        <f t="shared" si="1"/>
        <v>-0.60500000000001819</v>
      </c>
      <c r="C24">
        <v>-561.28300000000002</v>
      </c>
      <c r="D24" s="23">
        <f t="shared" si="2"/>
        <v>1.0979414430000001</v>
      </c>
      <c r="E24">
        <v>1</v>
      </c>
      <c r="G24" s="3">
        <f t="shared" si="3"/>
        <v>-561.76686463047861</v>
      </c>
      <c r="H24" s="23">
        <f t="shared" si="4"/>
        <v>-0.12113536952142567</v>
      </c>
    </row>
    <row r="25" spans="1:8">
      <c r="A25" s="24">
        <v>-518.72699999999998</v>
      </c>
      <c r="B25" s="25">
        <f t="shared" si="1"/>
        <v>-0.68099999999992633</v>
      </c>
      <c r="C25">
        <v>-518.04600000000005</v>
      </c>
      <c r="D25" s="23">
        <f t="shared" si="2"/>
        <v>1.0979414430000001</v>
      </c>
      <c r="E25">
        <v>1</v>
      </c>
      <c r="G25" s="3">
        <f t="shared" si="3"/>
        <v>-518.538836780677</v>
      </c>
      <c r="H25" s="23">
        <f t="shared" si="4"/>
        <v>-0.18816321932297342</v>
      </c>
    </row>
    <row r="26" spans="1:8">
      <c r="A26" s="24">
        <v>-460.108</v>
      </c>
      <c r="B26" s="25">
        <f t="shared" si="1"/>
        <v>-0.69499999999999318</v>
      </c>
      <c r="C26">
        <v>-459.41300000000001</v>
      </c>
      <c r="D26" s="23">
        <f t="shared" si="2"/>
        <v>1.0979414430000001</v>
      </c>
      <c r="E26">
        <v>1</v>
      </c>
      <c r="G26" s="3">
        <f t="shared" si="3"/>
        <v>-459.91800376919554</v>
      </c>
      <c r="H26" s="23">
        <f t="shared" si="4"/>
        <v>-0.18999623080446781</v>
      </c>
    </row>
    <row r="27" spans="1:8">
      <c r="A27" s="24">
        <v>-370.75400000000002</v>
      </c>
      <c r="B27" s="25">
        <f t="shared" si="1"/>
        <v>-0.73600000000004684</v>
      </c>
      <c r="C27">
        <v>-370.01799999999997</v>
      </c>
      <c r="D27" s="23">
        <f t="shared" si="2"/>
        <v>1.0979414430000001</v>
      </c>
      <c r="E27">
        <v>1</v>
      </c>
      <c r="G27" s="3">
        <f t="shared" si="3"/>
        <v>-370.54155420902663</v>
      </c>
      <c r="H27" s="23">
        <f t="shared" si="4"/>
        <v>-0.21244579097339056</v>
      </c>
    </row>
    <row r="28" spans="1:8">
      <c r="A28" s="24">
        <v>-196.01</v>
      </c>
      <c r="B28" s="25">
        <f t="shared" si="1"/>
        <v>-0.68299999999999272</v>
      </c>
      <c r="C28">
        <v>-195.327</v>
      </c>
      <c r="D28" s="23">
        <f t="shared" si="2"/>
        <v>1.0979414430000001</v>
      </c>
      <c r="E28">
        <v>1</v>
      </c>
      <c r="G28" s="3">
        <f t="shared" si="3"/>
        <v>-195.88680450137562</v>
      </c>
      <c r="H28" s="23">
        <f t="shared" si="4"/>
        <v>-0.12319549862436929</v>
      </c>
    </row>
    <row r="29" spans="1:8">
      <c r="A29" s="24">
        <v>-55.4041</v>
      </c>
      <c r="B29" s="25">
        <f t="shared" si="1"/>
        <v>-0.80639999999999645</v>
      </c>
      <c r="C29">
        <v>-54.597700000000003</v>
      </c>
      <c r="D29" s="23">
        <f t="shared" si="2"/>
        <v>1.0979414430000001</v>
      </c>
      <c r="E29">
        <v>1</v>
      </c>
      <c r="G29" s="3">
        <f t="shared" si="3"/>
        <v>-55.186707369680661</v>
      </c>
      <c r="H29" s="23">
        <f t="shared" si="4"/>
        <v>-0.21739263031933831</v>
      </c>
    </row>
    <row r="30" spans="1:8">
      <c r="A30" s="24">
        <v>153.79</v>
      </c>
      <c r="B30" s="25">
        <f t="shared" si="1"/>
        <v>-0.90000000000000568</v>
      </c>
      <c r="C30">
        <v>154.69</v>
      </c>
      <c r="D30" s="23">
        <f t="shared" si="2"/>
        <v>1.0979414430000001</v>
      </c>
      <c r="E30">
        <v>1</v>
      </c>
      <c r="G30" s="3">
        <f t="shared" si="3"/>
        <v>154.05756314448408</v>
      </c>
      <c r="H30" s="23">
        <f t="shared" si="4"/>
        <v>-0.26756314448408602</v>
      </c>
    </row>
    <row r="31" spans="1:8">
      <c r="A31" s="24">
        <v>277.661</v>
      </c>
      <c r="B31" s="25">
        <f t="shared" si="1"/>
        <v>-0.8709999999999809</v>
      </c>
      <c r="C31">
        <v>278.53199999999998</v>
      </c>
      <c r="D31" s="23">
        <f t="shared" si="2"/>
        <v>1.0979414430000001</v>
      </c>
      <c r="E31">
        <v>1</v>
      </c>
      <c r="G31" s="3">
        <f t="shared" si="3"/>
        <v>277.87386457555323</v>
      </c>
      <c r="H31" s="23">
        <f t="shared" si="4"/>
        <v>-0.21286457555322613</v>
      </c>
    </row>
    <row r="32" spans="1:8">
      <c r="B32" s="25"/>
      <c r="D32" s="23"/>
      <c r="G32" s="3"/>
      <c r="H32" s="23"/>
    </row>
    <row r="33" spans="1:8">
      <c r="A33" s="24">
        <v>-561.88800000000003</v>
      </c>
      <c r="B33" s="25">
        <f t="shared" si="1"/>
        <v>0</v>
      </c>
      <c r="C33" s="24">
        <v>-561.88800000000003</v>
      </c>
      <c r="D33" s="23">
        <f t="shared" si="2"/>
        <v>9.7941443000000003E-2</v>
      </c>
      <c r="E33">
        <v>0</v>
      </c>
      <c r="G33" s="3">
        <f t="shared" si="3"/>
        <v>-561.88478059892464</v>
      </c>
      <c r="H33" s="23">
        <f t="shared" si="4"/>
        <v>-3.2194010753983093E-3</v>
      </c>
    </row>
    <row r="34" spans="1:8">
      <c r="A34" s="24">
        <v>-518.72699999999998</v>
      </c>
      <c r="B34" s="25">
        <f t="shared" si="1"/>
        <v>0</v>
      </c>
      <c r="C34" s="24">
        <v>-518.72699999999998</v>
      </c>
      <c r="D34" s="23">
        <f t="shared" si="2"/>
        <v>9.7941443000000003E-2</v>
      </c>
      <c r="E34">
        <v>0</v>
      </c>
      <c r="G34" s="3">
        <f t="shared" si="3"/>
        <v>-518.724579549292</v>
      </c>
      <c r="H34" s="23">
        <f t="shared" si="4"/>
        <v>-2.420450707973032E-3</v>
      </c>
    </row>
    <row r="35" spans="1:8">
      <c r="A35" s="24">
        <v>-460.108</v>
      </c>
      <c r="B35" s="25">
        <f t="shared" si="1"/>
        <v>0</v>
      </c>
      <c r="C35" s="24">
        <v>-460.108</v>
      </c>
      <c r="D35" s="23">
        <f t="shared" si="2"/>
        <v>9.7941443000000003E-2</v>
      </c>
      <c r="E35">
        <v>0</v>
      </c>
      <c r="G35" s="3">
        <f t="shared" si="3"/>
        <v>-460.10666464165746</v>
      </c>
      <c r="H35" s="23">
        <f t="shared" si="4"/>
        <v>-1.3353583425441684E-3</v>
      </c>
    </row>
    <row r="36" spans="1:8">
      <c r="A36" s="24">
        <v>-370.75400000000002</v>
      </c>
      <c r="B36" s="25">
        <f t="shared" si="1"/>
        <v>0</v>
      </c>
      <c r="C36" s="24">
        <v>-370.75400000000002</v>
      </c>
      <c r="D36" s="23">
        <f t="shared" si="2"/>
        <v>9.7941443000000003E-2</v>
      </c>
      <c r="E36">
        <v>0</v>
      </c>
      <c r="G36" s="3">
        <f t="shared" si="3"/>
        <v>-370.75431866754036</v>
      </c>
      <c r="H36" s="23">
        <f t="shared" si="4"/>
        <v>3.1866754034126643E-4</v>
      </c>
    </row>
    <row r="37" spans="1:8">
      <c r="A37" s="24">
        <v>-196.01</v>
      </c>
      <c r="B37" s="25">
        <f t="shared" si="1"/>
        <v>0</v>
      </c>
      <c r="C37" s="24">
        <v>-196.01</v>
      </c>
      <c r="D37" s="23">
        <f t="shared" si="2"/>
        <v>9.7941443000000003E-2</v>
      </c>
      <c r="E37">
        <v>0</v>
      </c>
      <c r="G37" s="3">
        <f t="shared" si="3"/>
        <v>-196.01355334196879</v>
      </c>
      <c r="H37" s="23">
        <f t="shared" si="4"/>
        <v>3.5533419687965306E-3</v>
      </c>
    </row>
    <row r="38" spans="1:8">
      <c r="A38" s="24">
        <v>-55.4041</v>
      </c>
      <c r="B38" s="25">
        <f t="shared" si="1"/>
        <v>0</v>
      </c>
      <c r="C38" s="24">
        <v>-55.4041</v>
      </c>
      <c r="D38" s="23">
        <f t="shared" si="2"/>
        <v>9.7941443000000003E-2</v>
      </c>
      <c r="E38">
        <v>0</v>
      </c>
      <c r="G38" s="3">
        <f t="shared" si="3"/>
        <v>-55.410256088324715</v>
      </c>
      <c r="H38" s="23">
        <f t="shared" si="4"/>
        <v>6.1560883247153697E-3</v>
      </c>
    </row>
    <row r="39" spans="1:8">
      <c r="A39" s="24">
        <v>153.79</v>
      </c>
      <c r="B39" s="25">
        <f t="shared" si="1"/>
        <v>0</v>
      </c>
      <c r="C39" s="24">
        <v>153.79</v>
      </c>
      <c r="D39" s="23">
        <f t="shared" si="2"/>
        <v>9.7941443000000003E-2</v>
      </c>
      <c r="E39">
        <v>0</v>
      </c>
      <c r="G39" s="3">
        <f t="shared" si="3"/>
        <v>153.7799715337633</v>
      </c>
      <c r="H39" s="23">
        <f t="shared" si="4"/>
        <v>1.0028466236690292E-2</v>
      </c>
    </row>
    <row r="40" spans="1:8">
      <c r="A40" s="24">
        <v>277.661</v>
      </c>
      <c r="B40" s="25">
        <f t="shared" si="1"/>
        <v>0</v>
      </c>
      <c r="C40" s="24">
        <v>277.661</v>
      </c>
      <c r="D40" s="23">
        <f t="shared" si="2"/>
        <v>9.7941443000000003E-2</v>
      </c>
      <c r="E40">
        <v>0</v>
      </c>
      <c r="G40" s="3">
        <f t="shared" si="3"/>
        <v>277.64867856601552</v>
      </c>
      <c r="H40" s="23">
        <f t="shared" si="4"/>
        <v>1.2321433984482155E-2</v>
      </c>
    </row>
    <row r="41" spans="1:8">
      <c r="B41" s="25"/>
      <c r="D41" s="23"/>
      <c r="G41" s="3"/>
      <c r="H41" s="23"/>
    </row>
    <row r="42" spans="1:8">
      <c r="B42" s="25"/>
      <c r="D42" s="23"/>
      <c r="G42" s="3"/>
      <c r="H42" s="23"/>
    </row>
    <row r="43" spans="1:8">
      <c r="A43" s="24">
        <v>-561.88800000000003</v>
      </c>
      <c r="B43" s="25">
        <f t="shared" si="1"/>
        <v>-0.44600000000002638</v>
      </c>
      <c r="C43">
        <v>-561.44200000000001</v>
      </c>
      <c r="D43" s="23">
        <f t="shared" si="2"/>
        <v>-0.90205855700000004</v>
      </c>
      <c r="E43">
        <v>-1</v>
      </c>
      <c r="G43" s="3">
        <f t="shared" si="3"/>
        <v>-561.8986620733607</v>
      </c>
      <c r="H43" s="23">
        <f t="shared" si="4"/>
        <v>1.0662073360663271E-2</v>
      </c>
    </row>
    <row r="44" spans="1:8">
      <c r="A44" s="24">
        <v>-518.72699999999998</v>
      </c>
      <c r="B44" s="25">
        <f t="shared" si="1"/>
        <v>-0.61799999999993815</v>
      </c>
      <c r="C44">
        <v>-518.10900000000004</v>
      </c>
      <c r="D44" s="23">
        <f t="shared" si="2"/>
        <v>-0.90205855700000004</v>
      </c>
      <c r="E44">
        <v>-1</v>
      </c>
      <c r="G44" s="3">
        <f t="shared" si="3"/>
        <v>-518.55827427060854</v>
      </c>
      <c r="H44" s="23">
        <f t="shared" si="4"/>
        <v>-0.16872572939143993</v>
      </c>
    </row>
    <row r="45" spans="1:8">
      <c r="A45" s="24">
        <v>-460.108</v>
      </c>
      <c r="B45" s="25">
        <f t="shared" si="1"/>
        <v>-0.66800000000000637</v>
      </c>
      <c r="C45">
        <v>-459.44</v>
      </c>
      <c r="D45" s="23">
        <f t="shared" si="2"/>
        <v>-0.90205855700000004</v>
      </c>
      <c r="E45">
        <v>-1</v>
      </c>
      <c r="G45" s="3">
        <f t="shared" si="3"/>
        <v>-459.87927184752073</v>
      </c>
      <c r="H45" s="23">
        <f t="shared" si="4"/>
        <v>-0.22872815247927747</v>
      </c>
    </row>
    <row r="46" spans="1:8">
      <c r="A46" s="24">
        <v>-370.75400000000002</v>
      </c>
      <c r="B46" s="25">
        <f t="shared" si="1"/>
        <v>-0.60599999999999454</v>
      </c>
      <c r="C46">
        <v>-370.14800000000002</v>
      </c>
      <c r="D46" s="23">
        <f t="shared" si="2"/>
        <v>-0.90205855700000004</v>
      </c>
      <c r="E46">
        <v>-1</v>
      </c>
      <c r="G46" s="3">
        <f t="shared" si="3"/>
        <v>-370.57204853772583</v>
      </c>
      <c r="H46" s="23">
        <f t="shared" si="4"/>
        <v>-0.18195146227418491</v>
      </c>
    </row>
    <row r="47" spans="1:8">
      <c r="A47" s="24">
        <v>-196.01</v>
      </c>
      <c r="B47" s="25">
        <f t="shared" si="1"/>
        <v>-0.29899999999997817</v>
      </c>
      <c r="C47">
        <v>-195.71100000000001</v>
      </c>
      <c r="D47" s="23">
        <f t="shared" si="2"/>
        <v>-0.90205855700000004</v>
      </c>
      <c r="E47">
        <v>-1</v>
      </c>
      <c r="G47" s="3">
        <f t="shared" si="3"/>
        <v>-196.10530893629792</v>
      </c>
      <c r="H47" s="23">
        <f t="shared" si="4"/>
        <v>9.5308936297925584E-2</v>
      </c>
    </row>
    <row r="48" spans="1:8">
      <c r="A48" s="24">
        <v>-55.4041</v>
      </c>
      <c r="B48" s="25">
        <f t="shared" si="1"/>
        <v>-0.41769999999999641</v>
      </c>
      <c r="C48">
        <v>-54.986400000000003</v>
      </c>
      <c r="D48" s="23">
        <f t="shared" si="2"/>
        <v>-0.90205855700000004</v>
      </c>
      <c r="E48">
        <v>-1</v>
      </c>
      <c r="G48" s="3">
        <f t="shared" si="3"/>
        <v>-55.356716930501527</v>
      </c>
      <c r="H48" s="23">
        <f t="shared" si="4"/>
        <v>-4.7383069498472707E-2</v>
      </c>
    </row>
    <row r="49" spans="1:8">
      <c r="A49" s="24">
        <v>153.79</v>
      </c>
      <c r="B49" s="25">
        <f t="shared" si="1"/>
        <v>-0.52700000000001523</v>
      </c>
      <c r="C49">
        <v>154.31700000000001</v>
      </c>
      <c r="D49" s="23">
        <f t="shared" si="2"/>
        <v>-0.90205855700000004</v>
      </c>
      <c r="E49">
        <v>-1</v>
      </c>
      <c r="G49" s="3">
        <f t="shared" si="3"/>
        <v>153.98236701094154</v>
      </c>
      <c r="H49" s="23">
        <f t="shared" si="4"/>
        <v>-0.19236701094155251</v>
      </c>
    </row>
    <row r="50" spans="1:8">
      <c r="A50" s="24">
        <v>277.661</v>
      </c>
      <c r="B50" s="25">
        <f t="shared" si="1"/>
        <v>-0.38299999999998136</v>
      </c>
      <c r="C50">
        <v>278.04399999999998</v>
      </c>
      <c r="D50" s="23">
        <f t="shared" si="2"/>
        <v>-0.90205855700000004</v>
      </c>
      <c r="E50">
        <v>-1</v>
      </c>
      <c r="G50" s="3">
        <f t="shared" si="3"/>
        <v>277.73046111176802</v>
      </c>
      <c r="H50" s="23">
        <f t="shared" si="4"/>
        <v>-6.9461111768021055E-2</v>
      </c>
    </row>
    <row r="51" spans="1:8">
      <c r="B51" s="25"/>
      <c r="D51" s="23"/>
      <c r="G51" s="3"/>
      <c r="H51" s="23"/>
    </row>
    <row r="52" spans="1:8">
      <c r="B52" s="25"/>
      <c r="D52" s="23"/>
      <c r="G52" s="3"/>
      <c r="H52" s="23"/>
    </row>
    <row r="53" spans="1:8">
      <c r="B53" s="25"/>
      <c r="D53" s="23"/>
      <c r="G53" s="3"/>
      <c r="H53" s="23"/>
    </row>
    <row r="54" spans="1:8">
      <c r="A54" s="24">
        <v>-561.88800000000003</v>
      </c>
      <c r="B54" s="25">
        <f t="shared" si="1"/>
        <v>-2.1020000000000891</v>
      </c>
      <c r="C54">
        <v>-559.78599999999994</v>
      </c>
      <c r="D54" s="23">
        <f t="shared" si="2"/>
        <v>-1.9020585569999999</v>
      </c>
      <c r="E54">
        <v>-2</v>
      </c>
      <c r="G54" s="3">
        <f t="shared" si="3"/>
        <v>-561.64885597802538</v>
      </c>
      <c r="H54" s="23">
        <f t="shared" si="4"/>
        <v>-0.23914402197465279</v>
      </c>
    </row>
    <row r="55" spans="1:8">
      <c r="A55" s="24">
        <v>-518.72699999999998</v>
      </c>
      <c r="B55" s="25">
        <f t="shared" si="1"/>
        <v>-2.3740000000000236</v>
      </c>
      <c r="C55">
        <v>-516.35299999999995</v>
      </c>
      <c r="D55" s="23">
        <f t="shared" si="2"/>
        <v>-1.9020585569999999</v>
      </c>
      <c r="E55">
        <v>-2</v>
      </c>
      <c r="G55" s="3">
        <f t="shared" si="3"/>
        <v>-518.20024228936654</v>
      </c>
      <c r="H55" s="23">
        <f t="shared" si="4"/>
        <v>-0.52675771063343291</v>
      </c>
    </row>
    <row r="56" spans="1:8">
      <c r="A56" s="24">
        <v>-460.108</v>
      </c>
      <c r="B56" s="25">
        <f t="shared" si="1"/>
        <v>-2.5710000000000264</v>
      </c>
      <c r="C56">
        <v>-457.53699999999998</v>
      </c>
      <c r="D56" s="23">
        <f t="shared" si="2"/>
        <v>-1.9020585569999999</v>
      </c>
      <c r="E56">
        <v>-2</v>
      </c>
      <c r="G56" s="3">
        <f t="shared" si="3"/>
        <v>-459.36309858038595</v>
      </c>
      <c r="H56" s="23">
        <f t="shared" si="4"/>
        <v>-0.74490141961405243</v>
      </c>
    </row>
    <row r="57" spans="1:8">
      <c r="A57" s="24">
        <v>-370.75400000000002</v>
      </c>
      <c r="B57" s="25">
        <f t="shared" si="1"/>
        <v>-2.4320000000000164</v>
      </c>
      <c r="C57">
        <v>-368.322</v>
      </c>
      <c r="D57" s="23">
        <f t="shared" si="2"/>
        <v>-1.9020585569999999</v>
      </c>
      <c r="E57">
        <v>-2</v>
      </c>
      <c r="G57" s="3">
        <f t="shared" si="3"/>
        <v>-370.11602676324918</v>
      </c>
      <c r="H57" s="23">
        <f t="shared" si="4"/>
        <v>-0.63797323675083817</v>
      </c>
    </row>
    <row r="58" spans="1:8">
      <c r="A58" s="24">
        <v>-196.01</v>
      </c>
      <c r="B58" s="25">
        <f t="shared" si="1"/>
        <v>-2.2719999999999914</v>
      </c>
      <c r="C58">
        <v>-193.738</v>
      </c>
      <c r="D58" s="23">
        <f t="shared" si="2"/>
        <v>-1.9020585569999999</v>
      </c>
      <c r="E58">
        <v>-2</v>
      </c>
      <c r="G58" s="3">
        <f t="shared" si="3"/>
        <v>-195.46926572392837</v>
      </c>
      <c r="H58" s="23">
        <f t="shared" si="4"/>
        <v>-0.54073427607161761</v>
      </c>
    </row>
    <row r="59" spans="1:8">
      <c r="A59" s="24">
        <v>-55.4041</v>
      </c>
      <c r="B59" s="25">
        <f t="shared" si="1"/>
        <v>-2.3631999999999991</v>
      </c>
      <c r="C59">
        <v>-53.040900000000001</v>
      </c>
      <c r="D59" s="23">
        <f t="shared" si="2"/>
        <v>-1.9020585569999999</v>
      </c>
      <c r="E59">
        <v>-2</v>
      </c>
      <c r="G59" s="3">
        <f t="shared" si="3"/>
        <v>-54.72158665468136</v>
      </c>
      <c r="H59" s="23">
        <f t="shared" si="4"/>
        <v>-0.68251334531863961</v>
      </c>
    </row>
    <row r="60" spans="1:8">
      <c r="A60" s="24">
        <v>153.79</v>
      </c>
      <c r="B60" s="25">
        <f t="shared" si="1"/>
        <v>-2.2300000000000182</v>
      </c>
      <c r="C60">
        <v>156.02000000000001</v>
      </c>
      <c r="D60" s="23">
        <f t="shared" si="2"/>
        <v>-1.9020585569999999</v>
      </c>
      <c r="E60">
        <v>-2</v>
      </c>
      <c r="G60" s="3">
        <f t="shared" si="3"/>
        <v>154.41446845326291</v>
      </c>
      <c r="H60" s="23">
        <f t="shared" si="4"/>
        <v>-0.62446845326292078</v>
      </c>
    </row>
    <row r="61" spans="1:8">
      <c r="A61" s="24">
        <v>277.661</v>
      </c>
      <c r="B61" s="25">
        <f t="shared" si="1"/>
        <v>-2.3639999999999759</v>
      </c>
      <c r="C61">
        <v>280.02499999999998</v>
      </c>
      <c r="D61" s="23">
        <f t="shared" si="2"/>
        <v>-1.9020585569999999</v>
      </c>
      <c r="E61">
        <v>-2</v>
      </c>
      <c r="G61" s="3">
        <f t="shared" si="3"/>
        <v>278.46404689505005</v>
      </c>
      <c r="H61" s="23">
        <f t="shared" si="4"/>
        <v>-0.8030468950500449</v>
      </c>
    </row>
    <row r="62" spans="1:8">
      <c r="B62" s="25"/>
      <c r="D62" s="23"/>
      <c r="G62" s="3"/>
      <c r="H62" s="23"/>
    </row>
    <row r="63" spans="1:8">
      <c r="B63" s="25"/>
      <c r="D63" s="23"/>
      <c r="G63" s="3"/>
      <c r="H63" s="23"/>
    </row>
    <row r="64" spans="1:8">
      <c r="A64" s="24">
        <v>-561.88800000000003</v>
      </c>
      <c r="B64" s="25">
        <f t="shared" si="1"/>
        <v>-3.6000000000000227</v>
      </c>
      <c r="C64">
        <v>-558.28800000000001</v>
      </c>
      <c r="D64" s="23">
        <f t="shared" si="2"/>
        <v>-2.9020585570000001</v>
      </c>
      <c r="E64">
        <v>-3</v>
      </c>
      <c r="G64" s="3">
        <f t="shared" si="3"/>
        <v>-562.50342657596298</v>
      </c>
      <c r="H64" s="23">
        <f t="shared" si="4"/>
        <v>0.61542657596294248</v>
      </c>
    </row>
    <row r="65" spans="1:8">
      <c r="A65" s="24">
        <v>-518.72699999999998</v>
      </c>
      <c r="B65" s="25">
        <f t="shared" si="1"/>
        <v>-3.9180000000000064</v>
      </c>
      <c r="C65">
        <v>-514.80899999999997</v>
      </c>
      <c r="D65" s="23">
        <f t="shared" si="2"/>
        <v>-2.9020585570000001</v>
      </c>
      <c r="E65">
        <v>-3</v>
      </c>
      <c r="G65" s="3">
        <f t="shared" si="3"/>
        <v>-519.00057881980695</v>
      </c>
      <c r="H65" s="23">
        <f t="shared" si="4"/>
        <v>0.2735788198069713</v>
      </c>
    </row>
    <row r="66" spans="1:8">
      <c r="A66" s="24">
        <v>-460.108</v>
      </c>
      <c r="B66" s="25">
        <f t="shared" si="1"/>
        <v>-4.007000000000005</v>
      </c>
      <c r="C66">
        <v>-456.101</v>
      </c>
      <c r="D66" s="23">
        <f t="shared" si="2"/>
        <v>-2.9020585570000001</v>
      </c>
      <c r="E66">
        <v>-3</v>
      </c>
      <c r="G66" s="3">
        <f t="shared" si="3"/>
        <v>-460.26037812364558</v>
      </c>
      <c r="H66" s="23">
        <f t="shared" si="4"/>
        <v>0.15237812364557612</v>
      </c>
    </row>
    <row r="67" spans="1:8">
      <c r="A67" s="24">
        <v>-370.75400000000002</v>
      </c>
      <c r="B67" s="25">
        <f t="shared" si="1"/>
        <v>-3.9900000000000091</v>
      </c>
      <c r="C67">
        <v>-366.76400000000001</v>
      </c>
      <c r="D67" s="23">
        <f t="shared" si="2"/>
        <v>-2.9020585570000001</v>
      </c>
      <c r="E67">
        <v>-3</v>
      </c>
      <c r="G67" s="3">
        <f t="shared" si="3"/>
        <v>-370.8743777558426</v>
      </c>
      <c r="H67" s="23">
        <f t="shared" si="4"/>
        <v>0.1203777558425827</v>
      </c>
    </row>
    <row r="68" spans="1:8">
      <c r="A68" s="24">
        <v>-196.01</v>
      </c>
      <c r="B68" s="25">
        <f t="shared" si="1"/>
        <v>-3.8229999999999791</v>
      </c>
      <c r="C68">
        <v>-192.18700000000001</v>
      </c>
      <c r="D68" s="23">
        <f t="shared" si="2"/>
        <v>-2.9020585570000001</v>
      </c>
      <c r="E68">
        <v>-3</v>
      </c>
      <c r="G68" s="3">
        <f t="shared" si="3"/>
        <v>-196.20162417994527</v>
      </c>
      <c r="H68" s="23">
        <f t="shared" si="4"/>
        <v>0.19162417994527914</v>
      </c>
    </row>
    <row r="69" spans="1:8">
      <c r="A69" s="24">
        <v>-55.4041</v>
      </c>
      <c r="B69" s="25">
        <f t="shared" ref="B69:B71" si="5">A69-C69</f>
        <v>-3.4975000000000023</v>
      </c>
      <c r="C69">
        <v>-51.906599999999997</v>
      </c>
      <c r="D69" s="23">
        <f t="shared" ref="D69:D71" si="6">E69+$F$2</f>
        <v>-2.9020585570000001</v>
      </c>
      <c r="E69">
        <v>-3</v>
      </c>
      <c r="G69" s="3">
        <f t="shared" ref="G69:G71" si="7">C69+$K$4*D69+$K$5*D69^2+$K$6*C69*D69</f>
        <v>-55.844281914192564</v>
      </c>
      <c r="H69" s="23">
        <f t="shared" ref="H69:H71" si="8">A69-G69</f>
        <v>0.44018191419256425</v>
      </c>
    </row>
    <row r="70" spans="1:8">
      <c r="A70" s="24">
        <v>153.79</v>
      </c>
      <c r="B70" s="25">
        <f t="shared" si="5"/>
        <v>-3.3290000000000077</v>
      </c>
      <c r="C70">
        <v>157.119</v>
      </c>
      <c r="D70" s="23">
        <f t="shared" si="6"/>
        <v>-2.9020585570000001</v>
      </c>
      <c r="E70">
        <v>-3</v>
      </c>
      <c r="G70" s="3">
        <f t="shared" si="7"/>
        <v>153.29596634218763</v>
      </c>
      <c r="H70" s="23">
        <f t="shared" si="8"/>
        <v>0.4940336578123663</v>
      </c>
    </row>
    <row r="71" spans="1:8">
      <c r="A71" s="24">
        <v>277.661</v>
      </c>
      <c r="B71" s="25">
        <f t="shared" si="5"/>
        <v>-4.02800000000002</v>
      </c>
      <c r="C71">
        <v>281.68900000000002</v>
      </c>
      <c r="D71" s="23">
        <f t="shared" si="6"/>
        <v>-2.9020585570000001</v>
      </c>
      <c r="E71">
        <v>-3</v>
      </c>
      <c r="G71" s="3">
        <f t="shared" si="7"/>
        <v>277.93429162529782</v>
      </c>
      <c r="H71" s="23">
        <f t="shared" si="8"/>
        <v>-0.2732916252978157</v>
      </c>
    </row>
  </sheetData>
  <sortState ref="C64:C71">
    <sortCondition ref="C64"/>
  </sortState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X1</vt:lpstr>
      <vt:lpstr>X11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cyy</dc:creator>
  <cp:lastModifiedBy>cyy</cp:lastModifiedBy>
  <dcterms:created xsi:type="dcterms:W3CDTF">2015-10-21T09:02:33Z</dcterms:created>
  <dcterms:modified xsi:type="dcterms:W3CDTF">2015-10-25T07:25:41Z</dcterms:modified>
</cp:coreProperties>
</file>