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820" yWindow="720" windowWidth="21580" windowHeight="16840" tabRatio="953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B71" i="1"/>
  <c r="B72" i="1"/>
  <c r="B18" i="1"/>
  <c r="B19" i="1"/>
  <c r="B20" i="1"/>
  <c r="B21" i="1"/>
  <c r="B22" i="1"/>
  <c r="B23" i="1"/>
  <c r="B24" i="1"/>
  <c r="B25" i="1"/>
  <c r="B29" i="1"/>
  <c r="B30" i="1"/>
  <c r="B31" i="1"/>
  <c r="B32" i="1"/>
  <c r="B33" i="1"/>
  <c r="B34" i="1"/>
  <c r="B35" i="1"/>
  <c r="B36" i="1"/>
  <c r="B60" i="1"/>
  <c r="B93" i="1"/>
  <c r="H79" i="1"/>
  <c r="I79" i="1"/>
  <c r="G79" i="1"/>
  <c r="B79" i="1"/>
  <c r="H3" i="1"/>
  <c r="F3" i="1"/>
  <c r="H4" i="1"/>
  <c r="H5" i="1"/>
  <c r="H6" i="1"/>
  <c r="H7" i="1"/>
  <c r="H8" i="1"/>
  <c r="H9" i="1"/>
  <c r="H10" i="1"/>
  <c r="H11" i="1"/>
  <c r="H12" i="1"/>
  <c r="H18" i="1"/>
  <c r="H19" i="1"/>
  <c r="H20" i="1"/>
  <c r="H21" i="1"/>
  <c r="H22" i="1"/>
  <c r="H23" i="1"/>
  <c r="H24" i="1"/>
  <c r="H25" i="1"/>
  <c r="H28" i="1"/>
  <c r="H29" i="1"/>
  <c r="H30" i="1"/>
  <c r="H31" i="1"/>
  <c r="H32" i="1"/>
  <c r="H33" i="1"/>
  <c r="H34" i="1"/>
  <c r="H35" i="1"/>
  <c r="H36" i="1"/>
  <c r="H40" i="1"/>
  <c r="H41" i="1"/>
  <c r="H42" i="1"/>
  <c r="H43" i="1"/>
  <c r="H44" i="1"/>
  <c r="H45" i="1"/>
  <c r="H46" i="1"/>
  <c r="H47" i="1"/>
  <c r="H48" i="1"/>
  <c r="H52" i="1"/>
  <c r="H53" i="1"/>
  <c r="H54" i="1"/>
  <c r="H55" i="1"/>
  <c r="H56" i="1"/>
  <c r="H57" i="1"/>
  <c r="H58" i="1"/>
  <c r="H59" i="1"/>
  <c r="H60" i="1"/>
  <c r="H64" i="1"/>
  <c r="H65" i="1"/>
  <c r="H66" i="1"/>
  <c r="H67" i="1"/>
  <c r="H68" i="1"/>
  <c r="H69" i="1"/>
  <c r="H70" i="1"/>
  <c r="H71" i="1"/>
  <c r="H72" i="1"/>
  <c r="H75" i="1"/>
  <c r="H76" i="1"/>
  <c r="H77" i="1"/>
  <c r="H78" i="1"/>
  <c r="H80" i="1"/>
  <c r="H81" i="1"/>
  <c r="H82" i="1"/>
  <c r="H83" i="1"/>
  <c r="H85" i="1"/>
  <c r="H86" i="1"/>
  <c r="H87" i="1"/>
  <c r="H88" i="1"/>
  <c r="H89" i="1"/>
  <c r="H90" i="1"/>
  <c r="H91" i="1"/>
  <c r="H92" i="1"/>
  <c r="H93" i="1"/>
  <c r="H97" i="1"/>
  <c r="H98" i="1"/>
  <c r="H99" i="1"/>
  <c r="H100" i="1"/>
  <c r="H101" i="1"/>
  <c r="H102" i="1"/>
  <c r="H103" i="1"/>
  <c r="H104" i="1"/>
  <c r="H105" i="1"/>
  <c r="H106" i="1"/>
  <c r="H107" i="1"/>
  <c r="I4" i="1"/>
  <c r="I5" i="1"/>
  <c r="I6" i="1"/>
  <c r="I7" i="1"/>
  <c r="I8" i="1"/>
  <c r="I9" i="1"/>
  <c r="I10" i="1"/>
  <c r="I11" i="1"/>
  <c r="I12" i="1"/>
  <c r="I18" i="1"/>
  <c r="I19" i="1"/>
  <c r="I20" i="1"/>
  <c r="I21" i="1"/>
  <c r="I22" i="1"/>
  <c r="I23" i="1"/>
  <c r="I24" i="1"/>
  <c r="I25" i="1"/>
  <c r="I28" i="1"/>
  <c r="I29" i="1"/>
  <c r="I30" i="1"/>
  <c r="I31" i="1"/>
  <c r="I32" i="1"/>
  <c r="I33" i="1"/>
  <c r="I34" i="1"/>
  <c r="I35" i="1"/>
  <c r="I36" i="1"/>
  <c r="I40" i="1"/>
  <c r="I41" i="1"/>
  <c r="I42" i="1"/>
  <c r="I43" i="1"/>
  <c r="I44" i="1"/>
  <c r="I45" i="1"/>
  <c r="I46" i="1"/>
  <c r="I47" i="1"/>
  <c r="I48" i="1"/>
  <c r="I52" i="1"/>
  <c r="I53" i="1"/>
  <c r="I54" i="1"/>
  <c r="I55" i="1"/>
  <c r="I56" i="1"/>
  <c r="I57" i="1"/>
  <c r="I58" i="1"/>
  <c r="I59" i="1"/>
  <c r="I60" i="1"/>
  <c r="I64" i="1"/>
  <c r="I65" i="1"/>
  <c r="I66" i="1"/>
  <c r="I67" i="1"/>
  <c r="I68" i="1"/>
  <c r="I69" i="1"/>
  <c r="I70" i="1"/>
  <c r="I71" i="1"/>
  <c r="I72" i="1"/>
  <c r="I75" i="1"/>
  <c r="I76" i="1"/>
  <c r="I77" i="1"/>
  <c r="I78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7" i="1"/>
  <c r="I98" i="1"/>
  <c r="I99" i="1"/>
  <c r="I100" i="1"/>
  <c r="I101" i="1"/>
  <c r="I102" i="1"/>
  <c r="I103" i="1"/>
  <c r="I104" i="1"/>
  <c r="I105" i="1"/>
  <c r="I106" i="1"/>
  <c r="I107" i="1"/>
  <c r="I3" i="1"/>
  <c r="F4" i="1"/>
  <c r="F5" i="1"/>
  <c r="F6" i="1"/>
  <c r="F7" i="1"/>
  <c r="F8" i="1"/>
  <c r="F9" i="1"/>
  <c r="F10" i="1"/>
  <c r="F11" i="1"/>
  <c r="F12" i="1"/>
  <c r="F97" i="1"/>
  <c r="F98" i="1"/>
  <c r="F99" i="1"/>
  <c r="F100" i="1"/>
  <c r="F101" i="1"/>
  <c r="F102" i="1"/>
  <c r="F103" i="1"/>
  <c r="F104" i="1"/>
  <c r="F105" i="1"/>
  <c r="F106" i="1"/>
  <c r="F107" i="1"/>
  <c r="G10" i="1"/>
  <c r="G11" i="1"/>
  <c r="G12" i="1"/>
  <c r="G18" i="1"/>
  <c r="G19" i="1"/>
  <c r="G20" i="1"/>
  <c r="G21" i="1"/>
  <c r="G22" i="1"/>
  <c r="G23" i="1"/>
  <c r="G24" i="1"/>
  <c r="G25" i="1"/>
  <c r="G28" i="1"/>
  <c r="G29" i="1"/>
  <c r="G30" i="1"/>
  <c r="G31" i="1"/>
  <c r="G32" i="1"/>
  <c r="G33" i="1"/>
  <c r="G34" i="1"/>
  <c r="G35" i="1"/>
  <c r="G36" i="1"/>
  <c r="G40" i="1"/>
  <c r="G41" i="1"/>
  <c r="G42" i="1"/>
  <c r="G43" i="1"/>
  <c r="G44" i="1"/>
  <c r="G45" i="1"/>
  <c r="G46" i="1"/>
  <c r="G47" i="1"/>
  <c r="G48" i="1"/>
  <c r="G52" i="1"/>
  <c r="G53" i="1"/>
  <c r="G54" i="1"/>
  <c r="G55" i="1"/>
  <c r="G56" i="1"/>
  <c r="G57" i="1"/>
  <c r="G58" i="1"/>
  <c r="G59" i="1"/>
  <c r="G60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7" i="1"/>
  <c r="G98" i="1"/>
  <c r="G99" i="1"/>
  <c r="G100" i="1"/>
  <c r="G101" i="1"/>
  <c r="G102" i="1"/>
  <c r="G103" i="1"/>
  <c r="G104" i="1"/>
  <c r="G105" i="1"/>
  <c r="G106" i="1"/>
  <c r="G107" i="1"/>
  <c r="B54" i="1"/>
  <c r="B52" i="1"/>
  <c r="B85" i="1"/>
  <c r="B86" i="1"/>
  <c r="B87" i="1"/>
  <c r="B88" i="1"/>
  <c r="B89" i="1"/>
  <c r="B90" i="1"/>
  <c r="B91" i="1"/>
  <c r="B92" i="1"/>
  <c r="B83" i="1"/>
  <c r="D75" i="2"/>
  <c r="G75" i="2"/>
  <c r="H75" i="2"/>
  <c r="B75" i="2"/>
  <c r="D74" i="2"/>
  <c r="G74" i="2"/>
  <c r="H74" i="2"/>
  <c r="B74" i="2"/>
  <c r="D73" i="2"/>
  <c r="G73" i="2"/>
  <c r="H73" i="2"/>
  <c r="B73" i="2"/>
  <c r="D72" i="2"/>
  <c r="G72" i="2"/>
  <c r="H72" i="2"/>
  <c r="B72" i="2"/>
  <c r="D71" i="2"/>
  <c r="G71" i="2"/>
  <c r="H71" i="2"/>
  <c r="B71" i="2"/>
  <c r="D70" i="2"/>
  <c r="G70" i="2"/>
  <c r="H70" i="2"/>
  <c r="B70" i="2"/>
  <c r="D69" i="2"/>
  <c r="G69" i="2"/>
  <c r="H69" i="2"/>
  <c r="B69" i="2"/>
  <c r="D68" i="2"/>
  <c r="G68" i="2"/>
  <c r="H68" i="2"/>
  <c r="B68" i="2"/>
  <c r="D67" i="2"/>
  <c r="G67" i="2"/>
  <c r="H67" i="2"/>
  <c r="B67" i="2"/>
  <c r="D66" i="2"/>
  <c r="G66" i="2"/>
  <c r="H66" i="2"/>
  <c r="B66" i="2"/>
  <c r="D65" i="2"/>
  <c r="G65" i="2"/>
  <c r="H65" i="2"/>
  <c r="B65" i="2"/>
  <c r="D64" i="2"/>
  <c r="G64" i="2"/>
  <c r="H64" i="2"/>
  <c r="B64" i="2"/>
  <c r="D63" i="2"/>
  <c r="G63" i="2"/>
  <c r="H63" i="2"/>
  <c r="B63" i="2"/>
  <c r="D62" i="2"/>
  <c r="G62" i="2"/>
  <c r="H62" i="2"/>
  <c r="B62" i="2"/>
  <c r="D61" i="2"/>
  <c r="G61" i="2"/>
  <c r="H61" i="2"/>
  <c r="B61" i="2"/>
  <c r="D60" i="2"/>
  <c r="G60" i="2"/>
  <c r="H60" i="2"/>
  <c r="B60" i="2"/>
  <c r="D59" i="2"/>
  <c r="G59" i="2"/>
  <c r="H59" i="2"/>
  <c r="B59" i="2"/>
  <c r="D58" i="2"/>
  <c r="G58" i="2"/>
  <c r="H58" i="2"/>
  <c r="B58" i="2"/>
  <c r="D57" i="2"/>
  <c r="G57" i="2"/>
  <c r="H57" i="2"/>
  <c r="B57" i="2"/>
  <c r="D56" i="2"/>
  <c r="G56" i="2"/>
  <c r="H56" i="2"/>
  <c r="B56" i="2"/>
  <c r="D55" i="2"/>
  <c r="G55" i="2"/>
  <c r="H55" i="2"/>
  <c r="B55" i="2"/>
  <c r="D54" i="2"/>
  <c r="G54" i="2"/>
  <c r="H54" i="2"/>
  <c r="B54" i="2"/>
  <c r="D53" i="2"/>
  <c r="G53" i="2"/>
  <c r="H53" i="2"/>
  <c r="B53" i="2"/>
  <c r="D52" i="2"/>
  <c r="G52" i="2"/>
  <c r="H52" i="2"/>
  <c r="B52" i="2"/>
  <c r="D51" i="2"/>
  <c r="G51" i="2"/>
  <c r="H51" i="2"/>
  <c r="B51" i="2"/>
  <c r="D50" i="2"/>
  <c r="G50" i="2"/>
  <c r="H50" i="2"/>
  <c r="B50" i="2"/>
  <c r="D49" i="2"/>
  <c r="G49" i="2"/>
  <c r="H49" i="2"/>
  <c r="B49" i="2"/>
  <c r="D48" i="2"/>
  <c r="G48" i="2"/>
  <c r="H48" i="2"/>
  <c r="B48" i="2"/>
  <c r="D47" i="2"/>
  <c r="G47" i="2"/>
  <c r="H47" i="2"/>
  <c r="B47" i="2"/>
  <c r="D46" i="2"/>
  <c r="G46" i="2"/>
  <c r="H46" i="2"/>
  <c r="B46" i="2"/>
  <c r="D45" i="2"/>
  <c r="G45" i="2"/>
  <c r="H45" i="2"/>
  <c r="B45" i="2"/>
  <c r="D44" i="2"/>
  <c r="G44" i="2"/>
  <c r="H44" i="2"/>
  <c r="B44" i="2"/>
  <c r="D43" i="2"/>
  <c r="G43" i="2"/>
  <c r="H43" i="2"/>
  <c r="B43" i="2"/>
  <c r="D42" i="2"/>
  <c r="G42" i="2"/>
  <c r="H42" i="2"/>
  <c r="B42" i="2"/>
  <c r="D41" i="2"/>
  <c r="G41" i="2"/>
  <c r="H41" i="2"/>
  <c r="B41" i="2"/>
  <c r="D40" i="2"/>
  <c r="G40" i="2"/>
  <c r="H40" i="2"/>
  <c r="B40" i="2"/>
  <c r="D39" i="2"/>
  <c r="G39" i="2"/>
  <c r="H39" i="2"/>
  <c r="B39" i="2"/>
  <c r="D38" i="2"/>
  <c r="G38" i="2"/>
  <c r="H38" i="2"/>
  <c r="B38" i="2"/>
  <c r="D37" i="2"/>
  <c r="G37" i="2"/>
  <c r="H37" i="2"/>
  <c r="B37" i="2"/>
  <c r="D36" i="2"/>
  <c r="G36" i="2"/>
  <c r="H36" i="2"/>
  <c r="B36" i="2"/>
  <c r="D35" i="2"/>
  <c r="G35" i="2"/>
  <c r="H35" i="2"/>
  <c r="B35" i="2"/>
  <c r="D34" i="2"/>
  <c r="G34" i="2"/>
  <c r="H34" i="2"/>
  <c r="B34" i="2"/>
  <c r="D33" i="2"/>
  <c r="G33" i="2"/>
  <c r="H33" i="2"/>
  <c r="B33" i="2"/>
  <c r="D32" i="2"/>
  <c r="G32" i="2"/>
  <c r="H32" i="2"/>
  <c r="B32" i="2"/>
  <c r="D31" i="2"/>
  <c r="G31" i="2"/>
  <c r="H31" i="2"/>
  <c r="B31" i="2"/>
  <c r="D30" i="2"/>
  <c r="G30" i="2"/>
  <c r="H30" i="2"/>
  <c r="B30" i="2"/>
  <c r="D29" i="2"/>
  <c r="G29" i="2"/>
  <c r="H29" i="2"/>
  <c r="B29" i="2"/>
  <c r="D28" i="2"/>
  <c r="G28" i="2"/>
  <c r="H28" i="2"/>
  <c r="B28" i="2"/>
  <c r="D27" i="2"/>
  <c r="G27" i="2"/>
  <c r="H27" i="2"/>
  <c r="B27" i="2"/>
  <c r="D26" i="2"/>
  <c r="G26" i="2"/>
  <c r="H26" i="2"/>
  <c r="B26" i="2"/>
  <c r="D25" i="2"/>
  <c r="G25" i="2"/>
  <c r="H25" i="2"/>
  <c r="B25" i="2"/>
  <c r="D24" i="2"/>
  <c r="G24" i="2"/>
  <c r="H24" i="2"/>
  <c r="B24" i="2"/>
  <c r="D23" i="2"/>
  <c r="G23" i="2"/>
  <c r="H23" i="2"/>
  <c r="B23" i="2"/>
  <c r="D22" i="2"/>
  <c r="G22" i="2"/>
  <c r="H22" i="2"/>
  <c r="B22" i="2"/>
  <c r="D21" i="2"/>
  <c r="G21" i="2"/>
  <c r="H21" i="2"/>
  <c r="B21" i="2"/>
  <c r="D20" i="2"/>
  <c r="G20" i="2"/>
  <c r="H20" i="2"/>
  <c r="B20" i="2"/>
  <c r="D19" i="2"/>
  <c r="G19" i="2"/>
  <c r="H19" i="2"/>
  <c r="B19" i="2"/>
  <c r="D18" i="2"/>
  <c r="G18" i="2"/>
  <c r="H18" i="2"/>
  <c r="B18" i="2"/>
  <c r="D17" i="2"/>
  <c r="G17" i="2"/>
  <c r="H17" i="2"/>
  <c r="B17" i="2"/>
  <c r="D16" i="2"/>
  <c r="G16" i="2"/>
  <c r="H16" i="2"/>
  <c r="B16" i="2"/>
  <c r="G15" i="2"/>
  <c r="H15" i="2"/>
  <c r="G14" i="2"/>
  <c r="H14" i="2"/>
  <c r="G13" i="2"/>
  <c r="H13" i="2"/>
  <c r="D12" i="2"/>
  <c r="G12" i="2"/>
  <c r="H12" i="2"/>
  <c r="B12" i="2"/>
  <c r="D11" i="2"/>
  <c r="G11" i="2"/>
  <c r="H11" i="2"/>
  <c r="B11" i="2"/>
  <c r="D10" i="2"/>
  <c r="G10" i="2"/>
  <c r="H10" i="2"/>
  <c r="B10" i="2"/>
  <c r="D9" i="2"/>
  <c r="I9" i="2"/>
  <c r="J9" i="2"/>
  <c r="G9" i="2"/>
  <c r="H9" i="2"/>
  <c r="B9" i="2"/>
  <c r="D8" i="2"/>
  <c r="I8" i="2"/>
  <c r="J8" i="2"/>
  <c r="G8" i="2"/>
  <c r="H8" i="2"/>
  <c r="B8" i="2"/>
  <c r="D7" i="2"/>
  <c r="B7" i="2"/>
  <c r="D6" i="2"/>
  <c r="I6" i="2"/>
  <c r="J6" i="2"/>
  <c r="G6" i="2"/>
  <c r="H6" i="2"/>
  <c r="B6" i="2"/>
  <c r="D5" i="2"/>
  <c r="I5" i="2"/>
  <c r="J5" i="2"/>
  <c r="G5" i="2"/>
  <c r="H5" i="2"/>
  <c r="B5" i="2"/>
  <c r="D4" i="2"/>
  <c r="I4" i="2"/>
  <c r="J4" i="2"/>
  <c r="G4" i="2"/>
  <c r="H4" i="2"/>
  <c r="B4" i="2"/>
  <c r="G1" i="2"/>
  <c r="G4" i="1"/>
  <c r="G5" i="1"/>
  <c r="G6" i="1"/>
  <c r="G7" i="1"/>
  <c r="G8" i="1"/>
  <c r="G9" i="1"/>
  <c r="G3" i="1"/>
  <c r="B28" i="1"/>
  <c r="B40" i="1"/>
  <c r="B41" i="1"/>
  <c r="B42" i="1"/>
  <c r="B43" i="1"/>
  <c r="B44" i="1"/>
  <c r="B45" i="1"/>
  <c r="B46" i="1"/>
  <c r="B47" i="1"/>
  <c r="B48" i="1"/>
  <c r="B53" i="1"/>
  <c r="B55" i="1"/>
  <c r="B56" i="1"/>
  <c r="B57" i="1"/>
  <c r="B58" i="1"/>
  <c r="B59" i="1"/>
  <c r="B64" i="1"/>
  <c r="B65" i="1"/>
  <c r="B66" i="1"/>
  <c r="B67" i="1"/>
  <c r="B68" i="1"/>
  <c r="B69" i="1"/>
  <c r="B70" i="1"/>
  <c r="B75" i="1"/>
  <c r="B76" i="1"/>
  <c r="B77" i="1"/>
  <c r="B78" i="1"/>
  <c r="B80" i="1"/>
  <c r="B81" i="1"/>
  <c r="B82" i="1"/>
</calcChain>
</file>

<file path=xl/sharedStrings.xml><?xml version="1.0" encoding="utf-8"?>
<sst xmlns="http://schemas.openxmlformats.org/spreadsheetml/2006/main" count="47" uniqueCount="43">
  <si>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</si>
  <si>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</si>
  <si>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</si>
  <si>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</t>
  </si>
  <si>
    <t>XC</t>
  </si>
  <si>
    <t>A1</t>
  </si>
  <si>
    <t>G1</t>
  </si>
  <si>
    <t>A2</t>
  </si>
  <si>
    <t>G3</t>
  </si>
  <si>
    <t>G4</t>
  </si>
  <si>
    <t>G5</t>
  </si>
  <si>
    <t>G6</t>
  </si>
  <si>
    <t>B1</t>
  </si>
  <si>
    <t>X-XC</t>
    <phoneticPr fontId="2" type="noConversion"/>
  </si>
  <si>
    <t>TH_tar(mdeg)</t>
    <phoneticPr fontId="2" type="noConversion"/>
  </si>
  <si>
    <t>A3</t>
  </si>
  <si>
    <t>B1</t>
    <phoneticPr fontId="2" type="noConversion"/>
  </si>
  <si>
    <t>B2</t>
    <phoneticPr fontId="2" type="noConversion"/>
  </si>
  <si>
    <t>B3</t>
    <phoneticPr fontId="2" type="noConversion"/>
  </si>
  <si>
    <t>X1</t>
    <phoneticPr fontId="2" type="noConversion"/>
  </si>
  <si>
    <t>delta</t>
    <phoneticPr fontId="2" type="noConversion"/>
  </si>
  <si>
    <t>G8</t>
    <phoneticPr fontId="2" type="noConversion"/>
  </si>
  <si>
    <t>G9</t>
    <phoneticPr fontId="2" type="noConversion"/>
  </si>
  <si>
    <t>r2d=</t>
    <phoneticPr fontId="7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</si>
  <si>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</si>
  <si>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</si>
  <si>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</si>
  <si>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</si>
  <si>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</si>
  <si>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</si>
  <si>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p+p0</t>
    <phoneticPr fontId="7" type="noConversion"/>
  </si>
  <si>
    <t>Phitar [deg]</t>
    <phoneticPr fontId="7" type="noConversion"/>
  </si>
  <si>
    <t>X11</t>
  </si>
  <si>
    <t>Delta</t>
  </si>
  <si>
    <t>A1</t>
    <phoneticPr fontId="7" type="noConversion"/>
  </si>
  <si>
    <t>A2</t>
    <phoneticPr fontId="7" type="noConversion"/>
  </si>
  <si>
    <t>A3</t>
    <phoneticPr fontId="7" type="noConversion"/>
  </si>
  <si>
    <t>B1</t>
    <phoneticPr fontId="7" type="noConversion"/>
  </si>
  <si>
    <t>B2</t>
    <phoneticPr fontId="7" type="noConversion"/>
  </si>
  <si>
    <t>B3</t>
    <phoneticPr fontId="7" type="noConversion"/>
  </si>
  <si>
    <t>mm</t>
    <phoneticPr fontId="2" type="noConversion"/>
  </si>
  <si>
    <t xml:space="preserve">fg  </t>
    <phoneticPr fontId="2" type="noConversion"/>
  </si>
  <si>
    <t>RUN#6053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</si>
</sst>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_ "/>
    <numFmt numFmtId="178" formatCode="0.00_ "/>
    <numFmt numFmtId="179" formatCode="0.0000_ "/>
  </numFmts>
  <fonts count="9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12"/>
      <color rgb="FFFF0000"/>
      <name val="宋体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1" xfId="0" applyFont="1" applyFill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176" fontId="0" fillId="4" borderId="0" xfId="0" applyNumberFormat="1" applyFill="1" applyBorder="1"/>
    <xf numFmtId="0" fontId="3" fillId="3" borderId="0" xfId="0" applyFont="1" applyFill="1"/>
    <xf numFmtId="177" fontId="0" fillId="0" borderId="0" xfId="0" applyNumberFormat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178" fontId="0" fillId="0" borderId="0" xfId="0" applyNumberFormat="1"/>
    <xf numFmtId="178" fontId="0" fillId="0" borderId="0" xfId="0" applyNumberFormat="1" applyBorder="1"/>
    <xf numFmtId="178" fontId="0" fillId="4" borderId="0" xfId="0" applyNumberFormat="1" applyFill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3" xfId="0" applyFont="1" applyBorder="1"/>
    <xf numFmtId="0" fontId="8" fillId="5" borderId="0" xfId="0" applyFont="1" applyFill="1"/>
    <xf numFmtId="176" fontId="8" fillId="6" borderId="0" xfId="0" applyNumberFormat="1" applyFont="1" applyFill="1"/>
    <xf numFmtId="176" fontId="8" fillId="0" borderId="0" xfId="0" applyNumberFormat="1" applyFont="1"/>
    <xf numFmtId="177" fontId="8" fillId="0" borderId="0" xfId="0" applyNumberFormat="1" applyFont="1"/>
    <xf numFmtId="0" fontId="8" fillId="7" borderId="0" xfId="0" applyFont="1" applyFill="1"/>
    <xf numFmtId="178" fontId="6" fillId="0" borderId="4" xfId="0" applyNumberFormat="1" applyFont="1" applyBorder="1"/>
    <xf numFmtId="178" fontId="0" fillId="4" borderId="0" xfId="0" applyNumberFormat="1" applyFill="1"/>
    <xf numFmtId="179" fontId="0" fillId="0" borderId="2" xfId="0" applyNumberFormat="1" applyFont="1" applyBorder="1"/>
    <xf numFmtId="179" fontId="1" fillId="3" borderId="0" xfId="0" applyNumberFormat="1" applyFont="1" applyFill="1"/>
    <xf numFmtId="179" fontId="0" fillId="0" borderId="0" xfId="0" applyNumberFormat="1"/>
    <xf numFmtId="179" fontId="0" fillId="0" borderId="0" xfId="0" applyNumberFormat="1" applyBorder="1"/>
    <xf numFmtId="179" fontId="6" fillId="0" borderId="4" xfId="0" applyNumberFormat="1" applyFont="1" applyBorder="1"/>
    <xf numFmtId="179" fontId="0" fillId="0" borderId="4" xfId="0" applyNumberFormat="1" applyBorder="1"/>
    <xf numFmtId="179" fontId="0" fillId="0" borderId="4" xfId="0" applyNumberFormat="1" applyFill="1" applyBorder="1"/>
    <xf numFmtId="179" fontId="0" fillId="0" borderId="0" xfId="0" applyNumberFormat="1" applyFill="1"/>
    <xf numFmtId="179" fontId="0" fillId="0" borderId="0" xfId="0" applyNumberFormat="1" applyFill="1" applyBorder="1"/>
    <xf numFmtId="179" fontId="0" fillId="4" borderId="0" xfId="0" applyNumberFormat="1" applyFill="1" applyBorder="1"/>
    <xf numFmtId="178" fontId="6" fillId="4" borderId="0" xfId="0" applyNumberFormat="1" applyFont="1" applyFill="1"/>
    <xf numFmtId="176" fontId="6" fillId="4" borderId="0" xfId="0" applyNumberFormat="1" applyFont="1" applyFill="1" applyBorder="1"/>
    <xf numFmtId="0" fontId="6" fillId="0" borderId="0" xfId="0" applyFont="1"/>
    <xf numFmtId="177" fontId="6" fillId="0" borderId="0" xfId="0" applyNumberFormat="1" applyFont="1"/>
    <xf numFmtId="179" fontId="6" fillId="0" borderId="0" xfId="0" applyNumberFormat="1" applyFont="1" applyBorder="1"/>
    <xf numFmtId="0" fontId="6" fillId="0" borderId="0" xfId="0" applyFont="1" applyBorder="1"/>
    <xf numFmtId="179" fontId="6" fillId="0" borderId="0" xfId="0" applyNumberFormat="1" applyFont="1" applyFill="1"/>
    <xf numFmtId="0" fontId="6" fillId="0" borderId="0" xfId="0" applyFont="1" applyFill="1" applyBorder="1"/>
    <xf numFmtId="0" fontId="6" fillId="0" borderId="0" xfId="0" applyFont="1" applyFill="1"/>
    <xf numFmtId="179" fontId="6" fillId="4" borderId="0" xfId="0" applyNumberFormat="1" applyFont="1" applyFill="1" applyBorder="1"/>
    <xf numFmtId="0" fontId="6" fillId="4" borderId="0" xfId="0" applyFont="1" applyFill="1" applyBorder="1"/>
    <xf numFmtId="179" fontId="6" fillId="0" borderId="0" xfId="0" applyNumberFormat="1" applyFont="1"/>
    <xf numFmtId="0" fontId="6" fillId="0" borderId="4" xfId="0" applyFont="1" applyBorder="1"/>
    <xf numFmtId="0" fontId="0" fillId="8" borderId="0" xfId="0" applyFill="1"/>
    <xf numFmtId="0" fontId="0" fillId="8" borderId="4" xfId="0" applyFill="1" applyBorder="1"/>
    <xf numFmtId="179" fontId="0" fillId="4" borderId="0" xfId="0" applyNumberFormat="1" applyFill="1"/>
    <xf numFmtId="0" fontId="0" fillId="9" borderId="0" xfId="0" applyFill="1"/>
    <xf numFmtId="0" fontId="0" fillId="9" borderId="4" xfId="0" applyFill="1" applyBorder="1"/>
  </cellXfs>
  <cellStyles count="1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>
        <c:manualLayout>
          <c:layoutTarget val="inner"/>
          <c:xMode val="edge"/>
          <c:yMode val="edge"/>
          <c:x val="0.0782389901117011"/>
          <c:y val="0.0252382925818483"/>
          <c:w val="0.899624340129041"/>
          <c:h val="0.9328165374677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6"/>
          </c:marker>
          <c:xVal>
            <c:numRef>
              <c:f>'X1'!$C$3:$C$107</c:f>
              <c:numCache>
                <c:formatCode>0.0000_ </c:formatCode>
                <c:ptCount val="105"/>
                <c:pt idx="15">
                  <c:v>-410.200012</c:v>
                </c:pt>
                <c:pt idx="16">
                  <c:v>-226.600006</c:v>
                </c:pt>
                <c:pt idx="17">
                  <c:v>-41.0</c:v>
                </c:pt>
                <c:pt idx="18">
                  <c:v>-25.799999</c:v>
                </c:pt>
                <c:pt idx="19">
                  <c:v>159.0</c:v>
                </c:pt>
                <c:pt idx="20">
                  <c:v>203.399994</c:v>
                </c:pt>
                <c:pt idx="21">
                  <c:v>252.600006</c:v>
                </c:pt>
                <c:pt idx="22">
                  <c:v>337.799988</c:v>
                </c:pt>
                <c:pt idx="25">
                  <c:v>-409.0</c:v>
                </c:pt>
                <c:pt idx="26">
                  <c:v>-224.199997</c:v>
                </c:pt>
                <c:pt idx="27">
                  <c:v>-37.0</c:v>
                </c:pt>
                <c:pt idx="28">
                  <c:v>-22.200001</c:v>
                </c:pt>
                <c:pt idx="29">
                  <c:v>164.199997</c:v>
                </c:pt>
                <c:pt idx="30">
                  <c:v>209.399994</c:v>
                </c:pt>
                <c:pt idx="31">
                  <c:v>260.200012</c:v>
                </c:pt>
                <c:pt idx="32">
                  <c:v>348.600006</c:v>
                </c:pt>
                <c:pt idx="33">
                  <c:v>509.0</c:v>
                </c:pt>
                <c:pt idx="37">
                  <c:v>-408.600006</c:v>
                </c:pt>
                <c:pt idx="38">
                  <c:v>-223.399994</c:v>
                </c:pt>
                <c:pt idx="39">
                  <c:v>-34.599998</c:v>
                </c:pt>
                <c:pt idx="40">
                  <c:v>-19.799999</c:v>
                </c:pt>
                <c:pt idx="41">
                  <c:v>167.800003</c:v>
                </c:pt>
                <c:pt idx="42">
                  <c:v>213.800003</c:v>
                </c:pt>
                <c:pt idx="43">
                  <c:v>264.600006</c:v>
                </c:pt>
                <c:pt idx="44">
                  <c:v>353.399994</c:v>
                </c:pt>
                <c:pt idx="45">
                  <c:v>519.799988</c:v>
                </c:pt>
                <c:pt idx="49">
                  <c:v>-410.200012</c:v>
                </c:pt>
                <c:pt idx="50">
                  <c:v>-224.199997</c:v>
                </c:pt>
                <c:pt idx="51">
                  <c:v>-35.0</c:v>
                </c:pt>
                <c:pt idx="52">
                  <c:v>-20.6</c:v>
                </c:pt>
                <c:pt idx="53">
                  <c:v>168.600006</c:v>
                </c:pt>
                <c:pt idx="54">
                  <c:v>215.0</c:v>
                </c:pt>
                <c:pt idx="55">
                  <c:v>266.200012</c:v>
                </c:pt>
                <c:pt idx="56">
                  <c:v>355.799988</c:v>
                </c:pt>
                <c:pt idx="57">
                  <c:v>525.400024</c:v>
                </c:pt>
                <c:pt idx="61">
                  <c:v>-412.600006</c:v>
                </c:pt>
                <c:pt idx="62">
                  <c:v>-226.600006</c:v>
                </c:pt>
                <c:pt idx="63">
                  <c:v>-37.0</c:v>
                </c:pt>
                <c:pt idx="64">
                  <c:v>-22.200001</c:v>
                </c:pt>
                <c:pt idx="65">
                  <c:v>167.800003</c:v>
                </c:pt>
                <c:pt idx="66">
                  <c:v>214.199997</c:v>
                </c:pt>
                <c:pt idx="67">
                  <c:v>265.399994</c:v>
                </c:pt>
                <c:pt idx="68">
                  <c:v>355.799988</c:v>
                </c:pt>
                <c:pt idx="69">
                  <c:v>526.599976</c:v>
                </c:pt>
                <c:pt idx="72">
                  <c:v>-416.600006</c:v>
                </c:pt>
                <c:pt idx="73">
                  <c:v>-229.800003</c:v>
                </c:pt>
                <c:pt idx="74">
                  <c:v>-39.0</c:v>
                </c:pt>
                <c:pt idx="75">
                  <c:v>-24.200001</c:v>
                </c:pt>
                <c:pt idx="76">
                  <c:v>165.800003</c:v>
                </c:pt>
                <c:pt idx="77">
                  <c:v>213.0</c:v>
                </c:pt>
                <c:pt idx="78">
                  <c:v>264.600006</c:v>
                </c:pt>
                <c:pt idx="79">
                  <c:v>355.399994</c:v>
                </c:pt>
                <c:pt idx="80">
                  <c:v>527.0</c:v>
                </c:pt>
                <c:pt idx="82">
                  <c:v>-419.799988</c:v>
                </c:pt>
                <c:pt idx="83">
                  <c:v>-232.600006</c:v>
                </c:pt>
                <c:pt idx="84">
                  <c:v>-41.400002</c:v>
                </c:pt>
                <c:pt idx="85">
                  <c:v>-27.4</c:v>
                </c:pt>
                <c:pt idx="86">
                  <c:v>164.199997</c:v>
                </c:pt>
                <c:pt idx="87">
                  <c:v>211.800003</c:v>
                </c:pt>
                <c:pt idx="88">
                  <c:v>263.399994</c:v>
                </c:pt>
                <c:pt idx="89">
                  <c:v>355.0</c:v>
                </c:pt>
                <c:pt idx="90">
                  <c:v>525.799988</c:v>
                </c:pt>
              </c:numCache>
            </c:numRef>
          </c:xVal>
          <c:yVal>
            <c:numRef>
              <c:f>'X1'!$D$3:$D$107</c:f>
              <c:numCache>
                <c:formatCode>General</c:formatCode>
                <c:ptCount val="10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2">
                  <c:v>1.1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2">
                  <c:v>-0.8</c:v>
                </c:pt>
                <c:pt idx="73">
                  <c:v>-0.8</c:v>
                </c:pt>
                <c:pt idx="74">
                  <c:v>-0.8</c:v>
                </c:pt>
                <c:pt idx="75">
                  <c:v>-0.8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2">
                  <c:v>-1.1</c:v>
                </c:pt>
                <c:pt idx="83">
                  <c:v>-1.1</c:v>
                </c:pt>
                <c:pt idx="84">
                  <c:v>-1.1</c:v>
                </c:pt>
                <c:pt idx="85">
                  <c:v>-1.1</c:v>
                </c:pt>
                <c:pt idx="86">
                  <c:v>-1.1</c:v>
                </c:pt>
                <c:pt idx="87">
                  <c:v>-1.1</c:v>
                </c:pt>
                <c:pt idx="88">
                  <c:v>-1.1</c:v>
                </c:pt>
                <c:pt idx="89">
                  <c:v>-1.1</c:v>
                </c:pt>
                <c:pt idx="90">
                  <c:v>-1.1</c:v>
                </c:pt>
                <c:pt idx="94">
                  <c:v>-1.3</c:v>
                </c:pt>
                <c:pt idx="95">
                  <c:v>-1.3</c:v>
                </c:pt>
                <c:pt idx="96">
                  <c:v>-1.3</c:v>
                </c:pt>
                <c:pt idx="97">
                  <c:v>-1.3</c:v>
                </c:pt>
                <c:pt idx="98">
                  <c:v>-1.3</c:v>
                </c:pt>
                <c:pt idx="99">
                  <c:v>-1.3</c:v>
                </c:pt>
                <c:pt idx="100">
                  <c:v>-1.3</c:v>
                </c:pt>
                <c:pt idx="101">
                  <c:v>-1.3</c:v>
                </c:pt>
                <c:pt idx="102">
                  <c:v>-1.3</c:v>
                </c:pt>
                <c:pt idx="103">
                  <c:v>-1.3</c:v>
                </c:pt>
                <c:pt idx="104">
                  <c:v>-1.3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46056"/>
        <c:axId val="2136904872"/>
      </c:scatterChart>
      <c:valAx>
        <c:axId val="2114746056"/>
        <c:scaling>
          <c:orientation val="minMax"/>
        </c:scaling>
        <c:delete val="0"/>
        <c:axPos val="b"/>
        <c:minorGridlines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6904872"/>
        <c:crossesAt val="0.0"/>
        <c:crossBetween val="midCat"/>
      </c:valAx>
      <c:valAx>
        <c:axId val="2136904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474605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444500</xdr:colOff>
      <xdr:row>19</xdr:row>
      <xdr:rowOff>12700</xdr:rowOff>
    </xdr:from>
    <xdr:to>
      <xdr:col>22</xdr:col>
      <xdr:colOff>431800</xdr:colOff>
      <xdr:row>35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abSelected="1" workbookViewId="0">
      <selection activeCell="N3" sqref="N3:N8"/>
    </sheetView>
  </sheetViews>
  <sheetFormatPr baseColWidth="10" defaultColWidth="8.83203125" defaultRowHeight="15" x14ac:dyDescent="0"/>
  <cols>
    <col min="1" max="1" width="11.5" customWidth="1"/>
    <col min="2" max="2" width="11.6640625" customWidth="1"/>
    <col min="3" max="3" width="11.33203125" style="37" customWidth="1"/>
    <col min="7" max="8" width="10.83203125" customWidth="1"/>
  </cols>
  <sheetData>
    <row r="1" spans="1:14">
      <c r="A1" s="1" t="s">
        <v>42</v>
      </c>
      <c r="B1" s="1"/>
      <c r="C1" s="35" t="s">
        <v>0</v>
      </c>
      <c r="D1" s="2" t="s">
        <v>1</v>
      </c>
    </row>
    <row r="2" spans="1:14">
      <c r="A2" s="3" t="s">
        <v>3</v>
      </c>
      <c r="B2" s="3" t="s">
        <v>13</v>
      </c>
      <c r="C2" s="36" t="s">
        <v>4</v>
      </c>
      <c r="D2" s="3" t="s">
        <v>14</v>
      </c>
      <c r="F2" s="12" t="s">
        <v>19</v>
      </c>
      <c r="G2" s="12" t="s">
        <v>20</v>
      </c>
      <c r="H2" s="12"/>
      <c r="K2" t="s">
        <v>2</v>
      </c>
    </row>
    <row r="3" spans="1:14">
      <c r="A3" s="60"/>
      <c r="B3" s="11"/>
      <c r="D3">
        <v>1.3</v>
      </c>
      <c r="E3" t="s">
        <v>6</v>
      </c>
      <c r="F3">
        <f>C3+$K$3*D3+$K$4*D3*D3+$K$5*D3*D3*D3+$K$6*C3*D3+$K$7*C3*D3*D3+$K$8*C3*D3*D3*D3</f>
        <v>11.660240059000003</v>
      </c>
      <c r="G3" s="13">
        <f>A3-F3</f>
        <v>-11.660240059000003</v>
      </c>
      <c r="H3" s="13">
        <f>C3+$N$3*D3+$N$4*D3*D3+$N$5*D3*D3*D3+$N$6*C3*D3+$N$7*C3*D3*D3+$N$8*C3*D3*D3*D3</f>
        <v>13.403542243</v>
      </c>
      <c r="I3" s="13">
        <f>A3-H3</f>
        <v>-13.403542243</v>
      </c>
      <c r="J3" t="s">
        <v>5</v>
      </c>
      <c r="K3" s="58">
        <v>-1.6021339999999999</v>
      </c>
      <c r="L3">
        <v>0.68667599999999995</v>
      </c>
      <c r="M3">
        <v>1.4804330000000001</v>
      </c>
      <c r="N3" s="61">
        <v>0.20008999999999999</v>
      </c>
    </row>
    <row r="4" spans="1:14">
      <c r="A4" s="60"/>
      <c r="B4" s="11"/>
      <c r="D4">
        <v>1.3</v>
      </c>
      <c r="F4">
        <f t="shared" ref="F4:F66" si="0">C4+$K$3*D4+$K$4*D4*D4+$K$5*D4*D4*D4+$K$6*C4*D4+$K$7*C4*D4*D4+$K$8*C4*D4*D4*D4</f>
        <v>11.660240059000003</v>
      </c>
      <c r="G4" s="13">
        <f t="shared" ref="G4:G82" si="1">A4-F4</f>
        <v>-11.660240059000003</v>
      </c>
      <c r="H4" s="13">
        <f t="shared" ref="H4:H66" si="2">C4+$N$3*D4+$N$4*D4*D4+$N$5*D4*D4*D4+$N$6*C4*D4+$N$7*C4*D4*D4+$N$8*C4*D4*D4*D4</f>
        <v>13.403542243</v>
      </c>
      <c r="I4" s="13">
        <f t="shared" ref="I4:I66" si="3">A4-H4</f>
        <v>-13.403542243</v>
      </c>
      <c r="J4" t="s">
        <v>7</v>
      </c>
      <c r="K4" s="58">
        <v>5.4352450000000001</v>
      </c>
      <c r="L4">
        <v>4.8780250000000001</v>
      </c>
      <c r="M4">
        <v>5.1958679999999999</v>
      </c>
      <c r="N4" s="61">
        <v>5.4899690000000003</v>
      </c>
    </row>
    <row r="5" spans="1:14">
      <c r="A5" s="60"/>
      <c r="B5" s="11"/>
      <c r="D5">
        <v>1.3</v>
      </c>
      <c r="F5">
        <f t="shared" si="0"/>
        <v>11.660240059000003</v>
      </c>
      <c r="G5" s="13">
        <f t="shared" si="1"/>
        <v>-11.660240059000003</v>
      </c>
      <c r="H5" s="13">
        <f t="shared" si="2"/>
        <v>13.403542243</v>
      </c>
      <c r="I5" s="13">
        <f t="shared" si="3"/>
        <v>-13.403542243</v>
      </c>
      <c r="J5" t="s">
        <v>15</v>
      </c>
      <c r="K5" s="58">
        <v>2.0743969999999998</v>
      </c>
      <c r="L5">
        <v>1.133365</v>
      </c>
      <c r="M5">
        <v>0.85888200000000003</v>
      </c>
      <c r="N5" s="61">
        <v>1.7593890000000001</v>
      </c>
    </row>
    <row r="6" spans="1:14">
      <c r="A6" s="60"/>
      <c r="B6" s="11"/>
      <c r="D6">
        <v>1.3</v>
      </c>
      <c r="F6">
        <f t="shared" si="0"/>
        <v>11.660240059000003</v>
      </c>
      <c r="G6" s="13">
        <f t="shared" si="1"/>
        <v>-11.660240059000003</v>
      </c>
      <c r="H6" s="13">
        <f t="shared" si="2"/>
        <v>13.403542243</v>
      </c>
      <c r="I6" s="13">
        <f t="shared" si="3"/>
        <v>-13.403542243</v>
      </c>
      <c r="J6" t="s">
        <v>16</v>
      </c>
      <c r="K6" s="58">
        <v>1.4167000000000001E-2</v>
      </c>
      <c r="L6">
        <v>1.2543E-2</v>
      </c>
      <c r="M6">
        <v>1.7590999999999999E-2</v>
      </c>
      <c r="N6" s="61">
        <v>1.1093E-2</v>
      </c>
    </row>
    <row r="7" spans="1:14">
      <c r="A7" s="60"/>
      <c r="B7" s="11"/>
      <c r="D7">
        <v>1.3</v>
      </c>
      <c r="F7">
        <f t="shared" si="0"/>
        <v>11.660240059000003</v>
      </c>
      <c r="G7" s="13">
        <f t="shared" si="1"/>
        <v>-11.660240059000003</v>
      </c>
      <c r="H7" s="13">
        <f t="shared" si="2"/>
        <v>13.403542243</v>
      </c>
      <c r="I7" s="13">
        <f t="shared" si="3"/>
        <v>-13.403542243</v>
      </c>
      <c r="J7" t="s">
        <v>17</v>
      </c>
      <c r="K7" s="59">
        <v>5.2240000000000003E-3</v>
      </c>
      <c r="L7" s="6">
        <v>2.879E-3</v>
      </c>
      <c r="M7" s="6">
        <v>4.8560000000000001E-3</v>
      </c>
      <c r="N7" s="62">
        <v>3.6329999999999999E-3</v>
      </c>
    </row>
    <row r="8" spans="1:14">
      <c r="A8" s="60"/>
      <c r="B8" s="11"/>
      <c r="D8">
        <v>1.3</v>
      </c>
      <c r="F8">
        <f t="shared" si="0"/>
        <v>11.660240059000003</v>
      </c>
      <c r="G8" s="13">
        <f t="shared" si="1"/>
        <v>-11.660240059000003</v>
      </c>
      <c r="H8" s="13">
        <f t="shared" si="2"/>
        <v>13.403542243</v>
      </c>
      <c r="I8" s="13">
        <f t="shared" si="3"/>
        <v>-13.403542243</v>
      </c>
      <c r="J8" t="s">
        <v>18</v>
      </c>
      <c r="K8" s="58">
        <v>1.2600000000000001E-3</v>
      </c>
      <c r="L8">
        <v>4.8000000000000001E-5</v>
      </c>
      <c r="M8">
        <v>-1.7240000000000001E-3</v>
      </c>
      <c r="N8" s="61">
        <v>1.944E-3</v>
      </c>
    </row>
    <row r="9" spans="1:14">
      <c r="A9" s="60"/>
      <c r="B9" s="11"/>
      <c r="D9">
        <v>1.3</v>
      </c>
      <c r="F9">
        <f t="shared" si="0"/>
        <v>11.660240059000003</v>
      </c>
      <c r="G9" s="13">
        <f t="shared" si="1"/>
        <v>-11.660240059000003</v>
      </c>
      <c r="H9" s="13">
        <f t="shared" si="2"/>
        <v>13.403542243</v>
      </c>
      <c r="I9" s="13">
        <f t="shared" si="3"/>
        <v>-13.403542243</v>
      </c>
      <c r="K9" t="s">
        <v>41</v>
      </c>
      <c r="N9" t="s">
        <v>40</v>
      </c>
    </row>
    <row r="10" spans="1:14">
      <c r="A10" s="60"/>
      <c r="B10" s="11"/>
      <c r="D10">
        <v>1.3</v>
      </c>
      <c r="F10">
        <f t="shared" si="0"/>
        <v>11.660240059000003</v>
      </c>
      <c r="G10" s="13">
        <f t="shared" si="1"/>
        <v>-11.660240059000003</v>
      </c>
      <c r="H10" s="13">
        <f t="shared" si="2"/>
        <v>13.403542243</v>
      </c>
      <c r="I10" s="13">
        <f t="shared" si="3"/>
        <v>-13.403542243</v>
      </c>
    </row>
    <row r="11" spans="1:14">
      <c r="A11" s="60"/>
      <c r="B11" s="11"/>
      <c r="D11">
        <v>1.3</v>
      </c>
      <c r="F11">
        <f t="shared" si="0"/>
        <v>11.660240059000003</v>
      </c>
      <c r="G11" s="13">
        <f t="shared" si="1"/>
        <v>-11.660240059000003</v>
      </c>
      <c r="H11" s="13">
        <f t="shared" si="2"/>
        <v>13.403542243</v>
      </c>
      <c r="I11" s="13">
        <f t="shared" si="3"/>
        <v>-13.403542243</v>
      </c>
    </row>
    <row r="12" spans="1:14">
      <c r="A12" s="19"/>
      <c r="B12" s="11"/>
      <c r="F12">
        <f t="shared" si="0"/>
        <v>0</v>
      </c>
      <c r="G12" s="13">
        <f t="shared" si="1"/>
        <v>0</v>
      </c>
      <c r="H12" s="13">
        <f t="shared" si="2"/>
        <v>0</v>
      </c>
      <c r="I12" s="13">
        <f t="shared" si="3"/>
        <v>0</v>
      </c>
    </row>
    <row r="13" spans="1:14">
      <c r="A13" s="19"/>
      <c r="B13" s="11"/>
      <c r="G13" s="13"/>
      <c r="H13" s="13"/>
      <c r="I13" s="13"/>
    </row>
    <row r="14" spans="1:14">
      <c r="A14" s="5"/>
      <c r="B14" s="11"/>
      <c r="G14" s="13"/>
      <c r="H14" s="13"/>
      <c r="I14" s="13"/>
    </row>
    <row r="15" spans="1:14" s="6" customFormat="1">
      <c r="A15" s="34"/>
      <c r="B15" s="11"/>
      <c r="D15"/>
      <c r="F15"/>
      <c r="G15" s="13"/>
      <c r="H15" s="13"/>
      <c r="I15" s="13"/>
    </row>
    <row r="16" spans="1:14" s="7" customFormat="1">
      <c r="A16" s="34"/>
      <c r="B16" s="11"/>
      <c r="D16"/>
      <c r="F16"/>
      <c r="G16" s="13"/>
      <c r="H16" s="13"/>
      <c r="I16" s="13"/>
    </row>
    <row r="17" spans="1:11" s="7" customFormat="1">
      <c r="A17" s="34"/>
      <c r="B17" s="11"/>
      <c r="D17"/>
      <c r="F17"/>
      <c r="G17" s="13"/>
      <c r="H17" s="13"/>
      <c r="I17" s="13"/>
    </row>
    <row r="18" spans="1:11" s="7" customFormat="1">
      <c r="A18" s="60">
        <v>-410.2</v>
      </c>
      <c r="B18" s="11">
        <f t="shared" ref="B4:B82" si="4">A18-C18</f>
        <v>1.2000000026546331E-5</v>
      </c>
      <c r="C18" s="38">
        <v>-410.20001200000002</v>
      </c>
      <c r="D18">
        <v>1.1000000000000001</v>
      </c>
      <c r="F18">
        <f>C18+$K$3*D18+$K$4*D18*D18+$K$5*D18*D18*D18+$K$6*C18*D18+$K$7*C18*D18*D18+$K$8*C18*D18*D18*D18</f>
        <v>-412.29794518598163</v>
      </c>
      <c r="G18" s="13">
        <f t="shared" si="1"/>
        <v>2.0979451859816436</v>
      </c>
      <c r="H18" s="13">
        <f>C21+$N$3*D18+$N$4*D18*D18+$N$5*D18*D18*D18+$N$6*C21*D18+$N$7*C21*D18*D18+$N$8*C21*D18*D18*D18</f>
        <v>-17.090281637014304</v>
      </c>
      <c r="I18" s="13">
        <f t="shared" si="3"/>
        <v>-393.10971836298569</v>
      </c>
    </row>
    <row r="19" spans="1:11" s="7" customFormat="1">
      <c r="A19" s="60">
        <v>-224.2</v>
      </c>
      <c r="B19" s="11">
        <f t="shared" si="4"/>
        <v>2.400006000000019</v>
      </c>
      <c r="C19" s="38">
        <v>-226.60000600000001</v>
      </c>
      <c r="D19">
        <v>1.1000000000000001</v>
      </c>
      <c r="F19">
        <f t="shared" ref="F19:F82" si="5">C19+$K$3*D19+$K$4*D19*D19+$K$5*D19*D19*D19+$K$6*C19*D19+$K$7*C19*D19*D19+$K$8*C19*D19*D19*D19</f>
        <v>-224.3683205644908</v>
      </c>
      <c r="G19" s="13">
        <f t="shared" si="1"/>
        <v>0.16832056449081279</v>
      </c>
      <c r="H19" s="13">
        <f>C22+$N$3*D19+$N$4*D19*D19+$N$5*D19*D19*D19+$N$6*C22*D19+$N$7*C22*D19*D19+$N$8*C22*D19*D19*D19</f>
        <v>171.25523359499999</v>
      </c>
      <c r="I19" s="13">
        <f t="shared" si="3"/>
        <v>-395.45523359499998</v>
      </c>
    </row>
    <row r="20" spans="1:11" s="7" customFormat="1">
      <c r="A20" s="60">
        <v>-35</v>
      </c>
      <c r="B20" s="11">
        <f t="shared" si="4"/>
        <v>6</v>
      </c>
      <c r="C20" s="38">
        <v>-41</v>
      </c>
      <c r="D20">
        <v>1.1000000000000001</v>
      </c>
      <c r="F20">
        <f t="shared" si="5"/>
        <v>-34.391532343000009</v>
      </c>
      <c r="G20" s="13">
        <f t="shared" si="1"/>
        <v>-0.60846765699999139</v>
      </c>
      <c r="H20" s="13" t="e">
        <f>#REF!+$N$3*D20+$N$4*D20*D20+$N$5*D20*D20*D20+$N$6*#REF!*D20+$N$7*#REF!*D20*D20+$N$8*#REF!*D20*D20*D20</f>
        <v>#REF!</v>
      </c>
      <c r="I20" s="13" t="e">
        <f t="shared" si="3"/>
        <v>#REF!</v>
      </c>
    </row>
    <row r="21" spans="1:11" s="7" customFormat="1">
      <c r="A21" s="60">
        <v>-20.6</v>
      </c>
      <c r="B21" s="11">
        <f t="shared" si="4"/>
        <v>5.1999989999999983</v>
      </c>
      <c r="C21" s="38">
        <v>-25.799999</v>
      </c>
      <c r="D21">
        <v>1.1000000000000001</v>
      </c>
      <c r="F21">
        <f t="shared" si="5"/>
        <v>-18.833087959418197</v>
      </c>
      <c r="G21" s="13">
        <f t="shared" si="1"/>
        <v>-1.7669120405818042</v>
      </c>
      <c r="H21" s="13" t="e">
        <f>#REF!+$N$3*D21+$N$4*D21*D21+$N$5*D21*D21*D21+$N$6*#REF!*D21+$N$7*#REF!*D21*D21+$N$8*#REF!*D21*D21*D21</f>
        <v>#REF!</v>
      </c>
      <c r="I21" s="13" t="e">
        <f t="shared" si="3"/>
        <v>#REF!</v>
      </c>
    </row>
    <row r="22" spans="1:11" s="7" customFormat="1">
      <c r="A22" s="60">
        <v>168.6</v>
      </c>
      <c r="B22" s="11">
        <f t="shared" si="4"/>
        <v>9.5999999999999943</v>
      </c>
      <c r="C22" s="38">
        <v>159</v>
      </c>
      <c r="D22">
        <v>1.1000000000000001</v>
      </c>
      <c r="F22">
        <f t="shared" si="5"/>
        <v>170.32482765699999</v>
      </c>
      <c r="G22" s="13">
        <f t="shared" si="1"/>
        <v>-1.7248276569999916</v>
      </c>
      <c r="H22" s="13" t="e">
        <f>#REF!+$N$3*D22+$N$4*D22*D22+$N$5*D22*D22*D22+$N$6*#REF!*D22+$N$7*#REF!*D22*D22+$N$8*#REF!*D22*D22*D22</f>
        <v>#REF!</v>
      </c>
      <c r="I22" s="13" t="e">
        <f t="shared" si="3"/>
        <v>#REF!</v>
      </c>
    </row>
    <row r="23" spans="1:11">
      <c r="A23" s="60">
        <v>215</v>
      </c>
      <c r="B23" s="11">
        <f t="shared" si="4"/>
        <v>11.600006000000008</v>
      </c>
      <c r="C23" s="38">
        <v>203.39999399999999</v>
      </c>
      <c r="D23">
        <v>1.1000000000000001</v>
      </c>
      <c r="F23">
        <f t="shared" si="5"/>
        <v>215.77185343550923</v>
      </c>
      <c r="G23" s="13">
        <f t="shared" si="1"/>
        <v>-0.7718534355092288</v>
      </c>
      <c r="H23" s="13">
        <f t="shared" si="2"/>
        <v>216.50707229348583</v>
      </c>
      <c r="I23" s="13">
        <f t="shared" si="3"/>
        <v>-1.5070722934858338</v>
      </c>
    </row>
    <row r="24" spans="1:11">
      <c r="A24" s="60">
        <v>266.2</v>
      </c>
      <c r="B24" s="11">
        <f t="shared" si="4"/>
        <v>13.599993999999981</v>
      </c>
      <c r="C24" s="38">
        <v>252.60000600000001</v>
      </c>
      <c r="D24">
        <v>1.1000000000000001</v>
      </c>
      <c r="F24">
        <f t="shared" si="5"/>
        <v>266.13209027849075</v>
      </c>
      <c r="G24" s="13">
        <f t="shared" si="1"/>
        <v>6.7909721509238352E-2</v>
      </c>
      <c r="H24" s="13">
        <f t="shared" si="2"/>
        <v>266.65102066851421</v>
      </c>
      <c r="I24" s="13">
        <f t="shared" si="3"/>
        <v>-0.45102066851421796</v>
      </c>
    </row>
    <row r="25" spans="1:11">
      <c r="A25" s="60">
        <v>355.8</v>
      </c>
      <c r="B25" s="11">
        <f t="shared" si="4"/>
        <v>18.000012000000027</v>
      </c>
      <c r="C25" s="39">
        <v>337.79998799999998</v>
      </c>
      <c r="D25" s="47">
        <v>1.1000000000000001</v>
      </c>
      <c r="E25" s="47"/>
      <c r="F25">
        <f t="shared" si="5"/>
        <v>353.34124121401834</v>
      </c>
      <c r="G25" s="48">
        <f t="shared" si="1"/>
        <v>2.4587587859816722</v>
      </c>
      <c r="H25" s="13">
        <f t="shared" si="2"/>
        <v>353.48562345197166</v>
      </c>
      <c r="I25" s="13">
        <f t="shared" si="3"/>
        <v>2.3143765480283491</v>
      </c>
    </row>
    <row r="26" spans="1:11">
      <c r="A26" s="60"/>
      <c r="B26" s="11"/>
      <c r="F26">
        <f t="shared" si="5"/>
        <v>0</v>
      </c>
      <c r="G26" s="13"/>
      <c r="H26" s="13"/>
      <c r="I26" s="13"/>
    </row>
    <row r="27" spans="1:11">
      <c r="A27" s="5"/>
      <c r="B27" s="11"/>
      <c r="C27" s="38"/>
      <c r="F27">
        <f t="shared" si="5"/>
        <v>0</v>
      </c>
      <c r="G27" s="13"/>
      <c r="H27" s="13"/>
      <c r="I27" s="13"/>
    </row>
    <row r="28" spans="1:11" s="6" customFormat="1">
      <c r="A28" s="60">
        <v>-410.2</v>
      </c>
      <c r="B28" s="11">
        <f t="shared" si="4"/>
        <v>-1.1999999999999886</v>
      </c>
      <c r="C28" s="40">
        <v>-409</v>
      </c>
      <c r="D28" s="6">
        <v>0.8</v>
      </c>
      <c r="E28" s="6" t="s">
        <v>8</v>
      </c>
      <c r="F28">
        <f t="shared" si="5"/>
        <v>-412.00778985600004</v>
      </c>
      <c r="G28" s="13">
        <f t="shared" si="1"/>
        <v>1.8077898560000563</v>
      </c>
      <c r="H28" s="13">
        <f t="shared" si="2"/>
        <v>-409.413233504</v>
      </c>
      <c r="I28" s="13">
        <f t="shared" si="3"/>
        <v>-0.78676649599998427</v>
      </c>
    </row>
    <row r="29" spans="1:11" s="7" customFormat="1">
      <c r="A29" s="60">
        <v>-224.2</v>
      </c>
      <c r="B29" s="11">
        <f t="shared" si="4"/>
        <v>-2.9999999924257281E-6</v>
      </c>
      <c r="C29" s="38">
        <v>-224.199997</v>
      </c>
      <c r="D29" s="7">
        <v>0.8</v>
      </c>
      <c r="F29">
        <f t="shared" si="5"/>
        <v>-224.37626642603374</v>
      </c>
      <c r="G29" s="13">
        <f t="shared" si="1"/>
        <v>0.17626642603374876</v>
      </c>
      <c r="H29" s="13" t="e">
        <f>#REF!+$N$3*D29+$N$4*D29*D29+$N$5*D29*D29*D29+$N$6*#REF!*D29+$N$7*#REF!*D29*D29+$N$8*#REF!*D29*D29*D29</f>
        <v>#REF!</v>
      </c>
      <c r="I29" s="13" t="e">
        <f t="shared" si="3"/>
        <v>#REF!</v>
      </c>
      <c r="K29" s="33"/>
    </row>
    <row r="30" spans="1:11" s="7" customFormat="1">
      <c r="A30" s="60">
        <v>-35</v>
      </c>
      <c r="B30" s="11">
        <f t="shared" si="4"/>
        <v>2</v>
      </c>
      <c r="C30" s="38">
        <v>-37</v>
      </c>
      <c r="D30" s="7">
        <v>0.8</v>
      </c>
      <c r="F30">
        <f t="shared" si="5"/>
        <v>-34.307976095999997</v>
      </c>
      <c r="G30" s="13">
        <f t="shared" si="1"/>
        <v>-0.69202390400000269</v>
      </c>
      <c r="H30" s="13">
        <f>C29+$N$3*D30+$N$4*D30*D30+$N$5*D30*D30*D30+$N$6*C29*D30+$N$7*C29*D30*D30+$N$8*C29*D30*D30*D30</f>
        <v>-222.35962255701546</v>
      </c>
      <c r="I30" s="13">
        <f t="shared" si="3"/>
        <v>187.35962255701546</v>
      </c>
      <c r="K30" s="18"/>
    </row>
    <row r="31" spans="1:11" s="7" customFormat="1">
      <c r="A31" s="60">
        <v>-20.6</v>
      </c>
      <c r="B31" s="11">
        <f t="shared" si="4"/>
        <v>1.6000009999999989</v>
      </c>
      <c r="C31" s="38">
        <v>-22.200001</v>
      </c>
      <c r="D31" s="7">
        <v>0.8</v>
      </c>
      <c r="F31">
        <f t="shared" si="5"/>
        <v>-19.281210327322082</v>
      </c>
      <c r="G31" s="13">
        <f t="shared" si="1"/>
        <v>-1.3187896726779194</v>
      </c>
      <c r="H31" s="13" t="e">
        <f>#REF!+$N$3*D31+$N$4*D31*D31+$N$5*D31*D31*D31+$N$6*#REF!*D31+$N$7*#REF!*D31*D31+$N$8*#REF!*D31*D31*D31</f>
        <v>#REF!</v>
      </c>
      <c r="I31" s="13" t="e">
        <f t="shared" si="3"/>
        <v>#REF!</v>
      </c>
      <c r="K31" s="18"/>
    </row>
    <row r="32" spans="1:11" s="7" customFormat="1">
      <c r="A32" s="60">
        <v>168.6</v>
      </c>
      <c r="B32" s="11">
        <f t="shared" si="4"/>
        <v>4.4000029999999981</v>
      </c>
      <c r="C32" s="37">
        <v>164.199997</v>
      </c>
      <c r="D32" s="7">
        <v>0.8</v>
      </c>
      <c r="F32">
        <f t="shared" si="5"/>
        <v>169.97482335403376</v>
      </c>
      <c r="G32" s="13">
        <f t="shared" si="1"/>
        <v>-1.3748233540337651</v>
      </c>
      <c r="H32" s="13">
        <f t="shared" ref="H32:H37" si="6">C30+$N$3*D32+$N$4*D32*D32+$N$5*D32*D32*D32+$N$6*C30*D32+$N$7*C30*D32*D32+$N$8*C30*D32*D32*D32</f>
        <v>-32.876750047999991</v>
      </c>
      <c r="I32" s="13">
        <f t="shared" si="3"/>
        <v>201.47675004799999</v>
      </c>
      <c r="K32" s="18"/>
    </row>
    <row r="33" spans="1:11" s="7" customFormat="1">
      <c r="A33" s="60">
        <v>215</v>
      </c>
      <c r="B33" s="11">
        <f t="shared" si="4"/>
        <v>5.6000060000000076</v>
      </c>
      <c r="C33" s="38">
        <v>209.39999399999999</v>
      </c>
      <c r="D33" s="7">
        <v>0.8</v>
      </c>
      <c r="F33">
        <f t="shared" si="5"/>
        <v>215.86737832406752</v>
      </c>
      <c r="G33" s="13">
        <f t="shared" si="1"/>
        <v>-0.86737832406751636</v>
      </c>
      <c r="H33" s="13">
        <f t="shared" si="6"/>
        <v>-17.896267309794851</v>
      </c>
      <c r="I33" s="13">
        <f t="shared" si="3"/>
        <v>232.89626730979484</v>
      </c>
      <c r="K33" s="18"/>
    </row>
    <row r="34" spans="1:11" s="7" customFormat="1">
      <c r="A34" s="60">
        <v>266.2</v>
      </c>
      <c r="B34" s="11">
        <f t="shared" si="4"/>
        <v>5.9999879999999735</v>
      </c>
      <c r="C34" s="38">
        <v>260.20001200000002</v>
      </c>
      <c r="D34" s="7">
        <v>0.8</v>
      </c>
      <c r="F34">
        <f t="shared" si="5"/>
        <v>267.44575826386489</v>
      </c>
      <c r="G34" s="13">
        <f t="shared" si="1"/>
        <v>-1.2457582638649001</v>
      </c>
      <c r="H34" s="13">
        <f t="shared" si="6"/>
        <v>170.77685033301549</v>
      </c>
      <c r="I34" s="13">
        <f t="shared" si="3"/>
        <v>95.4231496669845</v>
      </c>
      <c r="K34" s="18"/>
    </row>
    <row r="35" spans="1:11">
      <c r="A35" s="60">
        <v>355.8</v>
      </c>
      <c r="B35" s="11">
        <f t="shared" si="4"/>
        <v>7.1999940000000038</v>
      </c>
      <c r="C35" s="38">
        <v>348.60000600000001</v>
      </c>
      <c r="D35" s="7">
        <v>0.8</v>
      </c>
      <c r="F35">
        <f t="shared" si="5"/>
        <v>357.20022404393245</v>
      </c>
      <c r="G35" s="13">
        <f t="shared" si="1"/>
        <v>-1.4002240439324396</v>
      </c>
      <c r="H35" s="13">
        <f t="shared" si="6"/>
        <v>216.52805442603093</v>
      </c>
      <c r="I35" s="13">
        <f t="shared" si="3"/>
        <v>139.27194557396908</v>
      </c>
      <c r="K35" s="17"/>
    </row>
    <row r="36" spans="1:11">
      <c r="A36" s="60">
        <v>525.4</v>
      </c>
      <c r="B36" s="11">
        <f t="shared" si="4"/>
        <v>16.399999999999977</v>
      </c>
      <c r="C36" s="37">
        <v>509</v>
      </c>
      <c r="D36" s="7">
        <v>0.8</v>
      </c>
      <c r="F36">
        <f t="shared" si="5"/>
        <v>520.05787958399992</v>
      </c>
      <c r="G36" s="13">
        <f t="shared" si="1"/>
        <v>5.342120416000057</v>
      </c>
      <c r="H36" s="13">
        <f t="shared" si="6"/>
        <v>267.9475709239382</v>
      </c>
      <c r="I36" s="13">
        <f t="shared" si="3"/>
        <v>257.45242907606178</v>
      </c>
      <c r="K36" s="18"/>
    </row>
    <row r="37" spans="1:11">
      <c r="A37" s="34"/>
      <c r="B37" s="11"/>
      <c r="D37" s="7"/>
      <c r="F37">
        <f t="shared" si="5"/>
        <v>0</v>
      </c>
      <c r="G37" s="13"/>
      <c r="H37" s="13"/>
      <c r="I37" s="13"/>
      <c r="K37" s="18"/>
    </row>
    <row r="38" spans="1:11">
      <c r="A38" s="45"/>
      <c r="B38" s="46"/>
      <c r="C38" s="49"/>
      <c r="D38" s="50"/>
      <c r="E38" s="47"/>
      <c r="F38">
        <f t="shared" si="5"/>
        <v>0</v>
      </c>
      <c r="G38" s="48"/>
      <c r="H38" s="13"/>
      <c r="I38" s="13"/>
      <c r="K38" s="18"/>
    </row>
    <row r="39" spans="1:11">
      <c r="A39" s="5"/>
      <c r="B39" s="11"/>
      <c r="C39" s="38"/>
      <c r="D39" s="7"/>
      <c r="F39">
        <f t="shared" si="5"/>
        <v>0</v>
      </c>
      <c r="G39" s="13"/>
      <c r="H39" s="13"/>
      <c r="I39" s="13"/>
      <c r="K39" s="18"/>
    </row>
    <row r="40" spans="1:11" s="8" customFormat="1">
      <c r="A40" s="60">
        <v>-410.2</v>
      </c>
      <c r="B40" s="11">
        <f t="shared" si="4"/>
        <v>-1.599993999999981</v>
      </c>
      <c r="C40" s="41">
        <v>-408.60000600000001</v>
      </c>
      <c r="D40" s="14">
        <v>0.4</v>
      </c>
      <c r="E40" s="14" t="s">
        <v>9</v>
      </c>
      <c r="F40">
        <f t="shared" si="5"/>
        <v>-410.92838723949967</v>
      </c>
      <c r="G40" s="13">
        <f t="shared" si="1"/>
        <v>0.72838723949968198</v>
      </c>
      <c r="H40" s="13">
        <f t="shared" si="2"/>
        <v>-409.63036140045739</v>
      </c>
      <c r="I40" s="13">
        <f t="shared" si="3"/>
        <v>-0.56963859954259988</v>
      </c>
    </row>
    <row r="41" spans="1:11" s="10" customFormat="1">
      <c r="A41" s="60">
        <v>-224.2</v>
      </c>
      <c r="B41" s="11">
        <f t="shared" si="4"/>
        <v>-0.80000599999999622</v>
      </c>
      <c r="C41" s="42">
        <v>-223.39999399999999</v>
      </c>
      <c r="D41" s="15">
        <v>0.4</v>
      </c>
      <c r="E41" s="16"/>
      <c r="F41">
        <f t="shared" si="5"/>
        <v>-224.50915170450034</v>
      </c>
      <c r="G41" s="13">
        <f t="shared" si="1"/>
        <v>0.30915170450035134</v>
      </c>
      <c r="H41" s="13">
        <f t="shared" si="2"/>
        <v>-223.47788499954262</v>
      </c>
      <c r="I41" s="13">
        <f t="shared" si="3"/>
        <v>-0.72211500045736443</v>
      </c>
    </row>
    <row r="42" spans="1:11" s="10" customFormat="1">
      <c r="A42" s="60">
        <v>-35</v>
      </c>
      <c r="B42" s="11">
        <f t="shared" si="4"/>
        <v>-0.40000200000000063</v>
      </c>
      <c r="C42" s="42">
        <v>-34.599997999999999</v>
      </c>
      <c r="D42" s="15">
        <v>0.4</v>
      </c>
      <c r="E42" s="16"/>
      <c r="F42">
        <f t="shared" si="5"/>
        <v>-34.466232466833439</v>
      </c>
      <c r="G42" s="13">
        <f t="shared" si="1"/>
        <v>-0.53376753316656078</v>
      </c>
      <c r="H42" s="13">
        <f t="shared" si="2"/>
        <v>-33.706910255314206</v>
      </c>
      <c r="I42" s="13">
        <f t="shared" si="3"/>
        <v>-1.2930897446857941</v>
      </c>
    </row>
    <row r="43" spans="1:11" s="10" customFormat="1">
      <c r="A43" s="60">
        <v>-20.6</v>
      </c>
      <c r="B43" s="11">
        <f t="shared" si="4"/>
        <v>-0.80000100000000174</v>
      </c>
      <c r="C43" s="42">
        <v>-19.799999</v>
      </c>
      <c r="D43" s="15">
        <v>0.4</v>
      </c>
      <c r="E43" s="16"/>
      <c r="F43">
        <f t="shared" si="5"/>
        <v>-19.568800929416717</v>
      </c>
      <c r="G43" s="13">
        <f t="shared" si="1"/>
        <v>-1.0311990705832841</v>
      </c>
      <c r="H43" s="13">
        <f t="shared" si="2"/>
        <v>-18.830796399657103</v>
      </c>
      <c r="I43" s="13">
        <f t="shared" si="3"/>
        <v>-1.7692036003428981</v>
      </c>
    </row>
    <row r="44" spans="1:11" s="10" customFormat="1">
      <c r="A44" s="60">
        <v>168.6</v>
      </c>
      <c r="B44" s="11">
        <f t="shared" si="4"/>
        <v>0.79999699999999052</v>
      </c>
      <c r="C44" s="43">
        <v>167.800003</v>
      </c>
      <c r="D44" s="15">
        <v>0.4</v>
      </c>
      <c r="E44" s="16"/>
      <c r="F44">
        <f t="shared" si="5"/>
        <v>169.26622441174985</v>
      </c>
      <c r="G44" s="13">
        <f t="shared" si="1"/>
        <v>-0.6662244117498517</v>
      </c>
      <c r="H44" s="13">
        <f t="shared" si="2"/>
        <v>169.73401290022869</v>
      </c>
      <c r="I44" s="13">
        <f t="shared" si="3"/>
        <v>-1.1340129002286972</v>
      </c>
    </row>
    <row r="45" spans="1:11" s="10" customFormat="1">
      <c r="A45" s="60">
        <v>215</v>
      </c>
      <c r="B45" s="11">
        <f t="shared" si="4"/>
        <v>1.1999969999999962</v>
      </c>
      <c r="C45" s="42">
        <v>213.800003</v>
      </c>
      <c r="D45" s="15">
        <v>0.4</v>
      </c>
      <c r="E45" s="16"/>
      <c r="F45">
        <f t="shared" si="5"/>
        <v>215.56905529174981</v>
      </c>
      <c r="G45" s="13">
        <f t="shared" si="1"/>
        <v>-0.56905529174980529</v>
      </c>
      <c r="H45" s="13">
        <f t="shared" si="2"/>
        <v>215.9705861162287</v>
      </c>
      <c r="I45" s="13">
        <f t="shared" si="3"/>
        <v>-0.97058611622870217</v>
      </c>
    </row>
    <row r="46" spans="1:11" s="10" customFormat="1">
      <c r="A46" s="60">
        <v>266.2</v>
      </c>
      <c r="B46" s="11">
        <f t="shared" si="4"/>
        <v>1.599993999999981</v>
      </c>
      <c r="C46" s="42">
        <v>264.60000600000001</v>
      </c>
      <c r="D46" s="15">
        <v>0.4</v>
      </c>
      <c r="E46" s="16"/>
      <c r="F46">
        <f t="shared" si="5"/>
        <v>266.70348893549971</v>
      </c>
      <c r="G46" s="13">
        <f t="shared" si="1"/>
        <v>-0.50348893549971763</v>
      </c>
      <c r="H46" s="13">
        <f t="shared" si="2"/>
        <v>267.03184824845738</v>
      </c>
      <c r="I46" s="13">
        <f t="shared" si="3"/>
        <v>-0.83184824845739058</v>
      </c>
    </row>
    <row r="47" spans="1:11" s="10" customFormat="1">
      <c r="A47" s="60">
        <v>355.8</v>
      </c>
      <c r="B47" s="11">
        <f t="shared" si="4"/>
        <v>2.400006000000019</v>
      </c>
      <c r="C47" s="42">
        <v>353.39999399999999</v>
      </c>
      <c r="D47" s="15">
        <v>0.4</v>
      </c>
      <c r="E47" s="16"/>
      <c r="F47">
        <f t="shared" si="5"/>
        <v>356.08807212050033</v>
      </c>
      <c r="G47" s="13">
        <f t="shared" si="1"/>
        <v>-0.28807212050031694</v>
      </c>
      <c r="H47" s="13">
        <f t="shared" si="2"/>
        <v>356.2885253515426</v>
      </c>
      <c r="I47" s="13">
        <f t="shared" si="3"/>
        <v>-0.48852535154259158</v>
      </c>
    </row>
    <row r="48" spans="1:11" s="10" customFormat="1">
      <c r="A48" s="60">
        <v>525.4</v>
      </c>
      <c r="B48" s="11">
        <f t="shared" si="4"/>
        <v>5.6000119999999924</v>
      </c>
      <c r="C48" s="42">
        <v>519.79998799999998</v>
      </c>
      <c r="D48" s="15">
        <v>0.4</v>
      </c>
      <c r="E48" s="16"/>
      <c r="F48">
        <f t="shared" si="5"/>
        <v>523.58352387300067</v>
      </c>
      <c r="G48" s="13">
        <f t="shared" si="1"/>
        <v>1.8164761269993051</v>
      </c>
      <c r="H48" s="13">
        <f t="shared" si="2"/>
        <v>523.54429721508518</v>
      </c>
      <c r="I48" s="13">
        <f t="shared" si="3"/>
        <v>1.8557027849147971</v>
      </c>
    </row>
    <row r="49" spans="1:9" s="10" customFormat="1">
      <c r="A49" s="34"/>
      <c r="B49" s="11"/>
      <c r="C49" s="42"/>
      <c r="D49" s="15"/>
      <c r="E49" s="16"/>
      <c r="F49">
        <f t="shared" si="5"/>
        <v>0</v>
      </c>
      <c r="G49" s="13"/>
      <c r="H49" s="13"/>
      <c r="I49" s="13"/>
    </row>
    <row r="50" spans="1:9" s="10" customFormat="1">
      <c r="A50" s="45"/>
      <c r="B50" s="46"/>
      <c r="C50" s="51"/>
      <c r="D50" s="52"/>
      <c r="E50" s="53"/>
      <c r="F50">
        <f t="shared" si="5"/>
        <v>0</v>
      </c>
      <c r="G50" s="48"/>
      <c r="H50" s="13"/>
      <c r="I50" s="13"/>
    </row>
    <row r="51" spans="1:9" s="10" customFormat="1">
      <c r="A51" s="5"/>
      <c r="B51" s="11"/>
      <c r="C51" s="42"/>
      <c r="D51" s="16"/>
      <c r="E51" s="16"/>
      <c r="F51">
        <f t="shared" si="5"/>
        <v>0</v>
      </c>
      <c r="G51" s="13"/>
      <c r="H51" s="13"/>
      <c r="I51" s="13"/>
    </row>
    <row r="52" spans="1:9" s="6" customFormat="1">
      <c r="A52" s="44">
        <v>-410.20001200000002</v>
      </c>
      <c r="B52" s="11">
        <f>A52-C52</f>
        <v>0</v>
      </c>
      <c r="C52" s="44">
        <v>-410.20001200000002</v>
      </c>
      <c r="D52" s="8">
        <v>0</v>
      </c>
      <c r="E52" s="6" t="s">
        <v>10</v>
      </c>
      <c r="F52">
        <f t="shared" si="5"/>
        <v>-410.20001200000002</v>
      </c>
      <c r="G52" s="13">
        <f t="shared" si="1"/>
        <v>0</v>
      </c>
      <c r="H52" s="13">
        <f t="shared" si="2"/>
        <v>-410.20001200000002</v>
      </c>
      <c r="I52" s="13">
        <f t="shared" si="3"/>
        <v>0</v>
      </c>
    </row>
    <row r="53" spans="1:9">
      <c r="A53" s="44">
        <v>-224.199997</v>
      </c>
      <c r="B53" s="11">
        <f t="shared" si="4"/>
        <v>0</v>
      </c>
      <c r="C53" s="44">
        <v>-224.199997</v>
      </c>
      <c r="D53" s="9">
        <v>0</v>
      </c>
      <c r="F53">
        <f t="shared" si="5"/>
        <v>-224.199997</v>
      </c>
      <c r="G53" s="13">
        <f t="shared" si="1"/>
        <v>0</v>
      </c>
      <c r="H53" s="13">
        <f t="shared" si="2"/>
        <v>-224.199997</v>
      </c>
      <c r="I53" s="13">
        <f t="shared" si="3"/>
        <v>0</v>
      </c>
    </row>
    <row r="54" spans="1:9">
      <c r="A54" s="44">
        <v>-35</v>
      </c>
      <c r="B54" s="11">
        <f>A54-C54</f>
        <v>0</v>
      </c>
      <c r="C54" s="44">
        <v>-35</v>
      </c>
      <c r="D54" s="9">
        <v>0</v>
      </c>
      <c r="F54">
        <f t="shared" si="5"/>
        <v>-35</v>
      </c>
      <c r="G54" s="13">
        <f t="shared" si="1"/>
        <v>0</v>
      </c>
      <c r="H54" s="13">
        <f t="shared" si="2"/>
        <v>-35</v>
      </c>
      <c r="I54" s="13">
        <f t="shared" si="3"/>
        <v>0</v>
      </c>
    </row>
    <row r="55" spans="1:9">
      <c r="A55" s="44">
        <v>-20.6</v>
      </c>
      <c r="B55" s="11">
        <f t="shared" si="4"/>
        <v>0</v>
      </c>
      <c r="C55" s="44">
        <v>-20.6</v>
      </c>
      <c r="D55" s="9">
        <v>0</v>
      </c>
      <c r="F55">
        <f t="shared" si="5"/>
        <v>-20.6</v>
      </c>
      <c r="G55" s="13">
        <f t="shared" si="1"/>
        <v>0</v>
      </c>
      <c r="H55" s="13">
        <f t="shared" si="2"/>
        <v>-20.6</v>
      </c>
      <c r="I55" s="13">
        <f t="shared" si="3"/>
        <v>0</v>
      </c>
    </row>
    <row r="56" spans="1:9">
      <c r="A56" s="44">
        <v>168.60000600000001</v>
      </c>
      <c r="B56" s="11">
        <f t="shared" si="4"/>
        <v>0</v>
      </c>
      <c r="C56" s="44">
        <v>168.60000600000001</v>
      </c>
      <c r="D56" s="9">
        <v>0</v>
      </c>
      <c r="F56">
        <f t="shared" si="5"/>
        <v>168.60000600000001</v>
      </c>
      <c r="G56" s="13">
        <f t="shared" si="1"/>
        <v>0</v>
      </c>
      <c r="H56" s="13">
        <f t="shared" si="2"/>
        <v>168.60000600000001</v>
      </c>
      <c r="I56" s="13">
        <f t="shared" si="3"/>
        <v>0</v>
      </c>
    </row>
    <row r="57" spans="1:9">
      <c r="A57" s="44">
        <v>215</v>
      </c>
      <c r="B57" s="11">
        <f t="shared" si="4"/>
        <v>0</v>
      </c>
      <c r="C57" s="44">
        <v>215</v>
      </c>
      <c r="D57" s="9">
        <v>0</v>
      </c>
      <c r="F57">
        <f t="shared" si="5"/>
        <v>215</v>
      </c>
      <c r="G57" s="13">
        <f t="shared" si="1"/>
        <v>0</v>
      </c>
      <c r="H57" s="13">
        <f t="shared" si="2"/>
        <v>215</v>
      </c>
      <c r="I57" s="13">
        <f t="shared" si="3"/>
        <v>0</v>
      </c>
    </row>
    <row r="58" spans="1:9">
      <c r="A58" s="44">
        <v>266.20001200000002</v>
      </c>
      <c r="B58" s="11">
        <f t="shared" si="4"/>
        <v>0</v>
      </c>
      <c r="C58" s="44">
        <v>266.20001200000002</v>
      </c>
      <c r="D58" s="9">
        <v>0</v>
      </c>
      <c r="F58">
        <f t="shared" si="5"/>
        <v>266.20001200000002</v>
      </c>
      <c r="G58" s="13">
        <f t="shared" si="1"/>
        <v>0</v>
      </c>
      <c r="H58" s="13">
        <f t="shared" si="2"/>
        <v>266.20001200000002</v>
      </c>
      <c r="I58" s="13">
        <f t="shared" si="3"/>
        <v>0</v>
      </c>
    </row>
    <row r="59" spans="1:9">
      <c r="A59" s="44">
        <v>355.79998799999998</v>
      </c>
      <c r="B59" s="11">
        <f t="shared" si="4"/>
        <v>0</v>
      </c>
      <c r="C59" s="44">
        <v>355.79998799999998</v>
      </c>
      <c r="D59" s="9">
        <v>0</v>
      </c>
      <c r="F59">
        <f t="shared" si="5"/>
        <v>355.79998799999998</v>
      </c>
      <c r="G59" s="13">
        <f t="shared" si="1"/>
        <v>0</v>
      </c>
      <c r="H59" s="13">
        <f t="shared" si="2"/>
        <v>355.79998799999998</v>
      </c>
      <c r="I59" s="13">
        <f t="shared" si="3"/>
        <v>0</v>
      </c>
    </row>
    <row r="60" spans="1:9">
      <c r="A60" s="44">
        <v>525.40002400000003</v>
      </c>
      <c r="B60" s="11">
        <f t="shared" si="4"/>
        <v>0</v>
      </c>
      <c r="C60" s="44">
        <v>525.40002400000003</v>
      </c>
      <c r="D60" s="9">
        <v>0</v>
      </c>
      <c r="F60">
        <f t="shared" si="5"/>
        <v>525.40002400000003</v>
      </c>
      <c r="G60" s="13">
        <f t="shared" si="1"/>
        <v>0</v>
      </c>
      <c r="H60" s="13" t="e">
        <f>#REF!+$N$3*D60+$N$4*D60*D60+$N$5*D60*D60*D60+$N$6*#REF!*D60+$N$7*#REF!*D60*D60+$N$8*#REF!*D60*D60*D60</f>
        <v>#REF!</v>
      </c>
      <c r="I60" s="13" t="e">
        <f t="shared" si="3"/>
        <v>#REF!</v>
      </c>
    </row>
    <row r="61" spans="1:9">
      <c r="A61" s="44"/>
      <c r="B61" s="11"/>
      <c r="D61" s="9"/>
      <c r="G61" s="13"/>
      <c r="H61" s="13"/>
      <c r="I61" s="13"/>
    </row>
    <row r="62" spans="1:9">
      <c r="A62" s="54"/>
      <c r="B62" s="46"/>
      <c r="C62" s="54"/>
      <c r="D62" s="55"/>
      <c r="E62" s="47"/>
      <c r="G62" s="48"/>
      <c r="H62" s="13"/>
      <c r="I62" s="13"/>
    </row>
    <row r="63" spans="1:9">
      <c r="A63" s="34"/>
      <c r="B63" s="11"/>
      <c r="C63" s="44"/>
      <c r="D63" s="9"/>
      <c r="G63" s="13"/>
      <c r="H63" s="13"/>
      <c r="I63" s="13"/>
    </row>
    <row r="64" spans="1:9" s="6" customFormat="1">
      <c r="A64" s="60">
        <v>-410.2</v>
      </c>
      <c r="B64" s="11">
        <f t="shared" si="4"/>
        <v>2.400006000000019</v>
      </c>
      <c r="C64" s="40">
        <v>-412.60000600000001</v>
      </c>
      <c r="D64" s="6">
        <v>-0.4</v>
      </c>
      <c r="E64" s="6" t="s">
        <v>11</v>
      </c>
      <c r="F64">
        <f t="shared" si="5"/>
        <v>-409.1957484185304</v>
      </c>
      <c r="G64" s="13">
        <f t="shared" si="1"/>
        <v>-1.0042515814695889</v>
      </c>
      <c r="H64" s="13">
        <f t="shared" si="2"/>
        <v>-410.271961198518</v>
      </c>
      <c r="I64" s="13">
        <f t="shared" si="3"/>
        <v>7.196119851801086E-2</v>
      </c>
    </row>
    <row r="65" spans="1:9" s="7" customFormat="1">
      <c r="A65" s="60">
        <v>-224.2</v>
      </c>
      <c r="B65" s="11">
        <f t="shared" si="4"/>
        <v>2.400006000000019</v>
      </c>
      <c r="C65" s="38">
        <v>-226.60000600000001</v>
      </c>
      <c r="D65" s="7">
        <v>-0.4</v>
      </c>
      <c r="F65">
        <f t="shared" si="5"/>
        <v>-224.10930601853039</v>
      </c>
      <c r="G65" s="13">
        <f t="shared" si="1"/>
        <v>-9.0693981469598839E-2</v>
      </c>
      <c r="H65" s="13">
        <f t="shared" si="2"/>
        <v>-225.01230369451801</v>
      </c>
      <c r="I65" s="13">
        <f t="shared" si="3"/>
        <v>0.81230369451802176</v>
      </c>
    </row>
    <row r="66" spans="1:9" s="7" customFormat="1">
      <c r="A66" s="60">
        <v>-35</v>
      </c>
      <c r="B66" s="11">
        <f t="shared" si="4"/>
        <v>2</v>
      </c>
      <c r="C66" s="38">
        <v>-37</v>
      </c>
      <c r="D66" s="7">
        <v>-0.4</v>
      </c>
      <c r="F66">
        <f t="shared" si="5"/>
        <v>-35.440539407999999</v>
      </c>
      <c r="G66" s="13">
        <f t="shared" si="1"/>
        <v>0.44053940799999936</v>
      </c>
      <c r="H66" s="13">
        <f t="shared" si="2"/>
        <v>-36.166969423999994</v>
      </c>
      <c r="I66" s="13">
        <f t="shared" si="3"/>
        <v>1.1669694239999941</v>
      </c>
    </row>
    <row r="67" spans="1:9" s="7" customFormat="1">
      <c r="A67" s="60">
        <v>-20.6</v>
      </c>
      <c r="B67" s="11">
        <f t="shared" si="4"/>
        <v>1.6000009999999989</v>
      </c>
      <c r="C67" s="38">
        <v>-22.200001</v>
      </c>
      <c r="D67" s="7">
        <v>-0.4</v>
      </c>
      <c r="F67">
        <f t="shared" si="5"/>
        <v>-20.7132320830884</v>
      </c>
      <c r="G67" s="13">
        <f t="shared" si="1"/>
        <v>0.11323208308839838</v>
      </c>
      <c r="H67" s="13">
        <f t="shared" ref="H67:H107" si="7">C67+$N$3*D67+$N$4*D67*D67+$N$5*D67*D67*D67+$N$6*C67*D67+$N$7*C67*D67*D67+$N$8*C67*D67*D67*D67</f>
        <v>-21.425879392819663</v>
      </c>
      <c r="I67" s="13">
        <f t="shared" ref="I67:I107" si="8">A67-H67</f>
        <v>0.82587939281966172</v>
      </c>
    </row>
    <row r="68" spans="1:9" s="7" customFormat="1">
      <c r="A68" s="60">
        <v>168.6</v>
      </c>
      <c r="B68" s="11">
        <f t="shared" si="4"/>
        <v>0.79999699999999052</v>
      </c>
      <c r="C68" s="38">
        <v>167.800003</v>
      </c>
      <c r="D68" s="7">
        <v>-0.4</v>
      </c>
      <c r="F68">
        <f t="shared" si="5"/>
        <v>168.35356789726521</v>
      </c>
      <c r="G68" s="13">
        <f t="shared" si="1"/>
        <v>0.24643210273478644</v>
      </c>
      <c r="H68" s="13">
        <f t="shared" si="7"/>
        <v>167.81786075125896</v>
      </c>
      <c r="I68" s="13">
        <f t="shared" si="8"/>
        <v>0.78213924874103213</v>
      </c>
    </row>
    <row r="69" spans="1:9" s="7" customFormat="1">
      <c r="A69" s="60">
        <v>215</v>
      </c>
      <c r="B69" s="11">
        <f t="shared" si="4"/>
        <v>0.80000300000000379</v>
      </c>
      <c r="C69" s="38">
        <v>214.199997</v>
      </c>
      <c r="D69" s="7">
        <v>-0.4</v>
      </c>
      <c r="F69">
        <f t="shared" si="5"/>
        <v>214.52566368673482</v>
      </c>
      <c r="G69" s="13">
        <f t="shared" si="1"/>
        <v>0.47433631326518366</v>
      </c>
      <c r="H69" s="13">
        <f t="shared" si="7"/>
        <v>214.03316718474099</v>
      </c>
      <c r="I69" s="13">
        <f t="shared" si="8"/>
        <v>0.96683281525901066</v>
      </c>
    </row>
    <row r="70" spans="1:9" s="7" customFormat="1">
      <c r="A70" s="60">
        <v>266.2</v>
      </c>
      <c r="B70" s="11">
        <f t="shared" si="4"/>
        <v>0.80000599999999622</v>
      </c>
      <c r="C70" s="38">
        <v>265.39999399999999</v>
      </c>
      <c r="D70" s="7">
        <v>-0.4</v>
      </c>
      <c r="F70">
        <f t="shared" si="5"/>
        <v>265.47418678146954</v>
      </c>
      <c r="G70" s="13">
        <f t="shared" si="1"/>
        <v>0.72581321853044756</v>
      </c>
      <c r="H70" s="13">
        <f t="shared" si="7"/>
        <v>265.02937099348202</v>
      </c>
      <c r="I70" s="13">
        <f t="shared" si="8"/>
        <v>1.1706290065179701</v>
      </c>
    </row>
    <row r="71" spans="1:9" s="7" customFormat="1">
      <c r="A71" s="60">
        <v>355.8</v>
      </c>
      <c r="B71" s="11">
        <f t="shared" si="4"/>
        <v>1.2000000026546331E-5</v>
      </c>
      <c r="C71" s="38">
        <v>355.79998799999998</v>
      </c>
      <c r="D71" s="7">
        <v>-0.4</v>
      </c>
      <c r="F71">
        <f t="shared" si="5"/>
        <v>355.43017217093916</v>
      </c>
      <c r="G71" s="13">
        <f t="shared" si="1"/>
        <v>0.36982782906085276</v>
      </c>
      <c r="H71" s="13">
        <f t="shared" si="7"/>
        <v>355.069542642964</v>
      </c>
      <c r="I71" s="13">
        <f t="shared" si="8"/>
        <v>0.73045735703601622</v>
      </c>
    </row>
    <row r="72" spans="1:9" s="7" customFormat="1">
      <c r="A72" s="60">
        <v>525.4</v>
      </c>
      <c r="B72" s="11">
        <f t="shared" si="4"/>
        <v>-1.1999759999999924</v>
      </c>
      <c r="C72" s="38">
        <v>526.59997599999997</v>
      </c>
      <c r="D72" s="50">
        <v>-0.4</v>
      </c>
      <c r="E72" s="50"/>
      <c r="F72">
        <f t="shared" si="5"/>
        <v>525.39125894987842</v>
      </c>
      <c r="G72" s="48">
        <f t="shared" si="1"/>
        <v>8.7410501215572367E-3</v>
      </c>
      <c r="H72" s="13" t="e">
        <f>#REF!+$N$3*#REF!+$N$4*#REF!*#REF!+$N$5*#REF!*#REF!*#REF!+$N$6*#REF!*#REF!+$N$7*#REF!*#REF!*#REF!+$N$8*#REF!*#REF!*#REF!*#REF!</f>
        <v>#REF!</v>
      </c>
      <c r="I72" s="13" t="e">
        <f t="shared" si="8"/>
        <v>#REF!</v>
      </c>
    </row>
    <row r="73" spans="1:9" s="7" customFormat="1">
      <c r="A73" s="5"/>
      <c r="B73" s="11"/>
      <c r="F73">
        <f t="shared" si="5"/>
        <v>0</v>
      </c>
      <c r="G73" s="13"/>
      <c r="H73" s="13"/>
      <c r="I73" s="13"/>
    </row>
    <row r="74" spans="1:9" s="7" customFormat="1">
      <c r="A74" s="5"/>
      <c r="B74" s="11"/>
      <c r="C74" s="38"/>
      <c r="F74">
        <f t="shared" si="5"/>
        <v>0</v>
      </c>
      <c r="G74" s="13"/>
      <c r="H74" s="13"/>
      <c r="I74" s="13"/>
    </row>
    <row r="75" spans="1:9">
      <c r="A75" s="60">
        <v>-410.2</v>
      </c>
      <c r="B75" s="11">
        <f t="shared" si="4"/>
        <v>6.400006000000019</v>
      </c>
      <c r="C75" s="37">
        <v>-416.60000600000001</v>
      </c>
      <c r="D75" s="7">
        <v>-0.8</v>
      </c>
      <c r="F75">
        <f t="shared" si="5"/>
        <v>-409.30434223618784</v>
      </c>
      <c r="G75" s="13">
        <f t="shared" si="1"/>
        <v>-0.89565776381215301</v>
      </c>
      <c r="H75" s="13">
        <f t="shared" si="7"/>
        <v>-411.00422126993237</v>
      </c>
      <c r="I75" s="13">
        <f t="shared" si="8"/>
        <v>0.80422126993238408</v>
      </c>
    </row>
    <row r="76" spans="1:9">
      <c r="A76" s="60">
        <v>-224.2</v>
      </c>
      <c r="B76" s="11">
        <f t="shared" si="4"/>
        <v>5.6000030000000152</v>
      </c>
      <c r="C76" s="37">
        <v>-229.800003</v>
      </c>
      <c r="D76" s="7">
        <v>-0.8</v>
      </c>
      <c r="F76">
        <f t="shared" si="5"/>
        <v>-224.11742451009394</v>
      </c>
      <c r="G76" s="13">
        <f t="shared" si="1"/>
        <v>-8.257548990604846E-2</v>
      </c>
      <c r="H76" s="13">
        <f t="shared" si="7"/>
        <v>-225.61355106696618</v>
      </c>
      <c r="I76" s="13">
        <f t="shared" si="8"/>
        <v>1.4135510669661926</v>
      </c>
    </row>
    <row r="77" spans="1:9">
      <c r="A77" s="60">
        <v>-35</v>
      </c>
      <c r="B77" s="11">
        <f t="shared" si="4"/>
        <v>4</v>
      </c>
      <c r="C77" s="37">
        <v>-39</v>
      </c>
      <c r="D77" s="7">
        <v>-0.8</v>
      </c>
      <c r="F77">
        <f t="shared" si="5"/>
        <v>-34.965048224</v>
      </c>
      <c r="G77" s="13">
        <f t="shared" si="1"/>
        <v>-3.4951775999999768E-2</v>
      </c>
      <c r="H77" s="13">
        <f t="shared" si="7"/>
        <v>-36.253059295999996</v>
      </c>
      <c r="I77" s="13">
        <f t="shared" si="8"/>
        <v>1.2530592959999964</v>
      </c>
    </row>
    <row r="78" spans="1:9">
      <c r="A78" s="60">
        <v>-20.6</v>
      </c>
      <c r="B78" s="11">
        <f t="shared" si="4"/>
        <v>3.6000009999999989</v>
      </c>
      <c r="C78" s="38">
        <v>-24.200001</v>
      </c>
      <c r="D78" s="7">
        <v>-0.8</v>
      </c>
      <c r="F78">
        <f t="shared" si="5"/>
        <v>-20.292852543364639</v>
      </c>
      <c r="G78" s="13">
        <f t="shared" si="1"/>
        <v>-0.30714745663536291</v>
      </c>
      <c r="H78" s="13">
        <f t="shared" si="7"/>
        <v>-21.564720486855393</v>
      </c>
      <c r="I78" s="13">
        <f t="shared" si="8"/>
        <v>0.96472048685539136</v>
      </c>
    </row>
    <row r="79" spans="1:9">
      <c r="A79" s="60">
        <v>168.6</v>
      </c>
      <c r="B79" s="11">
        <f t="shared" si="4"/>
        <v>2.7999969999999905</v>
      </c>
      <c r="C79" s="37">
        <v>165.800003</v>
      </c>
      <c r="D79" s="7">
        <v>-0.8</v>
      </c>
      <c r="F79">
        <f t="shared" si="5"/>
        <v>168.06643302209395</v>
      </c>
      <c r="G79" s="13">
        <f t="shared" si="1"/>
        <v>0.53356697790604812</v>
      </c>
      <c r="H79" s="13">
        <f t="shared" si="7"/>
        <v>167.00180796296618</v>
      </c>
      <c r="I79" s="13">
        <f t="shared" si="8"/>
        <v>1.5981920370338116</v>
      </c>
    </row>
    <row r="80" spans="1:9">
      <c r="A80" s="60">
        <v>215</v>
      </c>
      <c r="B80" s="11">
        <f t="shared" si="4"/>
        <v>2</v>
      </c>
      <c r="C80" s="38">
        <v>213</v>
      </c>
      <c r="D80" s="7">
        <v>-0.8</v>
      </c>
      <c r="F80">
        <f t="shared" si="5"/>
        <v>214.85884105599999</v>
      </c>
      <c r="G80" s="13">
        <f t="shared" si="1"/>
        <v>0.14115894400001139</v>
      </c>
      <c r="H80" s="13">
        <f t="shared" si="7"/>
        <v>213.84569948799998</v>
      </c>
      <c r="I80" s="13">
        <f t="shared" si="8"/>
        <v>1.1543005120000203</v>
      </c>
    </row>
    <row r="81" spans="1:9">
      <c r="A81" s="60">
        <v>266.2</v>
      </c>
      <c r="B81" s="11">
        <f t="shared" si="4"/>
        <v>1.599993999999981</v>
      </c>
      <c r="C81" s="37">
        <v>264.60000600000001</v>
      </c>
      <c r="D81" s="7">
        <v>-0.8</v>
      </c>
      <c r="F81">
        <f t="shared" si="5"/>
        <v>266.01326242818783</v>
      </c>
      <c r="G81" s="13">
        <f t="shared" si="1"/>
        <v>0.18673757181215933</v>
      </c>
      <c r="H81" s="13">
        <f t="shared" si="7"/>
        <v>265.05640366993237</v>
      </c>
      <c r="I81" s="13">
        <f t="shared" si="8"/>
        <v>1.1435963300676235</v>
      </c>
    </row>
    <row r="82" spans="1:9">
      <c r="A82" s="60">
        <v>355.8</v>
      </c>
      <c r="B82" s="11">
        <f t="shared" si="4"/>
        <v>0.40000600000001896</v>
      </c>
      <c r="C82" s="37">
        <v>355.39999399999999</v>
      </c>
      <c r="D82" s="7">
        <v>-0.8</v>
      </c>
      <c r="F82">
        <f t="shared" si="5"/>
        <v>356.02915984381212</v>
      </c>
      <c r="G82" s="13">
        <f t="shared" si="1"/>
        <v>-0.22915984381211274</v>
      </c>
      <c r="H82" s="13">
        <f t="shared" si="7"/>
        <v>355.17134135406769</v>
      </c>
      <c r="I82" s="13">
        <f t="shared" si="8"/>
        <v>0.6286586459323189</v>
      </c>
    </row>
    <row r="83" spans="1:9">
      <c r="A83" s="60">
        <v>525.4</v>
      </c>
      <c r="B83" s="46">
        <f t="shared" ref="B83:B107" si="9">A83-C83</f>
        <v>-1.6000000000000227</v>
      </c>
      <c r="C83" s="56">
        <v>527</v>
      </c>
      <c r="D83" s="50">
        <v>-0.8</v>
      </c>
      <c r="E83" s="47"/>
      <c r="F83">
        <f t="shared" ref="F83:F93" si="10">C83+$K$3*D83+$K$4*D83*D83+$K$5*D83*D83*D83+$K$6*C83*D83+$K$7*C83*D83*D83+$K$8*C83*D83*D83*D83</f>
        <v>526.14733801599994</v>
      </c>
      <c r="G83" s="48">
        <f t="shared" ref="G83:G107" si="11">A83-F83</f>
        <v>-0.74733801599995786</v>
      </c>
      <c r="H83" s="13">
        <f t="shared" si="7"/>
        <v>525.47669257599989</v>
      </c>
      <c r="I83" s="13">
        <f t="shared" si="8"/>
        <v>-7.669257599991397E-2</v>
      </c>
    </row>
    <row r="84" spans="1:9">
      <c r="B84" s="11"/>
      <c r="D84" s="7"/>
      <c r="F84">
        <f t="shared" si="10"/>
        <v>0</v>
      </c>
      <c r="G84" s="13"/>
      <c r="H84" s="13"/>
      <c r="I84" s="13"/>
    </row>
    <row r="85" spans="1:9">
      <c r="A85" s="60">
        <v>-410.2</v>
      </c>
      <c r="B85" s="11">
        <f t="shared" si="9"/>
        <v>9.5999879999999962</v>
      </c>
      <c r="C85" s="37">
        <v>-419.79998799999998</v>
      </c>
      <c r="D85" s="6">
        <v>-1.1000000000000001</v>
      </c>
      <c r="E85" t="s">
        <v>21</v>
      </c>
      <c r="F85">
        <f t="shared" si="10"/>
        <v>-409.6295222322766</v>
      </c>
      <c r="G85" s="13">
        <f t="shared" si="11"/>
        <v>-0.57047776772338921</v>
      </c>
      <c r="H85" s="13">
        <f t="shared" si="7"/>
        <v>-411.35563988052598</v>
      </c>
      <c r="I85" s="13">
        <f t="shared" si="8"/>
        <v>1.155639880525996</v>
      </c>
    </row>
    <row r="86" spans="1:9">
      <c r="A86" s="60">
        <v>-224.2</v>
      </c>
      <c r="B86" s="11">
        <f t="shared" si="9"/>
        <v>8.400006000000019</v>
      </c>
      <c r="C86" s="37">
        <v>-232.60000600000001</v>
      </c>
      <c r="D86" s="6">
        <v>-1.1000000000000001</v>
      </c>
      <c r="F86">
        <f t="shared" si="10"/>
        <v>-224.47745561936171</v>
      </c>
      <c r="G86" s="13">
        <f t="shared" si="11"/>
        <v>0.27745561936171725</v>
      </c>
      <c r="H86" s="13">
        <f t="shared" si="7"/>
        <v>-226.10138341823702</v>
      </c>
      <c r="I86" s="13">
        <f t="shared" si="8"/>
        <v>1.9013834182370317</v>
      </c>
    </row>
    <row r="87" spans="1:9">
      <c r="A87" s="60">
        <v>-35</v>
      </c>
      <c r="B87" s="11">
        <f t="shared" si="9"/>
        <v>6.4000020000000006</v>
      </c>
      <c r="C87" s="37">
        <v>-41.400002000000001</v>
      </c>
      <c r="D87" s="6">
        <v>-1.1000000000000001</v>
      </c>
      <c r="F87">
        <f t="shared" si="10"/>
        <v>-35.369126127120552</v>
      </c>
      <c r="G87" s="13">
        <f t="shared" si="11"/>
        <v>0.36912612712055193</v>
      </c>
      <c r="H87" s="13">
        <f t="shared" si="7"/>
        <v>-36.88868052061234</v>
      </c>
      <c r="I87" s="13">
        <f t="shared" si="8"/>
        <v>1.8886805206123398</v>
      </c>
    </row>
    <row r="88" spans="1:9">
      <c r="A88" s="60">
        <v>-20.6</v>
      </c>
      <c r="B88" s="11">
        <f t="shared" si="9"/>
        <v>6.7999999999999972</v>
      </c>
      <c r="C88" s="37">
        <v>-27.4</v>
      </c>
      <c r="D88" s="6">
        <v>-1.1000000000000001</v>
      </c>
      <c r="F88">
        <f t="shared" si="10"/>
        <v>-21.522280228999996</v>
      </c>
      <c r="G88" s="13">
        <f t="shared" si="11"/>
        <v>0.92228022899999473</v>
      </c>
      <c r="H88" s="13">
        <f t="shared" si="7"/>
        <v>-23.034192217399998</v>
      </c>
      <c r="I88" s="13">
        <f t="shared" si="8"/>
        <v>2.4341922173999961</v>
      </c>
    </row>
    <row r="89" spans="1:9">
      <c r="A89" s="60">
        <v>168.6</v>
      </c>
      <c r="B89" s="11">
        <f t="shared" si="9"/>
        <v>4.4000029999999981</v>
      </c>
      <c r="C89" s="37">
        <v>164.199997</v>
      </c>
      <c r="D89" s="6">
        <v>-1.1000000000000001</v>
      </c>
      <c r="F89">
        <f t="shared" si="10"/>
        <v>167.98166645181914</v>
      </c>
      <c r="G89" s="13">
        <f t="shared" si="11"/>
        <v>0.61833354818085695</v>
      </c>
      <c r="H89" s="13">
        <f t="shared" si="7"/>
        <v>166.57434621938151</v>
      </c>
      <c r="I89" s="13">
        <f t="shared" si="8"/>
        <v>2.0256537806184838</v>
      </c>
    </row>
    <row r="90" spans="1:9">
      <c r="A90" s="60">
        <v>215</v>
      </c>
      <c r="B90" s="11">
        <f t="shared" si="9"/>
        <v>3.1999969999999962</v>
      </c>
      <c r="C90" s="37">
        <v>211.800003</v>
      </c>
      <c r="D90" s="6">
        <v>-1.1000000000000001</v>
      </c>
      <c r="F90">
        <f t="shared" si="10"/>
        <v>215.06094171418084</v>
      </c>
      <c r="G90" s="13">
        <f t="shared" si="11"/>
        <v>-6.0941714180842155E-2</v>
      </c>
      <c r="H90" s="13">
        <f t="shared" si="7"/>
        <v>213.6796056586185</v>
      </c>
      <c r="I90" s="13">
        <f t="shared" si="8"/>
        <v>1.3203943413815011</v>
      </c>
    </row>
    <row r="91" spans="1:9">
      <c r="A91" s="60">
        <v>266.2</v>
      </c>
      <c r="B91" s="11">
        <f t="shared" si="9"/>
        <v>2.8000059999999962</v>
      </c>
      <c r="C91" s="37">
        <v>263.39999399999999</v>
      </c>
      <c r="D91" s="6">
        <v>-1.1000000000000001</v>
      </c>
      <c r="F91">
        <f t="shared" si="10"/>
        <v>266.09644326063835</v>
      </c>
      <c r="G91" s="13">
        <f t="shared" si="11"/>
        <v>0.10355673936163612</v>
      </c>
      <c r="H91" s="13">
        <f t="shared" si="7"/>
        <v>264.74327491776302</v>
      </c>
      <c r="I91" s="13">
        <f t="shared" si="8"/>
        <v>1.4567250822369715</v>
      </c>
    </row>
    <row r="92" spans="1:9">
      <c r="A92" s="60">
        <v>355.8</v>
      </c>
      <c r="B92" s="11">
        <f t="shared" si="9"/>
        <v>0.80000000000001137</v>
      </c>
      <c r="C92" s="37">
        <v>355</v>
      </c>
      <c r="D92" s="6">
        <v>-1.1000000000000001</v>
      </c>
      <c r="F92">
        <f t="shared" si="10"/>
        <v>356.694370843</v>
      </c>
      <c r="G92" s="13">
        <f t="shared" si="11"/>
        <v>-0.89437084299999015</v>
      </c>
      <c r="H92" s="13">
        <f t="shared" si="7"/>
        <v>355.39120566100007</v>
      </c>
      <c r="I92" s="13">
        <f t="shared" si="8"/>
        <v>0.40879433899993955</v>
      </c>
    </row>
    <row r="93" spans="1:9">
      <c r="A93" s="60">
        <v>525.4</v>
      </c>
      <c r="B93" s="11">
        <f t="shared" si="9"/>
        <v>-0.39998800000000756</v>
      </c>
      <c r="C93" s="56">
        <v>525.79998799999998</v>
      </c>
      <c r="D93" s="6">
        <v>-1.1000000000000001</v>
      </c>
      <c r="F93">
        <f t="shared" si="10"/>
        <v>525.62585479827646</v>
      </c>
      <c r="G93" s="13">
        <f t="shared" si="11"/>
        <v>-0.22585479827648669</v>
      </c>
      <c r="H93" s="13" t="e">
        <f>#REF!+$N$3*D93+$N$4*D93*D93+$N$5*D93*D93*D93+$N$6*#REF!*D93+$N$7*#REF!*D93*D93+$N$8*#REF!*D93*D93*D93</f>
        <v>#REF!</v>
      </c>
      <c r="I93" s="13" t="e">
        <f t="shared" si="8"/>
        <v>#REF!</v>
      </c>
    </row>
    <row r="94" spans="1:9">
      <c r="A94" s="34"/>
      <c r="B94" s="11"/>
      <c r="D94" s="6"/>
      <c r="G94" s="13"/>
      <c r="H94" s="13"/>
      <c r="I94" s="13"/>
    </row>
    <row r="95" spans="1:9">
      <c r="A95" s="45"/>
      <c r="B95" s="46"/>
      <c r="D95" s="57"/>
      <c r="E95" s="47"/>
      <c r="G95" s="48"/>
      <c r="H95" s="13"/>
      <c r="I95" s="13"/>
    </row>
    <row r="96" spans="1:9">
      <c r="B96" s="11"/>
      <c r="D96" s="7"/>
      <c r="G96" s="13"/>
      <c r="H96" s="13"/>
      <c r="I96" s="13"/>
    </row>
    <row r="97" spans="1:9">
      <c r="A97" s="34"/>
      <c r="B97" s="11"/>
      <c r="D97">
        <v>-1.3</v>
      </c>
      <c r="E97" t="s">
        <v>22</v>
      </c>
      <c r="F97">
        <f t="shared" ref="F67:F107" si="12">C97+$K$3*D97+$K$4*D97*D97+$K$5*D97*D97*D97+$K$6*C97*D97+$K$7*C97*D97*D97+$K$8*C97*D97*D97*D97</f>
        <v>6.7108880410000014</v>
      </c>
      <c r="G97" s="13">
        <f t="shared" si="11"/>
        <v>-6.7108880410000014</v>
      </c>
      <c r="H97" s="13">
        <f t="shared" si="7"/>
        <v>5.1525529769999991</v>
      </c>
      <c r="I97" s="13">
        <f t="shared" si="8"/>
        <v>-5.1525529769999991</v>
      </c>
    </row>
    <row r="98" spans="1:9">
      <c r="A98" s="34"/>
      <c r="B98" s="11"/>
      <c r="D98">
        <v>-1.3</v>
      </c>
      <c r="F98">
        <f t="shared" si="12"/>
        <v>6.7108880410000014</v>
      </c>
      <c r="G98" s="13">
        <f t="shared" si="11"/>
        <v>-6.7108880410000014</v>
      </c>
      <c r="H98" s="13">
        <f t="shared" si="7"/>
        <v>5.1525529769999991</v>
      </c>
      <c r="I98" s="13">
        <f t="shared" si="8"/>
        <v>-5.1525529769999991</v>
      </c>
    </row>
    <row r="99" spans="1:9">
      <c r="A99" s="34"/>
      <c r="B99" s="11"/>
      <c r="D99">
        <v>-1.3</v>
      </c>
      <c r="F99">
        <f t="shared" si="12"/>
        <v>6.7108880410000014</v>
      </c>
      <c r="G99" s="13">
        <f t="shared" si="11"/>
        <v>-6.7108880410000014</v>
      </c>
      <c r="H99" s="13">
        <f t="shared" si="7"/>
        <v>5.1525529769999991</v>
      </c>
      <c r="I99" s="13">
        <f t="shared" si="8"/>
        <v>-5.1525529769999991</v>
      </c>
    </row>
    <row r="100" spans="1:9">
      <c r="A100" s="34"/>
      <c r="B100" s="11"/>
      <c r="D100">
        <v>-1.3</v>
      </c>
      <c r="F100">
        <f t="shared" si="12"/>
        <v>6.7108880410000014</v>
      </c>
      <c r="G100" s="13">
        <f t="shared" si="11"/>
        <v>-6.7108880410000014</v>
      </c>
      <c r="H100" s="13">
        <f t="shared" si="7"/>
        <v>5.1525529769999991</v>
      </c>
      <c r="I100" s="13">
        <f t="shared" si="8"/>
        <v>-5.1525529769999991</v>
      </c>
    </row>
    <row r="101" spans="1:9">
      <c r="A101" s="34"/>
      <c r="B101" s="11"/>
      <c r="D101">
        <v>-1.3</v>
      </c>
      <c r="F101">
        <f t="shared" si="12"/>
        <v>6.7108880410000014</v>
      </c>
      <c r="G101" s="13">
        <f t="shared" si="11"/>
        <v>-6.7108880410000014</v>
      </c>
      <c r="H101" s="13">
        <f t="shared" si="7"/>
        <v>5.1525529769999991</v>
      </c>
      <c r="I101" s="13">
        <f t="shared" si="8"/>
        <v>-5.1525529769999991</v>
      </c>
    </row>
    <row r="102" spans="1:9">
      <c r="A102" s="34"/>
      <c r="B102" s="11"/>
      <c r="D102">
        <v>-1.3</v>
      </c>
      <c r="F102">
        <f t="shared" si="12"/>
        <v>6.7108880410000014</v>
      </c>
      <c r="G102" s="13">
        <f t="shared" si="11"/>
        <v>-6.7108880410000014</v>
      </c>
      <c r="H102" s="13">
        <f t="shared" si="7"/>
        <v>5.1525529769999991</v>
      </c>
      <c r="I102" s="13">
        <f t="shared" si="8"/>
        <v>-5.1525529769999991</v>
      </c>
    </row>
    <row r="103" spans="1:9">
      <c r="A103" s="34"/>
      <c r="B103" s="11"/>
      <c r="D103">
        <v>-1.3</v>
      </c>
      <c r="F103">
        <f t="shared" si="12"/>
        <v>6.7108880410000014</v>
      </c>
      <c r="G103" s="13">
        <f t="shared" si="11"/>
        <v>-6.7108880410000014</v>
      </c>
      <c r="H103" s="13">
        <f t="shared" si="7"/>
        <v>5.1525529769999991</v>
      </c>
      <c r="I103" s="13">
        <f t="shared" si="8"/>
        <v>-5.1525529769999991</v>
      </c>
    </row>
    <row r="104" spans="1:9">
      <c r="A104" s="34"/>
      <c r="B104" s="11"/>
      <c r="D104">
        <v>-1.3</v>
      </c>
      <c r="F104">
        <f t="shared" si="12"/>
        <v>6.7108880410000014</v>
      </c>
      <c r="G104" s="13">
        <f t="shared" si="11"/>
        <v>-6.7108880410000014</v>
      </c>
      <c r="H104" s="13">
        <f t="shared" si="7"/>
        <v>5.1525529769999991</v>
      </c>
      <c r="I104" s="13">
        <f t="shared" si="8"/>
        <v>-5.1525529769999991</v>
      </c>
    </row>
    <row r="105" spans="1:9">
      <c r="A105" s="34"/>
      <c r="B105" s="11"/>
      <c r="D105">
        <v>-1.3</v>
      </c>
      <c r="F105">
        <f t="shared" si="12"/>
        <v>6.7108880410000014</v>
      </c>
      <c r="G105" s="13">
        <f t="shared" si="11"/>
        <v>-6.7108880410000014</v>
      </c>
      <c r="H105" s="13">
        <f t="shared" si="7"/>
        <v>5.1525529769999991</v>
      </c>
      <c r="I105" s="13">
        <f t="shared" si="8"/>
        <v>-5.1525529769999991</v>
      </c>
    </row>
    <row r="106" spans="1:9">
      <c r="A106" s="34"/>
      <c r="B106" s="11"/>
      <c r="D106">
        <v>-1.3</v>
      </c>
      <c r="F106">
        <f t="shared" si="12"/>
        <v>6.7108880410000014</v>
      </c>
      <c r="G106" s="13">
        <f t="shared" si="11"/>
        <v>-6.7108880410000014</v>
      </c>
      <c r="H106" s="13">
        <f t="shared" si="7"/>
        <v>5.1525529769999991</v>
      </c>
      <c r="I106" s="13">
        <f t="shared" si="8"/>
        <v>-5.1525529769999991</v>
      </c>
    </row>
    <row r="107" spans="1:9">
      <c r="A107" s="45"/>
      <c r="B107" s="46"/>
      <c r="C107" s="56"/>
      <c r="D107" s="47">
        <v>-1.3</v>
      </c>
      <c r="E107" s="47"/>
      <c r="F107">
        <f t="shared" si="12"/>
        <v>6.7108880410000014</v>
      </c>
      <c r="G107" s="48">
        <f t="shared" si="11"/>
        <v>-6.7108880410000014</v>
      </c>
      <c r="H107" s="13">
        <f t="shared" si="7"/>
        <v>5.1525529769999991</v>
      </c>
      <c r="I107" s="13">
        <f t="shared" si="8"/>
        <v>-5.1525529769999991</v>
      </c>
    </row>
  </sheetData>
  <sortState ref="C18:C25">
    <sortCondition ref="C18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/>
  </sheetViews>
  <sheetFormatPr baseColWidth="10" defaultColWidth="8.83203125" defaultRowHeight="15" x14ac:dyDescent="0"/>
  <sheetData>
    <row r="1" spans="1:13">
      <c r="A1" s="1" t="s">
        <v>42</v>
      </c>
      <c r="B1" s="1"/>
      <c r="C1" s="20" t="s">
        <v>23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24</v>
      </c>
      <c r="C2" s="24">
        <v>1.7094E-3</v>
      </c>
      <c r="D2" s="25" t="s">
        <v>25</v>
      </c>
      <c r="E2" s="24"/>
      <c r="F2" s="26">
        <v>9.7941443000000003E-2</v>
      </c>
      <c r="G2" s="27" t="s">
        <v>26</v>
      </c>
      <c r="L2" s="22" t="s">
        <v>27</v>
      </c>
    </row>
    <row r="3" spans="1:13">
      <c r="A3" s="28" t="s">
        <v>4</v>
      </c>
      <c r="B3" s="28" t="s">
        <v>28</v>
      </c>
      <c r="C3" s="28" t="s">
        <v>29</v>
      </c>
      <c r="D3" s="28" t="s">
        <v>30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>
        <v>-361.82299999999998</v>
      </c>
      <c r="B4" s="30">
        <f>A4-C4</f>
        <v>-5.2489999999999668</v>
      </c>
      <c r="C4" s="4">
        <v>-356.57400000000001</v>
      </c>
      <c r="D4" s="31">
        <f>E4+$F$2</f>
        <v>3.0979414429999999</v>
      </c>
      <c r="E4">
        <v>3</v>
      </c>
      <c r="G4" s="22">
        <f>C4+$L$4*D4+$L$5*D4^2+$L$6*C4*D4</f>
        <v>-362.12084340854705</v>
      </c>
      <c r="H4" s="31">
        <f>A4-G4</f>
        <v>0.2978434085470667</v>
      </c>
      <c r="I4">
        <f>C4+$N$4*D4+$N$5*D4*D4+$N$6*D4*D4*D4+$N$7*C4*D4+$N$8*C4*D4*D4+$N$9*C4*D4*D4*D4</f>
        <v>-356.57400000000001</v>
      </c>
      <c r="J4" s="13">
        <f>I4-A4</f>
        <v>5.2489999999999668</v>
      </c>
      <c r="K4" s="22" t="s">
        <v>5</v>
      </c>
      <c r="L4" s="32">
        <v>-0.246396</v>
      </c>
      <c r="M4" t="s">
        <v>34</v>
      </c>
    </row>
    <row r="5" spans="1:13">
      <c r="A5" s="29">
        <v>-227.56899999999999</v>
      </c>
      <c r="B5" s="30">
        <f t="shared" ref="B5:B68" si="0">A5-C5</f>
        <v>-5.4939999999999998</v>
      </c>
      <c r="C5" s="4">
        <v>-222.07499999999999</v>
      </c>
      <c r="D5" s="31">
        <f t="shared" ref="D5:D68" si="1">E5+$F$2</f>
        <v>3.0979414429999999</v>
      </c>
      <c r="E5">
        <v>3</v>
      </c>
      <c r="G5" s="22">
        <f>C5+$L$4*D5+$L$5*D5^2+$L$6*C5*D5</f>
        <v>-228.05434689568247</v>
      </c>
      <c r="H5" s="31">
        <f t="shared" ref="H5:H68" si="2">A5-G5</f>
        <v>0.48534689568248268</v>
      </c>
      <c r="I5">
        <f t="shared" ref="I5:I9" si="3">C5+$N$4*D5+$N$5*D5*D5+$N$6*D5*D5*D5+$N$7*C5*D5+$N$8*C5*D5*D5+$N$9*C5*D5*D5*D5</f>
        <v>-222.07499999999999</v>
      </c>
      <c r="J5" s="13">
        <f t="shared" ref="J5:J9" si="4">I5-A5</f>
        <v>5.4939999999999998</v>
      </c>
      <c r="K5" s="22" t="s">
        <v>7</v>
      </c>
      <c r="L5" s="32">
        <v>-0.61790100000000003</v>
      </c>
      <c r="M5" t="s">
        <v>35</v>
      </c>
    </row>
    <row r="6" spans="1:13">
      <c r="A6" s="29">
        <v>-189.29599999999999</v>
      </c>
      <c r="B6" s="30">
        <f t="shared" si="0"/>
        <v>-5.0109999999999957</v>
      </c>
      <c r="C6" s="4">
        <v>-184.285</v>
      </c>
      <c r="D6" s="31">
        <f t="shared" si="1"/>
        <v>3.0979414429999999</v>
      </c>
      <c r="E6">
        <v>3</v>
      </c>
      <c r="G6" s="22">
        <f>C6+$L$4*D6+$L$5*D6^2+$L$6*C6*D6</f>
        <v>-190.38586680868443</v>
      </c>
      <c r="H6" s="31">
        <f t="shared" si="2"/>
        <v>1.0898668086844339</v>
      </c>
      <c r="I6">
        <f t="shared" si="3"/>
        <v>-184.285</v>
      </c>
      <c r="J6" s="13">
        <f t="shared" si="4"/>
        <v>5.0109999999999957</v>
      </c>
      <c r="K6" s="22" t="s">
        <v>12</v>
      </c>
      <c r="L6" s="32">
        <v>-1.0380000000000001E-3</v>
      </c>
      <c r="M6" t="s">
        <v>36</v>
      </c>
    </row>
    <row r="7" spans="1:13">
      <c r="A7" s="29"/>
      <c r="B7" s="30">
        <f t="shared" si="0"/>
        <v>0</v>
      </c>
      <c r="C7" s="4"/>
      <c r="D7" s="31">
        <f t="shared" si="1"/>
        <v>3.0979414429999999</v>
      </c>
      <c r="E7">
        <v>3</v>
      </c>
      <c r="G7" s="22"/>
      <c r="H7" s="31"/>
      <c r="J7" s="13"/>
      <c r="M7" t="s">
        <v>37</v>
      </c>
    </row>
    <row r="8" spans="1:13">
      <c r="A8" s="29">
        <v>-361.82299999999998</v>
      </c>
      <c r="B8" s="30">
        <f t="shared" si="0"/>
        <v>-3.6289999999999623</v>
      </c>
      <c r="C8" s="4">
        <v>-358.19400000000002</v>
      </c>
      <c r="D8" s="31">
        <f t="shared" si="1"/>
        <v>3.0979414429999999</v>
      </c>
      <c r="E8">
        <v>3</v>
      </c>
      <c r="G8" s="22">
        <f>C8+$L$4*D8+$L$5*D8^2+$L$6*C8*D8</f>
        <v>-363.73563403413419</v>
      </c>
      <c r="H8" s="31">
        <f t="shared" si="2"/>
        <v>1.9126340341342143</v>
      </c>
      <c r="I8">
        <f t="shared" si="3"/>
        <v>-358.19400000000002</v>
      </c>
      <c r="J8" s="13">
        <f t="shared" si="4"/>
        <v>3.6289999999999623</v>
      </c>
      <c r="M8" t="s">
        <v>38</v>
      </c>
    </row>
    <row r="9" spans="1:13">
      <c r="A9" s="29">
        <v>-227.56899999999999</v>
      </c>
      <c r="B9" s="30">
        <f t="shared" si="0"/>
        <v>-3.6329999999999814</v>
      </c>
      <c r="C9" s="4">
        <v>-223.93600000000001</v>
      </c>
      <c r="D9" s="31">
        <f t="shared" si="1"/>
        <v>3.0979414429999999</v>
      </c>
      <c r="E9">
        <v>3</v>
      </c>
      <c r="G9" s="22">
        <f>C9+$L$4*D9+$L$5*D9^2+$L$6*C9*D9</f>
        <v>-229.9093625464341</v>
      </c>
      <c r="H9" s="31">
        <f t="shared" si="2"/>
        <v>2.3403625464341076</v>
      </c>
      <c r="I9">
        <f t="shared" si="3"/>
        <v>-223.93600000000001</v>
      </c>
      <c r="J9" s="13">
        <f t="shared" si="4"/>
        <v>3.6329999999999814</v>
      </c>
      <c r="M9" t="s">
        <v>39</v>
      </c>
    </row>
    <row r="10" spans="1:13">
      <c r="A10" s="4"/>
      <c r="B10" s="30">
        <f t="shared" si="0"/>
        <v>0</v>
      </c>
      <c r="D10" s="31">
        <f t="shared" si="1"/>
        <v>3.0979414429999999</v>
      </c>
      <c r="E10">
        <v>3</v>
      </c>
      <c r="G10" s="22">
        <f t="shared" ref="G10:G73" si="5">C10+$L$4*D10+$L$5*D10^2+$L$6*C10*D10</f>
        <v>-6.693465304782964</v>
      </c>
      <c r="H10" s="31">
        <f t="shared" si="2"/>
        <v>6.693465304782964</v>
      </c>
    </row>
    <row r="11" spans="1:13">
      <c r="B11" s="30">
        <f t="shared" si="0"/>
        <v>0</v>
      </c>
      <c r="D11" s="31">
        <f t="shared" si="1"/>
        <v>3.0979414429999999</v>
      </c>
      <c r="E11">
        <v>3</v>
      </c>
      <c r="G11" s="22">
        <f t="shared" si="5"/>
        <v>-6.693465304782964</v>
      </c>
      <c r="H11" s="31">
        <f t="shared" si="2"/>
        <v>6.693465304782964</v>
      </c>
    </row>
    <row r="12" spans="1:13">
      <c r="B12" s="30">
        <f t="shared" si="0"/>
        <v>0</v>
      </c>
      <c r="D12" s="31">
        <f t="shared" si="1"/>
        <v>3.0979414429999999</v>
      </c>
      <c r="E12">
        <v>3</v>
      </c>
      <c r="G12" s="22">
        <f t="shared" si="5"/>
        <v>-6.693465304782964</v>
      </c>
      <c r="H12" s="31">
        <f t="shared" si="2"/>
        <v>6.693465304782964</v>
      </c>
    </row>
    <row r="13" spans="1:13">
      <c r="B13" s="30"/>
      <c r="D13" s="31"/>
      <c r="G13" s="22">
        <f t="shared" si="5"/>
        <v>0</v>
      </c>
      <c r="H13" s="31">
        <f t="shared" si="2"/>
        <v>0</v>
      </c>
    </row>
    <row r="14" spans="1:13">
      <c r="B14" s="30"/>
      <c r="D14" s="31"/>
      <c r="G14" s="22">
        <f t="shared" si="5"/>
        <v>0</v>
      </c>
      <c r="H14" s="31">
        <f t="shared" si="2"/>
        <v>0</v>
      </c>
    </row>
    <row r="15" spans="1:13">
      <c r="B15" s="30"/>
      <c r="D15" s="31"/>
      <c r="G15" s="22">
        <f t="shared" si="5"/>
        <v>0</v>
      </c>
      <c r="H15" s="31">
        <f t="shared" si="2"/>
        <v>0</v>
      </c>
    </row>
    <row r="16" spans="1:13">
      <c r="B16" s="30">
        <f t="shared" si="0"/>
        <v>0</v>
      </c>
      <c r="D16" s="31">
        <f t="shared" si="1"/>
        <v>2.0979414429999999</v>
      </c>
      <c r="E16">
        <v>2</v>
      </c>
      <c r="G16" s="22">
        <f t="shared" si="5"/>
        <v>-3.2365280736406778</v>
      </c>
      <c r="H16" s="31">
        <f t="shared" si="2"/>
        <v>3.2365280736406778</v>
      </c>
    </row>
    <row r="17" spans="2:8">
      <c r="B17" s="30">
        <f t="shared" si="0"/>
        <v>0</v>
      </c>
      <c r="D17" s="31">
        <f t="shared" si="1"/>
        <v>2.0979414429999999</v>
      </c>
      <c r="E17">
        <v>2</v>
      </c>
      <c r="G17" s="22">
        <f t="shared" si="5"/>
        <v>-3.2365280736406778</v>
      </c>
      <c r="H17" s="31">
        <f t="shared" si="2"/>
        <v>3.2365280736406778</v>
      </c>
    </row>
    <row r="18" spans="2:8">
      <c r="B18" s="30">
        <f t="shared" si="0"/>
        <v>0</v>
      </c>
      <c r="D18" s="31">
        <f t="shared" si="1"/>
        <v>2.0979414429999999</v>
      </c>
      <c r="E18">
        <v>2</v>
      </c>
      <c r="G18" s="22">
        <f t="shared" si="5"/>
        <v>-3.2365280736406778</v>
      </c>
      <c r="H18" s="31">
        <f t="shared" si="2"/>
        <v>3.2365280736406778</v>
      </c>
    </row>
    <row r="19" spans="2:8">
      <c r="B19" s="30">
        <f t="shared" si="0"/>
        <v>0</v>
      </c>
      <c r="D19" s="31">
        <f t="shared" si="1"/>
        <v>2.0979414429999999</v>
      </c>
      <c r="E19">
        <v>2</v>
      </c>
      <c r="G19" s="22">
        <f t="shared" si="5"/>
        <v>-3.2365280736406778</v>
      </c>
      <c r="H19" s="31">
        <f t="shared" si="2"/>
        <v>3.2365280736406778</v>
      </c>
    </row>
    <row r="20" spans="2:8">
      <c r="B20" s="30">
        <f t="shared" si="0"/>
        <v>0</v>
      </c>
      <c r="D20" s="31">
        <f t="shared" si="1"/>
        <v>2.0979414429999999</v>
      </c>
      <c r="E20">
        <v>2</v>
      </c>
      <c r="G20" s="22">
        <f t="shared" si="5"/>
        <v>-3.2365280736406778</v>
      </c>
      <c r="H20" s="31">
        <f t="shared" si="2"/>
        <v>3.2365280736406778</v>
      </c>
    </row>
    <row r="21" spans="2:8">
      <c r="B21" s="30">
        <f t="shared" si="0"/>
        <v>0</v>
      </c>
      <c r="D21" s="31">
        <f t="shared" si="1"/>
        <v>2.0979414429999999</v>
      </c>
      <c r="E21">
        <v>2</v>
      </c>
      <c r="G21" s="22">
        <f t="shared" si="5"/>
        <v>-3.2365280736406778</v>
      </c>
      <c r="H21" s="31">
        <f t="shared" si="2"/>
        <v>3.2365280736406778</v>
      </c>
    </row>
    <row r="22" spans="2:8">
      <c r="B22" s="30">
        <f t="shared" si="0"/>
        <v>0</v>
      </c>
      <c r="D22" s="31">
        <f t="shared" si="1"/>
        <v>2.0979414429999999</v>
      </c>
      <c r="E22">
        <v>2</v>
      </c>
      <c r="G22" s="22">
        <f>C22+$L$4*D22+$L$5*D22^2+$L$6*C22*D22</f>
        <v>-3.2365280736406778</v>
      </c>
      <c r="H22" s="31">
        <f t="shared" si="2"/>
        <v>3.2365280736406778</v>
      </c>
    </row>
    <row r="23" spans="2:8">
      <c r="B23" s="30">
        <f t="shared" si="0"/>
        <v>0</v>
      </c>
      <c r="D23" s="31">
        <f t="shared" si="1"/>
        <v>2.0979414429999999</v>
      </c>
      <c r="E23">
        <v>2</v>
      </c>
      <c r="G23" s="22">
        <f t="shared" si="5"/>
        <v>-3.2365280736406778</v>
      </c>
      <c r="H23" s="31">
        <f t="shared" si="2"/>
        <v>3.2365280736406778</v>
      </c>
    </row>
    <row r="24" spans="2:8">
      <c r="B24" s="30">
        <f t="shared" si="0"/>
        <v>0</v>
      </c>
      <c r="D24" s="31">
        <f t="shared" si="1"/>
        <v>2.0979414429999999</v>
      </c>
      <c r="E24">
        <v>2</v>
      </c>
      <c r="G24" s="22">
        <f t="shared" si="5"/>
        <v>-3.2365280736406778</v>
      </c>
      <c r="H24" s="31">
        <f t="shared" si="2"/>
        <v>3.2365280736406778</v>
      </c>
    </row>
    <row r="25" spans="2:8">
      <c r="B25" s="30">
        <f t="shared" si="0"/>
        <v>0</v>
      </c>
      <c r="D25" s="31">
        <f t="shared" si="1"/>
        <v>2.0979414429999999</v>
      </c>
      <c r="E25">
        <v>2</v>
      </c>
      <c r="G25" s="22">
        <f t="shared" si="5"/>
        <v>-3.2365280736406778</v>
      </c>
      <c r="H25" s="31">
        <f t="shared" si="2"/>
        <v>3.2365280736406778</v>
      </c>
    </row>
    <row r="26" spans="2:8">
      <c r="B26" s="30">
        <f t="shared" si="0"/>
        <v>0</v>
      </c>
      <c r="D26" s="31">
        <f t="shared" si="1"/>
        <v>2.0979414429999999</v>
      </c>
      <c r="E26">
        <v>2</v>
      </c>
      <c r="G26" s="22">
        <f t="shared" si="5"/>
        <v>-3.2365280736406778</v>
      </c>
      <c r="H26" s="31">
        <f t="shared" si="2"/>
        <v>3.2365280736406778</v>
      </c>
    </row>
    <row r="27" spans="2:8">
      <c r="B27" s="30">
        <f t="shared" si="0"/>
        <v>0</v>
      </c>
      <c r="D27" s="31">
        <f t="shared" si="1"/>
        <v>2.0979414429999999</v>
      </c>
      <c r="E27">
        <v>2</v>
      </c>
      <c r="G27" s="22">
        <f t="shared" si="5"/>
        <v>-3.2365280736406778</v>
      </c>
      <c r="H27" s="31">
        <f t="shared" si="2"/>
        <v>3.2365280736406778</v>
      </c>
    </row>
    <row r="28" spans="2:8">
      <c r="B28" s="30">
        <f t="shared" si="0"/>
        <v>0</v>
      </c>
      <c r="D28" s="31">
        <f t="shared" si="1"/>
        <v>9.7941443000000003E-2</v>
      </c>
      <c r="G28" s="22">
        <f t="shared" si="5"/>
        <v>-3.0059611356106516E-2</v>
      </c>
      <c r="H28" s="31">
        <f t="shared" si="2"/>
        <v>3.0059611356106516E-2</v>
      </c>
    </row>
    <row r="29" spans="2:8">
      <c r="B29" s="30">
        <f t="shared" si="0"/>
        <v>0</v>
      </c>
      <c r="D29" s="31">
        <f t="shared" si="1"/>
        <v>9.7941443000000003E-2</v>
      </c>
      <c r="G29" s="22">
        <f t="shared" si="5"/>
        <v>-3.0059611356106516E-2</v>
      </c>
      <c r="H29" s="31">
        <f t="shared" si="2"/>
        <v>3.0059611356106516E-2</v>
      </c>
    </row>
    <row r="30" spans="2:8">
      <c r="B30" s="30">
        <f t="shared" si="0"/>
        <v>0</v>
      </c>
      <c r="D30" s="31">
        <f t="shared" si="1"/>
        <v>1.0979414430000001</v>
      </c>
      <c r="E30">
        <v>1</v>
      </c>
      <c r="G30" s="22">
        <f t="shared" si="5"/>
        <v>-1.0153928424983927</v>
      </c>
      <c r="H30" s="31">
        <f t="shared" si="2"/>
        <v>1.0153928424983927</v>
      </c>
    </row>
    <row r="31" spans="2:8">
      <c r="B31" s="30">
        <f t="shared" si="0"/>
        <v>0</v>
      </c>
      <c r="D31" s="31">
        <f t="shared" si="1"/>
        <v>1.0979414430000001</v>
      </c>
      <c r="E31">
        <v>1</v>
      </c>
      <c r="G31" s="22">
        <f t="shared" si="5"/>
        <v>-1.0153928424983927</v>
      </c>
      <c r="H31" s="31">
        <f t="shared" si="2"/>
        <v>1.0153928424983927</v>
      </c>
    </row>
    <row r="32" spans="2:8">
      <c r="B32" s="30">
        <f t="shared" si="0"/>
        <v>0</v>
      </c>
      <c r="D32" s="31">
        <f t="shared" si="1"/>
        <v>1.0979414430000001</v>
      </c>
      <c r="E32">
        <v>1</v>
      </c>
      <c r="G32" s="22">
        <f t="shared" si="5"/>
        <v>-1.0153928424983927</v>
      </c>
      <c r="H32" s="31">
        <f t="shared" si="2"/>
        <v>1.0153928424983927</v>
      </c>
    </row>
    <row r="33" spans="2:8">
      <c r="B33" s="30">
        <f t="shared" si="0"/>
        <v>0</v>
      </c>
      <c r="D33" s="31">
        <f t="shared" si="1"/>
        <v>1.0979414430000001</v>
      </c>
      <c r="E33">
        <v>1</v>
      </c>
      <c r="G33" s="22">
        <f t="shared" si="5"/>
        <v>-1.0153928424983927</v>
      </c>
      <c r="H33" s="31">
        <f t="shared" si="2"/>
        <v>1.0153928424983927</v>
      </c>
    </row>
    <row r="34" spans="2:8">
      <c r="B34" s="30">
        <f t="shared" si="0"/>
        <v>0</v>
      </c>
      <c r="D34" s="31">
        <f t="shared" si="1"/>
        <v>1.0979414430000001</v>
      </c>
      <c r="E34">
        <v>1</v>
      </c>
      <c r="G34" s="22">
        <f t="shared" si="5"/>
        <v>-1.0153928424983927</v>
      </c>
      <c r="H34" s="31">
        <f t="shared" si="2"/>
        <v>1.0153928424983927</v>
      </c>
    </row>
    <row r="35" spans="2:8">
      <c r="B35" s="30">
        <f t="shared" si="0"/>
        <v>0</v>
      </c>
      <c r="D35" s="31">
        <f t="shared" si="1"/>
        <v>1.0979414430000001</v>
      </c>
      <c r="E35">
        <v>1</v>
      </c>
      <c r="G35" s="22">
        <f t="shared" si="5"/>
        <v>-1.0153928424983927</v>
      </c>
      <c r="H35" s="31">
        <f t="shared" si="2"/>
        <v>1.0153928424983927</v>
      </c>
    </row>
    <row r="36" spans="2:8">
      <c r="B36" s="30">
        <f t="shared" si="0"/>
        <v>0</v>
      </c>
      <c r="D36" s="31">
        <f t="shared" si="1"/>
        <v>1.0979414430000001</v>
      </c>
      <c r="E36">
        <v>1</v>
      </c>
      <c r="G36" s="22">
        <f t="shared" si="5"/>
        <v>-1.0153928424983927</v>
      </c>
      <c r="H36" s="31">
        <f t="shared" si="2"/>
        <v>1.0153928424983927</v>
      </c>
    </row>
    <row r="37" spans="2:8">
      <c r="B37" s="30">
        <f t="shared" si="0"/>
        <v>0</v>
      </c>
      <c r="D37" s="31">
        <f t="shared" si="1"/>
        <v>1.0979414430000001</v>
      </c>
      <c r="E37">
        <v>1</v>
      </c>
      <c r="G37" s="22">
        <f t="shared" si="5"/>
        <v>-1.0153928424983927</v>
      </c>
      <c r="H37" s="31">
        <f t="shared" si="2"/>
        <v>1.0153928424983927</v>
      </c>
    </row>
    <row r="38" spans="2:8">
      <c r="B38" s="30">
        <f t="shared" si="0"/>
        <v>0</v>
      </c>
      <c r="D38" s="31">
        <f t="shared" si="1"/>
        <v>9.7941443000000003E-2</v>
      </c>
      <c r="G38" s="22">
        <f t="shared" si="5"/>
        <v>-3.0059611356106516E-2</v>
      </c>
      <c r="H38" s="31">
        <f t="shared" si="2"/>
        <v>3.0059611356106516E-2</v>
      </c>
    </row>
    <row r="39" spans="2:8">
      <c r="B39" s="30">
        <f t="shared" si="0"/>
        <v>0</v>
      </c>
      <c r="D39" s="31">
        <f t="shared" si="1"/>
        <v>9.7941443000000003E-2</v>
      </c>
      <c r="G39" s="22">
        <f t="shared" si="5"/>
        <v>-3.0059611356106516E-2</v>
      </c>
      <c r="H39" s="31">
        <f t="shared" si="2"/>
        <v>3.0059611356106516E-2</v>
      </c>
    </row>
    <row r="40" spans="2:8">
      <c r="B40" s="30">
        <f t="shared" si="0"/>
        <v>0</v>
      </c>
      <c r="D40" s="31">
        <f t="shared" si="1"/>
        <v>9.7941443000000003E-2</v>
      </c>
      <c r="E40">
        <v>0</v>
      </c>
      <c r="G40" s="22">
        <f t="shared" si="5"/>
        <v>-3.0059611356106516E-2</v>
      </c>
      <c r="H40" s="31">
        <f t="shared" si="2"/>
        <v>3.0059611356106516E-2</v>
      </c>
    </row>
    <row r="41" spans="2:8">
      <c r="B41" s="30">
        <f t="shared" si="0"/>
        <v>0</v>
      </c>
      <c r="D41" s="31">
        <f t="shared" si="1"/>
        <v>9.7941443000000003E-2</v>
      </c>
      <c r="E41">
        <v>0</v>
      </c>
      <c r="G41" s="22">
        <f t="shared" si="5"/>
        <v>-3.0059611356106516E-2</v>
      </c>
      <c r="H41" s="31">
        <f t="shared" si="2"/>
        <v>3.0059611356106516E-2</v>
      </c>
    </row>
    <row r="42" spans="2:8">
      <c r="B42" s="30">
        <f t="shared" si="0"/>
        <v>0</v>
      </c>
      <c r="D42" s="31">
        <f t="shared" si="1"/>
        <v>9.7941443000000003E-2</v>
      </c>
      <c r="E42">
        <v>0</v>
      </c>
      <c r="G42" s="22">
        <f t="shared" si="5"/>
        <v>-3.0059611356106516E-2</v>
      </c>
      <c r="H42" s="31">
        <f t="shared" si="2"/>
        <v>3.0059611356106516E-2</v>
      </c>
    </row>
    <row r="43" spans="2:8">
      <c r="B43" s="30">
        <f t="shared" si="0"/>
        <v>0</v>
      </c>
      <c r="D43" s="31">
        <f t="shared" si="1"/>
        <v>9.7941443000000003E-2</v>
      </c>
      <c r="E43">
        <v>0</v>
      </c>
      <c r="G43" s="22">
        <f t="shared" si="5"/>
        <v>-3.0059611356106516E-2</v>
      </c>
      <c r="H43" s="31">
        <f t="shared" si="2"/>
        <v>3.0059611356106516E-2</v>
      </c>
    </row>
    <row r="44" spans="2:8">
      <c r="B44" s="30">
        <f t="shared" si="0"/>
        <v>0</v>
      </c>
      <c r="D44" s="31">
        <f t="shared" si="1"/>
        <v>9.7941443000000003E-2</v>
      </c>
      <c r="E44">
        <v>0</v>
      </c>
      <c r="G44" s="22">
        <f t="shared" si="5"/>
        <v>-3.0059611356106516E-2</v>
      </c>
      <c r="H44" s="31">
        <f t="shared" si="2"/>
        <v>3.0059611356106516E-2</v>
      </c>
    </row>
    <row r="45" spans="2:8">
      <c r="B45" s="30">
        <f t="shared" si="0"/>
        <v>0</v>
      </c>
      <c r="D45" s="31">
        <f t="shared" si="1"/>
        <v>9.7941443000000003E-2</v>
      </c>
      <c r="E45">
        <v>0</v>
      </c>
      <c r="G45" s="22">
        <f t="shared" si="5"/>
        <v>-3.0059611356106516E-2</v>
      </c>
      <c r="H45" s="31">
        <f t="shared" si="2"/>
        <v>3.0059611356106516E-2</v>
      </c>
    </row>
    <row r="46" spans="2:8">
      <c r="B46" s="30">
        <f t="shared" si="0"/>
        <v>0</v>
      </c>
      <c r="D46" s="31">
        <f t="shared" si="1"/>
        <v>9.7941443000000003E-2</v>
      </c>
      <c r="E46">
        <v>0</v>
      </c>
      <c r="G46" s="22">
        <f t="shared" si="5"/>
        <v>-3.0059611356106516E-2</v>
      </c>
      <c r="H46" s="31">
        <f t="shared" si="2"/>
        <v>3.0059611356106516E-2</v>
      </c>
    </row>
    <row r="47" spans="2:8">
      <c r="B47" s="30">
        <f t="shared" si="0"/>
        <v>0</v>
      </c>
      <c r="D47" s="31">
        <f t="shared" si="1"/>
        <v>9.7941443000000003E-2</v>
      </c>
      <c r="E47">
        <v>0</v>
      </c>
      <c r="G47" s="22">
        <f t="shared" si="5"/>
        <v>-3.0059611356106516E-2</v>
      </c>
      <c r="H47" s="31">
        <f t="shared" si="2"/>
        <v>3.0059611356106516E-2</v>
      </c>
    </row>
    <row r="48" spans="2:8">
      <c r="B48" s="30">
        <f t="shared" si="0"/>
        <v>0</v>
      </c>
      <c r="D48" s="31">
        <f t="shared" si="1"/>
        <v>9.7941443000000003E-2</v>
      </c>
      <c r="G48" s="22">
        <f t="shared" si="5"/>
        <v>-3.0059611356106516E-2</v>
      </c>
      <c r="H48" s="31">
        <f t="shared" si="2"/>
        <v>3.0059611356106516E-2</v>
      </c>
    </row>
    <row r="49" spans="2:8">
      <c r="B49" s="30">
        <f t="shared" si="0"/>
        <v>0</v>
      </c>
      <c r="D49" s="31">
        <f t="shared" si="1"/>
        <v>9.7941443000000003E-2</v>
      </c>
      <c r="G49" s="22">
        <f t="shared" si="5"/>
        <v>-3.0059611356106516E-2</v>
      </c>
      <c r="H49" s="31">
        <f t="shared" si="2"/>
        <v>3.0059611356106516E-2</v>
      </c>
    </row>
    <row r="50" spans="2:8">
      <c r="B50" s="30">
        <f t="shared" si="0"/>
        <v>0</v>
      </c>
      <c r="D50" s="31">
        <f t="shared" si="1"/>
        <v>-0.90205855700000004</v>
      </c>
      <c r="E50">
        <v>-1</v>
      </c>
      <c r="G50" s="22">
        <f t="shared" si="5"/>
        <v>-0.28052838021382054</v>
      </c>
      <c r="H50" s="31">
        <f t="shared" si="2"/>
        <v>0.28052838021382054</v>
      </c>
    </row>
    <row r="51" spans="2:8">
      <c r="B51" s="30">
        <f t="shared" si="0"/>
        <v>0</v>
      </c>
      <c r="D51" s="31">
        <f t="shared" si="1"/>
        <v>-0.90205855700000004</v>
      </c>
      <c r="E51">
        <v>-1</v>
      </c>
      <c r="G51" s="22">
        <f t="shared" si="5"/>
        <v>-0.28052838021382054</v>
      </c>
      <c r="H51" s="31">
        <f t="shared" si="2"/>
        <v>0.28052838021382054</v>
      </c>
    </row>
    <row r="52" spans="2:8">
      <c r="B52" s="30">
        <f t="shared" si="0"/>
        <v>0</v>
      </c>
      <c r="D52" s="31">
        <f t="shared" si="1"/>
        <v>-0.90205855700000004</v>
      </c>
      <c r="E52">
        <v>-1</v>
      </c>
      <c r="G52" s="22">
        <f t="shared" si="5"/>
        <v>-0.28052838021382054</v>
      </c>
      <c r="H52" s="31">
        <f t="shared" si="2"/>
        <v>0.28052838021382054</v>
      </c>
    </row>
    <row r="53" spans="2:8">
      <c r="B53" s="30">
        <f t="shared" si="0"/>
        <v>0</v>
      </c>
      <c r="D53" s="31">
        <f t="shared" si="1"/>
        <v>-0.90205855700000004</v>
      </c>
      <c r="E53">
        <v>-1</v>
      </c>
      <c r="G53" s="22">
        <f t="shared" si="5"/>
        <v>-0.28052838021382054</v>
      </c>
      <c r="H53" s="31">
        <f t="shared" si="2"/>
        <v>0.28052838021382054</v>
      </c>
    </row>
    <row r="54" spans="2:8">
      <c r="B54" s="30">
        <f t="shared" si="0"/>
        <v>0</v>
      </c>
      <c r="D54" s="31">
        <f t="shared" si="1"/>
        <v>-0.90205855700000004</v>
      </c>
      <c r="E54">
        <v>-1</v>
      </c>
      <c r="G54" s="22">
        <f t="shared" si="5"/>
        <v>-0.28052838021382054</v>
      </c>
      <c r="H54" s="31">
        <f t="shared" si="2"/>
        <v>0.28052838021382054</v>
      </c>
    </row>
    <row r="55" spans="2:8">
      <c r="B55" s="30">
        <f t="shared" si="0"/>
        <v>0</v>
      </c>
      <c r="D55" s="31">
        <f t="shared" si="1"/>
        <v>-0.90205855700000004</v>
      </c>
      <c r="E55">
        <v>-1</v>
      </c>
      <c r="G55" s="22">
        <f t="shared" si="5"/>
        <v>-0.28052838021382054</v>
      </c>
      <c r="H55" s="31">
        <f t="shared" si="2"/>
        <v>0.28052838021382054</v>
      </c>
    </row>
    <row r="56" spans="2:8">
      <c r="B56" s="30">
        <f t="shared" si="0"/>
        <v>0</v>
      </c>
      <c r="D56" s="31">
        <f t="shared" si="1"/>
        <v>-0.90205855700000004</v>
      </c>
      <c r="E56">
        <v>-1</v>
      </c>
      <c r="G56" s="22">
        <f t="shared" si="5"/>
        <v>-0.28052838021382054</v>
      </c>
      <c r="H56" s="31">
        <f t="shared" si="2"/>
        <v>0.28052838021382054</v>
      </c>
    </row>
    <row r="57" spans="2:8">
      <c r="B57" s="30">
        <f t="shared" si="0"/>
        <v>0</v>
      </c>
      <c r="D57" s="31">
        <f t="shared" si="1"/>
        <v>-0.90205855700000004</v>
      </c>
      <c r="E57">
        <v>-1</v>
      </c>
      <c r="G57" s="22">
        <f t="shared" si="5"/>
        <v>-0.28052838021382054</v>
      </c>
      <c r="H57" s="31">
        <f t="shared" si="2"/>
        <v>0.28052838021382054</v>
      </c>
    </row>
    <row r="58" spans="2:8">
      <c r="B58" s="30">
        <f t="shared" si="0"/>
        <v>0</v>
      </c>
      <c r="D58" s="31">
        <f t="shared" si="1"/>
        <v>9.7941443000000003E-2</v>
      </c>
      <c r="G58" s="22">
        <f t="shared" si="5"/>
        <v>-3.0059611356106516E-2</v>
      </c>
      <c r="H58" s="31">
        <f t="shared" si="2"/>
        <v>3.0059611356106516E-2</v>
      </c>
    </row>
    <row r="59" spans="2:8">
      <c r="B59" s="30">
        <f t="shared" si="0"/>
        <v>0</v>
      </c>
      <c r="D59" s="31">
        <f t="shared" si="1"/>
        <v>-1.9020585569999999</v>
      </c>
      <c r="E59">
        <v>-2</v>
      </c>
      <c r="G59" s="22">
        <f t="shared" si="5"/>
        <v>-1.7667991490715345</v>
      </c>
      <c r="H59" s="31">
        <f t="shared" si="2"/>
        <v>1.7667991490715345</v>
      </c>
    </row>
    <row r="60" spans="2:8">
      <c r="B60" s="30">
        <f t="shared" si="0"/>
        <v>0</v>
      </c>
      <c r="D60" s="31">
        <f t="shared" si="1"/>
        <v>-1.9020585569999999</v>
      </c>
      <c r="E60">
        <v>-2</v>
      </c>
      <c r="G60" s="22">
        <f t="shared" si="5"/>
        <v>-1.7667991490715345</v>
      </c>
      <c r="H60" s="31">
        <f t="shared" si="2"/>
        <v>1.7667991490715345</v>
      </c>
    </row>
    <row r="61" spans="2:8">
      <c r="B61" s="30">
        <f t="shared" si="0"/>
        <v>0</v>
      </c>
      <c r="D61" s="31">
        <f t="shared" si="1"/>
        <v>-1.9020585569999999</v>
      </c>
      <c r="E61">
        <v>-2</v>
      </c>
      <c r="G61" s="22">
        <f t="shared" si="5"/>
        <v>-1.7667991490715345</v>
      </c>
      <c r="H61" s="31">
        <f t="shared" si="2"/>
        <v>1.7667991490715345</v>
      </c>
    </row>
    <row r="62" spans="2:8">
      <c r="B62" s="30">
        <f t="shared" si="0"/>
        <v>0</v>
      </c>
      <c r="D62" s="31">
        <f t="shared" si="1"/>
        <v>-1.9020585569999999</v>
      </c>
      <c r="E62">
        <v>-2</v>
      </c>
      <c r="G62" s="22">
        <f t="shared" si="5"/>
        <v>-1.7667991490715345</v>
      </c>
      <c r="H62" s="31">
        <f t="shared" si="2"/>
        <v>1.7667991490715345</v>
      </c>
    </row>
    <row r="63" spans="2:8">
      <c r="B63" s="30">
        <f t="shared" si="0"/>
        <v>0</v>
      </c>
      <c r="D63" s="31">
        <f t="shared" si="1"/>
        <v>-1.9020585569999999</v>
      </c>
      <c r="E63">
        <v>-2</v>
      </c>
      <c r="G63" s="22">
        <f t="shared" si="5"/>
        <v>-1.7667991490715345</v>
      </c>
      <c r="H63" s="31">
        <f t="shared" si="2"/>
        <v>1.7667991490715345</v>
      </c>
    </row>
    <row r="64" spans="2:8">
      <c r="B64" s="30">
        <f t="shared" si="0"/>
        <v>0</v>
      </c>
      <c r="D64" s="31">
        <f t="shared" si="1"/>
        <v>-1.9020585569999999</v>
      </c>
      <c r="E64">
        <v>-2</v>
      </c>
      <c r="G64" s="22">
        <f t="shared" si="5"/>
        <v>-1.7667991490715345</v>
      </c>
      <c r="H64" s="31">
        <f t="shared" si="2"/>
        <v>1.7667991490715345</v>
      </c>
    </row>
    <row r="65" spans="2:8">
      <c r="B65" s="30">
        <f t="shared" si="0"/>
        <v>0</v>
      </c>
      <c r="D65" s="31">
        <f t="shared" si="1"/>
        <v>9.7941443000000003E-2</v>
      </c>
      <c r="G65" s="22">
        <f t="shared" si="5"/>
        <v>-3.0059611356106516E-2</v>
      </c>
      <c r="H65" s="31">
        <f t="shared" si="2"/>
        <v>3.0059611356106516E-2</v>
      </c>
    </row>
    <row r="66" spans="2:8">
      <c r="B66" s="30">
        <f t="shared" si="0"/>
        <v>0</v>
      </c>
      <c r="D66" s="31">
        <f t="shared" si="1"/>
        <v>9.7941443000000003E-2</v>
      </c>
      <c r="G66" s="22">
        <f t="shared" si="5"/>
        <v>-3.0059611356106516E-2</v>
      </c>
      <c r="H66" s="31">
        <f t="shared" si="2"/>
        <v>3.0059611356106516E-2</v>
      </c>
    </row>
    <row r="67" spans="2:8">
      <c r="B67" s="30">
        <f t="shared" si="0"/>
        <v>0</v>
      </c>
      <c r="D67" s="31">
        <f t="shared" si="1"/>
        <v>-2.9020585570000001</v>
      </c>
      <c r="E67">
        <v>-3</v>
      </c>
      <c r="G67" s="22">
        <f t="shared" si="5"/>
        <v>-4.4888719179292487</v>
      </c>
      <c r="H67" s="31">
        <f t="shared" si="2"/>
        <v>4.4888719179292487</v>
      </c>
    </row>
    <row r="68" spans="2:8">
      <c r="B68" s="30">
        <f t="shared" si="0"/>
        <v>0</v>
      </c>
      <c r="D68" s="31">
        <f t="shared" si="1"/>
        <v>-2.9020585570000001</v>
      </c>
      <c r="E68">
        <v>-3</v>
      </c>
      <c r="G68" s="22">
        <f t="shared" si="5"/>
        <v>-4.4888719179292487</v>
      </c>
      <c r="H68" s="31">
        <f t="shared" si="2"/>
        <v>4.4888719179292487</v>
      </c>
    </row>
    <row r="69" spans="2:8">
      <c r="B69" s="30">
        <f t="shared" ref="B69:B75" si="6">A69-C69</f>
        <v>0</v>
      </c>
      <c r="D69" s="31">
        <f t="shared" ref="D69:D75" si="7">E69+$F$2</f>
        <v>-2.9020585570000001</v>
      </c>
      <c r="E69">
        <v>-3</v>
      </c>
      <c r="G69" s="22">
        <f t="shared" si="5"/>
        <v>-4.4888719179292487</v>
      </c>
      <c r="H69" s="31">
        <f t="shared" ref="H69:H75" si="8">A69-G69</f>
        <v>4.4888719179292487</v>
      </c>
    </row>
    <row r="70" spans="2:8">
      <c r="B70" s="30">
        <f t="shared" si="6"/>
        <v>0</v>
      </c>
      <c r="D70" s="31">
        <f t="shared" si="7"/>
        <v>-2.9020585570000001</v>
      </c>
      <c r="E70">
        <v>-3</v>
      </c>
      <c r="G70" s="22">
        <f t="shared" si="5"/>
        <v>-4.4888719179292487</v>
      </c>
      <c r="H70" s="31">
        <f t="shared" si="8"/>
        <v>4.4888719179292487</v>
      </c>
    </row>
    <row r="71" spans="2:8">
      <c r="B71" s="30">
        <f t="shared" si="6"/>
        <v>0</v>
      </c>
      <c r="D71" s="31">
        <f t="shared" si="7"/>
        <v>-2.9020585570000001</v>
      </c>
      <c r="E71">
        <v>-3</v>
      </c>
      <c r="G71" s="22">
        <f t="shared" si="5"/>
        <v>-4.4888719179292487</v>
      </c>
      <c r="H71" s="31">
        <f t="shared" si="8"/>
        <v>4.4888719179292487</v>
      </c>
    </row>
    <row r="72" spans="2:8">
      <c r="B72" s="30">
        <f t="shared" si="6"/>
        <v>0</v>
      </c>
      <c r="D72" s="31">
        <f t="shared" si="7"/>
        <v>-2.9020585570000001</v>
      </c>
      <c r="E72">
        <v>-3</v>
      </c>
      <c r="G72" s="22">
        <f t="shared" si="5"/>
        <v>-4.4888719179292487</v>
      </c>
      <c r="H72" s="31">
        <f t="shared" si="8"/>
        <v>4.4888719179292487</v>
      </c>
    </row>
    <row r="73" spans="2:8">
      <c r="B73" s="30">
        <f t="shared" si="6"/>
        <v>0</v>
      </c>
      <c r="D73" s="31">
        <f t="shared" si="7"/>
        <v>-2.9020585570000001</v>
      </c>
      <c r="E73">
        <v>-3</v>
      </c>
      <c r="G73" s="22">
        <f t="shared" si="5"/>
        <v>-4.4888719179292487</v>
      </c>
      <c r="H73" s="31">
        <f t="shared" si="8"/>
        <v>4.4888719179292487</v>
      </c>
    </row>
    <row r="74" spans="2:8">
      <c r="B74" s="30">
        <f t="shared" si="6"/>
        <v>0</v>
      </c>
      <c r="D74" s="31">
        <f t="shared" si="7"/>
        <v>-2.9020585570000001</v>
      </c>
      <c r="E74">
        <v>-3</v>
      </c>
      <c r="G74" s="22">
        <f t="shared" ref="G74:G75" si="9">C74+$L$4*D74+$L$5*D74^2+$L$6*C74*D74</f>
        <v>-4.4888719179292487</v>
      </c>
      <c r="H74" s="31">
        <f t="shared" si="8"/>
        <v>4.4888719179292487</v>
      </c>
    </row>
    <row r="75" spans="2:8">
      <c r="B75" s="30">
        <f t="shared" si="6"/>
        <v>0</v>
      </c>
      <c r="D75" s="31">
        <f t="shared" si="7"/>
        <v>-2.9020585570000001</v>
      </c>
      <c r="E75">
        <v>-3</v>
      </c>
      <c r="G75" s="22">
        <f t="shared" si="9"/>
        <v>-4.4888719179292487</v>
      </c>
      <c r="H75" s="31">
        <f t="shared" si="8"/>
        <v>4.4888719179292487</v>
      </c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2015-11-03T02:36:40Z</dcterms:modified>
  <dc:language>en-US</dc:language>
</cp:coreProperties>
</file>