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1860" yWindow="140" windowWidth="25860" windowHeight="15640" tabRatio="398"/>
  </bookViews>
  <sheets>
    <sheet name="X1" sheetId="1" r:id="rId1"/>
    <sheet name="X11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24" i="1"/>
  <c r="B3" i="1"/>
  <c r="F4" i="1"/>
  <c r="F5" i="1"/>
  <c r="F6" i="1"/>
  <c r="F7" i="1"/>
  <c r="F8" i="1"/>
  <c r="F9" i="1"/>
  <c r="F10" i="1"/>
  <c r="F11" i="1"/>
  <c r="F15" i="1"/>
  <c r="F16" i="1"/>
  <c r="F17" i="1"/>
  <c r="F18" i="1"/>
  <c r="F19" i="1"/>
  <c r="F20" i="1"/>
  <c r="F21" i="1"/>
  <c r="F22" i="1"/>
  <c r="F23" i="1"/>
  <c r="F29" i="1"/>
  <c r="F30" i="1"/>
  <c r="F31" i="1"/>
  <c r="F32" i="1"/>
  <c r="F33" i="1"/>
  <c r="F34" i="1"/>
  <c r="F35" i="1"/>
  <c r="F36" i="1"/>
  <c r="F37" i="1"/>
  <c r="F38" i="1"/>
  <c r="F41" i="1"/>
  <c r="F42" i="1"/>
  <c r="F43" i="1"/>
  <c r="F44" i="1"/>
  <c r="F45" i="1"/>
  <c r="F46" i="1"/>
  <c r="F47" i="1"/>
  <c r="F48" i="1"/>
  <c r="F49" i="1"/>
  <c r="F50" i="1"/>
  <c r="F51" i="1"/>
  <c r="F53" i="1"/>
  <c r="F54" i="1"/>
  <c r="F55" i="1"/>
  <c r="F56" i="1"/>
  <c r="F57" i="1"/>
  <c r="F58" i="1"/>
  <c r="F59" i="1"/>
  <c r="F60" i="1"/>
  <c r="F61" i="1"/>
  <c r="F62" i="1"/>
  <c r="F63" i="1"/>
  <c r="F67" i="1"/>
  <c r="F68" i="1"/>
  <c r="F69" i="1"/>
  <c r="F70" i="1"/>
  <c r="F71" i="1"/>
  <c r="F72" i="1"/>
  <c r="F73" i="1"/>
  <c r="F74" i="1"/>
  <c r="F75" i="1"/>
  <c r="F76" i="1"/>
  <c r="F77" i="1"/>
  <c r="F80" i="1"/>
  <c r="F81" i="1"/>
  <c r="F82" i="1"/>
  <c r="F83" i="1"/>
  <c r="F84" i="1"/>
  <c r="F85" i="1"/>
  <c r="F86" i="1"/>
  <c r="F87" i="1"/>
  <c r="F88" i="1"/>
  <c r="F89" i="1"/>
  <c r="F90" i="1"/>
  <c r="F92" i="1"/>
  <c r="F93" i="1"/>
  <c r="F94" i="1"/>
  <c r="F95" i="1"/>
  <c r="F96" i="1"/>
  <c r="F97" i="1"/>
  <c r="F98" i="1"/>
  <c r="F99" i="1"/>
  <c r="F100" i="1"/>
  <c r="F101" i="1"/>
  <c r="F102" i="1"/>
  <c r="F104" i="1"/>
  <c r="F105" i="1"/>
  <c r="F106" i="1"/>
  <c r="F107" i="1"/>
  <c r="F108" i="1"/>
  <c r="F109" i="1"/>
  <c r="F110" i="1"/>
  <c r="F111" i="1"/>
  <c r="F112" i="1"/>
  <c r="F113" i="1"/>
  <c r="G4" i="1"/>
  <c r="G5" i="1"/>
  <c r="G6" i="1"/>
  <c r="G7" i="1"/>
  <c r="G8" i="1"/>
  <c r="G9" i="1"/>
  <c r="G10" i="1"/>
  <c r="G11" i="1"/>
  <c r="G15" i="1"/>
  <c r="G16" i="1"/>
  <c r="G17" i="1"/>
  <c r="G18" i="1"/>
  <c r="G19" i="1"/>
  <c r="G20" i="1"/>
  <c r="G21" i="1"/>
  <c r="G22" i="1"/>
  <c r="G23" i="1"/>
  <c r="G24" i="1"/>
  <c r="G29" i="1"/>
  <c r="G30" i="1"/>
  <c r="G31" i="1"/>
  <c r="G32" i="1"/>
  <c r="G33" i="1"/>
  <c r="G34" i="1"/>
  <c r="G35" i="1"/>
  <c r="G36" i="1"/>
  <c r="G37" i="1"/>
  <c r="G38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3" i="1"/>
  <c r="B10" i="1"/>
  <c r="B11" i="1"/>
  <c r="B4" i="1"/>
  <c r="B5" i="1"/>
  <c r="B6" i="1"/>
  <c r="B7" i="1"/>
  <c r="B8" i="1"/>
  <c r="B9" i="1"/>
  <c r="B15" i="1"/>
  <c r="B16" i="1"/>
  <c r="B17" i="1"/>
  <c r="B18" i="1"/>
  <c r="B19" i="1"/>
  <c r="B20" i="1"/>
  <c r="B21" i="1"/>
  <c r="B22" i="1"/>
  <c r="B23" i="1"/>
  <c r="B24" i="1"/>
  <c r="B29" i="1"/>
  <c r="B30" i="1"/>
  <c r="B31" i="1"/>
  <c r="B32" i="1"/>
  <c r="B33" i="1"/>
  <c r="B34" i="1"/>
  <c r="B35" i="1"/>
  <c r="B36" i="1"/>
  <c r="B37" i="1"/>
  <c r="B38" i="1"/>
  <c r="B67" i="1"/>
  <c r="B68" i="1"/>
  <c r="B69" i="1"/>
  <c r="B70" i="1"/>
  <c r="B71" i="1"/>
  <c r="B72" i="1"/>
  <c r="B73" i="1"/>
  <c r="B74" i="1"/>
  <c r="B75" i="1"/>
  <c r="B76" i="1"/>
  <c r="B77" i="1"/>
  <c r="B80" i="1"/>
  <c r="B81" i="1"/>
  <c r="B82" i="1"/>
  <c r="B83" i="1"/>
  <c r="B84" i="1"/>
  <c r="B85" i="1"/>
  <c r="B86" i="1"/>
  <c r="B87" i="1"/>
  <c r="B88" i="1"/>
  <c r="B89" i="1"/>
  <c r="B102" i="1"/>
  <c r="B92" i="1"/>
  <c r="B93" i="1"/>
  <c r="B94" i="1"/>
  <c r="B95" i="1"/>
  <c r="B96" i="1"/>
  <c r="B97" i="1"/>
  <c r="B98" i="1"/>
  <c r="B99" i="1"/>
  <c r="B100" i="1"/>
  <c r="B101" i="1"/>
  <c r="B110" i="1"/>
  <c r="B111" i="1"/>
  <c r="B112" i="1"/>
  <c r="B113" i="1"/>
  <c r="B105" i="1"/>
  <c r="B106" i="1"/>
  <c r="B107" i="1"/>
  <c r="B108" i="1"/>
  <c r="B109" i="1"/>
  <c r="B104" i="1"/>
  <c r="B90" i="1"/>
  <c r="B50" i="1"/>
  <c r="B51" i="1"/>
  <c r="B56" i="1"/>
  <c r="B57" i="1"/>
  <c r="B58" i="1"/>
  <c r="B59" i="1"/>
  <c r="B60" i="1"/>
  <c r="B61" i="1"/>
  <c r="B62" i="1"/>
  <c r="B63" i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G22" i="2"/>
  <c r="G10" i="2"/>
  <c r="G11" i="2"/>
  <c r="G12" i="2"/>
  <c r="G13" i="2"/>
  <c r="G14" i="2"/>
  <c r="G15" i="2"/>
  <c r="G16" i="2"/>
  <c r="G17" i="2"/>
  <c r="G18" i="2"/>
  <c r="G19" i="2"/>
  <c r="G20" i="2"/>
  <c r="G21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G4" i="2"/>
  <c r="I9" i="2"/>
  <c r="J9" i="2"/>
  <c r="G9" i="2"/>
  <c r="H9" i="2"/>
  <c r="I8" i="2"/>
  <c r="J8" i="2"/>
  <c r="G8" i="2"/>
  <c r="H8" i="2"/>
  <c r="I6" i="2"/>
  <c r="J6" i="2"/>
  <c r="G6" i="2"/>
  <c r="H6" i="2"/>
  <c r="I5" i="2"/>
  <c r="J5" i="2"/>
  <c r="G5" i="2"/>
  <c r="H5" i="2"/>
  <c r="D4" i="2"/>
  <c r="I4" i="2"/>
  <c r="J4" i="2"/>
  <c r="H4" i="2"/>
  <c r="B4" i="2"/>
  <c r="G1" i="2"/>
  <c r="B41" i="1"/>
  <c r="B42" i="1"/>
  <c r="B43" i="1"/>
  <c r="B44" i="1"/>
  <c r="B45" i="1"/>
  <c r="B46" i="1"/>
  <c r="B47" i="1"/>
  <c r="B48" i="1"/>
  <c r="B49" i="1"/>
  <c r="B53" i="1"/>
  <c r="B54" i="1"/>
  <c r="B55" i="1"/>
</calcChain>
</file>

<file path=xl/sharedStrings.xml><?xml version="1.0" encoding="utf-8"?>
<sst xmlns="http://schemas.openxmlformats.org/spreadsheetml/2006/main" count="49" uniqueCount="44">
  <si>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</si>
  <si>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</si>
  <si>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</si>
  <si>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</si>
  <si>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X</t>
  </si>
  <si>
    <t>TH_tar(?)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</si>
  <si>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</si>
  <si>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</si>
  <si>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</si>
  <si>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</si>
  <si>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</si>
  <si>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</si>
  <si>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</si>
  <si>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</si>
  <si>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</si>
  <si>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</si>
  <si>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</si>
  <si>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XC-X</t>
    <phoneticPr fontId="2" type="noConversion"/>
  </si>
  <si>
    <t>X1</t>
    <phoneticPr fontId="2" type="noConversion"/>
  </si>
  <si>
    <t>delta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</si>
  <si>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</si>
  <si>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</si>
  <si>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</si>
  <si>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RUN#6043</t>
    <phoneticPr fontId="2" type="noConversion"/>
  </si>
  <si>
    <t>RUN#6044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</si>
  <si>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</si>
  <si>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</si>
  <si>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</si>
  <si>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</si>
  <si>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</si>
  <si>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</si>
  <si>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XC-X1</t>
  </si>
  <si>
    <t>X1</t>
  </si>
  <si>
    <t>p+p0</t>
    <phoneticPr fontId="6" type="noConversion"/>
  </si>
  <si>
    <t>Phitar [deg]</t>
    <phoneticPr fontId="6" type="noConversion"/>
  </si>
  <si>
    <t>X11</t>
  </si>
  <si>
    <t>Delta</t>
  </si>
  <si>
    <t>xc = x1+A1*(ph+0.1deg) + A2*(ph+0.1deg)^2 + B1*x1*(ph+0.1deg)</t>
  </si>
  <si>
    <t>A1</t>
    <phoneticPr fontId="6" type="noConversion"/>
  </si>
  <si>
    <t>A2</t>
    <phoneticPr fontId="6" type="noConversion"/>
  </si>
  <si>
    <t>A3</t>
    <phoneticPr fontId="6" type="noConversion"/>
  </si>
  <si>
    <t>B1</t>
    <phoneticPr fontId="6" type="noConversion"/>
  </si>
  <si>
    <t>B2</t>
    <phoneticPr fontId="6" type="noConversion"/>
  </si>
  <si>
    <t>B3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</si>
</sst>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4" borderId="4" xfId="0" applyNumberFormat="1" applyFill="1" applyBorder="1"/>
    <xf numFmtId="176" fontId="0" fillId="0" borderId="0" xfId="0" applyNumberFormat="1"/>
    <xf numFmtId="176" fontId="0" fillId="4" borderId="0" xfId="0" applyNumberFormat="1" applyFill="1"/>
    <xf numFmtId="176" fontId="0" fillId="4" borderId="0" xfId="0" applyNumberFormat="1" applyFill="1" applyBorder="1"/>
    <xf numFmtId="0" fontId="0" fillId="0" borderId="4" xfId="0" applyBorder="1"/>
    <xf numFmtId="0" fontId="0" fillId="0" borderId="0" xfId="0" applyBorder="1"/>
    <xf numFmtId="176" fontId="0" fillId="0" borderId="0" xfId="0" applyNumberFormat="1" applyBorder="1"/>
    <xf numFmtId="176" fontId="0" fillId="0" borderId="4" xfId="0" applyNumberFormat="1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3" fillId="0" borderId="0" xfId="0" applyFont="1" applyFill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3" xfId="0" applyFont="1" applyBorder="1"/>
    <xf numFmtId="0" fontId="7" fillId="5" borderId="0" xfId="0" applyFont="1" applyFill="1"/>
    <xf numFmtId="176" fontId="7" fillId="6" borderId="0" xfId="0" applyNumberFormat="1" applyFont="1" applyFill="1"/>
    <xf numFmtId="176" fontId="7" fillId="0" borderId="0" xfId="0" applyNumberFormat="1" applyFont="1"/>
    <xf numFmtId="177" fontId="7" fillId="0" borderId="0" xfId="0" applyNumberFormat="1" applyFont="1"/>
    <xf numFmtId="177" fontId="0" fillId="0" borderId="0" xfId="0" applyNumberFormat="1"/>
    <xf numFmtId="0" fontId="7" fillId="7" borderId="0" xfId="0" applyFont="1" applyFill="1"/>
    <xf numFmtId="178" fontId="0" fillId="0" borderId="0" xfId="0" applyNumberFormat="1"/>
    <xf numFmtId="178" fontId="3" fillId="3" borderId="0" xfId="0" applyNumberFormat="1" applyFont="1" applyFill="1"/>
    <xf numFmtId="178" fontId="3" fillId="0" borderId="0" xfId="0" applyNumberFormat="1" applyFont="1" applyFill="1"/>
  </cellXfs>
  <cellStyles count="24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22138364779874"/>
          <c:y val="0.0531388596110525"/>
          <c:w val="0.859260634873471"/>
          <c:h val="0.9289617486338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'X1'!$C$3:$C$113</c:f>
              <c:numCache>
                <c:formatCode>General</c:formatCode>
                <c:ptCount val="111"/>
                <c:pt idx="0">
                  <c:v>-441.799988</c:v>
                </c:pt>
                <c:pt idx="1">
                  <c:v>-420.600006</c:v>
                </c:pt>
                <c:pt idx="2">
                  <c:v>-353.799988</c:v>
                </c:pt>
                <c:pt idx="3">
                  <c:v>-228.600006</c:v>
                </c:pt>
                <c:pt idx="4">
                  <c:v>-117.800003</c:v>
                </c:pt>
                <c:pt idx="5">
                  <c:v>-43.0</c:v>
                </c:pt>
                <c:pt idx="6">
                  <c:v>-24.6</c:v>
                </c:pt>
                <c:pt idx="7">
                  <c:v>161.0</c:v>
                </c:pt>
                <c:pt idx="8">
                  <c:v>277.799988</c:v>
                </c:pt>
                <c:pt idx="12">
                  <c:v>-441.0</c:v>
                </c:pt>
                <c:pt idx="13">
                  <c:v>-419.799988</c:v>
                </c:pt>
                <c:pt idx="14">
                  <c:v>-352.600006</c:v>
                </c:pt>
                <c:pt idx="15">
                  <c:v>-227.800003</c:v>
                </c:pt>
                <c:pt idx="16">
                  <c:v>-117.0</c:v>
                </c:pt>
                <c:pt idx="17">
                  <c:v>-41.400002</c:v>
                </c:pt>
                <c:pt idx="18">
                  <c:v>-23.799999</c:v>
                </c:pt>
                <c:pt idx="19">
                  <c:v>135.800003</c:v>
                </c:pt>
                <c:pt idx="20">
                  <c:v>163.0</c:v>
                </c:pt>
                <c:pt idx="21">
                  <c:v>282.600006</c:v>
                </c:pt>
                <c:pt idx="26" formatCode="0.000">
                  <c:v>-439.0</c:v>
                </c:pt>
                <c:pt idx="27" formatCode="0.000">
                  <c:v>-418.200012</c:v>
                </c:pt>
                <c:pt idx="28" formatCode="0.000">
                  <c:v>-350.600006</c:v>
                </c:pt>
                <c:pt idx="29" formatCode="0.000">
                  <c:v>-225.399994</c:v>
                </c:pt>
                <c:pt idx="30" formatCode="0.000">
                  <c:v>-113.800003</c:v>
                </c:pt>
                <c:pt idx="31" formatCode="0.000">
                  <c:v>-37.799999</c:v>
                </c:pt>
                <c:pt idx="32" formatCode="0.000">
                  <c:v>-19.799999</c:v>
                </c:pt>
                <c:pt idx="33" formatCode="0.000">
                  <c:v>139.0</c:v>
                </c:pt>
                <c:pt idx="34" formatCode="0.000">
                  <c:v>168.600006</c:v>
                </c:pt>
                <c:pt idx="35" formatCode="0.000">
                  <c:v>290.200012</c:v>
                </c:pt>
                <c:pt idx="38" formatCode="0.000">
                  <c:v>-540.599976</c:v>
                </c:pt>
                <c:pt idx="39" formatCode="0.000">
                  <c:v>-438.600006</c:v>
                </c:pt>
                <c:pt idx="40" formatCode="0.000">
                  <c:v>-417.799988</c:v>
                </c:pt>
                <c:pt idx="41" formatCode="0.000">
                  <c:v>-349.799988</c:v>
                </c:pt>
                <c:pt idx="42" formatCode="0.000">
                  <c:v>-224.199997</c:v>
                </c:pt>
                <c:pt idx="43" formatCode="0.000">
                  <c:v>-112.199997</c:v>
                </c:pt>
                <c:pt idx="44" formatCode="0.000">
                  <c:v>-35.400002</c:v>
                </c:pt>
                <c:pt idx="45" formatCode="0.000">
                  <c:v>-17.799999</c:v>
                </c:pt>
                <c:pt idx="46" formatCode="0.000">
                  <c:v>142.600006</c:v>
                </c:pt>
                <c:pt idx="47" formatCode="0.000">
                  <c:v>172.199997</c:v>
                </c:pt>
                <c:pt idx="48" formatCode="0.000">
                  <c:v>295.0</c:v>
                </c:pt>
                <c:pt idx="50" formatCode="0.000">
                  <c:v>-542.599976</c:v>
                </c:pt>
                <c:pt idx="51" formatCode="0.000">
                  <c:v>-440.200012</c:v>
                </c:pt>
                <c:pt idx="52" formatCode="0.000">
                  <c:v>-419.399994</c:v>
                </c:pt>
                <c:pt idx="53" formatCode="0.000">
                  <c:v>-351.399994</c:v>
                </c:pt>
                <c:pt idx="54" formatCode="0.000">
                  <c:v>-225.399994</c:v>
                </c:pt>
                <c:pt idx="55" formatCode="0.000">
                  <c:v>-113.0</c:v>
                </c:pt>
                <c:pt idx="56" formatCode="0.000">
                  <c:v>-36.200001</c:v>
                </c:pt>
                <c:pt idx="57" formatCode="0.000">
                  <c:v>-18.200001</c:v>
                </c:pt>
                <c:pt idx="58" formatCode="0.000">
                  <c:v>143.0</c:v>
                </c:pt>
                <c:pt idx="59" formatCode="0.000">
                  <c:v>173.0</c:v>
                </c:pt>
                <c:pt idx="60" formatCode="0.000">
                  <c:v>297.0</c:v>
                </c:pt>
                <c:pt idx="64">
                  <c:v>-545.799988</c:v>
                </c:pt>
                <c:pt idx="65">
                  <c:v>-443.399994</c:v>
                </c:pt>
                <c:pt idx="66">
                  <c:v>-422.200012</c:v>
                </c:pt>
                <c:pt idx="67">
                  <c:v>-354.200012</c:v>
                </c:pt>
                <c:pt idx="68">
                  <c:v>-227.800003</c:v>
                </c:pt>
                <c:pt idx="69">
                  <c:v>-114.599998</c:v>
                </c:pt>
                <c:pt idx="70">
                  <c:v>-37.400002</c:v>
                </c:pt>
                <c:pt idx="71">
                  <c:v>-19.799999</c:v>
                </c:pt>
                <c:pt idx="72">
                  <c:v>142.199997</c:v>
                </c:pt>
                <c:pt idx="73">
                  <c:v>172.199997</c:v>
                </c:pt>
                <c:pt idx="74">
                  <c:v>297.0</c:v>
                </c:pt>
                <c:pt idx="77">
                  <c:v>-549.799988</c:v>
                </c:pt>
                <c:pt idx="78">
                  <c:v>-446.600006</c:v>
                </c:pt>
                <c:pt idx="79">
                  <c:v>-425.799988</c:v>
                </c:pt>
                <c:pt idx="80">
                  <c:v>-357.399994</c:v>
                </c:pt>
                <c:pt idx="81" formatCode="0.000">
                  <c:v>-230.600006</c:v>
                </c:pt>
                <c:pt idx="82">
                  <c:v>-117.400002</c:v>
                </c:pt>
                <c:pt idx="83">
                  <c:v>-40.200001</c:v>
                </c:pt>
                <c:pt idx="84">
                  <c:v>-22.200001</c:v>
                </c:pt>
                <c:pt idx="85">
                  <c:v>140.600006</c:v>
                </c:pt>
                <c:pt idx="86">
                  <c:v>170.600006</c:v>
                </c:pt>
                <c:pt idx="87">
                  <c:v>295.799988</c:v>
                </c:pt>
                <c:pt idx="89">
                  <c:v>-553.799988</c:v>
                </c:pt>
                <c:pt idx="90">
                  <c:v>-450.200012</c:v>
                </c:pt>
                <c:pt idx="91">
                  <c:v>-429.0</c:v>
                </c:pt>
                <c:pt idx="92">
                  <c:v>-360.200012</c:v>
                </c:pt>
                <c:pt idx="93">
                  <c:v>-233.399994</c:v>
                </c:pt>
                <c:pt idx="94">
                  <c:v>-119.800003</c:v>
                </c:pt>
                <c:pt idx="95">
                  <c:v>-42.200001</c:v>
                </c:pt>
                <c:pt idx="96">
                  <c:v>-23.799999</c:v>
                </c:pt>
                <c:pt idx="97">
                  <c:v>139.0</c:v>
                </c:pt>
                <c:pt idx="98">
                  <c:v>169.399994</c:v>
                </c:pt>
                <c:pt idx="99">
                  <c:v>295.0</c:v>
                </c:pt>
                <c:pt idx="101" formatCode="0.000">
                  <c:v>-554.599976</c:v>
                </c:pt>
                <c:pt idx="102" formatCode="0.000">
                  <c:v>-451.0</c:v>
                </c:pt>
                <c:pt idx="103" formatCode="0.000">
                  <c:v>-429.399994</c:v>
                </c:pt>
                <c:pt idx="104" formatCode="0.000">
                  <c:v>-361.0</c:v>
                </c:pt>
                <c:pt idx="105" formatCode="0.000">
                  <c:v>-233.800003</c:v>
                </c:pt>
                <c:pt idx="106" formatCode="0.000">
                  <c:v>-120.199997</c:v>
                </c:pt>
                <c:pt idx="107" formatCode="0.000">
                  <c:v>-25.0</c:v>
                </c:pt>
                <c:pt idx="108" formatCode="0.000">
                  <c:v>138.199997</c:v>
                </c:pt>
                <c:pt idx="109" formatCode="0.000">
                  <c:v>168.600006</c:v>
                </c:pt>
                <c:pt idx="110" formatCode="0.000">
                  <c:v>294.600006</c:v>
                </c:pt>
              </c:numCache>
            </c:numRef>
          </c:xVal>
          <c:yVal>
            <c:numRef>
              <c:f>'X1'!$D$3:$D$113</c:f>
              <c:numCache>
                <c:formatCode>General</c:formatCode>
                <c:ptCount val="111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</c:v>
                </c:pt>
                <c:pt idx="18">
                  <c:v>1.1</c:v>
                </c:pt>
                <c:pt idx="19">
                  <c:v>1.1</c:v>
                </c:pt>
                <c:pt idx="20">
                  <c:v>1.1</c:v>
                </c:pt>
                <c:pt idx="21">
                  <c:v>1.1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4">
                  <c:v>-0.4</c:v>
                </c:pt>
                <c:pt idx="65">
                  <c:v>-0.4</c:v>
                </c:pt>
                <c:pt idx="66">
                  <c:v>-0.4</c:v>
                </c:pt>
                <c:pt idx="67">
                  <c:v>-0.4</c:v>
                </c:pt>
                <c:pt idx="68">
                  <c:v>-0.4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</c:v>
                </c:pt>
                <c:pt idx="74">
                  <c:v>-0.4</c:v>
                </c:pt>
                <c:pt idx="77">
                  <c:v>-0.8</c:v>
                </c:pt>
                <c:pt idx="78">
                  <c:v>-0.8</c:v>
                </c:pt>
                <c:pt idx="79">
                  <c:v>-0.8</c:v>
                </c:pt>
                <c:pt idx="80">
                  <c:v>-0.8</c:v>
                </c:pt>
                <c:pt idx="81">
                  <c:v>-0.8</c:v>
                </c:pt>
                <c:pt idx="82">
                  <c:v>-0.8</c:v>
                </c:pt>
                <c:pt idx="83">
                  <c:v>-0.8</c:v>
                </c:pt>
                <c:pt idx="84">
                  <c:v>-0.8</c:v>
                </c:pt>
                <c:pt idx="85">
                  <c:v>-0.8</c:v>
                </c:pt>
                <c:pt idx="86">
                  <c:v>-0.8</c:v>
                </c:pt>
                <c:pt idx="87">
                  <c:v>-0.8</c:v>
                </c:pt>
                <c:pt idx="89">
                  <c:v>-1.1</c:v>
                </c:pt>
                <c:pt idx="90">
                  <c:v>-1.1</c:v>
                </c:pt>
                <c:pt idx="91">
                  <c:v>-1.1</c:v>
                </c:pt>
                <c:pt idx="92">
                  <c:v>-1.1</c:v>
                </c:pt>
                <c:pt idx="93">
                  <c:v>-1.1</c:v>
                </c:pt>
                <c:pt idx="94">
                  <c:v>-1.1</c:v>
                </c:pt>
                <c:pt idx="95">
                  <c:v>-1.1</c:v>
                </c:pt>
                <c:pt idx="96">
                  <c:v>-1.1</c:v>
                </c:pt>
                <c:pt idx="97">
                  <c:v>-1.1</c:v>
                </c:pt>
                <c:pt idx="98">
                  <c:v>-1.1</c:v>
                </c:pt>
                <c:pt idx="99">
                  <c:v>-1.1</c:v>
                </c:pt>
                <c:pt idx="101">
                  <c:v>-1.3</c:v>
                </c:pt>
                <c:pt idx="102">
                  <c:v>-1.3</c:v>
                </c:pt>
                <c:pt idx="103">
                  <c:v>-1.3</c:v>
                </c:pt>
                <c:pt idx="104">
                  <c:v>-1.3</c:v>
                </c:pt>
                <c:pt idx="105">
                  <c:v>-1.3</c:v>
                </c:pt>
                <c:pt idx="106">
                  <c:v>-1.3</c:v>
                </c:pt>
                <c:pt idx="107">
                  <c:v>-1.3</c:v>
                </c:pt>
                <c:pt idx="108">
                  <c:v>-1.3</c:v>
                </c:pt>
                <c:pt idx="109">
                  <c:v>-1.3</c:v>
                </c:pt>
                <c:pt idx="110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48808"/>
        <c:axId val="-2112103768"/>
      </c:scatterChart>
      <c:valAx>
        <c:axId val="212044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103768"/>
        <c:crosses val="autoZero"/>
        <c:crossBetween val="midCat"/>
      </c:valAx>
      <c:valAx>
        <c:axId val="-2112103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448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9</xdr:row>
      <xdr:rowOff>25400</xdr:rowOff>
    </xdr:from>
    <xdr:to>
      <xdr:col>23</xdr:col>
      <xdr:colOff>241300</xdr:colOff>
      <xdr:row>33</xdr:row>
      <xdr:rowOff>101600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tabSelected="1" workbookViewId="0">
      <selection activeCell="F4" sqref="F4"/>
    </sheetView>
  </sheetViews>
  <sheetFormatPr baseColWidth="10" defaultColWidth="8.83203125" defaultRowHeight="15" x14ac:dyDescent="0"/>
  <cols>
    <col min="3" max="3" width="9.83203125" customWidth="1"/>
    <col min="7" max="7" width="11" style="35" customWidth="1"/>
  </cols>
  <sheetData>
    <row r="1" spans="1:10">
      <c r="A1" s="1" t="s">
        <v>23</v>
      </c>
      <c r="B1" s="1" t="s">
        <v>24</v>
      </c>
      <c r="C1" s="2" t="s">
        <v>0</v>
      </c>
      <c r="D1" s="3" t="s">
        <v>1</v>
      </c>
    </row>
    <row r="2" spans="1:10">
      <c r="A2" s="4" t="s">
        <v>3</v>
      </c>
      <c r="B2" s="4" t="s">
        <v>17</v>
      </c>
      <c r="C2" s="4" t="s">
        <v>4</v>
      </c>
      <c r="D2" s="4" t="s">
        <v>5</v>
      </c>
      <c r="F2" s="16" t="s">
        <v>18</v>
      </c>
      <c r="G2" s="36" t="s">
        <v>19</v>
      </c>
      <c r="J2" t="s">
        <v>2</v>
      </c>
    </row>
    <row r="3" spans="1:10">
      <c r="A3" s="6">
        <v>-440.2</v>
      </c>
      <c r="B3" s="8">
        <f>A3-C3</f>
        <v>1.5999879999999962</v>
      </c>
      <c r="C3">
        <v>-441.79998799999998</v>
      </c>
      <c r="D3">
        <v>1.3</v>
      </c>
      <c r="E3" t="s">
        <v>7</v>
      </c>
      <c r="F3" s="17">
        <f>C3+$J$3*D3+$J$4*D3*D3+$J$5*D3*D3*D3+$J$6*C3*D3+$J$7*C3*D3*D3+$J$8*C3*D3*D3*D3</f>
        <v>-441.55498538441481</v>
      </c>
      <c r="G3" s="37">
        <f>A3-F3</f>
        <v>1.3549853844148174</v>
      </c>
      <c r="I3" t="s">
        <v>6</v>
      </c>
      <c r="J3">
        <v>-1.660382</v>
      </c>
    </row>
    <row r="4" spans="1:10">
      <c r="A4" s="6">
        <v>-419.4</v>
      </c>
      <c r="B4" s="8">
        <f t="shared" ref="B4:B11" si="0">A4-C4</f>
        <v>1.2000060000000303</v>
      </c>
      <c r="C4">
        <v>-420.60000600000001</v>
      </c>
      <c r="D4">
        <v>1.3</v>
      </c>
      <c r="F4" s="17">
        <f>C4+$J$3*D4+$J$4*D4*D4+$J$5*D4*D4*D4+$J$6*C4*D4+$J$7*C4*D4*D4+$J$8*C4*D4*D4*D4</f>
        <v>-419.89922999579255</v>
      </c>
      <c r="G4" s="37">
        <f t="shared" ref="G4:G67" si="1">A4-F4</f>
        <v>0.49922999579257521</v>
      </c>
      <c r="I4" t="s">
        <v>8</v>
      </c>
      <c r="J4">
        <v>4.719398</v>
      </c>
    </row>
    <row r="5" spans="1:10">
      <c r="A5" s="6">
        <v>-351.4</v>
      </c>
      <c r="B5" s="8">
        <f t="shared" si="0"/>
        <v>2.3999880000000076</v>
      </c>
      <c r="C5">
        <v>-353.79998799999998</v>
      </c>
      <c r="D5">
        <v>1.3</v>
      </c>
      <c r="F5" s="17">
        <f t="shared" ref="F5:F67" si="2">C5+$J$3*D5+$J$4*D5*D5+$J$5*D5*D5*D5+$J$6*C5*D5+$J$7*C5*D5*D5+$J$8*C5*D5*D5*D5</f>
        <v>-351.66309424041481</v>
      </c>
      <c r="G5" s="37">
        <f t="shared" si="1"/>
        <v>0.26309424041482998</v>
      </c>
      <c r="I5" t="s">
        <v>9</v>
      </c>
      <c r="J5">
        <v>1.786923</v>
      </c>
    </row>
    <row r="6" spans="1:10">
      <c r="A6" s="6">
        <v>-225.4</v>
      </c>
      <c r="B6" s="8">
        <f t="shared" si="0"/>
        <v>3.2000060000000019</v>
      </c>
      <c r="C6">
        <v>-228.60000600000001</v>
      </c>
      <c r="D6">
        <v>1.3</v>
      </c>
      <c r="F6" s="17">
        <f t="shared" si="2"/>
        <v>-223.77146749979258</v>
      </c>
      <c r="G6" s="37">
        <f t="shared" si="1"/>
        <v>-1.6285325002074273</v>
      </c>
      <c r="I6" t="s">
        <v>20</v>
      </c>
      <c r="J6">
        <v>1.0333E-2</v>
      </c>
    </row>
    <row r="7" spans="1:10">
      <c r="A7" s="6">
        <v>-113</v>
      </c>
      <c r="B7" s="8">
        <f t="shared" si="0"/>
        <v>4.8000030000000038</v>
      </c>
      <c r="C7">
        <v>-117.800003</v>
      </c>
      <c r="D7">
        <v>1.3</v>
      </c>
      <c r="F7" s="17">
        <f t="shared" si="2"/>
        <v>-110.58940149489629</v>
      </c>
      <c r="G7" s="37">
        <f t="shared" si="1"/>
        <v>-2.4105985051037067</v>
      </c>
      <c r="I7" t="s">
        <v>21</v>
      </c>
      <c r="J7" s="9">
        <v>3.0839999999999999E-3</v>
      </c>
    </row>
    <row r="8" spans="1:10">
      <c r="A8" s="6">
        <v>-36.200000000000003</v>
      </c>
      <c r="B8" s="8">
        <f t="shared" si="0"/>
        <v>6.7999999999999972</v>
      </c>
      <c r="C8">
        <v>-43</v>
      </c>
      <c r="D8">
        <v>1.3</v>
      </c>
      <c r="F8" s="17">
        <f t="shared" si="2"/>
        <v>-34.181290958000005</v>
      </c>
      <c r="G8" s="37">
        <f t="shared" si="1"/>
        <v>-2.0187090419999976</v>
      </c>
      <c r="I8" t="s">
        <v>22</v>
      </c>
      <c r="J8">
        <v>1.299E-3</v>
      </c>
    </row>
    <row r="9" spans="1:10">
      <c r="A9" s="6">
        <v>-18.2</v>
      </c>
      <c r="B9" s="8">
        <f t="shared" si="0"/>
        <v>6.4000000000000021</v>
      </c>
      <c r="C9">
        <v>-24.6</v>
      </c>
      <c r="D9">
        <v>1.3</v>
      </c>
      <c r="F9" s="17">
        <f t="shared" si="2"/>
        <v>-15.3857137188</v>
      </c>
      <c r="G9" s="37">
        <f t="shared" si="1"/>
        <v>-2.8142862811999994</v>
      </c>
    </row>
    <row r="10" spans="1:10">
      <c r="A10" s="12">
        <v>173</v>
      </c>
      <c r="B10" s="8">
        <f t="shared" si="0"/>
        <v>12</v>
      </c>
      <c r="C10">
        <v>161</v>
      </c>
      <c r="D10">
        <v>1.3</v>
      </c>
      <c r="F10" s="17">
        <f t="shared" si="2"/>
        <v>174.20445669400002</v>
      </c>
      <c r="G10" s="37">
        <f t="shared" si="1"/>
        <v>-1.2044566940000152</v>
      </c>
    </row>
    <row r="11" spans="1:10">
      <c r="A11" s="6">
        <v>297</v>
      </c>
      <c r="B11" s="8">
        <f t="shared" si="0"/>
        <v>19.200012000000015</v>
      </c>
      <c r="C11">
        <v>277.79998799999998</v>
      </c>
      <c r="D11">
        <v>1.3</v>
      </c>
      <c r="F11" s="17">
        <f t="shared" si="2"/>
        <v>293.51549995441491</v>
      </c>
      <c r="G11" s="37">
        <f t="shared" si="1"/>
        <v>3.4845000455850936</v>
      </c>
    </row>
    <row r="12" spans="1:10" s="9" customFormat="1">
      <c r="B12" s="8"/>
      <c r="D12"/>
      <c r="F12" s="17"/>
      <c r="G12" s="37"/>
    </row>
    <row r="13" spans="1:10">
      <c r="A13" s="6"/>
      <c r="B13" s="8"/>
      <c r="C13" s="6"/>
      <c r="F13" s="17"/>
      <c r="G13" s="37"/>
    </row>
    <row r="14" spans="1:10">
      <c r="A14" s="12"/>
      <c r="B14" s="8"/>
      <c r="C14" s="11"/>
      <c r="F14" s="17"/>
      <c r="G14" s="37"/>
    </row>
    <row r="15" spans="1:10">
      <c r="A15" s="6">
        <v>-440.2</v>
      </c>
      <c r="B15" s="8">
        <f t="shared" ref="B15:B24" si="3">A15-C15</f>
        <v>0.80000000000001137</v>
      </c>
      <c r="C15">
        <v>-441</v>
      </c>
      <c r="D15">
        <v>1.1000000000000001</v>
      </c>
      <c r="E15" s="9" t="s">
        <v>10</v>
      </c>
      <c r="F15" s="17">
        <f t="shared" si="2"/>
        <v>-442.158220976</v>
      </c>
      <c r="G15" s="37">
        <f t="shared" si="1"/>
        <v>1.9582209760000069</v>
      </c>
    </row>
    <row r="16" spans="1:10">
      <c r="A16" s="6">
        <v>-419.4</v>
      </c>
      <c r="B16" s="8">
        <f t="shared" si="3"/>
        <v>0.39998800000000756</v>
      </c>
      <c r="C16" s="9">
        <v>-419.79998799999998</v>
      </c>
      <c r="D16">
        <v>1.1000000000000001</v>
      </c>
      <c r="F16" s="17">
        <f t="shared" si="2"/>
        <v>-420.60147830327708</v>
      </c>
      <c r="G16" s="37">
        <f t="shared" si="1"/>
        <v>1.2014783032770993</v>
      </c>
    </row>
    <row r="17" spans="1:7">
      <c r="A17" s="6">
        <v>-351.4</v>
      </c>
      <c r="B17" s="8">
        <f t="shared" si="3"/>
        <v>1.2000060000000303</v>
      </c>
      <c r="C17">
        <v>-352.60000600000001</v>
      </c>
      <c r="D17">
        <v>1.1000000000000001</v>
      </c>
      <c r="F17" s="17">
        <f t="shared" si="2"/>
        <v>-352.2707283213615</v>
      </c>
      <c r="G17" s="37">
        <f t="shared" si="1"/>
        <v>0.87072832136152556</v>
      </c>
    </row>
    <row r="18" spans="1:7">
      <c r="A18" s="6">
        <v>-225.4</v>
      </c>
      <c r="B18" s="8">
        <f t="shared" si="3"/>
        <v>2.4000029999999981</v>
      </c>
      <c r="C18">
        <v>-227.800003</v>
      </c>
      <c r="D18">
        <v>1.1000000000000001</v>
      </c>
      <c r="F18" s="17">
        <f t="shared" si="2"/>
        <v>-225.37072702768077</v>
      </c>
      <c r="G18" s="37">
        <f t="shared" si="1"/>
        <v>-2.9272972319233759E-2</v>
      </c>
    </row>
    <row r="19" spans="1:7">
      <c r="A19" s="6">
        <v>-113</v>
      </c>
      <c r="B19" s="8">
        <f t="shared" si="3"/>
        <v>4</v>
      </c>
      <c r="C19">
        <v>-117</v>
      </c>
      <c r="D19">
        <v>1.1000000000000001</v>
      </c>
      <c r="F19" s="17">
        <f t="shared" si="2"/>
        <v>-112.70630245999999</v>
      </c>
      <c r="G19" s="37">
        <f t="shared" si="1"/>
        <v>-0.2936975400000108</v>
      </c>
    </row>
    <row r="20" spans="1:7">
      <c r="A20" s="6">
        <v>-36.200000000000003</v>
      </c>
      <c r="B20" s="8">
        <f t="shared" si="3"/>
        <v>5.2000019999999978</v>
      </c>
      <c r="C20">
        <v>-41.400002000000001</v>
      </c>
      <c r="D20">
        <v>1.1000000000000001</v>
      </c>
      <c r="F20" s="17">
        <f t="shared" si="2"/>
        <v>-35.834190173253809</v>
      </c>
      <c r="G20" s="37">
        <f t="shared" si="1"/>
        <v>-0.36580982674619378</v>
      </c>
    </row>
    <row r="21" spans="1:7">
      <c r="A21" s="6">
        <v>-18.2</v>
      </c>
      <c r="B21" s="8">
        <f t="shared" si="3"/>
        <v>5.5999990000000004</v>
      </c>
      <c r="C21" s="9">
        <v>-23.799999</v>
      </c>
      <c r="D21">
        <v>1.1000000000000001</v>
      </c>
      <c r="F21" s="17">
        <f t="shared" si="2"/>
        <v>-17.938033524373093</v>
      </c>
      <c r="G21" s="37">
        <f t="shared" si="1"/>
        <v>-0.261966475626906</v>
      </c>
    </row>
    <row r="22" spans="1:7" s="9" customFormat="1">
      <c r="A22" s="6">
        <v>143</v>
      </c>
      <c r="B22" s="8">
        <f t="shared" si="3"/>
        <v>7.1999969999999962</v>
      </c>
      <c r="C22" s="10">
        <v>135.800003</v>
      </c>
      <c r="D22">
        <v>1.1000000000000001</v>
      </c>
      <c r="F22" s="17">
        <f t="shared" si="2"/>
        <v>144.34754318568068</v>
      </c>
      <c r="G22" s="37">
        <f t="shared" si="1"/>
        <v>-1.3475431856806779</v>
      </c>
    </row>
    <row r="23" spans="1:7">
      <c r="A23" s="12">
        <v>173</v>
      </c>
      <c r="B23" s="8">
        <f t="shared" si="3"/>
        <v>10</v>
      </c>
      <c r="C23" s="10">
        <v>163</v>
      </c>
      <c r="D23">
        <v>1.1000000000000001</v>
      </c>
      <c r="F23" s="17">
        <f t="shared" si="2"/>
        <v>172.00523205999997</v>
      </c>
      <c r="G23" s="37">
        <f t="shared" si="1"/>
        <v>0.9947679400000311</v>
      </c>
    </row>
    <row r="24" spans="1:7">
      <c r="A24" s="6">
        <v>297</v>
      </c>
      <c r="B24" s="8">
        <f t="shared" si="3"/>
        <v>14.399993999999992</v>
      </c>
      <c r="C24" s="10">
        <v>282.60000600000001</v>
      </c>
      <c r="D24">
        <v>1.1000000000000001</v>
      </c>
      <c r="F24" s="17">
        <f>C24+$J$3*D24+$J$4*D24*D24+$J$5*D24*D24*D24+$J$6*C24*D24+$J$7*C24*D24*D24+$J$8*C24*D24*D24*D24</f>
        <v>293.61773647736146</v>
      </c>
      <c r="G24" s="37">
        <f t="shared" si="1"/>
        <v>3.3822635226385387</v>
      </c>
    </row>
    <row r="25" spans="1:7">
      <c r="A25" s="11"/>
      <c r="B25" s="8"/>
      <c r="F25" s="17"/>
      <c r="G25" s="37"/>
    </row>
    <row r="26" spans="1:7">
      <c r="A26" s="7"/>
      <c r="B26" s="8"/>
      <c r="D26" s="9"/>
      <c r="F26" s="17"/>
      <c r="G26" s="37"/>
    </row>
    <row r="27" spans="1:7">
      <c r="A27" s="7"/>
      <c r="B27" s="8"/>
      <c r="F27" s="17"/>
      <c r="G27" s="37"/>
    </row>
    <row r="28" spans="1:7">
      <c r="A28" s="12"/>
      <c r="B28" s="8"/>
      <c r="F28" s="17"/>
      <c r="G28" s="37"/>
    </row>
    <row r="29" spans="1:7">
      <c r="A29" s="6">
        <v>-440.2</v>
      </c>
      <c r="B29" s="8">
        <f t="shared" ref="B29:B38" si="4">A29-C29</f>
        <v>-1.1999999999999886</v>
      </c>
      <c r="C29" s="6">
        <v>-439</v>
      </c>
      <c r="D29" s="9">
        <v>0.8</v>
      </c>
      <c r="E29" s="9" t="s">
        <v>11</v>
      </c>
      <c r="F29" s="17">
        <f t="shared" si="2"/>
        <v>-441.180390176</v>
      </c>
      <c r="G29" s="37">
        <f t="shared" si="1"/>
        <v>0.98039017600001443</v>
      </c>
    </row>
    <row r="30" spans="1:7">
      <c r="A30" s="6">
        <v>-419.4</v>
      </c>
      <c r="B30" s="8">
        <f t="shared" si="4"/>
        <v>-1.1999879999999621</v>
      </c>
      <c r="C30" s="6">
        <v>-418.20001200000002</v>
      </c>
      <c r="D30" s="9">
        <v>0.8</v>
      </c>
      <c r="F30" s="17">
        <f t="shared" si="2"/>
        <v>-420.15357314846295</v>
      </c>
      <c r="G30" s="37">
        <f t="shared" si="1"/>
        <v>0.75357314846297641</v>
      </c>
    </row>
    <row r="31" spans="1:7">
      <c r="A31" s="6">
        <v>-351.4</v>
      </c>
      <c r="B31" s="8">
        <f t="shared" si="4"/>
        <v>-0.79999399999996967</v>
      </c>
      <c r="C31" s="6">
        <v>-350.60000600000001</v>
      </c>
      <c r="D31" s="10">
        <v>0.8</v>
      </c>
      <c r="F31" s="17">
        <f t="shared" si="2"/>
        <v>-351.81637231823146</v>
      </c>
      <c r="G31" s="37">
        <f t="shared" si="1"/>
        <v>0.41637231823148113</v>
      </c>
    </row>
    <row r="32" spans="1:7">
      <c r="A32" s="6">
        <v>-225.4</v>
      </c>
      <c r="B32" s="8">
        <f t="shared" si="4"/>
        <v>-6.0000000132731657E-6</v>
      </c>
      <c r="C32" s="6">
        <v>-225.39999399999999</v>
      </c>
      <c r="D32" s="10">
        <v>0.8</v>
      </c>
      <c r="F32" s="17">
        <f t="shared" si="2"/>
        <v>-225.25102313776853</v>
      </c>
      <c r="G32" s="37">
        <f t="shared" si="1"/>
        <v>-0.14897686223147844</v>
      </c>
    </row>
    <row r="33" spans="1:7" s="13" customFormat="1">
      <c r="A33" s="6">
        <v>-113</v>
      </c>
      <c r="B33" s="8">
        <f t="shared" si="4"/>
        <v>0.80000300000000379</v>
      </c>
      <c r="C33" s="5">
        <v>-113.800003</v>
      </c>
      <c r="D33" s="10">
        <v>0.8</v>
      </c>
      <c r="E33" s="18"/>
      <c r="F33" s="17">
        <f t="shared" si="2"/>
        <v>-112.43400655911574</v>
      </c>
      <c r="G33" s="37">
        <f t="shared" si="1"/>
        <v>-0.56599344088425596</v>
      </c>
    </row>
    <row r="34" spans="1:7" s="15" customFormat="1">
      <c r="A34" s="6">
        <v>-36.200000000000003</v>
      </c>
      <c r="B34" s="8">
        <f t="shared" si="4"/>
        <v>1.5999989999999968</v>
      </c>
      <c r="C34" s="7">
        <v>-37.799999</v>
      </c>
      <c r="D34" s="10">
        <v>0.8</v>
      </c>
      <c r="E34" s="20"/>
      <c r="F34" s="17">
        <f t="shared" si="2"/>
        <v>-35.605203667494756</v>
      </c>
      <c r="G34" s="37">
        <f t="shared" si="1"/>
        <v>-0.59479633250524699</v>
      </c>
    </row>
    <row r="35" spans="1:7">
      <c r="A35" s="6">
        <v>-18.2</v>
      </c>
      <c r="B35" s="8">
        <f t="shared" si="4"/>
        <v>1.5999990000000004</v>
      </c>
      <c r="C35" s="8">
        <v>-19.799999</v>
      </c>
      <c r="D35" s="10">
        <v>0.8</v>
      </c>
      <c r="F35" s="17">
        <f t="shared" si="2"/>
        <v>-17.408909203494748</v>
      </c>
      <c r="G35" s="37">
        <f t="shared" si="1"/>
        <v>-0.7910907965052516</v>
      </c>
    </row>
    <row r="36" spans="1:7">
      <c r="A36" s="6">
        <v>143</v>
      </c>
      <c r="B36" s="8">
        <f t="shared" si="4"/>
        <v>4</v>
      </c>
      <c r="C36" s="7">
        <v>139</v>
      </c>
      <c r="D36" s="10">
        <v>0.8</v>
      </c>
      <c r="F36" s="17">
        <f t="shared" si="2"/>
        <v>143.122843168</v>
      </c>
      <c r="G36" s="37">
        <f t="shared" si="1"/>
        <v>-0.12284316800000283</v>
      </c>
    </row>
    <row r="37" spans="1:7">
      <c r="A37" s="12">
        <v>173</v>
      </c>
      <c r="B37" s="8">
        <f t="shared" si="4"/>
        <v>4.3999939999999924</v>
      </c>
      <c r="C37" s="7">
        <v>168.60000600000001</v>
      </c>
      <c r="D37" s="10">
        <v>0.8</v>
      </c>
      <c r="F37" s="17">
        <f t="shared" si="2"/>
        <v>173.04564457423149</v>
      </c>
      <c r="G37" s="37">
        <f t="shared" si="1"/>
        <v>-4.5644574231488377E-2</v>
      </c>
    </row>
    <row r="38" spans="1:7">
      <c r="A38" s="6">
        <v>297</v>
      </c>
      <c r="B38" s="8">
        <f t="shared" si="4"/>
        <v>6.7999879999999848</v>
      </c>
      <c r="C38" s="7">
        <v>290.20001200000002</v>
      </c>
      <c r="D38" s="10">
        <v>0.8</v>
      </c>
      <c r="F38" s="17">
        <f t="shared" si="2"/>
        <v>295.97172879646303</v>
      </c>
      <c r="G38" s="37">
        <f t="shared" si="1"/>
        <v>1.0282712035369741</v>
      </c>
    </row>
    <row r="39" spans="1:7">
      <c r="A39" s="6"/>
      <c r="B39" s="8"/>
      <c r="F39" s="17"/>
      <c r="G39" s="37"/>
    </row>
    <row r="40" spans="1:7">
      <c r="A40" s="7"/>
      <c r="B40" s="8"/>
      <c r="C40" s="7"/>
      <c r="D40" s="10"/>
      <c r="F40" s="17"/>
      <c r="G40" s="37"/>
    </row>
    <row r="41" spans="1:7">
      <c r="A41" s="12">
        <v>-542.6</v>
      </c>
      <c r="B41" s="8">
        <f t="shared" ref="B41:B49" si="5">A41-C41</f>
        <v>-2.0000240000000531</v>
      </c>
      <c r="C41" s="6">
        <v>-540.59997599999997</v>
      </c>
      <c r="D41" s="18">
        <v>0.4</v>
      </c>
      <c r="E41" s="13" t="s">
        <v>12</v>
      </c>
      <c r="F41" s="17">
        <f t="shared" si="2"/>
        <v>-542.9407668405654</v>
      </c>
      <c r="G41" s="37">
        <f t="shared" si="1"/>
        <v>0.34076684056537943</v>
      </c>
    </row>
    <row r="42" spans="1:7">
      <c r="A42" s="6">
        <v>-440.2</v>
      </c>
      <c r="B42" s="8">
        <f t="shared" si="5"/>
        <v>-1.599993999999981</v>
      </c>
      <c r="C42" s="6">
        <v>-438.60000600000001</v>
      </c>
      <c r="D42" s="19">
        <v>0.4</v>
      </c>
      <c r="F42" s="17">
        <f t="shared" si="2"/>
        <v>-440.46039982985872</v>
      </c>
      <c r="G42" s="37">
        <f t="shared" si="1"/>
        <v>0.26039982985872712</v>
      </c>
    </row>
    <row r="43" spans="1:7" s="9" customFormat="1">
      <c r="A43" s="6">
        <v>-419.4</v>
      </c>
      <c r="B43" s="8">
        <f t="shared" si="5"/>
        <v>-1.6000119999999924</v>
      </c>
      <c r="C43" s="12">
        <v>-417.79998799999998</v>
      </c>
      <c r="D43" s="19">
        <v>0.4</v>
      </c>
      <c r="F43" s="17">
        <f t="shared" si="2"/>
        <v>-419.56241840428271</v>
      </c>
      <c r="G43" s="37">
        <f t="shared" si="1"/>
        <v>0.16241840428273235</v>
      </c>
    </row>
    <row r="44" spans="1:7">
      <c r="A44" s="6">
        <v>-351.4</v>
      </c>
      <c r="B44" s="8">
        <f t="shared" si="5"/>
        <v>-1.6000119999999924</v>
      </c>
      <c r="C44" s="8">
        <v>-349.79998799999998</v>
      </c>
      <c r="D44" s="19">
        <v>0.4</v>
      </c>
      <c r="E44" s="10"/>
      <c r="F44" s="17">
        <f t="shared" si="2"/>
        <v>-351.24215363628269</v>
      </c>
      <c r="G44" s="37">
        <f t="shared" si="1"/>
        <v>-0.15784636371728311</v>
      </c>
    </row>
    <row r="45" spans="1:7">
      <c r="A45" s="6">
        <v>-225.4</v>
      </c>
      <c r="B45" s="8">
        <f t="shared" si="5"/>
        <v>-1.2000030000000095</v>
      </c>
      <c r="C45" s="6">
        <v>-224.199997</v>
      </c>
      <c r="D45" s="19">
        <v>0.4</v>
      </c>
      <c r="F45" s="17">
        <f t="shared" si="2"/>
        <v>-225.05061481307069</v>
      </c>
      <c r="G45" s="37">
        <f t="shared" si="1"/>
        <v>-0.34938518692931098</v>
      </c>
    </row>
    <row r="46" spans="1:7">
      <c r="A46" s="6">
        <v>-113</v>
      </c>
      <c r="B46" s="8">
        <f t="shared" si="5"/>
        <v>-0.80000300000000379</v>
      </c>
      <c r="C46" s="7">
        <v>-112.199997</v>
      </c>
      <c r="D46" s="19">
        <v>0.4</v>
      </c>
      <c r="F46" s="17">
        <f t="shared" si="2"/>
        <v>-112.52311990107066</v>
      </c>
      <c r="G46" s="37">
        <f t="shared" si="1"/>
        <v>-0.47688009892934247</v>
      </c>
    </row>
    <row r="47" spans="1:7">
      <c r="A47" s="6">
        <v>-36.200000000000003</v>
      </c>
      <c r="B47" s="8">
        <f t="shared" si="5"/>
        <v>-0.79999800000000221</v>
      </c>
      <c r="C47" s="6">
        <v>-35.400002000000001</v>
      </c>
      <c r="D47" s="19">
        <v>0.4</v>
      </c>
      <c r="F47" s="17">
        <f t="shared" si="2"/>
        <v>-35.361414127819543</v>
      </c>
      <c r="G47" s="37">
        <f t="shared" si="1"/>
        <v>-0.83858587218045955</v>
      </c>
    </row>
    <row r="48" spans="1:7">
      <c r="A48" s="6">
        <v>-18.2</v>
      </c>
      <c r="B48" s="8">
        <f t="shared" si="5"/>
        <v>-0.40000099999999961</v>
      </c>
      <c r="C48" s="6">
        <v>-17.799999</v>
      </c>
      <c r="D48" s="19">
        <v>0.4</v>
      </c>
      <c r="F48" s="17">
        <f t="shared" si="2"/>
        <v>-17.67851905609022</v>
      </c>
      <c r="G48" s="37">
        <f t="shared" si="1"/>
        <v>-0.52148094390977917</v>
      </c>
    </row>
    <row r="49" spans="1:7">
      <c r="A49" s="6">
        <v>143</v>
      </c>
      <c r="B49" s="8">
        <f t="shared" si="5"/>
        <v>0.39999399999999241</v>
      </c>
      <c r="C49" s="6">
        <v>142.60000600000001</v>
      </c>
      <c r="D49" s="19">
        <v>0.4</v>
      </c>
      <c r="F49" s="17">
        <f t="shared" si="2"/>
        <v>143.47693403785863</v>
      </c>
      <c r="G49" s="37">
        <f t="shared" si="1"/>
        <v>-0.47693403785862643</v>
      </c>
    </row>
    <row r="50" spans="1:7">
      <c r="A50" s="12">
        <v>173</v>
      </c>
      <c r="B50" s="8">
        <f t="shared" ref="B50:B51" si="6">A50-C50</f>
        <v>0.80000300000000379</v>
      </c>
      <c r="C50" s="6">
        <v>172.199997</v>
      </c>
      <c r="D50" s="19">
        <v>0.4</v>
      </c>
      <c r="F50" s="17">
        <f t="shared" si="2"/>
        <v>173.21633436507065</v>
      </c>
      <c r="G50" s="37">
        <f t="shared" si="1"/>
        <v>-0.21633436507065085</v>
      </c>
    </row>
    <row r="51" spans="1:7">
      <c r="A51" s="6">
        <v>297</v>
      </c>
      <c r="B51" s="8">
        <f t="shared" si="6"/>
        <v>2</v>
      </c>
      <c r="C51" s="6">
        <v>295</v>
      </c>
      <c r="D51" s="19">
        <v>0.4</v>
      </c>
      <c r="F51" s="17">
        <f t="shared" si="2"/>
        <v>296.59469787199998</v>
      </c>
      <c r="G51" s="37">
        <f t="shared" si="1"/>
        <v>0.40530212800001664</v>
      </c>
    </row>
    <row r="52" spans="1:7">
      <c r="A52" s="7"/>
      <c r="B52" s="8"/>
      <c r="C52" s="6"/>
      <c r="D52" s="20"/>
      <c r="E52" s="9"/>
      <c r="F52" s="17"/>
      <c r="G52" s="37"/>
    </row>
    <row r="53" spans="1:7" s="9" customFormat="1">
      <c r="A53" s="12">
        <v>-542.6</v>
      </c>
      <c r="B53" s="8">
        <f t="shared" ref="B53:B63" si="7">A53-C53</f>
        <v>-2.4000000053092663E-5</v>
      </c>
      <c r="C53" s="12">
        <v>-542.59997599999997</v>
      </c>
      <c r="D53" s="13">
        <v>0</v>
      </c>
      <c r="E53" s="9" t="s">
        <v>13</v>
      </c>
      <c r="F53" s="17">
        <f t="shared" si="2"/>
        <v>-542.59997599999997</v>
      </c>
      <c r="G53" s="37">
        <f t="shared" si="1"/>
        <v>-2.4000000053092663E-5</v>
      </c>
    </row>
    <row r="54" spans="1:7" s="10" customFormat="1">
      <c r="A54" s="6">
        <v>-440.2</v>
      </c>
      <c r="B54" s="8">
        <f t="shared" si="7"/>
        <v>1.2000000026546331E-5</v>
      </c>
      <c r="C54" s="11">
        <v>-440.20001200000002</v>
      </c>
      <c r="D54" s="14">
        <v>0</v>
      </c>
      <c r="F54" s="17">
        <f t="shared" si="2"/>
        <v>-440.20001200000002</v>
      </c>
      <c r="G54" s="37">
        <f t="shared" si="1"/>
        <v>1.2000000026546331E-5</v>
      </c>
    </row>
    <row r="55" spans="1:7" s="10" customFormat="1">
      <c r="A55" s="6">
        <v>-419.4</v>
      </c>
      <c r="B55" s="8">
        <f t="shared" si="7"/>
        <v>-5.9999999848514562E-6</v>
      </c>
      <c r="C55" s="11">
        <v>-419.39999399999999</v>
      </c>
      <c r="D55" s="14">
        <v>0</v>
      </c>
      <c r="F55" s="17">
        <f t="shared" si="2"/>
        <v>-419.39999399999999</v>
      </c>
      <c r="G55" s="37">
        <f t="shared" si="1"/>
        <v>-5.9999999848514562E-6</v>
      </c>
    </row>
    <row r="56" spans="1:7" s="10" customFormat="1">
      <c r="A56" s="6">
        <v>-351.4</v>
      </c>
      <c r="B56" s="8">
        <f t="shared" si="7"/>
        <v>-5.9999999848514562E-6</v>
      </c>
      <c r="C56" s="11">
        <v>-351.39999399999999</v>
      </c>
      <c r="D56" s="14">
        <v>0</v>
      </c>
      <c r="F56" s="17">
        <f t="shared" si="2"/>
        <v>-351.39999399999999</v>
      </c>
      <c r="G56" s="37">
        <f t="shared" si="1"/>
        <v>-5.9999999848514562E-6</v>
      </c>
    </row>
    <row r="57" spans="1:7" s="10" customFormat="1">
      <c r="A57" s="6">
        <v>-225.4</v>
      </c>
      <c r="B57" s="8">
        <f t="shared" si="7"/>
        <v>-6.0000000132731657E-6</v>
      </c>
      <c r="C57" s="11">
        <v>-225.39999399999999</v>
      </c>
      <c r="D57" s="14">
        <v>0</v>
      </c>
      <c r="F57" s="17">
        <f t="shared" si="2"/>
        <v>-225.39999399999999</v>
      </c>
      <c r="G57" s="37">
        <f t="shared" si="1"/>
        <v>-6.0000000132731657E-6</v>
      </c>
    </row>
    <row r="58" spans="1:7" s="10" customFormat="1">
      <c r="A58" s="6">
        <v>-113</v>
      </c>
      <c r="B58" s="8">
        <f t="shared" si="7"/>
        <v>0</v>
      </c>
      <c r="C58" s="11">
        <v>-113</v>
      </c>
      <c r="D58" s="14">
        <v>0</v>
      </c>
      <c r="F58" s="17">
        <f t="shared" si="2"/>
        <v>-113</v>
      </c>
      <c r="G58" s="37">
        <f t="shared" si="1"/>
        <v>0</v>
      </c>
    </row>
    <row r="59" spans="1:7" s="10" customFormat="1">
      <c r="A59" s="6">
        <v>-36.200000000000003</v>
      </c>
      <c r="B59" s="8">
        <f t="shared" si="7"/>
        <v>9.9999999747524271E-7</v>
      </c>
      <c r="C59" s="6">
        <v>-36.200001</v>
      </c>
      <c r="D59" s="14">
        <v>0</v>
      </c>
      <c r="F59" s="17">
        <f t="shared" si="2"/>
        <v>-36.200001</v>
      </c>
      <c r="G59" s="37">
        <f t="shared" si="1"/>
        <v>9.9999999747524271E-7</v>
      </c>
    </row>
    <row r="60" spans="1:7" s="10" customFormat="1">
      <c r="A60" s="6">
        <v>-18.2</v>
      </c>
      <c r="B60" s="8">
        <f t="shared" si="7"/>
        <v>1.0000000010279564E-6</v>
      </c>
      <c r="C60" s="11">
        <v>-18.200001</v>
      </c>
      <c r="D60" s="14">
        <v>0</v>
      </c>
      <c r="F60" s="17">
        <f t="shared" si="2"/>
        <v>-18.200001</v>
      </c>
      <c r="G60" s="37">
        <f t="shared" si="1"/>
        <v>1.0000000010279564E-6</v>
      </c>
    </row>
    <row r="61" spans="1:7">
      <c r="A61" s="6">
        <v>143</v>
      </c>
      <c r="B61" s="8">
        <f t="shared" si="7"/>
        <v>0</v>
      </c>
      <c r="C61" s="11">
        <v>143</v>
      </c>
      <c r="D61" s="14">
        <v>0</v>
      </c>
      <c r="F61" s="17">
        <f t="shared" si="2"/>
        <v>143</v>
      </c>
      <c r="G61" s="37">
        <f t="shared" si="1"/>
        <v>0</v>
      </c>
    </row>
    <row r="62" spans="1:7">
      <c r="A62" s="12">
        <v>173</v>
      </c>
      <c r="B62" s="8">
        <f t="shared" si="7"/>
        <v>0</v>
      </c>
      <c r="C62" s="12">
        <v>173</v>
      </c>
      <c r="D62" s="14">
        <v>0</v>
      </c>
      <c r="F62" s="17">
        <f t="shared" si="2"/>
        <v>173</v>
      </c>
      <c r="G62" s="37">
        <f t="shared" si="1"/>
        <v>0</v>
      </c>
    </row>
    <row r="63" spans="1:7" s="9" customFormat="1">
      <c r="A63" s="6">
        <v>297</v>
      </c>
      <c r="B63" s="8">
        <f t="shared" si="7"/>
        <v>0</v>
      </c>
      <c r="C63" s="6">
        <v>297</v>
      </c>
      <c r="D63" s="14">
        <v>0</v>
      </c>
      <c r="F63" s="17">
        <f t="shared" si="2"/>
        <v>297</v>
      </c>
      <c r="G63" s="37">
        <f t="shared" si="1"/>
        <v>0</v>
      </c>
    </row>
    <row r="64" spans="1:7">
      <c r="A64" s="6"/>
      <c r="B64" s="8"/>
      <c r="D64" s="14"/>
      <c r="F64" s="17"/>
      <c r="G64" s="37"/>
    </row>
    <row r="65" spans="1:7">
      <c r="A65" s="7"/>
      <c r="B65" s="8"/>
      <c r="C65" s="6"/>
      <c r="D65" s="14"/>
      <c r="F65" s="17"/>
      <c r="G65" s="37"/>
    </row>
    <row r="66" spans="1:7">
      <c r="A66" s="7"/>
      <c r="B66" s="8"/>
      <c r="C66" s="6"/>
      <c r="D66" s="14"/>
      <c r="F66" s="17"/>
      <c r="G66" s="37"/>
    </row>
    <row r="67" spans="1:7">
      <c r="A67" s="12">
        <v>-542.6</v>
      </c>
      <c r="B67" s="8">
        <f t="shared" ref="B67:B77" si="8">A67-C67</f>
        <v>3.1999879999999621</v>
      </c>
      <c r="C67">
        <v>-545.79998799999998</v>
      </c>
      <c r="D67" s="9">
        <v>-0.4</v>
      </c>
      <c r="E67" s="9" t="s">
        <v>14</v>
      </c>
      <c r="F67" s="17">
        <f t="shared" si="2"/>
        <v>-542.46313799987456</v>
      </c>
      <c r="G67" s="37">
        <f t="shared" si="1"/>
        <v>-0.13686200012546124</v>
      </c>
    </row>
    <row r="68" spans="1:7">
      <c r="A68" s="6">
        <v>-440.2</v>
      </c>
      <c r="B68" s="8">
        <f t="shared" si="8"/>
        <v>3.1999940000000038</v>
      </c>
      <c r="C68">
        <v>-443.39999399999999</v>
      </c>
      <c r="D68" s="10">
        <v>-0.4</v>
      </c>
      <c r="F68" s="17">
        <f t="shared" ref="F68:F113" si="9">C68+$J$3*D68+$J$4*D68*D68+$J$5*D68*D68*D68+$J$6*C68*D68+$J$7*C68*D68*D68+$J$8*C68*D68*D68*D68</f>
        <v>-440.4443685279374</v>
      </c>
      <c r="G68" s="37">
        <f t="shared" ref="G68:G113" si="10">A68-F68</f>
        <v>0.24436852793741082</v>
      </c>
    </row>
    <row r="69" spans="1:7">
      <c r="A69" s="6">
        <v>-419.4</v>
      </c>
      <c r="B69" s="8">
        <f t="shared" si="8"/>
        <v>2.8000120000000379</v>
      </c>
      <c r="C69">
        <v>-422.20001200000002</v>
      </c>
      <c r="D69" s="10">
        <v>-0.4</v>
      </c>
      <c r="F69" s="17">
        <f t="shared" si="9"/>
        <v>-419.32331185612526</v>
      </c>
      <c r="G69" s="37">
        <f t="shared" si="10"/>
        <v>-7.6688143874719117E-2</v>
      </c>
    </row>
    <row r="70" spans="1:7">
      <c r="A70" s="6">
        <v>-351.4</v>
      </c>
      <c r="B70" s="8">
        <f t="shared" si="8"/>
        <v>2.8000120000000379</v>
      </c>
      <c r="C70">
        <v>-354.20001200000002</v>
      </c>
      <c r="D70" s="10">
        <v>-0.4</v>
      </c>
      <c r="F70" s="17">
        <f t="shared" si="9"/>
        <v>-351.57646878412527</v>
      </c>
      <c r="G70" s="37">
        <f t="shared" si="10"/>
        <v>0.17646878412529077</v>
      </c>
    </row>
    <row r="71" spans="1:7">
      <c r="A71" s="6">
        <v>-225.4</v>
      </c>
      <c r="B71" s="8">
        <f t="shared" si="8"/>
        <v>2.4000029999999981</v>
      </c>
      <c r="C71">
        <v>-227.800003</v>
      </c>
      <c r="D71" s="10">
        <v>-0.4</v>
      </c>
      <c r="F71" s="17">
        <f t="shared" si="9"/>
        <v>-225.64703387203133</v>
      </c>
      <c r="G71" s="37">
        <f t="shared" si="10"/>
        <v>0.24703387203132365</v>
      </c>
    </row>
    <row r="72" spans="1:7">
      <c r="A72" s="6">
        <v>-113</v>
      </c>
      <c r="B72" s="8">
        <f t="shared" si="8"/>
        <v>1.5999979999999994</v>
      </c>
      <c r="C72">
        <v>-114.599998</v>
      </c>
      <c r="D72" s="10">
        <v>-0.4</v>
      </c>
      <c r="F72" s="17">
        <f t="shared" si="9"/>
        <v>-112.86846071784579</v>
      </c>
      <c r="G72" s="37">
        <f t="shared" si="10"/>
        <v>-0.13153928215420763</v>
      </c>
    </row>
    <row r="73" spans="1:7">
      <c r="A73" s="6">
        <v>-36.200000000000003</v>
      </c>
      <c r="B73" s="8">
        <f t="shared" si="8"/>
        <v>1.2000019999999978</v>
      </c>
      <c r="C73">
        <v>-37.400002000000001</v>
      </c>
      <c r="D73" s="10">
        <v>-0.4</v>
      </c>
      <c r="F73" s="17">
        <f t="shared" si="9"/>
        <v>-35.955872274154224</v>
      </c>
      <c r="G73" s="37">
        <f t="shared" si="10"/>
        <v>-0.2441277258457788</v>
      </c>
    </row>
    <row r="74" spans="1:7">
      <c r="A74" s="6">
        <v>-18.2</v>
      </c>
      <c r="B74" s="8">
        <f t="shared" si="8"/>
        <v>1.5999990000000004</v>
      </c>
      <c r="C74">
        <v>-19.799999</v>
      </c>
      <c r="D74" s="10">
        <v>-0.4</v>
      </c>
      <c r="F74" s="17">
        <f t="shared" si="9"/>
        <v>-18.421392254922893</v>
      </c>
      <c r="G74" s="37">
        <f t="shared" si="10"/>
        <v>0.22139225492289327</v>
      </c>
    </row>
    <row r="75" spans="1:7">
      <c r="A75" s="6">
        <v>143</v>
      </c>
      <c r="B75" s="8">
        <f t="shared" si="8"/>
        <v>0.80000300000000379</v>
      </c>
      <c r="C75">
        <v>142.199997</v>
      </c>
      <c r="D75" s="10">
        <v>-0.4</v>
      </c>
      <c r="F75" s="17">
        <f t="shared" si="9"/>
        <v>142.97549460796867</v>
      </c>
      <c r="G75" s="37">
        <f t="shared" si="10"/>
        <v>2.450539203132962E-2</v>
      </c>
    </row>
    <row r="76" spans="1:7">
      <c r="A76" s="12">
        <v>173</v>
      </c>
      <c r="B76" s="8">
        <f t="shared" si="8"/>
        <v>0.80000300000000379</v>
      </c>
      <c r="C76">
        <v>172.199997</v>
      </c>
      <c r="D76" s="10">
        <v>-0.4</v>
      </c>
      <c r="F76" s="17">
        <f t="shared" si="9"/>
        <v>172.86380772796869</v>
      </c>
      <c r="G76" s="37">
        <f t="shared" si="10"/>
        <v>0.1361922720313089</v>
      </c>
    </row>
    <row r="77" spans="1:7">
      <c r="A77" s="6">
        <v>297</v>
      </c>
      <c r="B77" s="8">
        <f t="shared" si="8"/>
        <v>0</v>
      </c>
      <c r="C77">
        <v>297</v>
      </c>
      <c r="D77" s="10">
        <v>-0.4</v>
      </c>
      <c r="F77" s="17">
        <f t="shared" si="9"/>
        <v>297.19919329599998</v>
      </c>
      <c r="G77" s="37">
        <f t="shared" si="10"/>
        <v>-0.19919329599997582</v>
      </c>
    </row>
    <row r="78" spans="1:7">
      <c r="A78" s="6"/>
      <c r="B78" s="8"/>
      <c r="D78" s="10"/>
      <c r="F78" s="17"/>
      <c r="G78" s="37"/>
    </row>
    <row r="79" spans="1:7">
      <c r="B79" s="8"/>
      <c r="D79" s="10"/>
      <c r="F79" s="17"/>
      <c r="G79" s="37"/>
    </row>
    <row r="80" spans="1:7">
      <c r="A80" s="12">
        <v>-542.6</v>
      </c>
      <c r="B80" s="8">
        <f t="shared" ref="B80:B89" si="11">A80-C80</f>
        <v>7.1999879999999621</v>
      </c>
      <c r="C80">
        <v>-549.79998799999998</v>
      </c>
      <c r="D80" s="9">
        <v>-0.8</v>
      </c>
      <c r="E80" s="9" t="s">
        <v>15</v>
      </c>
      <c r="F80" s="17">
        <f t="shared" si="9"/>
        <v>-542.54081348509271</v>
      </c>
      <c r="G80" s="37">
        <f t="shared" si="10"/>
        <v>-5.9186514907310084E-2</v>
      </c>
    </row>
    <row r="81" spans="1:7">
      <c r="A81" s="6">
        <v>-440.2</v>
      </c>
      <c r="B81" s="8">
        <f t="shared" si="11"/>
        <v>6.400006000000019</v>
      </c>
      <c r="C81">
        <v>-446.60000600000001</v>
      </c>
      <c r="D81" s="10">
        <v>-0.8</v>
      </c>
      <c r="F81" s="17">
        <f t="shared" si="9"/>
        <v>-440.05886888945366</v>
      </c>
      <c r="G81" s="37">
        <f t="shared" si="10"/>
        <v>-0.14113111054632554</v>
      </c>
    </row>
    <row r="82" spans="1:7">
      <c r="A82" s="6">
        <v>-419.4</v>
      </c>
      <c r="B82" s="8">
        <f t="shared" si="11"/>
        <v>6.3999880000000076</v>
      </c>
      <c r="C82">
        <v>-425.79998799999998</v>
      </c>
      <c r="D82" s="10">
        <v>-0.8</v>
      </c>
      <c r="F82" s="17">
        <f t="shared" si="9"/>
        <v>-419.40357175709272</v>
      </c>
      <c r="G82" s="37">
        <f t="shared" si="10"/>
        <v>3.5717570927431552E-3</v>
      </c>
    </row>
    <row r="83" spans="1:7">
      <c r="A83" s="6">
        <v>-351.4</v>
      </c>
      <c r="B83" s="8">
        <f t="shared" si="11"/>
        <v>5.9999940000000151</v>
      </c>
      <c r="C83">
        <v>-357.39999399999999</v>
      </c>
      <c r="D83" s="10">
        <v>-0.8</v>
      </c>
      <c r="F83" s="17">
        <f t="shared" si="9"/>
        <v>-351.47948631054635</v>
      </c>
      <c r="G83" s="37">
        <f t="shared" si="10"/>
        <v>7.9486310546371897E-2</v>
      </c>
    </row>
    <row r="84" spans="1:7">
      <c r="A84" s="6">
        <v>-225.4</v>
      </c>
      <c r="B84" s="8">
        <f t="shared" si="11"/>
        <v>5.2000060000000019</v>
      </c>
      <c r="C84" s="6">
        <v>-230.60000600000001</v>
      </c>
      <c r="D84" s="10">
        <v>-0.8</v>
      </c>
      <c r="F84" s="17">
        <f t="shared" si="9"/>
        <v>-225.56173813745369</v>
      </c>
      <c r="G84" s="37">
        <f t="shared" si="10"/>
        <v>0.16173813745368193</v>
      </c>
    </row>
    <row r="85" spans="1:7">
      <c r="A85" s="6">
        <v>-113</v>
      </c>
      <c r="B85" s="8">
        <f t="shared" si="11"/>
        <v>4.4000020000000006</v>
      </c>
      <c r="C85">
        <v>-117.400002</v>
      </c>
      <c r="D85" s="10">
        <v>-0.8</v>
      </c>
      <c r="F85" s="17">
        <f t="shared" si="9"/>
        <v>-113.14934897488455</v>
      </c>
      <c r="G85" s="37">
        <f t="shared" si="10"/>
        <v>0.14934897488454624</v>
      </c>
    </row>
    <row r="86" spans="1:7">
      <c r="A86" s="6">
        <v>-36.200000000000003</v>
      </c>
      <c r="B86" s="8">
        <f t="shared" si="11"/>
        <v>4.0000009999999975</v>
      </c>
      <c r="C86">
        <v>-40.200001</v>
      </c>
      <c r="D86" s="10">
        <v>-0.8</v>
      </c>
      <c r="F86" s="17">
        <f t="shared" si="9"/>
        <v>-36.48648458344227</v>
      </c>
      <c r="G86" s="37">
        <f t="shared" si="10"/>
        <v>0.28648458344226668</v>
      </c>
    </row>
    <row r="87" spans="1:7">
      <c r="A87" s="6">
        <v>-18.2</v>
      </c>
      <c r="B87" s="8">
        <f t="shared" si="11"/>
        <v>4.000001000000001</v>
      </c>
      <c r="C87">
        <v>-22.200001</v>
      </c>
      <c r="D87" s="10">
        <v>-0.8</v>
      </c>
      <c r="F87" s="17">
        <f t="shared" si="9"/>
        <v>-18.611723687442272</v>
      </c>
      <c r="G87" s="37">
        <f t="shared" si="10"/>
        <v>0.41172368744227228</v>
      </c>
    </row>
    <row r="88" spans="1:7">
      <c r="A88" s="6">
        <v>143</v>
      </c>
      <c r="B88" s="8">
        <f t="shared" si="11"/>
        <v>2.3999939999999924</v>
      </c>
      <c r="C88">
        <v>140.60000600000001</v>
      </c>
      <c r="D88" s="10">
        <v>-0.8</v>
      </c>
      <c r="F88" s="17">
        <f t="shared" si="9"/>
        <v>143.05556514545361</v>
      </c>
      <c r="G88" s="37">
        <f t="shared" si="10"/>
        <v>-5.5565145453613241E-2</v>
      </c>
    </row>
    <row r="89" spans="1:7">
      <c r="A89" s="12">
        <v>173</v>
      </c>
      <c r="B89" s="8">
        <f t="shared" si="11"/>
        <v>2.3999939999999924</v>
      </c>
      <c r="C89">
        <v>170.60000600000001</v>
      </c>
      <c r="D89" s="10">
        <v>-0.8</v>
      </c>
      <c r="F89" s="17">
        <f t="shared" si="9"/>
        <v>172.84683330545363</v>
      </c>
      <c r="G89" s="37">
        <f t="shared" si="10"/>
        <v>0.15316669454637122</v>
      </c>
    </row>
    <row r="90" spans="1:7">
      <c r="A90" s="6">
        <v>297</v>
      </c>
      <c r="B90" s="8">
        <f t="shared" ref="B90:B102" si="12">A90-C90</f>
        <v>1.2000120000000152</v>
      </c>
      <c r="C90">
        <v>295.79998799999998</v>
      </c>
      <c r="D90" s="10">
        <v>-0.8</v>
      </c>
      <c r="F90" s="17">
        <f t="shared" si="9"/>
        <v>297.17570788509272</v>
      </c>
      <c r="G90" s="37">
        <f t="shared" si="10"/>
        <v>-0.17570788509272006</v>
      </c>
    </row>
    <row r="91" spans="1:7">
      <c r="B91" s="8"/>
      <c r="C91" s="6"/>
      <c r="D91" s="10"/>
      <c r="F91" s="17"/>
      <c r="G91" s="37"/>
    </row>
    <row r="92" spans="1:7">
      <c r="A92" s="12">
        <v>-542.59997599999997</v>
      </c>
      <c r="B92" s="8">
        <f t="shared" si="12"/>
        <v>11.200012000000015</v>
      </c>
      <c r="C92">
        <v>-553.79998799999998</v>
      </c>
      <c r="D92" s="9">
        <v>-1.1000000000000001</v>
      </c>
      <c r="E92" t="s">
        <v>25</v>
      </c>
      <c r="F92" s="17">
        <f t="shared" si="9"/>
        <v>-543.45591310516352</v>
      </c>
      <c r="G92" s="37">
        <f t="shared" si="10"/>
        <v>0.85593710516354804</v>
      </c>
    </row>
    <row r="93" spans="1:7">
      <c r="A93" s="11">
        <v>-440.20001200000002</v>
      </c>
      <c r="B93" s="8">
        <f t="shared" si="12"/>
        <v>10</v>
      </c>
      <c r="C93">
        <v>-450.20001200000002</v>
      </c>
      <c r="D93" s="9">
        <v>-1.1000000000000001</v>
      </c>
      <c r="F93" s="17">
        <f t="shared" si="9"/>
        <v>-440.82600884483651</v>
      </c>
      <c r="G93" s="37">
        <f t="shared" si="10"/>
        <v>0.62599684483649298</v>
      </c>
    </row>
    <row r="94" spans="1:7">
      <c r="A94" s="11">
        <v>-419.39999399999999</v>
      </c>
      <c r="B94" s="8">
        <f t="shared" si="12"/>
        <v>9.6000060000000076</v>
      </c>
      <c r="C94">
        <v>-429</v>
      </c>
      <c r="D94" s="9">
        <v>-1.1000000000000001</v>
      </c>
      <c r="F94" s="17">
        <f t="shared" si="9"/>
        <v>-419.82450589200005</v>
      </c>
      <c r="G94" s="37">
        <f t="shared" si="10"/>
        <v>0.42451189200005501</v>
      </c>
    </row>
    <row r="95" spans="1:7">
      <c r="A95" s="11">
        <v>-351.39999399999999</v>
      </c>
      <c r="B95" s="8">
        <f t="shared" si="12"/>
        <v>8.8000180000000228</v>
      </c>
      <c r="C95">
        <v>-360.20001200000002</v>
      </c>
      <c r="D95" s="9">
        <v>-1.1000000000000001</v>
      </c>
      <c r="F95" s="17">
        <f t="shared" si="9"/>
        <v>-351.66873545483645</v>
      </c>
      <c r="G95" s="37">
        <f t="shared" si="10"/>
        <v>0.26874145483645862</v>
      </c>
    </row>
    <row r="96" spans="1:7">
      <c r="A96" s="11">
        <v>-225.39999399999999</v>
      </c>
      <c r="B96" s="8">
        <f t="shared" si="12"/>
        <v>8</v>
      </c>
      <c r="C96">
        <v>-233.39999399999999</v>
      </c>
      <c r="D96" s="9">
        <v>-1.1000000000000001</v>
      </c>
      <c r="F96" s="17">
        <f t="shared" si="9"/>
        <v>-226.05602578058179</v>
      </c>
      <c r="G96" s="37">
        <f t="shared" si="10"/>
        <v>0.65603178058179878</v>
      </c>
    </row>
    <row r="97" spans="1:7">
      <c r="A97" s="11">
        <v>-113</v>
      </c>
      <c r="B97" s="8">
        <f t="shared" si="12"/>
        <v>6.8000030000000038</v>
      </c>
      <c r="C97">
        <v>-119.800003</v>
      </c>
      <c r="D97" s="9">
        <v>-1.1000000000000001</v>
      </c>
      <c r="F97" s="17">
        <f t="shared" si="9"/>
        <v>-113.51974295070912</v>
      </c>
      <c r="G97" s="37">
        <f t="shared" si="10"/>
        <v>0.5197429507091158</v>
      </c>
    </row>
    <row r="98" spans="1:7">
      <c r="A98" s="6">
        <v>-36.200001</v>
      </c>
      <c r="B98" s="8">
        <f t="shared" si="12"/>
        <v>6</v>
      </c>
      <c r="C98">
        <v>-42.200001</v>
      </c>
      <c r="D98" s="9">
        <v>-1.1000000000000001</v>
      </c>
      <c r="F98" s="17">
        <f t="shared" si="9"/>
        <v>-36.646358579836367</v>
      </c>
      <c r="G98" s="37">
        <f t="shared" si="10"/>
        <v>0.44635757983636637</v>
      </c>
    </row>
    <row r="99" spans="1:7">
      <c r="A99" s="11">
        <v>-18.200001</v>
      </c>
      <c r="B99" s="8">
        <f t="shared" si="12"/>
        <v>5.5999979999999994</v>
      </c>
      <c r="C99">
        <v>-23.799999</v>
      </c>
      <c r="D99" s="9">
        <v>-1.1000000000000001</v>
      </c>
      <c r="F99" s="17">
        <f t="shared" si="9"/>
        <v>-18.418647372163623</v>
      </c>
      <c r="G99" s="37">
        <f t="shared" si="10"/>
        <v>0.21864637216362226</v>
      </c>
    </row>
    <row r="100" spans="1:7">
      <c r="A100" s="11">
        <v>143</v>
      </c>
      <c r="B100" s="8">
        <f t="shared" si="12"/>
        <v>4</v>
      </c>
      <c r="C100">
        <v>139</v>
      </c>
      <c r="D100" s="9">
        <v>-1.1000000000000001</v>
      </c>
      <c r="F100" s="17">
        <f t="shared" si="9"/>
        <v>142.856952836</v>
      </c>
      <c r="G100" s="37">
        <f t="shared" si="10"/>
        <v>0.14304716399999506</v>
      </c>
    </row>
    <row r="101" spans="1:7">
      <c r="A101" s="12">
        <v>173</v>
      </c>
      <c r="B101" s="8">
        <f t="shared" si="12"/>
        <v>3.6000060000000076</v>
      </c>
      <c r="C101">
        <v>169.39999399999999</v>
      </c>
      <c r="D101" s="9">
        <v>-1.1000000000000001</v>
      </c>
      <c r="F101" s="17">
        <f t="shared" si="9"/>
        <v>172.97229257058174</v>
      </c>
      <c r="G101" s="37">
        <f t="shared" si="10"/>
        <v>2.7707429418256879E-2</v>
      </c>
    </row>
    <row r="102" spans="1:7">
      <c r="A102" s="6">
        <v>297</v>
      </c>
      <c r="B102" s="8">
        <f t="shared" si="12"/>
        <v>2</v>
      </c>
      <c r="C102">
        <v>295</v>
      </c>
      <c r="D102" s="9">
        <v>-1.1000000000000001</v>
      </c>
      <c r="F102" s="17">
        <f t="shared" si="9"/>
        <v>297.39622671199999</v>
      </c>
      <c r="G102" s="37">
        <f t="shared" si="10"/>
        <v>-0.39622671199998649</v>
      </c>
    </row>
    <row r="103" spans="1:7">
      <c r="B103" s="8"/>
      <c r="C103" s="6"/>
      <c r="D103" s="10"/>
      <c r="F103" s="17"/>
      <c r="G103" s="37"/>
    </row>
    <row r="104" spans="1:7">
      <c r="A104" s="12">
        <v>-542.59997599999997</v>
      </c>
      <c r="B104" s="8">
        <f>A104-C104</f>
        <v>12</v>
      </c>
      <c r="C104" s="6">
        <v>-554.59997599999997</v>
      </c>
      <c r="D104">
        <v>-1.3</v>
      </c>
      <c r="E104" t="s">
        <v>26</v>
      </c>
      <c r="F104" s="17">
        <f t="shared" si="9"/>
        <v>-542.24945894899611</v>
      </c>
      <c r="G104" s="37">
        <f t="shared" si="10"/>
        <v>-0.35051705100386243</v>
      </c>
    </row>
    <row r="105" spans="1:7">
      <c r="A105" s="11">
        <v>-440.20001200000002</v>
      </c>
      <c r="B105" s="8">
        <f t="shared" ref="B105:B113" si="13">A105-C105</f>
        <v>10.799987999999985</v>
      </c>
      <c r="C105" s="6">
        <v>-451</v>
      </c>
      <c r="D105">
        <v>-1.3</v>
      </c>
      <c r="F105" s="17">
        <f t="shared" si="9"/>
        <v>-439.79683641800005</v>
      </c>
      <c r="G105" s="37">
        <f t="shared" si="10"/>
        <v>-0.40317558199996029</v>
      </c>
    </row>
    <row r="106" spans="1:7">
      <c r="A106" s="11">
        <v>-419.39999399999999</v>
      </c>
      <c r="B106" s="8">
        <f t="shared" si="13"/>
        <v>10</v>
      </c>
      <c r="C106" s="6">
        <v>-429.39999399999999</v>
      </c>
      <c r="D106">
        <v>-1.3</v>
      </c>
      <c r="F106" s="17">
        <f t="shared" si="9"/>
        <v>-418.43604709324904</v>
      </c>
      <c r="G106" s="37">
        <f t="shared" si="10"/>
        <v>-0.96394690675094807</v>
      </c>
    </row>
    <row r="107" spans="1:7">
      <c r="A107" s="11">
        <v>-351.39999399999999</v>
      </c>
      <c r="B107" s="8">
        <f t="shared" si="13"/>
        <v>9.6000060000000076</v>
      </c>
      <c r="C107" s="6">
        <v>-361</v>
      </c>
      <c r="D107">
        <v>-1.3</v>
      </c>
      <c r="F107" s="17">
        <f t="shared" si="9"/>
        <v>-350.79357228800001</v>
      </c>
      <c r="G107" s="37">
        <f t="shared" si="10"/>
        <v>-0.60642171199998529</v>
      </c>
    </row>
    <row r="108" spans="1:7">
      <c r="A108" s="11">
        <v>-225.39999399999999</v>
      </c>
      <c r="B108" s="8">
        <f t="shared" si="13"/>
        <v>8.4000090000000114</v>
      </c>
      <c r="C108" s="6">
        <v>-233.800003</v>
      </c>
      <c r="D108">
        <v>-1.3</v>
      </c>
      <c r="F108" s="17">
        <f t="shared" si="9"/>
        <v>-225.00229528437549</v>
      </c>
      <c r="G108" s="37">
        <f t="shared" si="10"/>
        <v>-0.39769871562450021</v>
      </c>
    </row>
    <row r="109" spans="1:7">
      <c r="A109" s="11">
        <v>-113</v>
      </c>
      <c r="B109" s="8">
        <f t="shared" si="13"/>
        <v>7.1999969999999962</v>
      </c>
      <c r="C109" s="6">
        <v>-120.199997</v>
      </c>
      <c r="D109">
        <v>-1.3</v>
      </c>
      <c r="F109" s="17">
        <f t="shared" si="9"/>
        <v>-112.66039151562453</v>
      </c>
      <c r="G109" s="37">
        <f t="shared" si="10"/>
        <v>-0.33960848437547497</v>
      </c>
    </row>
    <row r="110" spans="1:7">
      <c r="A110" s="11">
        <v>-18.200001</v>
      </c>
      <c r="B110" s="8">
        <f t="shared" si="13"/>
        <v>6.7999989999999997</v>
      </c>
      <c r="C110" s="6">
        <v>-25</v>
      </c>
      <c r="D110">
        <v>-1.3</v>
      </c>
      <c r="F110" s="17">
        <f t="shared" si="9"/>
        <v>-18.514719536000001</v>
      </c>
      <c r="G110" s="37">
        <f t="shared" si="10"/>
        <v>0.31471853600000088</v>
      </c>
    </row>
    <row r="111" spans="1:7">
      <c r="A111" s="11">
        <v>143</v>
      </c>
      <c r="B111" s="8">
        <f t="shared" si="13"/>
        <v>4.8000030000000038</v>
      </c>
      <c r="C111" s="6">
        <v>138.199997</v>
      </c>
      <c r="D111">
        <v>-1.3</v>
      </c>
      <c r="F111" s="17">
        <f t="shared" si="9"/>
        <v>142.87786311962452</v>
      </c>
      <c r="G111" s="37">
        <f t="shared" si="10"/>
        <v>0.12213688037547854</v>
      </c>
    </row>
    <row r="112" spans="1:7">
      <c r="A112" s="12">
        <v>173</v>
      </c>
      <c r="B112" s="8">
        <f t="shared" si="13"/>
        <v>4.3999939999999924</v>
      </c>
      <c r="C112" s="6">
        <v>168.60000600000001</v>
      </c>
      <c r="D112">
        <v>-1.3</v>
      </c>
      <c r="F112" s="17">
        <f t="shared" si="9"/>
        <v>172.94119679275096</v>
      </c>
      <c r="G112" s="37">
        <f t="shared" si="10"/>
        <v>5.8803207249042089E-2</v>
      </c>
    </row>
    <row r="113" spans="1:7">
      <c r="A113" s="6">
        <v>297</v>
      </c>
      <c r="B113" s="8">
        <f t="shared" si="13"/>
        <v>2.3999939999999924</v>
      </c>
      <c r="C113" s="6">
        <v>294.60000600000001</v>
      </c>
      <c r="D113">
        <v>-1.3</v>
      </c>
      <c r="F113" s="17">
        <f t="shared" si="9"/>
        <v>297.54576657475093</v>
      </c>
      <c r="G113" s="37">
        <f t="shared" si="10"/>
        <v>-0.54576657475092816</v>
      </c>
    </row>
  </sheetData>
  <sortState ref="C104:C114">
    <sortCondition ref="C104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>
      <selection activeCell="I11" sqref="I11"/>
    </sheetView>
  </sheetViews>
  <sheetFormatPr baseColWidth="10" defaultColWidth="8.83203125" defaultRowHeight="15" x14ac:dyDescent="0"/>
  <sheetData>
    <row r="1" spans="1:13">
      <c r="A1" s="1" t="s">
        <v>23</v>
      </c>
      <c r="B1" s="1" t="s">
        <v>24</v>
      </c>
      <c r="C1" s="21" t="s">
        <v>27</v>
      </c>
      <c r="D1" s="22">
        <v>57.2958</v>
      </c>
      <c r="G1">
        <f xml:space="preserve"> 40/1000*D1</f>
        <v>2.2918319999999999</v>
      </c>
    </row>
    <row r="2" spans="1:13">
      <c r="A2" s="23"/>
      <c r="B2" s="24" t="s">
        <v>28</v>
      </c>
      <c r="C2" s="25">
        <v>1.7094E-3</v>
      </c>
      <c r="D2" s="26" t="s">
        <v>29</v>
      </c>
      <c r="E2" s="25"/>
      <c r="F2" s="27">
        <v>9.7941443000000003E-2</v>
      </c>
      <c r="G2" s="28" t="s">
        <v>30</v>
      </c>
      <c r="L2" s="23" t="s">
        <v>37</v>
      </c>
    </row>
    <row r="3" spans="1:13">
      <c r="A3" s="29" t="s">
        <v>3</v>
      </c>
      <c r="B3" s="29" t="s">
        <v>31</v>
      </c>
      <c r="C3" s="29" t="s">
        <v>32</v>
      </c>
      <c r="D3" s="29" t="s">
        <v>33</v>
      </c>
      <c r="E3" s="29" t="s">
        <v>34</v>
      </c>
      <c r="G3" s="29" t="s">
        <v>35</v>
      </c>
      <c r="H3" s="29" t="s">
        <v>36</v>
      </c>
      <c r="K3" s="23"/>
    </row>
    <row r="4" spans="1:13">
      <c r="A4" s="30">
        <v>-361.82299999999998</v>
      </c>
      <c r="B4" s="31">
        <f>A4-C4</f>
        <v>-5.2489999999999668</v>
      </c>
      <c r="C4" s="6">
        <v>-356.57400000000001</v>
      </c>
      <c r="D4" s="32">
        <f>E4+$F$2</f>
        <v>3.0979414429999999</v>
      </c>
      <c r="E4">
        <v>3</v>
      </c>
      <c r="G4" s="23">
        <f>C4+$L$4*D4+$L$5*D4^2+$L$6*C4*D4</f>
        <v>-362.12084340854705</v>
      </c>
      <c r="H4" s="32">
        <f>A4-G4</f>
        <v>0.2978434085470667</v>
      </c>
      <c r="I4">
        <f>C4+$N$4*D4+$N$5*D4*D4+$N$6*D4*D4*D4+$N$7*C4*D4+$N$8*C4*D4*D4+$N$9*C4*D4*D4*D4</f>
        <v>-356.57400000000001</v>
      </c>
      <c r="J4" s="33">
        <f>I4-A4</f>
        <v>5.2489999999999668</v>
      </c>
      <c r="K4" s="23" t="s">
        <v>6</v>
      </c>
      <c r="L4" s="34">
        <v>-0.246396</v>
      </c>
      <c r="M4" t="s">
        <v>38</v>
      </c>
    </row>
    <row r="5" spans="1:13">
      <c r="A5" s="30">
        <v>-227.56899999999999</v>
      </c>
      <c r="B5" s="31">
        <f t="shared" ref="B5:B68" si="0">A5-C5</f>
        <v>-5.4939999999999998</v>
      </c>
      <c r="C5" s="6">
        <v>-222.07499999999999</v>
      </c>
      <c r="D5" s="32">
        <f t="shared" ref="D5:D68" si="1">E5+$F$2</f>
        <v>3.0979414429999999</v>
      </c>
      <c r="E5">
        <v>3</v>
      </c>
      <c r="G5" s="23">
        <f>C5+$L$4*D5+$L$5*D5^2+$L$6*C5*D5</f>
        <v>-228.05434689568247</v>
      </c>
      <c r="H5" s="32">
        <f t="shared" ref="H5:H68" si="2">A5-G5</f>
        <v>0.48534689568248268</v>
      </c>
      <c r="I5">
        <f t="shared" ref="I5:I9" si="3">C5+$N$4*D5+$N$5*D5*D5+$N$6*D5*D5*D5+$N$7*C5*D5+$N$8*C5*D5*D5+$N$9*C5*D5*D5*D5</f>
        <v>-222.07499999999999</v>
      </c>
      <c r="J5" s="33">
        <f t="shared" ref="J5:J9" si="4">I5-A5</f>
        <v>5.4939999999999998</v>
      </c>
      <c r="K5" s="23" t="s">
        <v>8</v>
      </c>
      <c r="L5" s="34">
        <v>-0.61790100000000003</v>
      </c>
      <c r="M5" t="s">
        <v>39</v>
      </c>
    </row>
    <row r="6" spans="1:13">
      <c r="A6" s="30">
        <v>-189.29599999999999</v>
      </c>
      <c r="B6" s="31">
        <f t="shared" si="0"/>
        <v>-5.0109999999999957</v>
      </c>
      <c r="C6" s="6">
        <v>-184.285</v>
      </c>
      <c r="D6" s="32">
        <f t="shared" si="1"/>
        <v>3.0979414429999999</v>
      </c>
      <c r="E6">
        <v>3</v>
      </c>
      <c r="G6" s="23">
        <f>C6+$L$4*D6+$L$5*D6^2+$L$6*C6*D6</f>
        <v>-190.38586680868443</v>
      </c>
      <c r="H6" s="32">
        <f t="shared" si="2"/>
        <v>1.0898668086844339</v>
      </c>
      <c r="I6">
        <f t="shared" si="3"/>
        <v>-184.285</v>
      </c>
      <c r="J6" s="33">
        <f t="shared" si="4"/>
        <v>5.0109999999999957</v>
      </c>
      <c r="K6" s="23" t="s">
        <v>16</v>
      </c>
      <c r="L6" s="34">
        <v>-1.0380000000000001E-3</v>
      </c>
      <c r="M6" t="s">
        <v>40</v>
      </c>
    </row>
    <row r="7" spans="1:13">
      <c r="A7" s="30"/>
      <c r="B7" s="31">
        <f t="shared" si="0"/>
        <v>0</v>
      </c>
      <c r="C7" s="6"/>
      <c r="D7" s="32">
        <f t="shared" si="1"/>
        <v>3.0979414429999999</v>
      </c>
      <c r="E7">
        <v>3</v>
      </c>
      <c r="G7" s="23"/>
      <c r="H7" s="32"/>
      <c r="J7" s="33"/>
      <c r="M7" t="s">
        <v>41</v>
      </c>
    </row>
    <row r="8" spans="1:13">
      <c r="A8" s="30">
        <v>-361.82299999999998</v>
      </c>
      <c r="B8" s="31">
        <f t="shared" si="0"/>
        <v>-3.6289999999999623</v>
      </c>
      <c r="C8" s="6">
        <v>-358.19400000000002</v>
      </c>
      <c r="D8" s="32">
        <f t="shared" si="1"/>
        <v>3.0979414429999999</v>
      </c>
      <c r="E8">
        <v>3</v>
      </c>
      <c r="G8" s="23">
        <f>C8+$L$4*D8+$L$5*D8^2+$L$6*C8*D8</f>
        <v>-363.73563403413419</v>
      </c>
      <c r="H8" s="32">
        <f t="shared" si="2"/>
        <v>1.9126340341342143</v>
      </c>
      <c r="I8">
        <f t="shared" si="3"/>
        <v>-358.19400000000002</v>
      </c>
      <c r="J8" s="33">
        <f t="shared" si="4"/>
        <v>3.6289999999999623</v>
      </c>
      <c r="M8" t="s">
        <v>42</v>
      </c>
    </row>
    <row r="9" spans="1:13">
      <c r="A9" s="30">
        <v>-227.56899999999999</v>
      </c>
      <c r="B9" s="31">
        <f t="shared" si="0"/>
        <v>-3.6329999999999814</v>
      </c>
      <c r="C9" s="6">
        <v>-223.93600000000001</v>
      </c>
      <c r="D9" s="32">
        <f t="shared" si="1"/>
        <v>3.0979414429999999</v>
      </c>
      <c r="E9">
        <v>3</v>
      </c>
      <c r="G9" s="23">
        <f>C9+$L$4*D9+$L$5*D9^2+$L$6*C9*D9</f>
        <v>-229.9093625464341</v>
      </c>
      <c r="H9" s="32">
        <f t="shared" si="2"/>
        <v>2.3403625464341076</v>
      </c>
      <c r="I9">
        <f t="shared" si="3"/>
        <v>-223.93600000000001</v>
      </c>
      <c r="J9" s="33">
        <f t="shared" si="4"/>
        <v>3.6329999999999814</v>
      </c>
      <c r="M9" t="s">
        <v>43</v>
      </c>
    </row>
    <row r="10" spans="1:13">
      <c r="A10" s="6"/>
      <c r="B10" s="31">
        <f t="shared" si="0"/>
        <v>0</v>
      </c>
      <c r="D10" s="32">
        <f t="shared" si="1"/>
        <v>3.0979414429999999</v>
      </c>
      <c r="E10">
        <v>3</v>
      </c>
      <c r="G10" s="23">
        <f t="shared" ref="G10:G73" si="5">C10+$L$4*D10+$L$5*D10^2+$L$6*C10*D10</f>
        <v>-6.693465304782964</v>
      </c>
      <c r="H10" s="32">
        <f t="shared" si="2"/>
        <v>6.693465304782964</v>
      </c>
    </row>
    <row r="11" spans="1:13">
      <c r="B11" s="31">
        <f t="shared" si="0"/>
        <v>0</v>
      </c>
      <c r="D11" s="32">
        <f t="shared" si="1"/>
        <v>3.0979414429999999</v>
      </c>
      <c r="E11">
        <v>3</v>
      </c>
      <c r="G11" s="23">
        <f t="shared" si="5"/>
        <v>-6.693465304782964</v>
      </c>
      <c r="H11" s="32">
        <f t="shared" si="2"/>
        <v>6.693465304782964</v>
      </c>
    </row>
    <row r="12" spans="1:13">
      <c r="B12" s="31">
        <f t="shared" si="0"/>
        <v>0</v>
      </c>
      <c r="D12" s="32">
        <f t="shared" si="1"/>
        <v>3.0979414429999999</v>
      </c>
      <c r="E12">
        <v>3</v>
      </c>
      <c r="G12" s="23">
        <f t="shared" si="5"/>
        <v>-6.693465304782964</v>
      </c>
      <c r="H12" s="32">
        <f t="shared" si="2"/>
        <v>6.693465304782964</v>
      </c>
    </row>
    <row r="13" spans="1:13">
      <c r="B13" s="31">
        <f t="shared" si="0"/>
        <v>0</v>
      </c>
      <c r="D13" s="32">
        <f t="shared" si="1"/>
        <v>9.7941443000000003E-2</v>
      </c>
      <c r="G13" s="23">
        <f t="shared" si="5"/>
        <v>-3.0059611356106516E-2</v>
      </c>
      <c r="H13" s="32">
        <f t="shared" si="2"/>
        <v>3.0059611356106516E-2</v>
      </c>
    </row>
    <row r="14" spans="1:13">
      <c r="B14" s="31">
        <f t="shared" si="0"/>
        <v>0</v>
      </c>
      <c r="D14" s="32">
        <f t="shared" si="1"/>
        <v>9.7941443000000003E-2</v>
      </c>
      <c r="G14" s="23">
        <f t="shared" si="5"/>
        <v>-3.0059611356106516E-2</v>
      </c>
      <c r="H14" s="32">
        <f t="shared" si="2"/>
        <v>3.0059611356106516E-2</v>
      </c>
    </row>
    <row r="15" spans="1:13">
      <c r="B15" s="31">
        <f t="shared" si="0"/>
        <v>0</v>
      </c>
      <c r="D15" s="32">
        <f t="shared" si="1"/>
        <v>9.7941443000000003E-2</v>
      </c>
      <c r="G15" s="23">
        <f t="shared" si="5"/>
        <v>-3.0059611356106516E-2</v>
      </c>
      <c r="H15" s="32">
        <f t="shared" si="2"/>
        <v>3.0059611356106516E-2</v>
      </c>
    </row>
    <row r="16" spans="1:13">
      <c r="B16" s="31">
        <f t="shared" si="0"/>
        <v>0</v>
      </c>
      <c r="D16" s="32">
        <f t="shared" si="1"/>
        <v>2.0979414429999999</v>
      </c>
      <c r="E16">
        <v>2</v>
      </c>
      <c r="G16" s="23">
        <f t="shared" si="5"/>
        <v>-3.2365280736406778</v>
      </c>
      <c r="H16" s="32">
        <f t="shared" si="2"/>
        <v>3.2365280736406778</v>
      </c>
    </row>
    <row r="17" spans="2:8">
      <c r="B17" s="31">
        <f t="shared" si="0"/>
        <v>0</v>
      </c>
      <c r="D17" s="32">
        <f t="shared" si="1"/>
        <v>2.0979414429999999</v>
      </c>
      <c r="E17">
        <v>2</v>
      </c>
      <c r="G17" s="23">
        <f t="shared" si="5"/>
        <v>-3.2365280736406778</v>
      </c>
      <c r="H17" s="32">
        <f t="shared" si="2"/>
        <v>3.2365280736406778</v>
      </c>
    </row>
    <row r="18" spans="2:8">
      <c r="B18" s="31">
        <f t="shared" si="0"/>
        <v>0</v>
      </c>
      <c r="D18" s="32">
        <f t="shared" si="1"/>
        <v>2.0979414429999999</v>
      </c>
      <c r="E18">
        <v>2</v>
      </c>
      <c r="G18" s="23">
        <f t="shared" si="5"/>
        <v>-3.2365280736406778</v>
      </c>
      <c r="H18" s="32">
        <f t="shared" si="2"/>
        <v>3.2365280736406778</v>
      </c>
    </row>
    <row r="19" spans="2:8">
      <c r="B19" s="31">
        <f t="shared" si="0"/>
        <v>0</v>
      </c>
      <c r="D19" s="32">
        <f t="shared" si="1"/>
        <v>2.0979414429999999</v>
      </c>
      <c r="E19">
        <v>2</v>
      </c>
      <c r="G19" s="23">
        <f t="shared" si="5"/>
        <v>-3.2365280736406778</v>
      </c>
      <c r="H19" s="32">
        <f t="shared" si="2"/>
        <v>3.2365280736406778</v>
      </c>
    </row>
    <row r="20" spans="2:8">
      <c r="B20" s="31">
        <f t="shared" si="0"/>
        <v>0</v>
      </c>
      <c r="D20" s="32">
        <f t="shared" si="1"/>
        <v>2.0979414429999999</v>
      </c>
      <c r="E20">
        <v>2</v>
      </c>
      <c r="G20" s="23">
        <f t="shared" si="5"/>
        <v>-3.2365280736406778</v>
      </c>
      <c r="H20" s="32">
        <f t="shared" si="2"/>
        <v>3.2365280736406778</v>
      </c>
    </row>
    <row r="21" spans="2:8">
      <c r="B21" s="31">
        <f t="shared" si="0"/>
        <v>0</v>
      </c>
      <c r="D21" s="32">
        <f t="shared" si="1"/>
        <v>2.0979414429999999</v>
      </c>
      <c r="E21">
        <v>2</v>
      </c>
      <c r="G21" s="23">
        <f t="shared" si="5"/>
        <v>-3.2365280736406778</v>
      </c>
      <c r="H21" s="32">
        <f t="shared" si="2"/>
        <v>3.2365280736406778</v>
      </c>
    </row>
    <row r="22" spans="2:8">
      <c r="B22" s="31">
        <f t="shared" si="0"/>
        <v>0</v>
      </c>
      <c r="D22" s="32">
        <f t="shared" si="1"/>
        <v>2.0979414429999999</v>
      </c>
      <c r="E22">
        <v>2</v>
      </c>
      <c r="G22" s="23">
        <f>C22+$L$4*D22+$L$5*D22^2+$L$6*C22*D22</f>
        <v>-3.2365280736406778</v>
      </c>
      <c r="H22" s="32">
        <f t="shared" si="2"/>
        <v>3.2365280736406778</v>
      </c>
    </row>
    <row r="23" spans="2:8">
      <c r="B23" s="31">
        <f t="shared" si="0"/>
        <v>0</v>
      </c>
      <c r="D23" s="32">
        <f t="shared" si="1"/>
        <v>2.0979414429999999</v>
      </c>
      <c r="E23">
        <v>2</v>
      </c>
      <c r="G23" s="23">
        <f t="shared" si="5"/>
        <v>-3.2365280736406778</v>
      </c>
      <c r="H23" s="32">
        <f t="shared" si="2"/>
        <v>3.2365280736406778</v>
      </c>
    </row>
    <row r="24" spans="2:8">
      <c r="B24" s="31">
        <f t="shared" si="0"/>
        <v>0</v>
      </c>
      <c r="D24" s="32">
        <f t="shared" si="1"/>
        <v>2.0979414429999999</v>
      </c>
      <c r="E24">
        <v>2</v>
      </c>
      <c r="G24" s="23">
        <f t="shared" si="5"/>
        <v>-3.2365280736406778</v>
      </c>
      <c r="H24" s="32">
        <f t="shared" si="2"/>
        <v>3.2365280736406778</v>
      </c>
    </row>
    <row r="25" spans="2:8">
      <c r="B25" s="31">
        <f t="shared" si="0"/>
        <v>0</v>
      </c>
      <c r="D25" s="32">
        <f t="shared" si="1"/>
        <v>2.0979414429999999</v>
      </c>
      <c r="E25">
        <v>2</v>
      </c>
      <c r="G25" s="23">
        <f t="shared" si="5"/>
        <v>-3.2365280736406778</v>
      </c>
      <c r="H25" s="32">
        <f t="shared" si="2"/>
        <v>3.2365280736406778</v>
      </c>
    </row>
    <row r="26" spans="2:8">
      <c r="B26" s="31">
        <f t="shared" si="0"/>
        <v>0</v>
      </c>
      <c r="D26" s="32">
        <f t="shared" si="1"/>
        <v>2.0979414429999999</v>
      </c>
      <c r="E26">
        <v>2</v>
      </c>
      <c r="G26" s="23">
        <f t="shared" si="5"/>
        <v>-3.2365280736406778</v>
      </c>
      <c r="H26" s="32">
        <f t="shared" si="2"/>
        <v>3.2365280736406778</v>
      </c>
    </row>
    <row r="27" spans="2:8">
      <c r="B27" s="31">
        <f t="shared" si="0"/>
        <v>0</v>
      </c>
      <c r="D27" s="32">
        <f t="shared" si="1"/>
        <v>2.0979414429999999</v>
      </c>
      <c r="E27">
        <v>2</v>
      </c>
      <c r="G27" s="23">
        <f t="shared" si="5"/>
        <v>-3.2365280736406778</v>
      </c>
      <c r="H27" s="32">
        <f t="shared" si="2"/>
        <v>3.2365280736406778</v>
      </c>
    </row>
    <row r="28" spans="2:8">
      <c r="B28" s="31">
        <f t="shared" si="0"/>
        <v>0</v>
      </c>
      <c r="D28" s="32">
        <f t="shared" si="1"/>
        <v>9.7941443000000003E-2</v>
      </c>
      <c r="G28" s="23">
        <f t="shared" si="5"/>
        <v>-3.0059611356106516E-2</v>
      </c>
      <c r="H28" s="32">
        <f t="shared" si="2"/>
        <v>3.0059611356106516E-2</v>
      </c>
    </row>
    <row r="29" spans="2:8">
      <c r="B29" s="31">
        <f t="shared" si="0"/>
        <v>0</v>
      </c>
      <c r="D29" s="32">
        <f t="shared" si="1"/>
        <v>9.7941443000000003E-2</v>
      </c>
      <c r="G29" s="23">
        <f t="shared" si="5"/>
        <v>-3.0059611356106516E-2</v>
      </c>
      <c r="H29" s="32">
        <f t="shared" si="2"/>
        <v>3.0059611356106516E-2</v>
      </c>
    </row>
    <row r="30" spans="2:8">
      <c r="B30" s="31">
        <f t="shared" si="0"/>
        <v>0</v>
      </c>
      <c r="D30" s="32">
        <f t="shared" si="1"/>
        <v>1.0979414430000001</v>
      </c>
      <c r="E30">
        <v>1</v>
      </c>
      <c r="G30" s="23">
        <f t="shared" si="5"/>
        <v>-1.0153928424983927</v>
      </c>
      <c r="H30" s="32">
        <f t="shared" si="2"/>
        <v>1.0153928424983927</v>
      </c>
    </row>
    <row r="31" spans="2:8">
      <c r="B31" s="31">
        <f t="shared" si="0"/>
        <v>0</v>
      </c>
      <c r="D31" s="32">
        <f t="shared" si="1"/>
        <v>1.0979414430000001</v>
      </c>
      <c r="E31">
        <v>1</v>
      </c>
      <c r="G31" s="23">
        <f t="shared" si="5"/>
        <v>-1.0153928424983927</v>
      </c>
      <c r="H31" s="32">
        <f t="shared" si="2"/>
        <v>1.0153928424983927</v>
      </c>
    </row>
    <row r="32" spans="2:8">
      <c r="B32" s="31">
        <f t="shared" si="0"/>
        <v>0</v>
      </c>
      <c r="D32" s="32">
        <f t="shared" si="1"/>
        <v>1.0979414430000001</v>
      </c>
      <c r="E32">
        <v>1</v>
      </c>
      <c r="G32" s="23">
        <f t="shared" si="5"/>
        <v>-1.0153928424983927</v>
      </c>
      <c r="H32" s="32">
        <f t="shared" si="2"/>
        <v>1.0153928424983927</v>
      </c>
    </row>
    <row r="33" spans="2:8">
      <c r="B33" s="31">
        <f t="shared" si="0"/>
        <v>0</v>
      </c>
      <c r="D33" s="32">
        <f t="shared" si="1"/>
        <v>1.0979414430000001</v>
      </c>
      <c r="E33">
        <v>1</v>
      </c>
      <c r="G33" s="23">
        <f t="shared" si="5"/>
        <v>-1.0153928424983927</v>
      </c>
      <c r="H33" s="32">
        <f t="shared" si="2"/>
        <v>1.0153928424983927</v>
      </c>
    </row>
    <row r="34" spans="2:8">
      <c r="B34" s="31">
        <f t="shared" si="0"/>
        <v>0</v>
      </c>
      <c r="D34" s="32">
        <f t="shared" si="1"/>
        <v>1.0979414430000001</v>
      </c>
      <c r="E34">
        <v>1</v>
      </c>
      <c r="G34" s="23">
        <f t="shared" si="5"/>
        <v>-1.0153928424983927</v>
      </c>
      <c r="H34" s="32">
        <f t="shared" si="2"/>
        <v>1.0153928424983927</v>
      </c>
    </row>
    <row r="35" spans="2:8">
      <c r="B35" s="31">
        <f t="shared" si="0"/>
        <v>0</v>
      </c>
      <c r="D35" s="32">
        <f t="shared" si="1"/>
        <v>1.0979414430000001</v>
      </c>
      <c r="E35">
        <v>1</v>
      </c>
      <c r="G35" s="23">
        <f t="shared" si="5"/>
        <v>-1.0153928424983927</v>
      </c>
      <c r="H35" s="32">
        <f t="shared" si="2"/>
        <v>1.0153928424983927</v>
      </c>
    </row>
    <row r="36" spans="2:8">
      <c r="B36" s="31">
        <f t="shared" si="0"/>
        <v>0</v>
      </c>
      <c r="D36" s="32">
        <f t="shared" si="1"/>
        <v>1.0979414430000001</v>
      </c>
      <c r="E36">
        <v>1</v>
      </c>
      <c r="G36" s="23">
        <f t="shared" si="5"/>
        <v>-1.0153928424983927</v>
      </c>
      <c r="H36" s="32">
        <f t="shared" si="2"/>
        <v>1.0153928424983927</v>
      </c>
    </row>
    <row r="37" spans="2:8">
      <c r="B37" s="31">
        <f t="shared" si="0"/>
        <v>0</v>
      </c>
      <c r="D37" s="32">
        <f t="shared" si="1"/>
        <v>1.0979414430000001</v>
      </c>
      <c r="E37">
        <v>1</v>
      </c>
      <c r="G37" s="23">
        <f t="shared" si="5"/>
        <v>-1.0153928424983927</v>
      </c>
      <c r="H37" s="32">
        <f t="shared" si="2"/>
        <v>1.0153928424983927</v>
      </c>
    </row>
    <row r="38" spans="2:8">
      <c r="B38" s="31">
        <f t="shared" si="0"/>
        <v>0</v>
      </c>
      <c r="D38" s="32">
        <f t="shared" si="1"/>
        <v>9.7941443000000003E-2</v>
      </c>
      <c r="G38" s="23">
        <f t="shared" si="5"/>
        <v>-3.0059611356106516E-2</v>
      </c>
      <c r="H38" s="32">
        <f t="shared" si="2"/>
        <v>3.0059611356106516E-2</v>
      </c>
    </row>
    <row r="39" spans="2:8">
      <c r="B39" s="31">
        <f t="shared" si="0"/>
        <v>0</v>
      </c>
      <c r="D39" s="32">
        <f t="shared" si="1"/>
        <v>9.7941443000000003E-2</v>
      </c>
      <c r="G39" s="23">
        <f t="shared" si="5"/>
        <v>-3.0059611356106516E-2</v>
      </c>
      <c r="H39" s="32">
        <f t="shared" si="2"/>
        <v>3.0059611356106516E-2</v>
      </c>
    </row>
    <row r="40" spans="2:8">
      <c r="B40" s="31">
        <f t="shared" si="0"/>
        <v>0</v>
      </c>
      <c r="D40" s="32">
        <f t="shared" si="1"/>
        <v>9.7941443000000003E-2</v>
      </c>
      <c r="E40">
        <v>0</v>
      </c>
      <c r="G40" s="23">
        <f t="shared" si="5"/>
        <v>-3.0059611356106516E-2</v>
      </c>
      <c r="H40" s="32">
        <f t="shared" si="2"/>
        <v>3.0059611356106516E-2</v>
      </c>
    </row>
    <row r="41" spans="2:8">
      <c r="B41" s="31">
        <f t="shared" si="0"/>
        <v>0</v>
      </c>
      <c r="D41" s="32">
        <f t="shared" si="1"/>
        <v>9.7941443000000003E-2</v>
      </c>
      <c r="E41">
        <v>0</v>
      </c>
      <c r="G41" s="23">
        <f t="shared" si="5"/>
        <v>-3.0059611356106516E-2</v>
      </c>
      <c r="H41" s="32">
        <f t="shared" si="2"/>
        <v>3.0059611356106516E-2</v>
      </c>
    </row>
    <row r="42" spans="2:8">
      <c r="B42" s="31">
        <f t="shared" si="0"/>
        <v>0</v>
      </c>
      <c r="D42" s="32">
        <f t="shared" si="1"/>
        <v>9.7941443000000003E-2</v>
      </c>
      <c r="E42">
        <v>0</v>
      </c>
      <c r="G42" s="23">
        <f t="shared" si="5"/>
        <v>-3.0059611356106516E-2</v>
      </c>
      <c r="H42" s="32">
        <f t="shared" si="2"/>
        <v>3.0059611356106516E-2</v>
      </c>
    </row>
    <row r="43" spans="2:8">
      <c r="B43" s="31">
        <f t="shared" si="0"/>
        <v>0</v>
      </c>
      <c r="D43" s="32">
        <f t="shared" si="1"/>
        <v>9.7941443000000003E-2</v>
      </c>
      <c r="E43">
        <v>0</v>
      </c>
      <c r="G43" s="23">
        <f t="shared" si="5"/>
        <v>-3.0059611356106516E-2</v>
      </c>
      <c r="H43" s="32">
        <f t="shared" si="2"/>
        <v>3.0059611356106516E-2</v>
      </c>
    </row>
    <row r="44" spans="2:8">
      <c r="B44" s="31">
        <f t="shared" si="0"/>
        <v>0</v>
      </c>
      <c r="D44" s="32">
        <f t="shared" si="1"/>
        <v>9.7941443000000003E-2</v>
      </c>
      <c r="E44">
        <v>0</v>
      </c>
      <c r="G44" s="23">
        <f t="shared" si="5"/>
        <v>-3.0059611356106516E-2</v>
      </c>
      <c r="H44" s="32">
        <f t="shared" si="2"/>
        <v>3.0059611356106516E-2</v>
      </c>
    </row>
    <row r="45" spans="2:8">
      <c r="B45" s="31">
        <f t="shared" si="0"/>
        <v>0</v>
      </c>
      <c r="D45" s="32">
        <f t="shared" si="1"/>
        <v>9.7941443000000003E-2</v>
      </c>
      <c r="E45">
        <v>0</v>
      </c>
      <c r="G45" s="23">
        <f t="shared" si="5"/>
        <v>-3.0059611356106516E-2</v>
      </c>
      <c r="H45" s="32">
        <f t="shared" si="2"/>
        <v>3.0059611356106516E-2</v>
      </c>
    </row>
    <row r="46" spans="2:8">
      <c r="B46" s="31">
        <f t="shared" si="0"/>
        <v>0</v>
      </c>
      <c r="D46" s="32">
        <f t="shared" si="1"/>
        <v>9.7941443000000003E-2</v>
      </c>
      <c r="E46">
        <v>0</v>
      </c>
      <c r="G46" s="23">
        <f t="shared" si="5"/>
        <v>-3.0059611356106516E-2</v>
      </c>
      <c r="H46" s="32">
        <f t="shared" si="2"/>
        <v>3.0059611356106516E-2</v>
      </c>
    </row>
    <row r="47" spans="2:8">
      <c r="B47" s="31">
        <f t="shared" si="0"/>
        <v>0</v>
      </c>
      <c r="D47" s="32">
        <f t="shared" si="1"/>
        <v>9.7941443000000003E-2</v>
      </c>
      <c r="E47">
        <v>0</v>
      </c>
      <c r="G47" s="23">
        <f t="shared" si="5"/>
        <v>-3.0059611356106516E-2</v>
      </c>
      <c r="H47" s="32">
        <f t="shared" si="2"/>
        <v>3.0059611356106516E-2</v>
      </c>
    </row>
    <row r="48" spans="2:8">
      <c r="B48" s="31">
        <f t="shared" si="0"/>
        <v>0</v>
      </c>
      <c r="D48" s="32">
        <f t="shared" si="1"/>
        <v>9.7941443000000003E-2</v>
      </c>
      <c r="G48" s="23">
        <f t="shared" si="5"/>
        <v>-3.0059611356106516E-2</v>
      </c>
      <c r="H48" s="32">
        <f t="shared" si="2"/>
        <v>3.0059611356106516E-2</v>
      </c>
    </row>
    <row r="49" spans="2:8">
      <c r="B49" s="31">
        <f t="shared" si="0"/>
        <v>0</v>
      </c>
      <c r="D49" s="32">
        <f t="shared" si="1"/>
        <v>9.7941443000000003E-2</v>
      </c>
      <c r="G49" s="23">
        <f t="shared" si="5"/>
        <v>-3.0059611356106516E-2</v>
      </c>
      <c r="H49" s="32">
        <f t="shared" si="2"/>
        <v>3.0059611356106516E-2</v>
      </c>
    </row>
    <row r="50" spans="2:8">
      <c r="B50" s="31">
        <f t="shared" si="0"/>
        <v>0</v>
      </c>
      <c r="D50" s="32">
        <f t="shared" si="1"/>
        <v>-0.90205855700000004</v>
      </c>
      <c r="E50">
        <v>-1</v>
      </c>
      <c r="G50" s="23">
        <f t="shared" si="5"/>
        <v>-0.28052838021382054</v>
      </c>
      <c r="H50" s="32">
        <f t="shared" si="2"/>
        <v>0.28052838021382054</v>
      </c>
    </row>
    <row r="51" spans="2:8">
      <c r="B51" s="31">
        <f t="shared" si="0"/>
        <v>0</v>
      </c>
      <c r="D51" s="32">
        <f t="shared" si="1"/>
        <v>-0.90205855700000004</v>
      </c>
      <c r="E51">
        <v>-1</v>
      </c>
      <c r="G51" s="23">
        <f t="shared" si="5"/>
        <v>-0.28052838021382054</v>
      </c>
      <c r="H51" s="32">
        <f t="shared" si="2"/>
        <v>0.28052838021382054</v>
      </c>
    </row>
    <row r="52" spans="2:8">
      <c r="B52" s="31">
        <f t="shared" si="0"/>
        <v>0</v>
      </c>
      <c r="D52" s="32">
        <f t="shared" si="1"/>
        <v>-0.90205855700000004</v>
      </c>
      <c r="E52">
        <v>-1</v>
      </c>
      <c r="G52" s="23">
        <f t="shared" si="5"/>
        <v>-0.28052838021382054</v>
      </c>
      <c r="H52" s="32">
        <f t="shared" si="2"/>
        <v>0.28052838021382054</v>
      </c>
    </row>
    <row r="53" spans="2:8">
      <c r="B53" s="31">
        <f t="shared" si="0"/>
        <v>0</v>
      </c>
      <c r="D53" s="32">
        <f t="shared" si="1"/>
        <v>-0.90205855700000004</v>
      </c>
      <c r="E53">
        <v>-1</v>
      </c>
      <c r="G53" s="23">
        <f t="shared" si="5"/>
        <v>-0.28052838021382054</v>
      </c>
      <c r="H53" s="32">
        <f t="shared" si="2"/>
        <v>0.28052838021382054</v>
      </c>
    </row>
    <row r="54" spans="2:8">
      <c r="B54" s="31">
        <f t="shared" si="0"/>
        <v>0</v>
      </c>
      <c r="D54" s="32">
        <f t="shared" si="1"/>
        <v>-0.90205855700000004</v>
      </c>
      <c r="E54">
        <v>-1</v>
      </c>
      <c r="G54" s="23">
        <f t="shared" si="5"/>
        <v>-0.28052838021382054</v>
      </c>
      <c r="H54" s="32">
        <f t="shared" si="2"/>
        <v>0.28052838021382054</v>
      </c>
    </row>
    <row r="55" spans="2:8">
      <c r="B55" s="31">
        <f t="shared" si="0"/>
        <v>0</v>
      </c>
      <c r="D55" s="32">
        <f t="shared" si="1"/>
        <v>-0.90205855700000004</v>
      </c>
      <c r="E55">
        <v>-1</v>
      </c>
      <c r="G55" s="23">
        <f t="shared" si="5"/>
        <v>-0.28052838021382054</v>
      </c>
      <c r="H55" s="32">
        <f t="shared" si="2"/>
        <v>0.28052838021382054</v>
      </c>
    </row>
    <row r="56" spans="2:8">
      <c r="B56" s="31">
        <f t="shared" si="0"/>
        <v>0</v>
      </c>
      <c r="D56" s="32">
        <f t="shared" si="1"/>
        <v>-0.90205855700000004</v>
      </c>
      <c r="E56">
        <v>-1</v>
      </c>
      <c r="G56" s="23">
        <f t="shared" si="5"/>
        <v>-0.28052838021382054</v>
      </c>
      <c r="H56" s="32">
        <f t="shared" si="2"/>
        <v>0.28052838021382054</v>
      </c>
    </row>
    <row r="57" spans="2:8">
      <c r="B57" s="31">
        <f t="shared" si="0"/>
        <v>0</v>
      </c>
      <c r="D57" s="32">
        <f t="shared" si="1"/>
        <v>-0.90205855700000004</v>
      </c>
      <c r="E57">
        <v>-1</v>
      </c>
      <c r="G57" s="23">
        <f t="shared" si="5"/>
        <v>-0.28052838021382054</v>
      </c>
      <c r="H57" s="32">
        <f t="shared" si="2"/>
        <v>0.28052838021382054</v>
      </c>
    </row>
    <row r="58" spans="2:8">
      <c r="B58" s="31">
        <f t="shared" si="0"/>
        <v>0</v>
      </c>
      <c r="D58" s="32">
        <f t="shared" si="1"/>
        <v>9.7941443000000003E-2</v>
      </c>
      <c r="G58" s="23">
        <f t="shared" si="5"/>
        <v>-3.0059611356106516E-2</v>
      </c>
      <c r="H58" s="32">
        <f t="shared" si="2"/>
        <v>3.0059611356106516E-2</v>
      </c>
    </row>
    <row r="59" spans="2:8">
      <c r="B59" s="31">
        <f t="shared" si="0"/>
        <v>0</v>
      </c>
      <c r="D59" s="32">
        <f t="shared" si="1"/>
        <v>-1.9020585569999999</v>
      </c>
      <c r="E59">
        <v>-2</v>
      </c>
      <c r="G59" s="23">
        <f t="shared" si="5"/>
        <v>-1.7667991490715345</v>
      </c>
      <c r="H59" s="32">
        <f t="shared" si="2"/>
        <v>1.7667991490715345</v>
      </c>
    </row>
    <row r="60" spans="2:8">
      <c r="B60" s="31">
        <f t="shared" si="0"/>
        <v>0</v>
      </c>
      <c r="D60" s="32">
        <f t="shared" si="1"/>
        <v>-1.9020585569999999</v>
      </c>
      <c r="E60">
        <v>-2</v>
      </c>
      <c r="G60" s="23">
        <f t="shared" si="5"/>
        <v>-1.7667991490715345</v>
      </c>
      <c r="H60" s="32">
        <f t="shared" si="2"/>
        <v>1.7667991490715345</v>
      </c>
    </row>
    <row r="61" spans="2:8">
      <c r="B61" s="31">
        <f t="shared" si="0"/>
        <v>0</v>
      </c>
      <c r="D61" s="32">
        <f t="shared" si="1"/>
        <v>-1.9020585569999999</v>
      </c>
      <c r="E61">
        <v>-2</v>
      </c>
      <c r="G61" s="23">
        <f t="shared" si="5"/>
        <v>-1.7667991490715345</v>
      </c>
      <c r="H61" s="32">
        <f t="shared" si="2"/>
        <v>1.7667991490715345</v>
      </c>
    </row>
    <row r="62" spans="2:8">
      <c r="B62" s="31">
        <f t="shared" si="0"/>
        <v>0</v>
      </c>
      <c r="D62" s="32">
        <f t="shared" si="1"/>
        <v>-1.9020585569999999</v>
      </c>
      <c r="E62">
        <v>-2</v>
      </c>
      <c r="G62" s="23">
        <f t="shared" si="5"/>
        <v>-1.7667991490715345</v>
      </c>
      <c r="H62" s="32">
        <f t="shared" si="2"/>
        <v>1.7667991490715345</v>
      </c>
    </row>
    <row r="63" spans="2:8">
      <c r="B63" s="31">
        <f t="shared" si="0"/>
        <v>0</v>
      </c>
      <c r="D63" s="32">
        <f t="shared" si="1"/>
        <v>-1.9020585569999999</v>
      </c>
      <c r="E63">
        <v>-2</v>
      </c>
      <c r="G63" s="23">
        <f t="shared" si="5"/>
        <v>-1.7667991490715345</v>
      </c>
      <c r="H63" s="32">
        <f t="shared" si="2"/>
        <v>1.7667991490715345</v>
      </c>
    </row>
    <row r="64" spans="2:8">
      <c r="B64" s="31">
        <f t="shared" si="0"/>
        <v>0</v>
      </c>
      <c r="D64" s="32">
        <f t="shared" si="1"/>
        <v>-1.9020585569999999</v>
      </c>
      <c r="E64">
        <v>-2</v>
      </c>
      <c r="G64" s="23">
        <f t="shared" si="5"/>
        <v>-1.7667991490715345</v>
      </c>
      <c r="H64" s="32">
        <f t="shared" si="2"/>
        <v>1.7667991490715345</v>
      </c>
    </row>
    <row r="65" spans="2:8">
      <c r="B65" s="31">
        <f t="shared" si="0"/>
        <v>0</v>
      </c>
      <c r="D65" s="32">
        <f t="shared" si="1"/>
        <v>9.7941443000000003E-2</v>
      </c>
      <c r="G65" s="23">
        <f t="shared" si="5"/>
        <v>-3.0059611356106516E-2</v>
      </c>
      <c r="H65" s="32">
        <f t="shared" si="2"/>
        <v>3.0059611356106516E-2</v>
      </c>
    </row>
    <row r="66" spans="2:8">
      <c r="B66" s="31">
        <f t="shared" si="0"/>
        <v>0</v>
      </c>
      <c r="D66" s="32">
        <f t="shared" si="1"/>
        <v>9.7941443000000003E-2</v>
      </c>
      <c r="G66" s="23">
        <f t="shared" si="5"/>
        <v>-3.0059611356106516E-2</v>
      </c>
      <c r="H66" s="32">
        <f t="shared" si="2"/>
        <v>3.0059611356106516E-2</v>
      </c>
    </row>
    <row r="67" spans="2:8">
      <c r="B67" s="31">
        <f t="shared" si="0"/>
        <v>0</v>
      </c>
      <c r="D67" s="32">
        <f t="shared" si="1"/>
        <v>-2.9020585570000001</v>
      </c>
      <c r="E67">
        <v>-3</v>
      </c>
      <c r="G67" s="23">
        <f t="shared" si="5"/>
        <v>-4.4888719179292487</v>
      </c>
      <c r="H67" s="32">
        <f t="shared" si="2"/>
        <v>4.4888719179292487</v>
      </c>
    </row>
    <row r="68" spans="2:8">
      <c r="B68" s="31">
        <f t="shared" si="0"/>
        <v>0</v>
      </c>
      <c r="D68" s="32">
        <f t="shared" si="1"/>
        <v>-2.9020585570000001</v>
      </c>
      <c r="E68">
        <v>-3</v>
      </c>
      <c r="G68" s="23">
        <f t="shared" si="5"/>
        <v>-4.4888719179292487</v>
      </c>
      <c r="H68" s="32">
        <f t="shared" si="2"/>
        <v>4.4888719179292487</v>
      </c>
    </row>
    <row r="69" spans="2:8">
      <c r="B69" s="31">
        <f t="shared" ref="B69:B75" si="6">A69-C69</f>
        <v>0</v>
      </c>
      <c r="D69" s="32">
        <f t="shared" ref="D69:D75" si="7">E69+$F$2</f>
        <v>-2.9020585570000001</v>
      </c>
      <c r="E69">
        <v>-3</v>
      </c>
      <c r="G69" s="23">
        <f t="shared" si="5"/>
        <v>-4.4888719179292487</v>
      </c>
      <c r="H69" s="32">
        <f t="shared" ref="H69:H75" si="8">A69-G69</f>
        <v>4.4888719179292487</v>
      </c>
    </row>
    <row r="70" spans="2:8">
      <c r="B70" s="31">
        <f t="shared" si="6"/>
        <v>0</v>
      </c>
      <c r="D70" s="32">
        <f t="shared" si="7"/>
        <v>-2.9020585570000001</v>
      </c>
      <c r="E70">
        <v>-3</v>
      </c>
      <c r="G70" s="23">
        <f t="shared" si="5"/>
        <v>-4.4888719179292487</v>
      </c>
      <c r="H70" s="32">
        <f t="shared" si="8"/>
        <v>4.4888719179292487</v>
      </c>
    </row>
    <row r="71" spans="2:8">
      <c r="B71" s="31">
        <f t="shared" si="6"/>
        <v>0</v>
      </c>
      <c r="D71" s="32">
        <f t="shared" si="7"/>
        <v>-2.9020585570000001</v>
      </c>
      <c r="E71">
        <v>-3</v>
      </c>
      <c r="G71" s="23">
        <f t="shared" si="5"/>
        <v>-4.4888719179292487</v>
      </c>
      <c r="H71" s="32">
        <f t="shared" si="8"/>
        <v>4.4888719179292487</v>
      </c>
    </row>
    <row r="72" spans="2:8">
      <c r="B72" s="31">
        <f t="shared" si="6"/>
        <v>0</v>
      </c>
      <c r="D72" s="32">
        <f t="shared" si="7"/>
        <v>-2.9020585570000001</v>
      </c>
      <c r="E72">
        <v>-3</v>
      </c>
      <c r="G72" s="23">
        <f t="shared" si="5"/>
        <v>-4.4888719179292487</v>
      </c>
      <c r="H72" s="32">
        <f t="shared" si="8"/>
        <v>4.4888719179292487</v>
      </c>
    </row>
    <row r="73" spans="2:8">
      <c r="B73" s="31">
        <f t="shared" si="6"/>
        <v>0</v>
      </c>
      <c r="D73" s="32">
        <f t="shared" si="7"/>
        <v>-2.9020585570000001</v>
      </c>
      <c r="E73">
        <v>-3</v>
      </c>
      <c r="G73" s="23">
        <f t="shared" si="5"/>
        <v>-4.4888719179292487</v>
      </c>
      <c r="H73" s="32">
        <f t="shared" si="8"/>
        <v>4.4888719179292487</v>
      </c>
    </row>
    <row r="74" spans="2:8">
      <c r="B74" s="31">
        <f t="shared" si="6"/>
        <v>0</v>
      </c>
      <c r="D74" s="32">
        <f t="shared" si="7"/>
        <v>-2.9020585570000001</v>
      </c>
      <c r="E74">
        <v>-3</v>
      </c>
      <c r="G74" s="23">
        <f t="shared" ref="G74:G75" si="9">C74+$L$4*D74+$L$5*D74^2+$L$6*C74*D74</f>
        <v>-4.4888719179292487</v>
      </c>
      <c r="H74" s="32">
        <f t="shared" si="8"/>
        <v>4.4888719179292487</v>
      </c>
    </row>
    <row r="75" spans="2:8">
      <c r="B75" s="31">
        <f t="shared" si="6"/>
        <v>0</v>
      </c>
      <c r="D75" s="32">
        <f t="shared" si="7"/>
        <v>-2.9020585570000001</v>
      </c>
      <c r="E75">
        <v>-3</v>
      </c>
      <c r="G75" s="23">
        <f t="shared" si="9"/>
        <v>-4.4888719179292487</v>
      </c>
      <c r="H75" s="32">
        <f t="shared" si="8"/>
        <v>4.4888719179292487</v>
      </c>
    </row>
  </sheetData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2015-11-03T02:09:14Z</dcterms:modified>
  <dc:language>en-US</dc:language>
</cp:coreProperties>
</file>