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6760" yWindow="740" windowWidth="25600" windowHeight="16060" tabRatio="520"/>
  </bookViews>
  <sheets>
    <sheet name="X1" sheetId="1" r:id="rId1"/>
    <sheet name="X1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58" i="1"/>
  <c r="G58" i="1"/>
  <c r="F59" i="1"/>
  <c r="G59" i="1"/>
  <c r="F60" i="1"/>
  <c r="G60" i="1"/>
  <c r="F61" i="1"/>
  <c r="G61" i="1"/>
  <c r="B61" i="1"/>
  <c r="B41" i="1"/>
  <c r="B34" i="1"/>
  <c r="F4" i="1"/>
  <c r="G4" i="1"/>
  <c r="F5" i="1"/>
  <c r="G5" i="1"/>
  <c r="F9" i="1"/>
  <c r="G9" i="1"/>
  <c r="F10" i="1"/>
  <c r="G10" i="1"/>
  <c r="F11" i="1"/>
  <c r="G11" i="1"/>
  <c r="F12" i="1"/>
  <c r="G12" i="1"/>
  <c r="F13" i="1"/>
  <c r="G13" i="1"/>
  <c r="F15" i="1"/>
  <c r="G15" i="1"/>
  <c r="F16" i="1"/>
  <c r="G16" i="1"/>
  <c r="F17" i="1"/>
  <c r="G17" i="1"/>
  <c r="F18" i="1"/>
  <c r="G18" i="1"/>
  <c r="F19" i="1"/>
  <c r="G19" i="1"/>
  <c r="F22" i="1"/>
  <c r="G22" i="1"/>
  <c r="F23" i="1"/>
  <c r="G23" i="1"/>
  <c r="F24" i="1"/>
  <c r="G24" i="1"/>
  <c r="F25" i="1"/>
  <c r="G25" i="1"/>
  <c r="F26" i="1"/>
  <c r="G26" i="1"/>
  <c r="F29" i="1"/>
  <c r="G29" i="1"/>
  <c r="F30" i="1"/>
  <c r="G30" i="1"/>
  <c r="F31" i="1"/>
  <c r="G31" i="1"/>
  <c r="F32" i="1"/>
  <c r="G32" i="1"/>
  <c r="F33" i="1"/>
  <c r="G33" i="1"/>
  <c r="F34" i="1"/>
  <c r="G34" i="1"/>
  <c r="F36" i="1"/>
  <c r="G36" i="1"/>
  <c r="F37" i="1"/>
  <c r="G37" i="1"/>
  <c r="F38" i="1"/>
  <c r="G38" i="1"/>
  <c r="F39" i="1"/>
  <c r="G39" i="1"/>
  <c r="F40" i="1"/>
  <c r="G40" i="1"/>
  <c r="F41" i="1"/>
  <c r="G41" i="1"/>
  <c r="F43" i="1"/>
  <c r="G43" i="1"/>
  <c r="F44" i="1"/>
  <c r="G44" i="1"/>
  <c r="F45" i="1"/>
  <c r="G45" i="1"/>
  <c r="F46" i="1"/>
  <c r="G46" i="1"/>
  <c r="F47" i="1"/>
  <c r="G47" i="1"/>
  <c r="F48" i="1"/>
  <c r="G48" i="1"/>
  <c r="F50" i="1"/>
  <c r="G50" i="1"/>
  <c r="F51" i="1"/>
  <c r="G51" i="1"/>
  <c r="F52" i="1"/>
  <c r="G52" i="1"/>
  <c r="F53" i="1"/>
  <c r="G53" i="1"/>
  <c r="F54" i="1"/>
  <c r="G54" i="1"/>
  <c r="F55" i="1"/>
  <c r="G55" i="1"/>
  <c r="F57" i="1"/>
  <c r="G57" i="1"/>
  <c r="G3" i="1"/>
  <c r="B19" i="1"/>
  <c r="B3" i="1"/>
  <c r="B4" i="1"/>
  <c r="B5" i="1"/>
  <c r="B9" i="1"/>
  <c r="B10" i="1"/>
  <c r="B11" i="1"/>
  <c r="B12" i="1"/>
  <c r="B13" i="1"/>
  <c r="B15" i="1"/>
  <c r="B16" i="1"/>
  <c r="B17" i="1"/>
  <c r="B18" i="1"/>
  <c r="B48" i="1"/>
  <c r="B57" i="1"/>
  <c r="B58" i="1"/>
  <c r="B59" i="1"/>
  <c r="B60" i="1"/>
  <c r="B55" i="1"/>
  <c r="B22" i="1"/>
  <c r="B23" i="1"/>
  <c r="B24" i="1"/>
  <c r="B25" i="1"/>
  <c r="B26" i="1"/>
  <c r="B29" i="1"/>
  <c r="B30" i="1"/>
  <c r="B31" i="1"/>
  <c r="B32" i="1"/>
  <c r="B33" i="1"/>
  <c r="B36" i="1"/>
  <c r="B37" i="1"/>
  <c r="B38" i="1"/>
  <c r="B39" i="1"/>
  <c r="B40" i="1"/>
  <c r="B43" i="1"/>
  <c r="B44" i="1"/>
  <c r="B45" i="1"/>
  <c r="B46" i="1"/>
  <c r="B47" i="1"/>
  <c r="B50" i="1"/>
  <c r="B51" i="1"/>
  <c r="B52" i="1"/>
  <c r="B53" i="1"/>
  <c r="B54" i="1"/>
</calcChain>
</file>

<file path=xl/sharedStrings.xml><?xml version="1.0" encoding="utf-8"?>
<sst xmlns="http://schemas.openxmlformats.org/spreadsheetml/2006/main" count="34" uniqueCount="30">
  <si>
    <t>TH Center</t>
  </si>
  <si>
    <t>0 deg</t>
  </si>
  <si>
    <r>
      <t>xc = x +A1*th + A2*th^2 + A3*th^3 + B1*x*th + B2*x*th*2+</t>
    </r>
    <r>
      <rPr>
        <b/>
        <sz val="12"/>
        <color rgb="FF000000"/>
        <rFont val="宋体"/>
        <family val="2"/>
        <charset val="134"/>
      </rPr>
      <t xml:space="preserve"> B3*x*th*3</t>
    </r>
  </si>
  <si>
    <t>XC</t>
  </si>
  <si>
    <t>A1</t>
  </si>
  <si>
    <t>G1</t>
  </si>
  <si>
    <t>A2</t>
  </si>
  <si>
    <t>A3</t>
  </si>
  <si>
    <t>G2</t>
  </si>
  <si>
    <t>G3</t>
  </si>
  <si>
    <t>G4</t>
  </si>
  <si>
    <t>G5</t>
  </si>
  <si>
    <t>G6</t>
  </si>
  <si>
    <t>G7</t>
  </si>
  <si>
    <t>xc</t>
  </si>
  <si>
    <t>x1</t>
  </si>
  <si>
    <t>Phitar</t>
  </si>
  <si>
    <t>xc = x1+A1*th + A2*th^2 + B1*x1*th</t>
  </si>
  <si>
    <t>B1</t>
  </si>
  <si>
    <t>X1</t>
    <phoneticPr fontId="2" type="noConversion"/>
  </si>
  <si>
    <t>X</t>
    <phoneticPr fontId="2" type="noConversion"/>
  </si>
  <si>
    <t>XC-X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</si>
  <si>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</si>
  <si>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</si>
  <si>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</si>
  <si>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delta</t>
    <phoneticPr fontId="2" type="noConversion"/>
  </si>
  <si>
    <t>TH_tar(mdeg)</t>
    <phoneticPr fontId="2" type="noConversion"/>
  </si>
  <si>
    <t>G8</t>
    <phoneticPr fontId="2" type="noConversion"/>
  </si>
  <si>
    <t>G9</t>
    <phoneticPr fontId="2" type="noConversion"/>
  </si>
  <si>
    <t>RUN#6053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</si>
</sst>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00_ "/>
  </numFmts>
  <fonts count="6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b/>
      <sz val="12"/>
      <color rgb="FF000000"/>
      <name val="仿宋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FFCCCC"/>
        <bgColor rgb="FFCCCCFF"/>
      </patternFill>
    </fill>
    <fill>
      <patternFill patternType="solid">
        <fgColor theme="9" tint="0.59999389629810485"/>
        <bgColor rgb="FFCCCC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3" borderId="0" xfId="0" applyFont="1" applyFill="1"/>
    <xf numFmtId="176" fontId="0" fillId="0" borderId="0" xfId="0" applyNumberFormat="1"/>
    <xf numFmtId="176" fontId="0" fillId="4" borderId="0" xfId="0" applyNumberFormat="1" applyFill="1"/>
    <xf numFmtId="0" fontId="0" fillId="0" borderId="4" xfId="0" applyBorder="1"/>
    <xf numFmtId="0" fontId="0" fillId="0" borderId="0" xfId="0" applyBorder="1"/>
    <xf numFmtId="0" fontId="0" fillId="4" borderId="4" xfId="0" applyFill="1" applyBorder="1"/>
    <xf numFmtId="0" fontId="0" fillId="4" borderId="0" xfId="0" applyFill="1" applyBorder="1"/>
    <xf numFmtId="0" fontId="0" fillId="4" borderId="0" xfId="0" applyFill="1"/>
    <xf numFmtId="0" fontId="3" fillId="3" borderId="0" xfId="0" applyFont="1" applyFill="1"/>
    <xf numFmtId="0" fontId="0" fillId="0" borderId="5" xfId="0" applyFont="1" applyBorder="1"/>
    <xf numFmtId="176" fontId="0" fillId="6" borderId="0" xfId="0" applyNumberFormat="1" applyFill="1"/>
    <xf numFmtId="0" fontId="0" fillId="6" borderId="0" xfId="0" applyFill="1"/>
    <xf numFmtId="177" fontId="0" fillId="6" borderId="0" xfId="0" applyNumberFormat="1" applyFill="1"/>
    <xf numFmtId="0" fontId="0" fillId="6" borderId="4" xfId="0" applyFill="1" applyBorder="1"/>
    <xf numFmtId="0" fontId="0" fillId="5" borderId="4" xfId="0" applyFill="1" applyBorder="1"/>
    <xf numFmtId="0" fontId="0" fillId="0" borderId="0" xfId="0" applyFill="1"/>
    <xf numFmtId="11" fontId="0" fillId="0" borderId="0" xfId="0" applyNumberFormat="1"/>
    <xf numFmtId="0" fontId="0" fillId="7" borderId="0" xfId="0" applyFill="1"/>
    <xf numFmtId="0" fontId="0" fillId="7" borderId="4" xfId="0" applyFill="1" applyBorder="1"/>
  </cellXfs>
  <cellStyles count="12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diamond"/>
            <c:size val="7"/>
          </c:marker>
          <c:xVal>
            <c:numRef>
              <c:f>'X1'!$C$3:$C$61</c:f>
              <c:numCache>
                <c:formatCode>0.000</c:formatCode>
                <c:ptCount val="59"/>
                <c:pt idx="0">
                  <c:v>-319.399994</c:v>
                </c:pt>
                <c:pt idx="1">
                  <c:v>-187.0</c:v>
                </c:pt>
                <c:pt idx="2">
                  <c:v>-150.199997</c:v>
                </c:pt>
                <c:pt idx="6">
                  <c:v>-318.600006</c:v>
                </c:pt>
                <c:pt idx="7">
                  <c:v>-186.199997</c:v>
                </c:pt>
                <c:pt idx="8">
                  <c:v>-149.0</c:v>
                </c:pt>
                <c:pt idx="9">
                  <c:v>239.399994</c:v>
                </c:pt>
                <c:pt idx="10">
                  <c:v>368.600006</c:v>
                </c:pt>
                <c:pt idx="12">
                  <c:v>-317.399994</c:v>
                </c:pt>
                <c:pt idx="13">
                  <c:v>-184.600006</c:v>
                </c:pt>
                <c:pt idx="14">
                  <c:v>-147.0</c:v>
                </c:pt>
                <c:pt idx="15">
                  <c:v>247.0</c:v>
                </c:pt>
                <c:pt idx="16">
                  <c:v>379.399994</c:v>
                </c:pt>
                <c:pt idx="19">
                  <c:v>-318.200012</c:v>
                </c:pt>
                <c:pt idx="20">
                  <c:v>-184.600006</c:v>
                </c:pt>
                <c:pt idx="21">
                  <c:v>-147.0</c:v>
                </c:pt>
                <c:pt idx="22">
                  <c:v>251.0</c:v>
                </c:pt>
                <c:pt idx="23">
                  <c:v>385.0</c:v>
                </c:pt>
                <c:pt idx="26">
                  <c:v>-321.399994</c:v>
                </c:pt>
                <c:pt idx="27">
                  <c:v>-187.0</c:v>
                </c:pt>
                <c:pt idx="28">
                  <c:v>-149.399994</c:v>
                </c:pt>
                <c:pt idx="29">
                  <c:v>251.399994</c:v>
                </c:pt>
                <c:pt idx="30">
                  <c:v>386.600006</c:v>
                </c:pt>
                <c:pt idx="31">
                  <c:v>521.799988</c:v>
                </c:pt>
                <c:pt idx="33">
                  <c:v>-325.399994</c:v>
                </c:pt>
                <c:pt idx="34">
                  <c:v>-191.0</c:v>
                </c:pt>
                <c:pt idx="35">
                  <c:v>-153.0</c:v>
                </c:pt>
                <c:pt idx="36">
                  <c:v>250.600006</c:v>
                </c:pt>
                <c:pt idx="37">
                  <c:v>386.600006</c:v>
                </c:pt>
                <c:pt idx="38">
                  <c:v>522.200012</c:v>
                </c:pt>
                <c:pt idx="40">
                  <c:v>-330.200012</c:v>
                </c:pt>
                <c:pt idx="41">
                  <c:v>-195.399994</c:v>
                </c:pt>
                <c:pt idx="42">
                  <c:v>-157.0</c:v>
                </c:pt>
                <c:pt idx="43">
                  <c:v>248.199997</c:v>
                </c:pt>
                <c:pt idx="44">
                  <c:v>385.399994</c:v>
                </c:pt>
                <c:pt idx="45">
                  <c:v>521.400024</c:v>
                </c:pt>
                <c:pt idx="47">
                  <c:v>-333.799988</c:v>
                </c:pt>
                <c:pt idx="48">
                  <c:v>-198.600006</c:v>
                </c:pt>
                <c:pt idx="49">
                  <c:v>-160.600006</c:v>
                </c:pt>
                <c:pt idx="50">
                  <c:v>247.0</c:v>
                </c:pt>
                <c:pt idx="51">
                  <c:v>384.200012</c:v>
                </c:pt>
                <c:pt idx="52">
                  <c:v>519.799988</c:v>
                </c:pt>
                <c:pt idx="54">
                  <c:v>-334.600006</c:v>
                </c:pt>
                <c:pt idx="55">
                  <c:v>-199.800003</c:v>
                </c:pt>
                <c:pt idx="56">
                  <c:v>-161.0</c:v>
                </c:pt>
                <c:pt idx="57">
                  <c:v>384.200012</c:v>
                </c:pt>
                <c:pt idx="58">
                  <c:v>520.200012</c:v>
                </c:pt>
              </c:numCache>
            </c:numRef>
          </c:xVal>
          <c:yVal>
            <c:numRef>
              <c:f>'X1'!$D$3:$D$62</c:f>
              <c:numCache>
                <c:formatCode>General</c:formatCode>
                <c:ptCount val="6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6">
                  <c:v>1.1</c:v>
                </c:pt>
                <c:pt idx="7">
                  <c:v>1.1</c:v>
                </c:pt>
                <c:pt idx="8">
                  <c:v>1.1</c:v>
                </c:pt>
                <c:pt idx="9">
                  <c:v>1.1</c:v>
                </c:pt>
                <c:pt idx="10">
                  <c:v>1.1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3">
                  <c:v>-0.4</c:v>
                </c:pt>
                <c:pt idx="34">
                  <c:v>-0.4</c:v>
                </c:pt>
                <c:pt idx="35">
                  <c:v>-0.4</c:v>
                </c:pt>
                <c:pt idx="36">
                  <c:v>-0.4</c:v>
                </c:pt>
                <c:pt idx="37">
                  <c:v>-0.4</c:v>
                </c:pt>
                <c:pt idx="38">
                  <c:v>-0.4</c:v>
                </c:pt>
                <c:pt idx="40">
                  <c:v>-0.8</c:v>
                </c:pt>
                <c:pt idx="41">
                  <c:v>-0.8</c:v>
                </c:pt>
                <c:pt idx="42">
                  <c:v>-0.8</c:v>
                </c:pt>
                <c:pt idx="43">
                  <c:v>-0.8</c:v>
                </c:pt>
                <c:pt idx="44">
                  <c:v>-0.8</c:v>
                </c:pt>
                <c:pt idx="45">
                  <c:v>-0.8</c:v>
                </c:pt>
                <c:pt idx="47">
                  <c:v>-1.1</c:v>
                </c:pt>
                <c:pt idx="48">
                  <c:v>-1.1</c:v>
                </c:pt>
                <c:pt idx="49">
                  <c:v>-1.1</c:v>
                </c:pt>
                <c:pt idx="50">
                  <c:v>-1.1</c:v>
                </c:pt>
                <c:pt idx="51">
                  <c:v>-1.1</c:v>
                </c:pt>
                <c:pt idx="52">
                  <c:v>-1.1</c:v>
                </c:pt>
                <c:pt idx="54">
                  <c:v>-1.3</c:v>
                </c:pt>
                <c:pt idx="55">
                  <c:v>-1.3</c:v>
                </c:pt>
                <c:pt idx="56">
                  <c:v>-1.3</c:v>
                </c:pt>
                <c:pt idx="57">
                  <c:v>-1.3</c:v>
                </c:pt>
                <c:pt idx="58">
                  <c:v>-1.3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850840"/>
        <c:axId val="2107404280"/>
      </c:scatterChart>
      <c:valAx>
        <c:axId val="2135850840"/>
        <c:scaling>
          <c:orientation val="minMax"/>
        </c:scaling>
        <c:delete val="0"/>
        <c:axPos val="b"/>
        <c:majorGridlines/>
        <c:minorGridlines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07404280"/>
        <c:crossesAt val="0.0"/>
        <c:crossBetween val="midCat"/>
      </c:valAx>
      <c:valAx>
        <c:axId val="21074042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35850840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203200</xdr:colOff>
      <xdr:row>17</xdr:row>
      <xdr:rowOff>165100</xdr:rowOff>
    </xdr:from>
    <xdr:to>
      <xdr:col>17</xdr:col>
      <xdr:colOff>660400</xdr:colOff>
      <xdr:row>29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J8" sqref="J8"/>
    </sheetView>
  </sheetViews>
  <sheetFormatPr baseColWidth="10" defaultColWidth="8.83203125" defaultRowHeight="15" x14ac:dyDescent="0"/>
  <cols>
    <col min="4" max="4" width="12.6640625" customWidth="1"/>
    <col min="6" max="6" width="9.5" bestFit="1" customWidth="1"/>
    <col min="7" max="7" width="10.33203125" customWidth="1"/>
  </cols>
  <sheetData>
    <row r="1" spans="1:12">
      <c r="A1" s="1" t="s">
        <v>29</v>
      </c>
      <c r="B1" s="1"/>
      <c r="C1" s="2" t="s">
        <v>0</v>
      </c>
      <c r="D1" s="3" t="s">
        <v>1</v>
      </c>
      <c r="E1" s="2" t="s">
        <v>0</v>
      </c>
      <c r="F1" s="13"/>
      <c r="G1" s="3" t="s">
        <v>1</v>
      </c>
    </row>
    <row r="2" spans="1:12">
      <c r="A2" s="4" t="s">
        <v>3</v>
      </c>
      <c r="B2" s="4" t="s">
        <v>21</v>
      </c>
      <c r="C2" s="4" t="s">
        <v>20</v>
      </c>
      <c r="D2" s="4" t="s">
        <v>26</v>
      </c>
      <c r="F2" s="12" t="s">
        <v>19</v>
      </c>
      <c r="G2" s="12" t="s">
        <v>25</v>
      </c>
      <c r="J2" t="s">
        <v>2</v>
      </c>
    </row>
    <row r="3" spans="1:12">
      <c r="A3" s="5">
        <v>-321.39999399999999</v>
      </c>
      <c r="B3" s="5">
        <f t="shared" ref="B3:B18" si="0">A3-C3</f>
        <v>-2</v>
      </c>
      <c r="C3" s="5">
        <v>-319.39999399999999</v>
      </c>
      <c r="D3" s="15">
        <v>1.3</v>
      </c>
      <c r="E3" s="15" t="s">
        <v>5</v>
      </c>
      <c r="F3" s="5">
        <f>C3+$J$3*D3+$J$4*D3*D3+$J$5*D3*D3*D3+$J$6*C3*D3+$J$7*C3*D3*D3+$J$8*C3*D3*D3*D3</f>
        <v>-323.03492476708146</v>
      </c>
      <c r="G3" s="16">
        <f>F3-A3</f>
        <v>-1.634930767081471</v>
      </c>
      <c r="I3" t="s">
        <v>4</v>
      </c>
      <c r="J3" s="15">
        <v>-4.810162</v>
      </c>
      <c r="K3">
        <v>-24.042812000000001</v>
      </c>
      <c r="L3" s="21">
        <v>-0.64988599999999996</v>
      </c>
    </row>
    <row r="4" spans="1:12">
      <c r="A4" s="5">
        <v>-187</v>
      </c>
      <c r="B4" s="5">
        <f t="shared" si="0"/>
        <v>0</v>
      </c>
      <c r="C4" s="5">
        <v>-187</v>
      </c>
      <c r="D4" s="15">
        <v>1.3</v>
      </c>
      <c r="F4" s="5">
        <f>C4+$J$3*D4+$J$4*D4*D4+$J$5*D4*D4*D4+$J$6*C4*D4+$J$7*C4*D4*D4+$J$8*C4*D4*D4*D4</f>
        <v>-185.53050241199998</v>
      </c>
      <c r="G4" s="16">
        <f t="shared" ref="G4:G61" si="1">F4-A4</f>
        <v>1.4694975880000243</v>
      </c>
      <c r="I4" t="s">
        <v>6</v>
      </c>
      <c r="J4" s="15">
        <v>5.2820980000000004</v>
      </c>
      <c r="K4">
        <v>5.6669419999999997</v>
      </c>
      <c r="L4" s="21">
        <v>5.4639610000000003</v>
      </c>
    </row>
    <row r="5" spans="1:12">
      <c r="A5" s="5">
        <v>-149.39999399999999</v>
      </c>
      <c r="B5" s="5">
        <f t="shared" si="0"/>
        <v>0.80000300000000379</v>
      </c>
      <c r="C5" s="5">
        <v>-150.199997</v>
      </c>
      <c r="D5" s="15">
        <v>1.3</v>
      </c>
      <c r="F5" s="5">
        <f>C5+$J$3*D5+$J$4*D5*D5+$J$5*D5*D5*D5+$J$6*C5*D5+$J$7*C5*D5*D5+$J$8*C5*D5*D5*D5</f>
        <v>-147.31174573154073</v>
      </c>
      <c r="G5" s="16">
        <f t="shared" si="1"/>
        <v>2.0882482684592674</v>
      </c>
      <c r="I5" t="s">
        <v>7</v>
      </c>
      <c r="J5" s="15">
        <v>2.7334499999999999</v>
      </c>
      <c r="K5">
        <v>5.8174279999999996</v>
      </c>
      <c r="L5" s="21">
        <v>1.7989949999999999</v>
      </c>
    </row>
    <row r="6" spans="1:12">
      <c r="A6" s="5"/>
      <c r="B6" s="5"/>
      <c r="C6" s="20"/>
      <c r="D6" s="15"/>
      <c r="F6" s="5"/>
      <c r="G6" s="16"/>
      <c r="I6" t="s">
        <v>22</v>
      </c>
      <c r="J6" s="15">
        <v>1.6111E-2</v>
      </c>
      <c r="K6">
        <v>1.3738E-2</v>
      </c>
      <c r="L6" s="21">
        <v>1.5876999999999999E-2</v>
      </c>
    </row>
    <row r="7" spans="1:12">
      <c r="A7" s="5"/>
      <c r="B7" s="5"/>
      <c r="C7" s="5"/>
      <c r="D7" s="15"/>
      <c r="F7" s="5"/>
      <c r="G7" s="16"/>
      <c r="I7" t="s">
        <v>23</v>
      </c>
      <c r="J7" s="17">
        <v>6.7689999999999998E-3</v>
      </c>
      <c r="K7">
        <v>4.2570000000000004E-3</v>
      </c>
      <c r="L7" s="22">
        <v>6.241E-3</v>
      </c>
    </row>
    <row r="8" spans="1:12" s="7" customFormat="1">
      <c r="A8" s="5"/>
      <c r="B8" s="5"/>
      <c r="F8" s="5"/>
      <c r="G8" s="16"/>
      <c r="I8" t="s">
        <v>24</v>
      </c>
      <c r="J8" s="15">
        <v>2.8080000000000002E-3</v>
      </c>
      <c r="K8">
        <v>1.0790000000000001E-3</v>
      </c>
      <c r="L8" s="21">
        <v>1.3730000000000001E-3</v>
      </c>
    </row>
    <row r="9" spans="1:12">
      <c r="A9" s="5">
        <v>-321.39999999999998</v>
      </c>
      <c r="B9" s="5">
        <f t="shared" si="0"/>
        <v>-2.7999939999999697</v>
      </c>
      <c r="C9" s="5">
        <v>-318.60000600000001</v>
      </c>
      <c r="D9" s="15">
        <v>1.1000000000000001</v>
      </c>
      <c r="E9" s="17" t="s">
        <v>8</v>
      </c>
      <c r="F9" s="5">
        <f>C9+$J$3*D9+$J$4*D9*D9+$J$5*D9*D9*D9+$J$6*C9*D9+$J$7*C9*D9*D9+$J$8*C9*D9*D9*D9</f>
        <v>-323.30812595470019</v>
      </c>
      <c r="G9" s="16">
        <f t="shared" si="1"/>
        <v>-1.9081259547002105</v>
      </c>
      <c r="L9" s="21"/>
    </row>
    <row r="10" spans="1:12">
      <c r="A10" s="5">
        <v>-187</v>
      </c>
      <c r="B10" s="5">
        <f t="shared" si="0"/>
        <v>-0.80000300000000379</v>
      </c>
      <c r="C10" s="5">
        <v>-186.199997</v>
      </c>
      <c r="D10" s="15">
        <v>1.1000000000000001</v>
      </c>
      <c r="F10" s="5">
        <f>C10+$J$3*D10+$J$4*D10*D10+$J$5*D10*D10*D10+$J$6*C10*D10+$J$7*C10*D10*D10+$J$8*C10*D10*D10*D10</f>
        <v>-186.98245165664989</v>
      </c>
      <c r="G10" s="16">
        <f t="shared" si="1"/>
        <v>1.7548343350114237E-2</v>
      </c>
      <c r="J10">
        <v>-24.593805</v>
      </c>
    </row>
    <row r="11" spans="1:12">
      <c r="A11" s="5">
        <v>-149.4</v>
      </c>
      <c r="B11" s="5">
        <f t="shared" si="0"/>
        <v>-0.40000000000000568</v>
      </c>
      <c r="C11" s="5">
        <v>-149</v>
      </c>
      <c r="D11" s="15">
        <v>1.1000000000000001</v>
      </c>
      <c r="F11" s="5">
        <f>C11+$J$3*D11+$J$4*D11*D11+$J$5*D11*D11*D11+$J$6*C11*D11+$J$7*C11*D11*D11+$J$8*C11*D11*D11*D11</f>
        <v>-148.67947333199999</v>
      </c>
      <c r="G11" s="16">
        <f t="shared" si="1"/>
        <v>0.7205266680000193</v>
      </c>
      <c r="J11">
        <v>4.9666420000000002</v>
      </c>
    </row>
    <row r="12" spans="1:12">
      <c r="A12" s="5">
        <v>251.4</v>
      </c>
      <c r="B12" s="5">
        <f t="shared" si="0"/>
        <v>12.000006000000013</v>
      </c>
      <c r="C12" s="5">
        <v>239.39999399999999</v>
      </c>
      <c r="D12" s="15">
        <v>1.1000000000000001</v>
      </c>
      <c r="F12" s="5">
        <f>C12+$J$3*D12+$J$4*D12*D12+$J$5*D12*D12*D12+$J$6*C12*D12+$J$7*C12*D12*D12+$J$8*C12*D12*D12*D12</f>
        <v>251.23659524929974</v>
      </c>
      <c r="G12" s="16">
        <f t="shared" si="1"/>
        <v>-0.16340475070026628</v>
      </c>
      <c r="J12">
        <v>5.6487080000000001</v>
      </c>
    </row>
    <row r="13" spans="1:12">
      <c r="A13" s="5">
        <v>386.6</v>
      </c>
      <c r="B13" s="5">
        <f t="shared" si="0"/>
        <v>17.999994000000015</v>
      </c>
      <c r="C13" s="5">
        <v>368.60000600000001</v>
      </c>
      <c r="D13" s="15">
        <v>1.1000000000000001</v>
      </c>
      <c r="F13" s="5">
        <f>C13+$J$3*D13+$J$4*D13*D13+$J$5*D13*D13*D13+$J$6*C13*D13+$J$7*C13*D13*D13+$J$8*C13*D13*D13*D13</f>
        <v>384.2673925147003</v>
      </c>
      <c r="G13" s="16">
        <f t="shared" si="1"/>
        <v>-2.3326074852997181</v>
      </c>
    </row>
    <row r="14" spans="1:12">
      <c r="A14" s="5"/>
      <c r="B14" s="5"/>
      <c r="C14" s="5"/>
      <c r="F14" s="5"/>
      <c r="G14" s="16"/>
      <c r="J14">
        <v>1.5372E-2</v>
      </c>
    </row>
    <row r="15" spans="1:12" s="7" customFormat="1">
      <c r="A15" s="5">
        <v>-321.39999999999998</v>
      </c>
      <c r="B15" s="5">
        <f t="shared" si="0"/>
        <v>-4.0000059999999849</v>
      </c>
      <c r="C15" s="5">
        <v>-317.39999399999999</v>
      </c>
      <c r="D15" s="17">
        <v>0.8</v>
      </c>
      <c r="E15" s="7" t="s">
        <v>9</v>
      </c>
      <c r="F15" s="5">
        <f>C15+$J$3*D15+$J$4*D15*D15+$J$5*D15*D15*D15+$J$6*C15*D15+$J$7*C15*D15*D15+$J$8*C15*D15*D15*D15</f>
        <v>-322.39031178244807</v>
      </c>
      <c r="G15" s="16">
        <f t="shared" si="1"/>
        <v>-0.99031178244808871</v>
      </c>
      <c r="J15" s="7">
        <v>6.2379999999999996E-3</v>
      </c>
    </row>
    <row r="16" spans="1:12">
      <c r="A16" s="5">
        <v>-187</v>
      </c>
      <c r="B16" s="5">
        <f t="shared" si="0"/>
        <v>-2.3999939999999924</v>
      </c>
      <c r="C16" s="5">
        <v>-184.60000600000001</v>
      </c>
      <c r="D16" s="8">
        <v>0.8</v>
      </c>
      <c r="F16" s="5">
        <f>C16+$J$3*D16+$J$4*D16*D16+$J$5*D16*D16*D16+$J$6*C16*D16+$J$7*C16*D16*D16+$J$8*C16*D16*D16*D16</f>
        <v>-187.11245448955191</v>
      </c>
      <c r="G16" s="16">
        <f t="shared" si="1"/>
        <v>-0.11245448955190795</v>
      </c>
      <c r="J16">
        <v>1.493E-3</v>
      </c>
    </row>
    <row r="17" spans="1:7">
      <c r="A17" s="5">
        <v>-149.4</v>
      </c>
      <c r="B17" s="5">
        <f t="shared" si="0"/>
        <v>-2.4000000000000057</v>
      </c>
      <c r="C17" s="5">
        <v>-147</v>
      </c>
      <c r="D17" s="8">
        <v>0.8</v>
      </c>
      <c r="F17" s="5">
        <f>C17+$J$3*D17+$J$4*D17*D17+$J$5*D17*D17*D17+$J$6*C17*D17+$J$7*C17*D17*D17+$J$8*C17*D17*D17*D17</f>
        <v>-148.81088291199998</v>
      </c>
      <c r="G17" s="16">
        <f t="shared" si="1"/>
        <v>0.58911708800002316</v>
      </c>
    </row>
    <row r="18" spans="1:7">
      <c r="A18" s="5">
        <v>251.4</v>
      </c>
      <c r="B18" s="5">
        <f t="shared" si="0"/>
        <v>4.4000000000000057</v>
      </c>
      <c r="C18" s="5">
        <v>247</v>
      </c>
      <c r="D18" s="8">
        <v>0.8</v>
      </c>
      <c r="F18" s="5">
        <f>C18+$J$3*D18+$J$4*D18*D18+$J$5*D18*D18*D18+$J$6*C18*D18+$J$7*C18*D18*D18+$J$8*C18*D18*D18*D18</f>
        <v>252.54062755200002</v>
      </c>
      <c r="G18" s="16">
        <f t="shared" si="1"/>
        <v>1.1406275520000122</v>
      </c>
    </row>
    <row r="19" spans="1:7">
      <c r="A19" s="5">
        <v>386.6</v>
      </c>
      <c r="B19" s="5">
        <f>A19-C19</f>
        <v>7.2000060000000303</v>
      </c>
      <c r="C19" s="5">
        <v>379.39999399999999</v>
      </c>
      <c r="D19" s="8">
        <v>0.8</v>
      </c>
      <c r="F19" s="5">
        <f>C19+$J$3*D19+$J$4*D19*D19+$J$5*D19*D19*D19+$J$6*C19*D19+$J$7*C19*D19*D19+$J$8*C19*D19*D19*D19</f>
        <v>387.41102749444809</v>
      </c>
      <c r="G19" s="16">
        <f t="shared" si="1"/>
        <v>0.81102749444806932</v>
      </c>
    </row>
    <row r="20" spans="1:7" s="9" customFormat="1">
      <c r="A20" s="5"/>
      <c r="B20" s="5"/>
      <c r="C20" s="5"/>
      <c r="D20" s="8"/>
      <c r="E20"/>
      <c r="F20" s="5"/>
      <c r="G20" s="16"/>
    </row>
    <row r="21" spans="1:7" s="10" customFormat="1">
      <c r="A21" s="6"/>
      <c r="B21" s="5"/>
      <c r="C21" s="5"/>
      <c r="D21" s="8"/>
      <c r="F21" s="5"/>
      <c r="G21" s="16"/>
    </row>
    <row r="22" spans="1:7" s="11" customFormat="1">
      <c r="A22" s="5">
        <v>-321.39999999999998</v>
      </c>
      <c r="B22" s="5">
        <f>A22-C22</f>
        <v>-3.1999879999999621</v>
      </c>
      <c r="C22" s="5">
        <v>-318.20001200000002</v>
      </c>
      <c r="D22" s="7">
        <v>0.4</v>
      </c>
      <c r="E22" s="18" t="s">
        <v>10</v>
      </c>
      <c r="F22" s="5">
        <f>C22+$J$3*D22+$J$4*D22*D22+$J$5*D22*D22*D22+$J$6*C22*D22+$J$7*C22*D22*D22+$J$8*C22*D22*D22*D22</f>
        <v>-321.55641617888585</v>
      </c>
      <c r="G22" s="16">
        <f t="shared" si="1"/>
        <v>-0.15641617888587689</v>
      </c>
    </row>
    <row r="23" spans="1:7" s="11" customFormat="1">
      <c r="A23" s="5">
        <v>-187</v>
      </c>
      <c r="B23" s="5">
        <f>A23-C23</f>
        <v>-2.3999939999999924</v>
      </c>
      <c r="C23" s="5">
        <v>-184.60000600000001</v>
      </c>
      <c r="D23" s="8">
        <v>0.4</v>
      </c>
      <c r="E23" s="19"/>
      <c r="F23" s="5">
        <f>C23+$J$3*D23+$J$4*D23*D23+$J$5*D23*D23*D23+$J$6*C23*D23+$J$7*C23*D23*D23+$J$8*C23*D23*D23*D23</f>
        <v>-186.92673462544292</v>
      </c>
      <c r="G23" s="16">
        <f t="shared" si="1"/>
        <v>7.3265374557081486E-2</v>
      </c>
    </row>
    <row r="24" spans="1:7" s="11" customFormat="1">
      <c r="A24" s="5">
        <v>-149.4</v>
      </c>
      <c r="B24" s="5">
        <f>A24-C24</f>
        <v>-2.4000000000000057</v>
      </c>
      <c r="C24" s="5">
        <v>-147</v>
      </c>
      <c r="D24" s="8">
        <v>0.4</v>
      </c>
      <c r="E24" s="19"/>
      <c r="F24" s="5">
        <f>C24+$J$3*D24+$J$4*D24*D24+$J$5*D24*D24*D24+$J$6*C24*D24+$J$7*C24*D24*D24+$J$8*C24*D24*D24*D24</f>
        <v>-149.03693966400002</v>
      </c>
      <c r="G24" s="16">
        <f t="shared" si="1"/>
        <v>0.36306033599998955</v>
      </c>
    </row>
    <row r="25" spans="1:7" s="11" customFormat="1">
      <c r="A25" s="5">
        <v>251.4</v>
      </c>
      <c r="B25" s="5">
        <f>A25-C25</f>
        <v>0.40000000000000568</v>
      </c>
      <c r="C25" s="5">
        <v>251</v>
      </c>
      <c r="D25" s="8">
        <v>0.4</v>
      </c>
      <c r="E25" s="19"/>
      <c r="F25" s="5">
        <f>C25+$J$3*D25+$J$4*D25*D25+$J$5*D25*D25*D25+$J$6*C25*D25+$J$7*C25*D25*D25+$J$8*C25*D25*D25*D25</f>
        <v>252.03050683199999</v>
      </c>
      <c r="G25" s="16">
        <f t="shared" si="1"/>
        <v>0.63050683199998048</v>
      </c>
    </row>
    <row r="26" spans="1:7" s="11" customFormat="1">
      <c r="A26" s="5">
        <v>386.6</v>
      </c>
      <c r="B26" s="5">
        <f>A26-C26</f>
        <v>1.6000000000000227</v>
      </c>
      <c r="C26" s="5">
        <v>385</v>
      </c>
      <c r="D26" s="8">
        <v>0.4</v>
      </c>
      <c r="E26" s="19"/>
      <c r="F26" s="5">
        <f>C26+$J$3*D26+$J$4*D26*D26+$J$5*D26*D26*D26+$J$6*C26*D26+$J$7*C26*D26*D26+$J$8*C26*D26*D26*D26</f>
        <v>387.06326519999999</v>
      </c>
      <c r="G26" s="16">
        <f t="shared" si="1"/>
        <v>0.46326519999996663</v>
      </c>
    </row>
    <row r="27" spans="1:7" s="11" customFormat="1">
      <c r="A27" s="5"/>
      <c r="B27" s="5"/>
      <c r="C27" s="5"/>
      <c r="D27" s="8"/>
      <c r="F27" s="5"/>
      <c r="G27" s="16"/>
    </row>
    <row r="28" spans="1:7" s="11" customFormat="1">
      <c r="A28" s="6"/>
      <c r="B28" s="5"/>
      <c r="C28" s="5"/>
      <c r="D28" s="8"/>
      <c r="F28" s="5"/>
      <c r="G28" s="16"/>
    </row>
    <row r="29" spans="1:7" s="7" customFormat="1">
      <c r="A29" s="5">
        <v>-321.39999999999998</v>
      </c>
      <c r="B29" s="14">
        <f t="shared" ref="B29:B34" si="2">A29-C29</f>
        <v>-5.9999999848514562E-6</v>
      </c>
      <c r="C29" s="5">
        <v>-321.39999399999999</v>
      </c>
      <c r="D29" s="18">
        <v>0</v>
      </c>
      <c r="E29" s="10" t="s">
        <v>11</v>
      </c>
      <c r="F29" s="5">
        <f>C29+$J$3*D29+$J$4*D29*D29+$J$5*D29*D29*D29+$J$6*C29*D29+$J$7*C29*D29*D29+$J$8*C29*D29*D29*D29</f>
        <v>-321.39999399999999</v>
      </c>
      <c r="G29" s="16">
        <f t="shared" si="1"/>
        <v>5.9999999848514562E-6</v>
      </c>
    </row>
    <row r="30" spans="1:7">
      <c r="A30" s="5">
        <v>-187</v>
      </c>
      <c r="B30" s="5">
        <f t="shared" si="2"/>
        <v>0</v>
      </c>
      <c r="C30" s="5">
        <v>-187</v>
      </c>
      <c r="D30" s="10">
        <v>0</v>
      </c>
      <c r="E30" s="10"/>
      <c r="F30" s="5">
        <f>C30+$J$3*D30+$J$4*D30*D30+$J$5*D30*D30*D30+$J$6*C30*D30+$J$7*C30*D30*D30+$J$8*C30*D30*D30*D30</f>
        <v>-187</v>
      </c>
      <c r="G30" s="16">
        <f t="shared" si="1"/>
        <v>0</v>
      </c>
    </row>
    <row r="31" spans="1:7">
      <c r="A31" s="5">
        <v>-149.4</v>
      </c>
      <c r="B31" s="5">
        <f t="shared" si="2"/>
        <v>-6.0000000132731657E-6</v>
      </c>
      <c r="C31" s="5">
        <v>-149.39999399999999</v>
      </c>
      <c r="D31" s="10">
        <v>0</v>
      </c>
      <c r="E31" s="10"/>
      <c r="F31" s="5">
        <f>C31+$J$3*D31+$J$4*D31*D31+$J$5*D31*D31*D31+$J$6*C31*D31+$J$7*C31*D31*D31+$J$8*C31*D31*D31*D31</f>
        <v>-149.39999399999999</v>
      </c>
      <c r="G31" s="16">
        <f t="shared" si="1"/>
        <v>6.0000000132731657E-6</v>
      </c>
    </row>
    <row r="32" spans="1:7">
      <c r="A32" s="5">
        <v>251.4</v>
      </c>
      <c r="B32" s="5">
        <f t="shared" si="2"/>
        <v>6.0000000132731657E-6</v>
      </c>
      <c r="C32" s="5">
        <v>251.39999399999999</v>
      </c>
      <c r="D32" s="10">
        <v>0</v>
      </c>
      <c r="E32" s="10"/>
      <c r="F32" s="5">
        <f>C32+$J$3*D32+$J$4*D32*D32+$J$5*D32*D32*D32+$J$6*C32*D32+$J$7*C32*D32*D32+$J$8*C32*D32*D32*D32</f>
        <v>251.39999399999999</v>
      </c>
      <c r="G32" s="16">
        <f t="shared" si="1"/>
        <v>-6.0000000132731657E-6</v>
      </c>
    </row>
    <row r="33" spans="1:7">
      <c r="A33" s="5">
        <v>386.6</v>
      </c>
      <c r="B33" s="5">
        <f t="shared" si="2"/>
        <v>-5.9999999848514562E-6</v>
      </c>
      <c r="C33" s="5">
        <v>386.60000600000001</v>
      </c>
      <c r="D33" s="10">
        <v>0</v>
      </c>
      <c r="E33" s="10"/>
      <c r="F33" s="5">
        <f>C33+$J$3*D33+$J$4*D33*D33+$J$5*D33*D33*D33+$J$6*C33*D33+$J$7*C33*D33*D33+$J$8*C33*D33*D33*D33</f>
        <v>386.60000600000001</v>
      </c>
      <c r="G33" s="16">
        <f t="shared" si="1"/>
        <v>5.9999999848514562E-6</v>
      </c>
    </row>
    <row r="34" spans="1:7" s="7" customFormat="1">
      <c r="A34" s="5">
        <v>521.79998799999998</v>
      </c>
      <c r="B34" s="5">
        <f t="shared" si="2"/>
        <v>0</v>
      </c>
      <c r="C34" s="5">
        <v>521.79998799999998</v>
      </c>
      <c r="D34" s="10">
        <v>0</v>
      </c>
      <c r="E34" s="10"/>
      <c r="F34" s="5">
        <f>C34+$J$3*D34+$J$4*D34*D34+$J$5*D34*D34*D34+$J$6*C34*D34+$J$7*C34*D34*D34+$J$8*C34*D34*D34*D34</f>
        <v>521.79998799999998</v>
      </c>
      <c r="G34" s="16">
        <f t="shared" si="1"/>
        <v>0</v>
      </c>
    </row>
    <row r="35" spans="1:7" s="8" customFormat="1">
      <c r="A35" s="6"/>
      <c r="B35" s="5"/>
      <c r="C35" s="5"/>
      <c r="D35" s="10"/>
      <c r="E35" s="10"/>
      <c r="F35" s="5"/>
      <c r="G35" s="16"/>
    </row>
    <row r="36" spans="1:7">
      <c r="A36" s="5">
        <v>-321.39999399999999</v>
      </c>
      <c r="B36" s="5">
        <f t="shared" ref="B36:B41" si="3">A36-C36</f>
        <v>4</v>
      </c>
      <c r="C36" s="5">
        <v>-325.39999399999999</v>
      </c>
      <c r="D36" s="7">
        <v>-0.4</v>
      </c>
      <c r="E36" s="7" t="s">
        <v>12</v>
      </c>
      <c r="F36" s="5">
        <f>C36+$J$3*D36+$J$4*D36*D36+$J$5*D36*D36*D36+$J$6*C36*D36+$J$7*C36*D36*D36+$J$8*C36*D36*D36*D36</f>
        <v>-321.00266952444639</v>
      </c>
      <c r="G36" s="16">
        <f t="shared" si="1"/>
        <v>0.39732447555360295</v>
      </c>
    </row>
    <row r="37" spans="1:7">
      <c r="A37" s="5">
        <v>-187</v>
      </c>
      <c r="B37" s="5">
        <f t="shared" si="3"/>
        <v>4</v>
      </c>
      <c r="C37" s="5">
        <v>-191</v>
      </c>
      <c r="D37" s="8">
        <v>-0.4</v>
      </c>
      <c r="F37" s="5">
        <f>C37+$J$3*D37+$J$4*D37*D37+$J$5*D37*D37*D37+$J$6*C37*D37+$J$7*C37*D37*D37+$J$8*C37*D37*D37*D37</f>
        <v>-187.34739556800002</v>
      </c>
      <c r="G37" s="16">
        <f t="shared" si="1"/>
        <v>-0.34739556800002447</v>
      </c>
    </row>
    <row r="38" spans="1:7">
      <c r="A38" s="5">
        <v>-149.39999399999999</v>
      </c>
      <c r="B38" s="5">
        <f t="shared" si="3"/>
        <v>3.6000060000000076</v>
      </c>
      <c r="C38" s="5">
        <v>-153</v>
      </c>
      <c r="D38" s="8">
        <v>-0.4</v>
      </c>
      <c r="F38" s="5">
        <f>C38+$J$3*D38+$J$4*D38*D38+$J$5*D38*D38*D38+$J$6*C38*D38+$J$7*C38*D38*D38+$J$8*C38*D38*D38*D38</f>
        <v>-149.55795630400002</v>
      </c>
      <c r="G38" s="16">
        <f t="shared" si="1"/>
        <v>-0.15796230400002287</v>
      </c>
    </row>
    <row r="39" spans="1:7">
      <c r="A39" s="5">
        <v>251.39999399999999</v>
      </c>
      <c r="B39" s="5">
        <f t="shared" si="3"/>
        <v>0.79998799999998482</v>
      </c>
      <c r="C39" s="5">
        <v>250.60000600000001</v>
      </c>
      <c r="D39" s="8">
        <v>-0.4</v>
      </c>
      <c r="F39" s="5">
        <f>C39+$J$3*D39+$J$4*D39*D39+$J$5*D39*D39*D39+$J$6*C39*D39+$J$7*C39*D39*D39+$J$8*C39*D39*D39*D39</f>
        <v>251.80567300355358</v>
      </c>
      <c r="G39" s="16">
        <f t="shared" si="1"/>
        <v>0.40567900355358688</v>
      </c>
    </row>
    <row r="40" spans="1:7" s="7" customFormat="1">
      <c r="A40" s="5">
        <v>386.60000600000001</v>
      </c>
      <c r="B40" s="5">
        <f t="shared" si="3"/>
        <v>0</v>
      </c>
      <c r="C40" s="5">
        <v>386.60000600000001</v>
      </c>
      <c r="D40" s="8">
        <v>-0.4</v>
      </c>
      <c r="E40"/>
      <c r="F40" s="5">
        <f>C40+$J$3*D40+$J$4*D40*D40+$J$5*D40*D40*D40+$J$6*C40*D40+$J$7*C40*D40*D40+$J$8*C40*D40*D40*D40</f>
        <v>387.05208721155356</v>
      </c>
      <c r="G40" s="16">
        <f t="shared" si="1"/>
        <v>0.45208121155354775</v>
      </c>
    </row>
    <row r="41" spans="1:7" s="8" customFormat="1">
      <c r="A41" s="5">
        <v>521.79998799999998</v>
      </c>
      <c r="B41" s="5">
        <f t="shared" si="3"/>
        <v>-0.40002400000003036</v>
      </c>
      <c r="C41" s="5">
        <v>522.20001200000002</v>
      </c>
      <c r="D41" s="8">
        <v>-0.4</v>
      </c>
      <c r="E41"/>
      <c r="F41" s="5">
        <f>C41+$J$3*D41+$J$4*D41*D41+$J$5*D41*D41*D41+$J$6*C41*D41+$J$7*C41*D41*D41+$J$8*C41*D41*D41*D41</f>
        <v>521.9007238151072</v>
      </c>
      <c r="G41" s="16">
        <f t="shared" si="1"/>
        <v>0.10073581510721397</v>
      </c>
    </row>
    <row r="42" spans="1:7" s="8" customFormat="1">
      <c r="A42" s="6"/>
      <c r="B42" s="5"/>
      <c r="C42" s="5"/>
      <c r="E42"/>
      <c r="F42" s="5"/>
      <c r="G42" s="16"/>
    </row>
    <row r="43" spans="1:7">
      <c r="A43" s="5">
        <v>-321.39999999999998</v>
      </c>
      <c r="B43" s="5">
        <f t="shared" ref="B43:B48" si="4">A43-C43</f>
        <v>8.8000120000000379</v>
      </c>
      <c r="C43" s="5">
        <v>-330.20001200000002</v>
      </c>
      <c r="D43" s="7">
        <v>-0.8</v>
      </c>
      <c r="E43" s="7" t="s">
        <v>13</v>
      </c>
      <c r="F43" s="5">
        <f>C43+$J$3*D43+$J$4*D43*D43+$J$5*D43*D43*D43+$J$6*C43*D43+$J$7*C43*D43*D43+$J$8*C43*D43*D43*D43</f>
        <v>-321.07073621286798</v>
      </c>
      <c r="G43" s="16">
        <f t="shared" si="1"/>
        <v>0.32926378713199256</v>
      </c>
    </row>
    <row r="44" spans="1:7">
      <c r="A44" s="5">
        <v>-187</v>
      </c>
      <c r="B44" s="5">
        <f t="shared" si="4"/>
        <v>8.3999939999999924</v>
      </c>
      <c r="C44" s="5">
        <v>-195.39999399999999</v>
      </c>
      <c r="D44" s="8">
        <v>-0.8</v>
      </c>
      <c r="F44" s="5">
        <f>C44+$J$3*D44+$J$4*D44*D44+$J$5*D44*D44*D44+$J$6*C44*D44+$J$7*C44*D44*D44+$J$8*C44*D44*D44*D44</f>
        <v>-187.61795488556604</v>
      </c>
      <c r="G44" s="16">
        <f t="shared" si="1"/>
        <v>-0.61795488556603573</v>
      </c>
    </row>
    <row r="45" spans="1:7">
      <c r="A45" s="5">
        <v>-149.4</v>
      </c>
      <c r="B45" s="5">
        <f t="shared" si="4"/>
        <v>7.5999999999999943</v>
      </c>
      <c r="C45" s="5">
        <v>-157</v>
      </c>
      <c r="D45" s="8">
        <v>-0.8</v>
      </c>
      <c r="F45" s="5">
        <f>C45+$J$3*D45+$J$4*D45*D45+$J$5*D45*D45*D45+$J$6*C45*D45+$J$7*C45*D45*D45+$J$8*C45*D45*D45*D45</f>
        <v>-149.60174332800005</v>
      </c>
      <c r="G45" s="16">
        <f t="shared" si="1"/>
        <v>-0.2017433280000489</v>
      </c>
    </row>
    <row r="46" spans="1:7">
      <c r="A46" s="5">
        <v>251.4</v>
      </c>
      <c r="B46" s="5">
        <f t="shared" si="4"/>
        <v>3.2000030000000095</v>
      </c>
      <c r="C46" s="5">
        <v>248.199997</v>
      </c>
      <c r="D46" s="8">
        <v>-0.8</v>
      </c>
      <c r="F46" s="5">
        <f>C46+$J$3*D46+$J$4*D46*D46+$J$5*D46*D46*D46+$J$6*C46*D46+$J$7*C46*D46*D46+$J$8*C46*D46*D46*D46</f>
        <v>251.54854875478298</v>
      </c>
      <c r="G46" s="16">
        <f t="shared" si="1"/>
        <v>0.14854875478297913</v>
      </c>
    </row>
    <row r="47" spans="1:7">
      <c r="A47" s="5">
        <v>386.6</v>
      </c>
      <c r="B47" s="5">
        <f t="shared" si="4"/>
        <v>1.2000060000000303</v>
      </c>
      <c r="C47" s="5">
        <v>385.39999399999999</v>
      </c>
      <c r="D47" s="8">
        <v>-0.8</v>
      </c>
      <c r="F47" s="5">
        <f>C47+$J$3*D47+$J$4*D47*D47+$J$5*D47*D47*D47+$J$6*C47*D47+$J$7*C47*D47*D47+$J$8*C47*D47*D47*D47</f>
        <v>387.377322885566</v>
      </c>
      <c r="G47" s="16">
        <f t="shared" si="1"/>
        <v>0.7773228855659795</v>
      </c>
    </row>
    <row r="48" spans="1:7">
      <c r="A48" s="5">
        <v>521.79999999999995</v>
      </c>
      <c r="B48" s="5">
        <f t="shared" si="4"/>
        <v>0.39997599999992417</v>
      </c>
      <c r="C48" s="5">
        <v>521.40002400000003</v>
      </c>
      <c r="D48" s="8">
        <v>-0.8</v>
      </c>
      <c r="F48" s="5">
        <f>C48+$J$3*D48+$J$4*D48*D48+$J$5*D48*D48*D48+$J$6*C48*D48+$J$7*C48*D48*D48+$J$8*C48*D48*D48*D48</f>
        <v>522.01812288973599</v>
      </c>
      <c r="G48" s="16">
        <f t="shared" si="1"/>
        <v>0.218122889736037</v>
      </c>
    </row>
    <row r="49" spans="1:7">
      <c r="A49" s="6"/>
      <c r="B49" s="5"/>
      <c r="C49" s="5"/>
      <c r="D49" s="8"/>
      <c r="F49" s="5"/>
      <c r="G49" s="16"/>
    </row>
    <row r="50" spans="1:7">
      <c r="A50" s="5">
        <v>-321.39999999999998</v>
      </c>
      <c r="B50" s="5">
        <f t="shared" ref="B50:B55" si="5">A50-C50</f>
        <v>12.399988000000008</v>
      </c>
      <c r="C50" s="5">
        <v>-333.79998799999998</v>
      </c>
      <c r="D50" s="7">
        <v>-1.1000000000000001</v>
      </c>
      <c r="E50" t="s">
        <v>27</v>
      </c>
      <c r="F50" s="5">
        <f>C50+$J$3*D50+$J$4*D50*D50+$J$5*D50*D50*D50+$J$6*C50*D50+$J$7*C50*D50*D50+$J$8*C50*D50*D50*D50</f>
        <v>-321.32648176882873</v>
      </c>
      <c r="G50" s="16">
        <f t="shared" si="1"/>
        <v>7.3518231171249226E-2</v>
      </c>
    </row>
    <row r="51" spans="1:7">
      <c r="A51" s="5">
        <v>-187</v>
      </c>
      <c r="B51" s="5">
        <f t="shared" si="5"/>
        <v>11.600006000000008</v>
      </c>
      <c r="C51" s="5">
        <v>-198.60000600000001</v>
      </c>
      <c r="D51" s="7">
        <v>-1.1000000000000001</v>
      </c>
      <c r="F51" s="5">
        <f>C51+$J$3*D51+$J$4*D51*D51+$J$5*D51*D51*D51+$J$6*C51*D51+$J$7*C51*D51*D51+$J$8*C51*D51*D51*D51</f>
        <v>-187.92047617158568</v>
      </c>
      <c r="G51" s="16">
        <f t="shared" si="1"/>
        <v>-0.92047617158567618</v>
      </c>
    </row>
    <row r="52" spans="1:7">
      <c r="A52" s="5">
        <v>-149.4</v>
      </c>
      <c r="B52" s="5">
        <f t="shared" si="5"/>
        <v>11.200006000000002</v>
      </c>
      <c r="C52" s="5">
        <v>-160.60000600000001</v>
      </c>
      <c r="D52" s="7">
        <v>-1.1000000000000001</v>
      </c>
      <c r="F52" s="5">
        <f>C52+$J$3*D52+$J$4*D52*D52+$J$5*D52*D52*D52+$J$6*C52*D52+$J$7*C52*D52*D52+$J$8*C52*D52*D52*D52</f>
        <v>-150.4247003755857</v>
      </c>
      <c r="G52" s="16">
        <f t="shared" si="1"/>
        <v>-1.0247003755856952</v>
      </c>
    </row>
    <row r="53" spans="1:7">
      <c r="A53" s="5">
        <v>251.4</v>
      </c>
      <c r="B53" s="5">
        <f t="shared" si="5"/>
        <v>4.4000000000000057</v>
      </c>
      <c r="C53" s="5">
        <v>247</v>
      </c>
      <c r="D53" s="7">
        <v>-1.1000000000000001</v>
      </c>
      <c r="F53" s="5">
        <f>C53+$J$3*D53+$J$4*D53*D53+$J$5*D53*D53*D53+$J$6*C53*D53+$J$7*C53*D53*D53+$J$8*C53*D53*D53*D53</f>
        <v>251.76683750400002</v>
      </c>
      <c r="G53" s="16">
        <f t="shared" si="1"/>
        <v>0.36683750400001713</v>
      </c>
    </row>
    <row r="54" spans="1:7">
      <c r="A54" s="5">
        <v>386.6</v>
      </c>
      <c r="B54" s="5">
        <f t="shared" si="5"/>
        <v>2.3999880000000076</v>
      </c>
      <c r="C54" s="5">
        <v>384.20001200000002</v>
      </c>
      <c r="D54" s="7">
        <v>-1.1000000000000001</v>
      </c>
      <c r="F54" s="5">
        <f>C54+$J$3*D54+$J$4*D54*D54+$J$5*D54*D54*D54+$J$6*C54*D54+$J$7*C54*D54*D54+$J$8*C54*D54*D54*D54</f>
        <v>387.14633458717134</v>
      </c>
      <c r="G54" s="16">
        <f t="shared" si="1"/>
        <v>0.54633458717131589</v>
      </c>
    </row>
    <row r="55" spans="1:7">
      <c r="A55" s="5">
        <v>521.79999999999995</v>
      </c>
      <c r="B55" s="5">
        <f t="shared" si="5"/>
        <v>2.0000119999999697</v>
      </c>
      <c r="C55" s="5">
        <v>519.79998799999998</v>
      </c>
      <c r="D55" s="7">
        <v>-1.1000000000000001</v>
      </c>
      <c r="F55" s="5">
        <f>C55+$J$3*D55+$J$4*D55*D55+$J$5*D55*D55*D55+$J$6*C55*D55+$J$7*C55*D55*D55+$J$8*C55*D55*D55*D55</f>
        <v>520.94702664082865</v>
      </c>
      <c r="G55" s="16">
        <f t="shared" si="1"/>
        <v>-0.85297335917130113</v>
      </c>
    </row>
    <row r="56" spans="1:7">
      <c r="B56" s="5"/>
      <c r="C56" s="5"/>
      <c r="D56" s="8"/>
      <c r="F56" s="5"/>
      <c r="G56" s="16"/>
    </row>
    <row r="57" spans="1:7">
      <c r="A57" s="5">
        <v>-321.39999999999998</v>
      </c>
      <c r="B57" s="5">
        <f t="shared" ref="B57:B59" si="6">A57-C57</f>
        <v>13.20000600000003</v>
      </c>
      <c r="C57" s="5">
        <v>-334.60000600000001</v>
      </c>
      <c r="D57">
        <v>-1.3</v>
      </c>
      <c r="E57" t="s">
        <v>28</v>
      </c>
      <c r="F57" s="5">
        <f>C57+$J$3*D57+$J$4*D57*D57+$J$5*D57*D57*D57+$J$6*C57*D57+$J$7*C57*D57*D57+$J$8*C57*D57*D57*D57</f>
        <v>-320.18096377235673</v>
      </c>
      <c r="G57" s="16">
        <f t="shared" si="1"/>
        <v>1.2190362276432438</v>
      </c>
    </row>
    <row r="58" spans="1:7">
      <c r="A58" s="5">
        <v>-187</v>
      </c>
      <c r="B58" s="5">
        <f t="shared" si="6"/>
        <v>12.800003000000004</v>
      </c>
      <c r="C58" s="5">
        <v>-199.800003</v>
      </c>
      <c r="D58">
        <v>-1.3</v>
      </c>
      <c r="F58" s="5">
        <f>C58+$J$3*D58+$J$4*D58*D58+$J$5*D58*D58*D58+$J$6*C58*D58+$J$7*C58*D58*D58+$J$8*C58*D58*D58*D58</f>
        <v>-187.49379795617844</v>
      </c>
      <c r="G58" s="16">
        <f t="shared" si="1"/>
        <v>-0.49379795617844024</v>
      </c>
    </row>
    <row r="59" spans="1:7">
      <c r="A59" s="5">
        <v>-149.4</v>
      </c>
      <c r="B59" s="5">
        <f t="shared" si="6"/>
        <v>11.599999999999994</v>
      </c>
      <c r="C59" s="5">
        <v>-161</v>
      </c>
      <c r="D59">
        <v>-1.3</v>
      </c>
      <c r="F59" s="5">
        <f>C59+$J$3*D59+$J$4*D59*D59+$J$5*D59*D59*D59+$J$6*C59*D59+$J$7*C59*D59*D59+$J$8*C59*D59*D59*D59</f>
        <v>-149.30194100400004</v>
      </c>
      <c r="G59" s="16">
        <f t="shared" si="1"/>
        <v>9.8058995999963372E-2</v>
      </c>
    </row>
    <row r="60" spans="1:7">
      <c r="A60" s="5">
        <v>386.6</v>
      </c>
      <c r="B60" s="5">
        <f>A60-C60</f>
        <v>2.3999880000000076</v>
      </c>
      <c r="C60" s="5">
        <v>384.20001200000002</v>
      </c>
      <c r="D60">
        <v>-1.3</v>
      </c>
      <c r="F60" s="5">
        <f>C60+$J$3*D60+$J$4*D60*D60+$J$5*D60*D60*D60+$J$6*C60*D60+$J$7*C60*D60*D60+$J$8*C60*D60*D60*D60</f>
        <v>387.35267906471364</v>
      </c>
      <c r="G60" s="16">
        <f t="shared" si="1"/>
        <v>0.75267906471361812</v>
      </c>
    </row>
    <row r="61" spans="1:7">
      <c r="A61" s="5">
        <v>521.79999999999995</v>
      </c>
      <c r="B61" s="5">
        <f>A61-C61</f>
        <v>1.5999879999999393</v>
      </c>
      <c r="C61" s="5">
        <v>520.20001200000002</v>
      </c>
      <c r="D61">
        <v>-1.3</v>
      </c>
      <c r="F61" s="5">
        <f>C61+$J$3*D61+$J$4*D61*D61+$J$5*D61*D61*D61+$J$6*C61*D61+$J$7*C61*D61*D61+$J$8*C61*D61*D61*D61</f>
        <v>521.22103328871367</v>
      </c>
      <c r="G61" s="16">
        <f t="shared" si="1"/>
        <v>-0.57896671128628441</v>
      </c>
    </row>
    <row r="62" spans="1:7">
      <c r="F62" s="5"/>
      <c r="G62" s="16"/>
    </row>
    <row r="63" spans="1:7">
      <c r="C63" s="5"/>
    </row>
  </sheetData>
  <sortState ref="C57:C61">
    <sortCondition ref="C57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workbookViewId="0">
      <selection activeCell="A4" sqref="A4"/>
    </sheetView>
  </sheetViews>
  <sheetFormatPr baseColWidth="10" defaultColWidth="8.83203125" defaultRowHeight="15" x14ac:dyDescent="0"/>
  <sheetData>
    <row r="3" spans="1:6">
      <c r="A3" t="s">
        <v>14</v>
      </c>
      <c r="B3" t="s">
        <v>15</v>
      </c>
      <c r="C3" t="s">
        <v>16</v>
      </c>
      <c r="F3" t="s">
        <v>17</v>
      </c>
    </row>
    <row r="4" spans="1:6">
      <c r="A4" s="5">
        <v>-193.00700000000001</v>
      </c>
      <c r="B4">
        <v>-195.04</v>
      </c>
      <c r="C4">
        <v>3.15665</v>
      </c>
      <c r="E4" t="s">
        <v>4</v>
      </c>
      <c r="F4">
        <v>0.30995</v>
      </c>
    </row>
    <row r="5" spans="1:6">
      <c r="A5" s="5">
        <v>-193.00700000000001</v>
      </c>
      <c r="B5">
        <v>-195.369</v>
      </c>
      <c r="C5">
        <v>2.5481400000000001</v>
      </c>
      <c r="E5" t="s">
        <v>6</v>
      </c>
      <c r="F5">
        <v>-0.229018</v>
      </c>
    </row>
    <row r="6" spans="1:6">
      <c r="A6" s="5">
        <v>-193.00700000000001</v>
      </c>
      <c r="B6">
        <v>-195.369</v>
      </c>
      <c r="C6">
        <v>1.75898</v>
      </c>
      <c r="E6" t="s">
        <v>18</v>
      </c>
      <c r="F6">
        <v>-4.16284E-4</v>
      </c>
    </row>
    <row r="7" spans="1:6">
      <c r="A7" s="5">
        <v>-193.00700000000001</v>
      </c>
      <c r="B7">
        <v>-195.41</v>
      </c>
      <c r="C7">
        <v>1.0839099999999999</v>
      </c>
    </row>
    <row r="8" spans="1:6">
      <c r="A8" s="5">
        <v>-193.00700000000001</v>
      </c>
      <c r="B8">
        <v>-195.328</v>
      </c>
      <c r="C8">
        <v>0.47539900000000002</v>
      </c>
    </row>
    <row r="9" spans="1:6">
      <c r="A9" s="5">
        <v>-193.00700000000001</v>
      </c>
      <c r="B9">
        <v>-194.958</v>
      </c>
      <c r="C9">
        <v>0</v>
      </c>
    </row>
    <row r="10" spans="1:6">
      <c r="A10" s="5">
        <v>-193.00700000000001</v>
      </c>
      <c r="B10">
        <v>-194.62899999999999</v>
      </c>
      <c r="C10">
        <v>-0.63703500000000002</v>
      </c>
    </row>
  </sheetData>
  <phoneticPr fontId="2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X1</vt:lpstr>
      <vt:lpstr>X11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cyy</cp:lastModifiedBy>
  <cp:revision>0</cp:revision>
  <dcterms:created xsi:type="dcterms:W3CDTF">2015-10-21T09:02:33Z</dcterms:created>
  <dcterms:modified xsi:type="dcterms:W3CDTF">2015-11-03T02:19:25Z</dcterms:modified>
  <dc:language>en-US</dc:language>
</cp:coreProperties>
</file>