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760" yWindow="500" windowWidth="37180" windowHeight="19640" tabRatio="953"/>
  </bookViews>
  <sheets>
    <sheet name="X1" sheetId="1" r:id="rId1"/>
    <sheet name="X1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F121" i="1"/>
  <c r="G121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3" i="1"/>
  <c r="B4" i="1"/>
  <c r="B5" i="1"/>
  <c r="B6" i="1"/>
  <c r="B7" i="1"/>
  <c r="B8" i="1"/>
  <c r="B9" i="1"/>
  <c r="B10" i="1"/>
  <c r="B11" i="1"/>
  <c r="B3" i="1"/>
  <c r="B14" i="1"/>
  <c r="B15" i="1"/>
  <c r="B16" i="1"/>
  <c r="B17" i="1"/>
  <c r="B18" i="1"/>
  <c r="B19" i="1"/>
  <c r="B20" i="1"/>
  <c r="B21" i="1"/>
  <c r="B22" i="1"/>
  <c r="B23" i="1"/>
  <c r="B24" i="1"/>
  <c r="B28" i="1"/>
  <c r="B29" i="1"/>
  <c r="B30" i="1"/>
  <c r="B31" i="1"/>
  <c r="B32" i="1"/>
  <c r="B33" i="1"/>
  <c r="B34" i="1"/>
  <c r="B35" i="1"/>
  <c r="B36" i="1"/>
  <c r="B37" i="1"/>
  <c r="B38" i="1"/>
  <c r="B112" i="1"/>
  <c r="B113" i="1"/>
  <c r="B114" i="1"/>
  <c r="B115" i="1"/>
  <c r="B116" i="1"/>
  <c r="B117" i="1"/>
  <c r="B118" i="1"/>
  <c r="B119" i="1"/>
  <c r="B120" i="1"/>
  <c r="B121" i="1"/>
  <c r="B100" i="1"/>
  <c r="B101" i="1"/>
  <c r="B102" i="1"/>
  <c r="B103" i="1"/>
  <c r="B104" i="1"/>
  <c r="B105" i="1"/>
  <c r="B106" i="1"/>
  <c r="B107" i="1"/>
  <c r="B108" i="1"/>
  <c r="B109" i="1"/>
  <c r="B92" i="1"/>
  <c r="B93" i="1"/>
  <c r="B94" i="1"/>
  <c r="B95" i="1"/>
  <c r="B96" i="1"/>
  <c r="B86" i="1"/>
  <c r="B87" i="1"/>
  <c r="B88" i="1"/>
  <c r="B89" i="1"/>
  <c r="B90" i="1"/>
  <c r="B91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58" i="1"/>
  <c r="B59" i="1"/>
  <c r="B60" i="1"/>
  <c r="B61" i="1"/>
  <c r="B62" i="1"/>
  <c r="B63" i="1"/>
  <c r="B64" i="1"/>
  <c r="B65" i="1"/>
  <c r="B66" i="1"/>
  <c r="B67" i="1"/>
  <c r="B68" i="1"/>
  <c r="B55" i="1"/>
  <c r="B56" i="1"/>
  <c r="B42" i="1"/>
  <c r="B43" i="1"/>
  <c r="B44" i="1"/>
  <c r="B45" i="1"/>
  <c r="B46" i="1"/>
  <c r="B47" i="1"/>
  <c r="B48" i="1"/>
  <c r="B49" i="1"/>
  <c r="B50" i="1"/>
  <c r="B51" i="1"/>
  <c r="B52" i="1"/>
  <c r="B53" i="1"/>
  <c r="B41" i="1"/>
  <c r="B13" i="1"/>
  <c r="H89" i="1"/>
  <c r="I89" i="1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7" i="1"/>
  <c r="H28" i="1"/>
  <c r="H29" i="1"/>
  <c r="H30" i="1"/>
  <c r="H31" i="1"/>
  <c r="H32" i="1"/>
  <c r="H33" i="1"/>
  <c r="H34" i="1"/>
  <c r="H35" i="1"/>
  <c r="H41" i="1"/>
  <c r="H42" i="1"/>
  <c r="H43" i="1"/>
  <c r="H44" i="1"/>
  <c r="H45" i="1"/>
  <c r="H46" i="1"/>
  <c r="H47" i="1"/>
  <c r="H48" i="1"/>
  <c r="H49" i="1"/>
  <c r="H57" i="1"/>
  <c r="H58" i="1"/>
  <c r="H59" i="1"/>
  <c r="H60" i="1"/>
  <c r="H61" i="1"/>
  <c r="H62" i="1"/>
  <c r="H63" i="1"/>
  <c r="H64" i="1"/>
  <c r="H65" i="1"/>
  <c r="H70" i="1"/>
  <c r="H71" i="1"/>
  <c r="H72" i="1"/>
  <c r="H73" i="1"/>
  <c r="H74" i="1"/>
  <c r="H75" i="1"/>
  <c r="H76" i="1"/>
  <c r="H77" i="1"/>
  <c r="H78" i="1"/>
  <c r="H85" i="1"/>
  <c r="H86" i="1"/>
  <c r="H87" i="1"/>
  <c r="H88" i="1"/>
  <c r="H90" i="1"/>
  <c r="H91" i="1"/>
  <c r="H92" i="1"/>
  <c r="H93" i="1"/>
  <c r="H99" i="1"/>
  <c r="H100" i="1"/>
  <c r="H101" i="1"/>
  <c r="H102" i="1"/>
  <c r="H103" i="1"/>
  <c r="H104" i="1"/>
  <c r="H105" i="1"/>
  <c r="H106" i="1"/>
  <c r="H107" i="1"/>
  <c r="H112" i="1"/>
  <c r="H113" i="1"/>
  <c r="H114" i="1"/>
  <c r="H115" i="1"/>
  <c r="H116" i="1"/>
  <c r="H117" i="1"/>
  <c r="H118" i="1"/>
  <c r="H119" i="1"/>
  <c r="H120" i="1"/>
  <c r="H121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7" i="1"/>
  <c r="I28" i="1"/>
  <c r="I29" i="1"/>
  <c r="I30" i="1"/>
  <c r="I31" i="1"/>
  <c r="I32" i="1"/>
  <c r="I33" i="1"/>
  <c r="I34" i="1"/>
  <c r="I35" i="1"/>
  <c r="I41" i="1"/>
  <c r="I42" i="1"/>
  <c r="I43" i="1"/>
  <c r="I44" i="1"/>
  <c r="I45" i="1"/>
  <c r="I46" i="1"/>
  <c r="I47" i="1"/>
  <c r="I48" i="1"/>
  <c r="I49" i="1"/>
  <c r="I57" i="1"/>
  <c r="I58" i="1"/>
  <c r="I59" i="1"/>
  <c r="I60" i="1"/>
  <c r="I61" i="1"/>
  <c r="I62" i="1"/>
  <c r="I63" i="1"/>
  <c r="I64" i="1"/>
  <c r="I65" i="1"/>
  <c r="I70" i="1"/>
  <c r="I71" i="1"/>
  <c r="I72" i="1"/>
  <c r="I73" i="1"/>
  <c r="I74" i="1"/>
  <c r="I75" i="1"/>
  <c r="I76" i="1"/>
  <c r="I77" i="1"/>
  <c r="I78" i="1"/>
  <c r="I85" i="1"/>
  <c r="I86" i="1"/>
  <c r="I87" i="1"/>
  <c r="I88" i="1"/>
  <c r="I90" i="1"/>
  <c r="I91" i="1"/>
  <c r="I92" i="1"/>
  <c r="I93" i="1"/>
  <c r="I99" i="1"/>
  <c r="I100" i="1"/>
  <c r="I101" i="1"/>
  <c r="I102" i="1"/>
  <c r="I103" i="1"/>
  <c r="I104" i="1"/>
  <c r="I105" i="1"/>
  <c r="I106" i="1"/>
  <c r="I107" i="1"/>
  <c r="I112" i="1"/>
  <c r="I113" i="1"/>
  <c r="I114" i="1"/>
  <c r="I115" i="1"/>
  <c r="I116" i="1"/>
  <c r="I117" i="1"/>
  <c r="I118" i="1"/>
  <c r="I119" i="1"/>
  <c r="I120" i="1"/>
  <c r="I121" i="1"/>
  <c r="I3" i="1"/>
  <c r="B57" i="1"/>
  <c r="B99" i="1"/>
  <c r="D75" i="2"/>
  <c r="G75" i="2"/>
  <c r="H75" i="2"/>
  <c r="B75" i="2"/>
  <c r="D74" i="2"/>
  <c r="G74" i="2"/>
  <c r="H74" i="2"/>
  <c r="B74" i="2"/>
  <c r="D73" i="2"/>
  <c r="G73" i="2"/>
  <c r="H73" i="2"/>
  <c r="B73" i="2"/>
  <c r="D72" i="2"/>
  <c r="G72" i="2"/>
  <c r="H72" i="2"/>
  <c r="B72" i="2"/>
  <c r="D71" i="2"/>
  <c r="G71" i="2"/>
  <c r="H71" i="2"/>
  <c r="B71" i="2"/>
  <c r="D70" i="2"/>
  <c r="G70" i="2"/>
  <c r="H70" i="2"/>
  <c r="B70" i="2"/>
  <c r="D69" i="2"/>
  <c r="G69" i="2"/>
  <c r="H69" i="2"/>
  <c r="B69" i="2"/>
  <c r="D68" i="2"/>
  <c r="G68" i="2"/>
  <c r="H68" i="2"/>
  <c r="B68" i="2"/>
  <c r="D67" i="2"/>
  <c r="G67" i="2"/>
  <c r="H67" i="2"/>
  <c r="B67" i="2"/>
  <c r="D66" i="2"/>
  <c r="G66" i="2"/>
  <c r="H66" i="2"/>
  <c r="B66" i="2"/>
  <c r="D65" i="2"/>
  <c r="G65" i="2"/>
  <c r="H65" i="2"/>
  <c r="B65" i="2"/>
  <c r="D64" i="2"/>
  <c r="G64" i="2"/>
  <c r="H64" i="2"/>
  <c r="B64" i="2"/>
  <c r="D63" i="2"/>
  <c r="G63" i="2"/>
  <c r="H63" i="2"/>
  <c r="B63" i="2"/>
  <c r="D62" i="2"/>
  <c r="G62" i="2"/>
  <c r="H62" i="2"/>
  <c r="B62" i="2"/>
  <c r="D61" i="2"/>
  <c r="G61" i="2"/>
  <c r="H61" i="2"/>
  <c r="B61" i="2"/>
  <c r="D60" i="2"/>
  <c r="G60" i="2"/>
  <c r="H60" i="2"/>
  <c r="B60" i="2"/>
  <c r="D59" i="2"/>
  <c r="G59" i="2"/>
  <c r="H59" i="2"/>
  <c r="B59" i="2"/>
  <c r="D58" i="2"/>
  <c r="G58" i="2"/>
  <c r="H58" i="2"/>
  <c r="B58" i="2"/>
  <c r="D57" i="2"/>
  <c r="G57" i="2"/>
  <c r="H57" i="2"/>
  <c r="B57" i="2"/>
  <c r="D56" i="2"/>
  <c r="G56" i="2"/>
  <c r="H56" i="2"/>
  <c r="B56" i="2"/>
  <c r="D55" i="2"/>
  <c r="G55" i="2"/>
  <c r="H55" i="2"/>
  <c r="B55" i="2"/>
  <c r="D54" i="2"/>
  <c r="G54" i="2"/>
  <c r="H54" i="2"/>
  <c r="B54" i="2"/>
  <c r="D53" i="2"/>
  <c r="G53" i="2"/>
  <c r="H53" i="2"/>
  <c r="B53" i="2"/>
  <c r="D52" i="2"/>
  <c r="G52" i="2"/>
  <c r="H52" i="2"/>
  <c r="B52" i="2"/>
  <c r="D51" i="2"/>
  <c r="G51" i="2"/>
  <c r="H51" i="2"/>
  <c r="B51" i="2"/>
  <c r="D50" i="2"/>
  <c r="G50" i="2"/>
  <c r="H50" i="2"/>
  <c r="B50" i="2"/>
  <c r="D49" i="2"/>
  <c r="G49" i="2"/>
  <c r="H49" i="2"/>
  <c r="B49" i="2"/>
  <c r="D48" i="2"/>
  <c r="G48" i="2"/>
  <c r="H48" i="2"/>
  <c r="B48" i="2"/>
  <c r="D47" i="2"/>
  <c r="G47" i="2"/>
  <c r="H47" i="2"/>
  <c r="B47" i="2"/>
  <c r="D46" i="2"/>
  <c r="G46" i="2"/>
  <c r="H46" i="2"/>
  <c r="B46" i="2"/>
  <c r="D45" i="2"/>
  <c r="G45" i="2"/>
  <c r="H45" i="2"/>
  <c r="B45" i="2"/>
  <c r="D44" i="2"/>
  <c r="G44" i="2"/>
  <c r="H44" i="2"/>
  <c r="B44" i="2"/>
  <c r="D43" i="2"/>
  <c r="G43" i="2"/>
  <c r="H43" i="2"/>
  <c r="B43" i="2"/>
  <c r="D42" i="2"/>
  <c r="G42" i="2"/>
  <c r="H42" i="2"/>
  <c r="B42" i="2"/>
  <c r="D41" i="2"/>
  <c r="G41" i="2"/>
  <c r="H41" i="2"/>
  <c r="B41" i="2"/>
  <c r="D40" i="2"/>
  <c r="G40" i="2"/>
  <c r="H40" i="2"/>
  <c r="B40" i="2"/>
  <c r="D39" i="2"/>
  <c r="G39" i="2"/>
  <c r="H39" i="2"/>
  <c r="B39" i="2"/>
  <c r="D38" i="2"/>
  <c r="G38" i="2"/>
  <c r="H38" i="2"/>
  <c r="B38" i="2"/>
  <c r="D37" i="2"/>
  <c r="G37" i="2"/>
  <c r="H37" i="2"/>
  <c r="B37" i="2"/>
  <c r="D36" i="2"/>
  <c r="G36" i="2"/>
  <c r="H36" i="2"/>
  <c r="B36" i="2"/>
  <c r="D35" i="2"/>
  <c r="G35" i="2"/>
  <c r="H35" i="2"/>
  <c r="B35" i="2"/>
  <c r="D34" i="2"/>
  <c r="G34" i="2"/>
  <c r="H34" i="2"/>
  <c r="B34" i="2"/>
  <c r="D33" i="2"/>
  <c r="G33" i="2"/>
  <c r="H33" i="2"/>
  <c r="B33" i="2"/>
  <c r="D32" i="2"/>
  <c r="G32" i="2"/>
  <c r="H32" i="2"/>
  <c r="B32" i="2"/>
  <c r="D31" i="2"/>
  <c r="G31" i="2"/>
  <c r="H31" i="2"/>
  <c r="B31" i="2"/>
  <c r="D30" i="2"/>
  <c r="G30" i="2"/>
  <c r="H30" i="2"/>
  <c r="B30" i="2"/>
  <c r="D29" i="2"/>
  <c r="G29" i="2"/>
  <c r="H29" i="2"/>
  <c r="B29" i="2"/>
  <c r="D28" i="2"/>
  <c r="G28" i="2"/>
  <c r="H28" i="2"/>
  <c r="B28" i="2"/>
  <c r="D27" i="2"/>
  <c r="G27" i="2"/>
  <c r="H27" i="2"/>
  <c r="B27" i="2"/>
  <c r="D26" i="2"/>
  <c r="G26" i="2"/>
  <c r="H26" i="2"/>
  <c r="B26" i="2"/>
  <c r="D25" i="2"/>
  <c r="G25" i="2"/>
  <c r="H25" i="2"/>
  <c r="B25" i="2"/>
  <c r="D24" i="2"/>
  <c r="G24" i="2"/>
  <c r="H24" i="2"/>
  <c r="B24" i="2"/>
  <c r="D23" i="2"/>
  <c r="G23" i="2"/>
  <c r="H23" i="2"/>
  <c r="B23" i="2"/>
  <c r="D22" i="2"/>
  <c r="G22" i="2"/>
  <c r="H22" i="2"/>
  <c r="B22" i="2"/>
  <c r="D21" i="2"/>
  <c r="G21" i="2"/>
  <c r="H21" i="2"/>
  <c r="B21" i="2"/>
  <c r="D20" i="2"/>
  <c r="G20" i="2"/>
  <c r="H20" i="2"/>
  <c r="B20" i="2"/>
  <c r="D19" i="2"/>
  <c r="G19" i="2"/>
  <c r="H19" i="2"/>
  <c r="B19" i="2"/>
  <c r="D18" i="2"/>
  <c r="G18" i="2"/>
  <c r="H18" i="2"/>
  <c r="B18" i="2"/>
  <c r="D17" i="2"/>
  <c r="G17" i="2"/>
  <c r="H17" i="2"/>
  <c r="B17" i="2"/>
  <c r="D16" i="2"/>
  <c r="G16" i="2"/>
  <c r="H16" i="2"/>
  <c r="B16" i="2"/>
  <c r="G15" i="2"/>
  <c r="H15" i="2"/>
  <c r="G14" i="2"/>
  <c r="H14" i="2"/>
  <c r="G13" i="2"/>
  <c r="H13" i="2"/>
  <c r="D12" i="2"/>
  <c r="G12" i="2"/>
  <c r="H12" i="2"/>
  <c r="B12" i="2"/>
  <c r="D11" i="2"/>
  <c r="G11" i="2"/>
  <c r="H11" i="2"/>
  <c r="B11" i="2"/>
  <c r="D10" i="2"/>
  <c r="G10" i="2"/>
  <c r="H10" i="2"/>
  <c r="B10" i="2"/>
  <c r="D9" i="2"/>
  <c r="I9" i="2"/>
  <c r="J9" i="2"/>
  <c r="G9" i="2"/>
  <c r="H9" i="2"/>
  <c r="B9" i="2"/>
  <c r="D8" i="2"/>
  <c r="I8" i="2"/>
  <c r="J8" i="2"/>
  <c r="G8" i="2"/>
  <c r="H8" i="2"/>
  <c r="B8" i="2"/>
  <c r="D7" i="2"/>
  <c r="B7" i="2"/>
  <c r="D6" i="2"/>
  <c r="I6" i="2"/>
  <c r="J6" i="2"/>
  <c r="G6" i="2"/>
  <c r="H6" i="2"/>
  <c r="B6" i="2"/>
  <c r="D5" i="2"/>
  <c r="I5" i="2"/>
  <c r="J5" i="2"/>
  <c r="G5" i="2"/>
  <c r="H5" i="2"/>
  <c r="B5" i="2"/>
  <c r="D4" i="2"/>
  <c r="I4" i="2"/>
  <c r="J4" i="2"/>
  <c r="G4" i="2"/>
  <c r="H4" i="2"/>
  <c r="B4" i="2"/>
  <c r="G1" i="2"/>
  <c r="G3" i="1"/>
  <c r="B27" i="1"/>
  <c r="B70" i="1"/>
  <c r="B85" i="1"/>
</calcChain>
</file>

<file path=xl/sharedStrings.xml><?xml version="1.0" encoding="utf-8"?>
<sst xmlns="http://schemas.openxmlformats.org/spreadsheetml/2006/main" count="47" uniqueCount="43">
  <si>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</si>
  <si>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</si>
  <si>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</si>
  <si>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</t>
  </si>
  <si>
    <t>XC</t>
  </si>
  <si>
    <t>A1</t>
  </si>
  <si>
    <t>G1</t>
  </si>
  <si>
    <t>A2</t>
  </si>
  <si>
    <t>G3</t>
  </si>
  <si>
    <t>G4</t>
  </si>
  <si>
    <t>G5</t>
  </si>
  <si>
    <t>G6</t>
  </si>
  <si>
    <t>B1</t>
  </si>
  <si>
    <t>X-XC</t>
    <phoneticPr fontId="2" type="noConversion"/>
  </si>
  <si>
    <t>TH_tar(mdeg)</t>
    <phoneticPr fontId="2" type="noConversion"/>
  </si>
  <si>
    <t>A3</t>
  </si>
  <si>
    <t>B1</t>
    <phoneticPr fontId="2" type="noConversion"/>
  </si>
  <si>
    <t>B2</t>
    <phoneticPr fontId="2" type="noConversion"/>
  </si>
  <si>
    <t>B3</t>
    <phoneticPr fontId="2" type="noConversion"/>
  </si>
  <si>
    <t>X1</t>
    <phoneticPr fontId="2" type="noConversion"/>
  </si>
  <si>
    <t>delta</t>
    <phoneticPr fontId="2" type="noConversion"/>
  </si>
  <si>
    <t>G8</t>
    <phoneticPr fontId="2" type="noConversion"/>
  </si>
  <si>
    <t>G9</t>
    <phoneticPr fontId="2" type="noConversion"/>
  </si>
  <si>
    <t>r2d=</t>
    <phoneticPr fontId="7" type="noConversion"/>
  </si>
  <si>
    <t xml:space="preserve">Ph center </t>
  </si>
  <si>
    <t>rad</t>
  </si>
  <si>
    <t>deg</t>
  </si>
  <si>
    <t>xc = x1+A1*(ph+0.1deg) + A2*(ph+0.1deg)^2 + B1*x1*(ph+0.1deg)</t>
  </si>
  <si>
    <t>XC-X1</t>
  </si>
  <si>
    <t>X1</t>
  </si>
  <si>
    <t>p+p0</t>
    <phoneticPr fontId="7" type="noConversion"/>
  </si>
  <si>
    <t>Phitar [deg]</t>
    <phoneticPr fontId="7" type="noConversion"/>
  </si>
  <si>
    <t>X11</t>
  </si>
  <si>
    <t>Delta</t>
  </si>
  <si>
    <t>A1</t>
    <phoneticPr fontId="7" type="noConversion"/>
  </si>
  <si>
    <t>A2</t>
    <phoneticPr fontId="7" type="noConversion"/>
  </si>
  <si>
    <t>A3</t>
    <phoneticPr fontId="7" type="noConversion"/>
  </si>
  <si>
    <t>B1</t>
    <phoneticPr fontId="7" type="noConversion"/>
  </si>
  <si>
    <t>B2</t>
    <phoneticPr fontId="7" type="noConversion"/>
  </si>
  <si>
    <t>B3</t>
    <phoneticPr fontId="7" type="noConversion"/>
  </si>
  <si>
    <t>mm</t>
    <phoneticPr fontId="2" type="noConversion"/>
  </si>
  <si>
    <t xml:space="preserve">fg  </t>
    <phoneticPr fontId="2" type="noConversion"/>
  </si>
  <si>
    <t>RUN#6064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</si>
</sst>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"/>
    <numFmt numFmtId="177" formatCode="0.000_ "/>
    <numFmt numFmtId="178" formatCode="0.00_ "/>
    <numFmt numFmtId="179" formatCode="0.0000_ "/>
  </numFmts>
  <fonts count="9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12"/>
      <color rgb="FFFF0000"/>
      <name val="宋体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CCFF"/>
      </patternFill>
    </fill>
    <fill>
      <patternFill patternType="solid">
        <fgColor rgb="FFFDE9D9"/>
        <bgColor rgb="FF000000"/>
      </patternFill>
    </fill>
    <fill>
      <patternFill patternType="solid">
        <fgColor rgb="FFFDE9D9"/>
        <bgColor rgb="FFCCCC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176" fontId="0" fillId="4" borderId="0" xfId="0" applyNumberFormat="1" applyFill="1" applyBorder="1"/>
    <xf numFmtId="0" fontId="3" fillId="3" borderId="0" xfId="0" applyFont="1" applyFill="1"/>
    <xf numFmtId="177" fontId="0" fillId="0" borderId="0" xfId="0" applyNumberFormat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178" fontId="0" fillId="0" borderId="0" xfId="0" applyNumberFormat="1"/>
    <xf numFmtId="178" fontId="0" fillId="0" borderId="0" xfId="0" applyNumberFormat="1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8" fillId="0" borderId="0" xfId="0" applyFont="1"/>
    <xf numFmtId="0" fontId="8" fillId="0" borderId="1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3" xfId="0" applyFont="1" applyBorder="1"/>
    <xf numFmtId="0" fontId="8" fillId="5" borderId="0" xfId="0" applyFont="1" applyFill="1"/>
    <xf numFmtId="176" fontId="8" fillId="6" borderId="0" xfId="0" applyNumberFormat="1" applyFont="1" applyFill="1"/>
    <xf numFmtId="176" fontId="8" fillId="0" borderId="0" xfId="0" applyNumberFormat="1" applyFont="1"/>
    <xf numFmtId="177" fontId="8" fillId="0" borderId="0" xfId="0" applyNumberFormat="1" applyFont="1"/>
    <xf numFmtId="0" fontId="8" fillId="7" borderId="0" xfId="0" applyFont="1" applyFill="1"/>
    <xf numFmtId="178" fontId="6" fillId="0" borderId="4" xfId="0" applyNumberFormat="1" applyFont="1" applyBorder="1"/>
    <xf numFmtId="178" fontId="0" fillId="4" borderId="0" xfId="0" applyNumberFormat="1" applyFill="1"/>
    <xf numFmtId="179" fontId="0" fillId="0" borderId="2" xfId="0" applyNumberFormat="1" applyFont="1" applyBorder="1"/>
    <xf numFmtId="179" fontId="1" fillId="3" borderId="0" xfId="0" applyNumberFormat="1" applyFont="1" applyFill="1"/>
    <xf numFmtId="179" fontId="0" fillId="0" borderId="0" xfId="0" applyNumberFormat="1"/>
    <xf numFmtId="179" fontId="0" fillId="0" borderId="0" xfId="0" applyNumberFormat="1" applyBorder="1"/>
    <xf numFmtId="179" fontId="6" fillId="0" borderId="4" xfId="0" applyNumberFormat="1" applyFont="1" applyBorder="1"/>
    <xf numFmtId="179" fontId="0" fillId="0" borderId="4" xfId="0" applyNumberFormat="1" applyBorder="1"/>
    <xf numFmtId="179" fontId="0" fillId="0" borderId="0" xfId="0" applyNumberFormat="1" applyFill="1"/>
    <xf numFmtId="179" fontId="0" fillId="4" borderId="0" xfId="0" applyNumberFormat="1" applyFill="1" applyBorder="1"/>
    <xf numFmtId="176" fontId="6" fillId="4" borderId="0" xfId="0" applyNumberFormat="1" applyFont="1" applyFill="1" applyBorder="1"/>
    <xf numFmtId="0" fontId="6" fillId="0" borderId="0" xfId="0" applyFont="1"/>
    <xf numFmtId="177" fontId="6" fillId="0" borderId="0" xfId="0" applyNumberFormat="1" applyFont="1"/>
    <xf numFmtId="179" fontId="6" fillId="0" borderId="0" xfId="0" applyNumberFormat="1" applyFont="1" applyBorder="1"/>
    <xf numFmtId="0" fontId="6" fillId="0" borderId="0" xfId="0" applyFont="1" applyBorder="1"/>
    <xf numFmtId="0" fontId="6" fillId="0" borderId="0" xfId="0" applyFont="1" applyFill="1"/>
    <xf numFmtId="179" fontId="6" fillId="0" borderId="0" xfId="0" applyNumberFormat="1" applyFont="1"/>
    <xf numFmtId="0" fontId="0" fillId="8" borderId="0" xfId="0" applyFill="1"/>
    <xf numFmtId="0" fontId="0" fillId="8" borderId="4" xfId="0" applyFill="1" applyBorder="1"/>
    <xf numFmtId="179" fontId="0" fillId="4" borderId="0" xfId="0" applyNumberFormat="1" applyFill="1"/>
    <xf numFmtId="0" fontId="0" fillId="9" borderId="0" xfId="0" applyFill="1"/>
    <xf numFmtId="0" fontId="0" fillId="9" borderId="4" xfId="0" applyFill="1" applyBorder="1"/>
    <xf numFmtId="179" fontId="6" fillId="10" borderId="0" xfId="0" applyNumberFormat="1" applyFont="1" applyFill="1"/>
    <xf numFmtId="179" fontId="0" fillId="10" borderId="0" xfId="0" applyNumberFormat="1" applyFill="1"/>
    <xf numFmtId="179" fontId="0" fillId="11" borderId="0" xfId="0" applyNumberFormat="1" applyFill="1" applyBorder="1"/>
    <xf numFmtId="179" fontId="6" fillId="11" borderId="0" xfId="0" applyNumberFormat="1" applyFont="1" applyFill="1" applyBorder="1"/>
    <xf numFmtId="179" fontId="0" fillId="12" borderId="0" xfId="0" applyNumberFormat="1" applyFill="1"/>
    <xf numFmtId="179" fontId="6" fillId="12" borderId="0" xfId="0" applyNumberFormat="1" applyFont="1" applyFill="1"/>
    <xf numFmtId="179" fontId="0" fillId="13" borderId="0" xfId="0" applyNumberFormat="1" applyFill="1"/>
    <xf numFmtId="179" fontId="6" fillId="13" borderId="0" xfId="0" applyNumberFormat="1" applyFont="1" applyFill="1"/>
  </cellXfs>
  <cellStyles count="16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'X1'!$C$3:$C$131</c:f>
              <c:numCache>
                <c:formatCode>0.0000_ </c:formatCode>
                <c:ptCount val="129"/>
                <c:pt idx="0">
                  <c:v>-381.799988</c:v>
                </c:pt>
                <c:pt idx="1">
                  <c:v>-322.200012</c:v>
                </c:pt>
                <c:pt idx="2">
                  <c:v>-199.0</c:v>
                </c:pt>
                <c:pt idx="3">
                  <c:v>-95.800003</c:v>
                </c:pt>
                <c:pt idx="4">
                  <c:v>-20.200001</c:v>
                </c:pt>
                <c:pt idx="5">
                  <c:v>-14.2</c:v>
                </c:pt>
                <c:pt idx="6">
                  <c:v>1.4</c:v>
                </c:pt>
                <c:pt idx="7">
                  <c:v>184.199997</c:v>
                </c:pt>
                <c:pt idx="8">
                  <c:v>275.399994</c:v>
                </c:pt>
                <c:pt idx="10">
                  <c:v>-492.600006</c:v>
                </c:pt>
                <c:pt idx="11">
                  <c:v>-381.0</c:v>
                </c:pt>
                <c:pt idx="12">
                  <c:v>-321.399994</c:v>
                </c:pt>
                <c:pt idx="13">
                  <c:v>-197.800003</c:v>
                </c:pt>
                <c:pt idx="14">
                  <c:v>-94.199997</c:v>
                </c:pt>
                <c:pt idx="15">
                  <c:v>-19.0</c:v>
                </c:pt>
                <c:pt idx="16">
                  <c:v>-13.0</c:v>
                </c:pt>
                <c:pt idx="17">
                  <c:v>2.6</c:v>
                </c:pt>
                <c:pt idx="18">
                  <c:v>186.600006</c:v>
                </c:pt>
                <c:pt idx="19">
                  <c:v>231.0</c:v>
                </c:pt>
                <c:pt idx="20">
                  <c:v>279.799988</c:v>
                </c:pt>
                <c:pt idx="21">
                  <c:v>363.799988</c:v>
                </c:pt>
                <c:pt idx="24">
                  <c:v>-491.0</c:v>
                </c:pt>
                <c:pt idx="25">
                  <c:v>-379.399994</c:v>
                </c:pt>
                <c:pt idx="26">
                  <c:v>-319.399994</c:v>
                </c:pt>
                <c:pt idx="27">
                  <c:v>-195.399994</c:v>
                </c:pt>
                <c:pt idx="28">
                  <c:v>-91.400002</c:v>
                </c:pt>
                <c:pt idx="29">
                  <c:v>-16.200001</c:v>
                </c:pt>
                <c:pt idx="30">
                  <c:v>-9.0</c:v>
                </c:pt>
                <c:pt idx="31">
                  <c:v>6.2</c:v>
                </c:pt>
                <c:pt idx="32">
                  <c:v>191.800003</c:v>
                </c:pt>
                <c:pt idx="33">
                  <c:v>237.399994</c:v>
                </c:pt>
                <c:pt idx="34">
                  <c:v>287.0</c:v>
                </c:pt>
                <c:pt idx="35">
                  <c:v>374.200012</c:v>
                </c:pt>
                <c:pt idx="38" formatCode="General">
                  <c:v>-491.399994</c:v>
                </c:pt>
                <c:pt idx="39" formatCode="General">
                  <c:v>-379.399994</c:v>
                </c:pt>
                <c:pt idx="40" formatCode="General">
                  <c:v>-319.399994</c:v>
                </c:pt>
                <c:pt idx="41" formatCode="General">
                  <c:v>-194.600006</c:v>
                </c:pt>
                <c:pt idx="42" formatCode="General">
                  <c:v>-90.199997</c:v>
                </c:pt>
                <c:pt idx="43" formatCode="General">
                  <c:v>-14.6</c:v>
                </c:pt>
                <c:pt idx="44" formatCode="General">
                  <c:v>-6.6</c:v>
                </c:pt>
                <c:pt idx="45" formatCode="General">
                  <c:v>7.8</c:v>
                </c:pt>
                <c:pt idx="46" formatCode="General">
                  <c:v>195.399994</c:v>
                </c:pt>
                <c:pt idx="47" formatCode="General">
                  <c:v>241.0</c:v>
                </c:pt>
                <c:pt idx="48" formatCode="General">
                  <c:v>291.399994</c:v>
                </c:pt>
                <c:pt idx="49" formatCode="General">
                  <c:v>379.799988</c:v>
                </c:pt>
                <c:pt idx="50" formatCode="General">
                  <c:v>547.0</c:v>
                </c:pt>
                <c:pt idx="52">
                  <c:v>-557.400024</c:v>
                </c:pt>
                <c:pt idx="53">
                  <c:v>-493.799988</c:v>
                </c:pt>
                <c:pt idx="54">
                  <c:v>-381.399994</c:v>
                </c:pt>
                <c:pt idx="55">
                  <c:v>-321.399994</c:v>
                </c:pt>
                <c:pt idx="56">
                  <c:v>-196.199997</c:v>
                </c:pt>
                <c:pt idx="57">
                  <c:v>-91.400002</c:v>
                </c:pt>
                <c:pt idx="58">
                  <c:v>-15.8</c:v>
                </c:pt>
                <c:pt idx="59">
                  <c:v>-7.4</c:v>
                </c:pt>
                <c:pt idx="60">
                  <c:v>7.0</c:v>
                </c:pt>
                <c:pt idx="61">
                  <c:v>195.800003</c:v>
                </c:pt>
                <c:pt idx="62">
                  <c:v>241.800003</c:v>
                </c:pt>
                <c:pt idx="63">
                  <c:v>293.0</c:v>
                </c:pt>
                <c:pt idx="64">
                  <c:v>382.600006</c:v>
                </c:pt>
                <c:pt idx="65">
                  <c:v>548.599976</c:v>
                </c:pt>
                <c:pt idx="67">
                  <c:v>-562.599976</c:v>
                </c:pt>
                <c:pt idx="68">
                  <c:v>-497.399994</c:v>
                </c:pt>
                <c:pt idx="69">
                  <c:v>-384.600006</c:v>
                </c:pt>
                <c:pt idx="70">
                  <c:v>-324.200012</c:v>
                </c:pt>
                <c:pt idx="71">
                  <c:v>-199.0</c:v>
                </c:pt>
                <c:pt idx="72">
                  <c:v>-93.400002</c:v>
                </c:pt>
                <c:pt idx="73">
                  <c:v>-17.799999</c:v>
                </c:pt>
                <c:pt idx="74">
                  <c:v>-9.8</c:v>
                </c:pt>
                <c:pt idx="75">
                  <c:v>5.4</c:v>
                </c:pt>
                <c:pt idx="76">
                  <c:v>194.600006</c:v>
                </c:pt>
                <c:pt idx="77">
                  <c:v>241.0</c:v>
                </c:pt>
                <c:pt idx="78">
                  <c:v>292.200012</c:v>
                </c:pt>
                <c:pt idx="79">
                  <c:v>382.600006</c:v>
                </c:pt>
                <c:pt idx="80">
                  <c:v>543.400024</c:v>
                </c:pt>
                <c:pt idx="82">
                  <c:v>-566.200012</c:v>
                </c:pt>
                <c:pt idx="83">
                  <c:v>-501.399994</c:v>
                </c:pt>
                <c:pt idx="84">
                  <c:v>-389.0</c:v>
                </c:pt>
                <c:pt idx="85">
                  <c:v>-328.600006</c:v>
                </c:pt>
                <c:pt idx="86">
                  <c:v>-202.600006</c:v>
                </c:pt>
                <c:pt idx="87">
                  <c:v>-96.599998</c:v>
                </c:pt>
                <c:pt idx="88">
                  <c:v>-13.0</c:v>
                </c:pt>
                <c:pt idx="89">
                  <c:v>2.2</c:v>
                </c:pt>
                <c:pt idx="90">
                  <c:v>192.600006</c:v>
                </c:pt>
                <c:pt idx="91">
                  <c:v>239.0</c:v>
                </c:pt>
                <c:pt idx="92">
                  <c:v>290.600006</c:v>
                </c:pt>
                <c:pt idx="93">
                  <c:v>381.799988</c:v>
                </c:pt>
                <c:pt idx="96">
                  <c:v>-392.600006</c:v>
                </c:pt>
                <c:pt idx="97">
                  <c:v>-331.799988</c:v>
                </c:pt>
                <c:pt idx="98">
                  <c:v>-205.800003</c:v>
                </c:pt>
                <c:pt idx="99">
                  <c:v>-99.800003</c:v>
                </c:pt>
                <c:pt idx="100">
                  <c:v>-22.6</c:v>
                </c:pt>
                <c:pt idx="101">
                  <c:v>-15.4</c:v>
                </c:pt>
                <c:pt idx="102">
                  <c:v>-0.2</c:v>
                </c:pt>
                <c:pt idx="103">
                  <c:v>190.600006</c:v>
                </c:pt>
                <c:pt idx="104">
                  <c:v>237.0</c:v>
                </c:pt>
                <c:pt idx="105">
                  <c:v>289.0</c:v>
                </c:pt>
                <c:pt idx="106">
                  <c:v>380.200012</c:v>
                </c:pt>
                <c:pt idx="109">
                  <c:v>-393.399994</c:v>
                </c:pt>
                <c:pt idx="110">
                  <c:v>-332.200012</c:v>
                </c:pt>
                <c:pt idx="111">
                  <c:v>-206.199997</c:v>
                </c:pt>
                <c:pt idx="112">
                  <c:v>-100.599998</c:v>
                </c:pt>
                <c:pt idx="113">
                  <c:v>-16.200001</c:v>
                </c:pt>
                <c:pt idx="114">
                  <c:v>-1.0</c:v>
                </c:pt>
                <c:pt idx="115">
                  <c:v>190.600006</c:v>
                </c:pt>
                <c:pt idx="116">
                  <c:v>236.600006</c:v>
                </c:pt>
                <c:pt idx="117">
                  <c:v>288.600006</c:v>
                </c:pt>
                <c:pt idx="118">
                  <c:v>379.799988</c:v>
                </c:pt>
              </c:numCache>
            </c:numRef>
          </c:xVal>
          <c:yVal>
            <c:numRef>
              <c:f>'X1'!$D$3:$D$131</c:f>
              <c:numCache>
                <c:formatCode>General</c:formatCode>
                <c:ptCount val="12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-0.4</c:v>
                </c:pt>
                <c:pt idx="79">
                  <c:v>-0.4</c:v>
                </c:pt>
                <c:pt idx="80">
                  <c:v>-0.4</c:v>
                </c:pt>
                <c:pt idx="82">
                  <c:v>-0.8</c:v>
                </c:pt>
                <c:pt idx="83">
                  <c:v>-0.8</c:v>
                </c:pt>
                <c:pt idx="84">
                  <c:v>-0.8</c:v>
                </c:pt>
                <c:pt idx="85">
                  <c:v>-0.8</c:v>
                </c:pt>
                <c:pt idx="86">
                  <c:v>-0.8</c:v>
                </c:pt>
                <c:pt idx="87">
                  <c:v>-0.8</c:v>
                </c:pt>
                <c:pt idx="88">
                  <c:v>-0.8</c:v>
                </c:pt>
                <c:pt idx="89">
                  <c:v>-0.8</c:v>
                </c:pt>
                <c:pt idx="90">
                  <c:v>-0.8</c:v>
                </c:pt>
                <c:pt idx="91">
                  <c:v>-0.8</c:v>
                </c:pt>
                <c:pt idx="92">
                  <c:v>-0.8</c:v>
                </c:pt>
                <c:pt idx="93">
                  <c:v>-0.8</c:v>
                </c:pt>
                <c:pt idx="96">
                  <c:v>-1.1</c:v>
                </c:pt>
                <c:pt idx="97">
                  <c:v>-1.1</c:v>
                </c:pt>
                <c:pt idx="98">
                  <c:v>-1.1</c:v>
                </c:pt>
                <c:pt idx="99">
                  <c:v>-1.1</c:v>
                </c:pt>
                <c:pt idx="100">
                  <c:v>-1.1</c:v>
                </c:pt>
                <c:pt idx="101">
                  <c:v>-1.1</c:v>
                </c:pt>
                <c:pt idx="102">
                  <c:v>-1.1</c:v>
                </c:pt>
                <c:pt idx="103">
                  <c:v>-1.1</c:v>
                </c:pt>
                <c:pt idx="104">
                  <c:v>-1.1</c:v>
                </c:pt>
                <c:pt idx="105">
                  <c:v>-1.1</c:v>
                </c:pt>
                <c:pt idx="106">
                  <c:v>-1.1</c:v>
                </c:pt>
                <c:pt idx="109">
                  <c:v>-1.3</c:v>
                </c:pt>
                <c:pt idx="110">
                  <c:v>-1.3</c:v>
                </c:pt>
                <c:pt idx="111">
                  <c:v>-1.3</c:v>
                </c:pt>
                <c:pt idx="112">
                  <c:v>-1.3</c:v>
                </c:pt>
                <c:pt idx="113">
                  <c:v>-1.3</c:v>
                </c:pt>
                <c:pt idx="114">
                  <c:v>-1.3</c:v>
                </c:pt>
                <c:pt idx="115">
                  <c:v>-1.3</c:v>
                </c:pt>
                <c:pt idx="116">
                  <c:v>-1.3</c:v>
                </c:pt>
                <c:pt idx="117">
                  <c:v>-1.3</c:v>
                </c:pt>
                <c:pt idx="118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98824"/>
        <c:axId val="2117641368"/>
      </c:scatterChart>
      <c:valAx>
        <c:axId val="2135398824"/>
        <c:scaling>
          <c:orientation val="minMax"/>
        </c:scaling>
        <c:delete val="0"/>
        <c:axPos val="b"/>
        <c:numFmt formatCode="0.0000_ " sourceLinked="1"/>
        <c:majorTickMark val="out"/>
        <c:minorTickMark val="none"/>
        <c:tickLblPos val="nextTo"/>
        <c:crossAx val="2117641368"/>
        <c:crosses val="autoZero"/>
        <c:crossBetween val="midCat"/>
      </c:valAx>
      <c:valAx>
        <c:axId val="2117641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398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13</xdr:row>
      <xdr:rowOff>101600</xdr:rowOff>
    </xdr:from>
    <xdr:to>
      <xdr:col>33</xdr:col>
      <xdr:colOff>349250</xdr:colOff>
      <xdr:row>26</xdr:row>
      <xdr:rowOff>165100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abSelected="1" workbookViewId="0">
      <selection activeCell="G25" sqref="G25"/>
    </sheetView>
  </sheetViews>
  <sheetFormatPr baseColWidth="10" defaultColWidth="8.83203125" defaultRowHeight="15" x14ac:dyDescent="0"/>
  <cols>
    <col min="1" max="1" width="11.5" customWidth="1"/>
    <col min="2" max="2" width="11.6640625" customWidth="1"/>
    <col min="3" max="3" width="11.33203125" style="36" customWidth="1"/>
    <col min="7" max="8" width="10.83203125" customWidth="1"/>
  </cols>
  <sheetData>
    <row r="1" spans="1:14">
      <c r="A1" s="1" t="s">
        <v>42</v>
      </c>
      <c r="B1" s="1"/>
      <c r="C1" s="34" t="s">
        <v>0</v>
      </c>
      <c r="D1" s="2" t="s">
        <v>1</v>
      </c>
    </row>
    <row r="2" spans="1:14">
      <c r="A2" s="3" t="s">
        <v>3</v>
      </c>
      <c r="B2" s="3" t="s">
        <v>13</v>
      </c>
      <c r="C2" s="35" t="s">
        <v>4</v>
      </c>
      <c r="D2" s="3" t="s">
        <v>14</v>
      </c>
      <c r="F2" s="12" t="s">
        <v>19</v>
      </c>
      <c r="G2" s="12" t="s">
        <v>20</v>
      </c>
      <c r="H2" s="12"/>
      <c r="K2" t="s">
        <v>2</v>
      </c>
    </row>
    <row r="3" spans="1:14">
      <c r="A3" s="56">
        <v>-381.39999399999999</v>
      </c>
      <c r="B3" s="11">
        <f>A3-C3</f>
        <v>0.39999399999999241</v>
      </c>
      <c r="C3" s="36">
        <v>-381.79998799999998</v>
      </c>
      <c r="D3">
        <v>1.3</v>
      </c>
      <c r="E3" t="s">
        <v>6</v>
      </c>
      <c r="F3">
        <f>C3+$K$3*D3+$K$4*D3*D3+$K$5*D3*D3*D3+$K$6*C3*D3+$K$7*C3*D3*D3+$K$8*C3*D3*D3*D3</f>
        <v>-383.04986581441017</v>
      </c>
      <c r="G3" s="13">
        <f>A3-F3</f>
        <v>1.6498718144101758</v>
      </c>
      <c r="H3" s="13">
        <f>C3+$N$3*D3+$N$4*D3*D3+$N$5*D3*D3*D3+$N$6*C3*D3+$N$7*C3*D3*D3+$N$8*C3*D3*D3*D3</f>
        <v>-377.87716484742032</v>
      </c>
      <c r="I3" s="13">
        <f>A3-H3</f>
        <v>-3.5228291525796749</v>
      </c>
      <c r="J3" t="s">
        <v>5</v>
      </c>
      <c r="K3" s="49">
        <v>-2.754759</v>
      </c>
      <c r="L3">
        <v>0.68667599999999995</v>
      </c>
      <c r="M3">
        <v>1.4804330000000001</v>
      </c>
      <c r="N3" s="52">
        <v>0.20008999999999999</v>
      </c>
    </row>
    <row r="4" spans="1:14">
      <c r="A4" s="56">
        <v>-321.39999399999999</v>
      </c>
      <c r="B4" s="11">
        <f t="shared" ref="B4:B11" si="0">A4-C4</f>
        <v>0.80001800000002277</v>
      </c>
      <c r="C4" s="36">
        <v>-322.20001200000002</v>
      </c>
      <c r="D4">
        <v>1.3</v>
      </c>
      <c r="F4">
        <f t="shared" ref="F4:F67" si="1">C4+$K$3*D4+$K$4*D4*D4+$K$5*D4*D4*D4+$K$6*C4*D4+$K$7*C4*D4*D4+$K$8*C4*D4*D4*D4</f>
        <v>-321.89140116158984</v>
      </c>
      <c r="G4" s="13">
        <f t="shared" ref="G4:G67" si="2">A4-F4</f>
        <v>0.49140716158984787</v>
      </c>
      <c r="H4" s="13">
        <f t="shared" ref="H4:H72" si="3">C4+$N$3*D4+$N$4*D4*D4+$N$5*D4*D4*D4+$N$6*C4*D4+$N$7*C4*D4*D4+$N$8*C4*D4*D4*D4</f>
        <v>-316.79722381857971</v>
      </c>
      <c r="I4" s="13">
        <f t="shared" ref="I4:I72" si="4">A4-H4</f>
        <v>-4.6027701814202828</v>
      </c>
      <c r="J4" t="s">
        <v>7</v>
      </c>
      <c r="K4" s="49">
        <v>4.7896489999999998</v>
      </c>
      <c r="L4">
        <v>4.8780250000000001</v>
      </c>
      <c r="M4">
        <v>5.1958679999999999</v>
      </c>
      <c r="N4" s="52">
        <v>5.4899690000000003</v>
      </c>
    </row>
    <row r="5" spans="1:14">
      <c r="A5" s="56">
        <v>-196.199997</v>
      </c>
      <c r="B5" s="11">
        <f t="shared" si="0"/>
        <v>2.8000030000000038</v>
      </c>
      <c r="C5" s="36">
        <v>-199</v>
      </c>
      <c r="D5">
        <v>1.3</v>
      </c>
      <c r="F5">
        <f t="shared" si="1"/>
        <v>-195.46981369099998</v>
      </c>
      <c r="G5" s="13">
        <f t="shared" si="2"/>
        <v>-0.7301833090000116</v>
      </c>
      <c r="H5" s="13">
        <f t="shared" si="3"/>
        <v>-190.537953719</v>
      </c>
      <c r="I5" s="13">
        <f t="shared" si="4"/>
        <v>-5.6620432809999954</v>
      </c>
      <c r="J5" t="s">
        <v>15</v>
      </c>
      <c r="K5" s="49">
        <v>1.9210499999999999</v>
      </c>
      <c r="L5">
        <v>1.133365</v>
      </c>
      <c r="M5">
        <v>0.85888200000000003</v>
      </c>
      <c r="N5" s="52">
        <v>1.7593890000000001</v>
      </c>
    </row>
    <row r="6" spans="1:14">
      <c r="A6" s="56">
        <v>-91.400002000000001</v>
      </c>
      <c r="B6" s="11">
        <f t="shared" si="0"/>
        <v>4.4000010000000032</v>
      </c>
      <c r="C6" s="36">
        <v>-95.800003000000004</v>
      </c>
      <c r="D6">
        <v>1.3</v>
      </c>
      <c r="F6">
        <f t="shared" si="1"/>
        <v>-89.571224592647454</v>
      </c>
      <c r="G6" s="13">
        <f t="shared" si="2"/>
        <v>-1.8287774073525469</v>
      </c>
      <c r="H6" s="13" t="e">
        <f>#REF!+$N$3*D6+$N$4*D6*D6+$N$5*D6*D6*D6+$N$6*#REF!*D6+$N$7*#REF!*D6*D6+$N$8*#REF!*D6*D6*D6</f>
        <v>#REF!</v>
      </c>
      <c r="I6" s="13" t="e">
        <f t="shared" si="4"/>
        <v>#REF!</v>
      </c>
      <c r="J6" t="s">
        <v>16</v>
      </c>
      <c r="K6" s="49">
        <v>1.0453E-2</v>
      </c>
      <c r="L6">
        <v>1.2543E-2</v>
      </c>
      <c r="M6">
        <v>1.7590999999999999E-2</v>
      </c>
      <c r="N6" s="52">
        <v>1.1093E-2</v>
      </c>
    </row>
    <row r="7" spans="1:14">
      <c r="A7" s="56">
        <v>-15.8</v>
      </c>
      <c r="B7" s="11">
        <f t="shared" si="0"/>
        <v>4.4000009999999996</v>
      </c>
      <c r="C7" s="36">
        <v>-20.200001</v>
      </c>
      <c r="D7">
        <v>1.3</v>
      </c>
      <c r="F7">
        <f t="shared" si="1"/>
        <v>-11.99434687594915</v>
      </c>
      <c r="G7" s="13">
        <f t="shared" si="2"/>
        <v>-3.8056531240508509</v>
      </c>
      <c r="H7" s="13">
        <f>C6+$N$3*D7+$N$4*D7*D7+$N$5*D7*D7*D7+$N$6*C6*D7+$N$7*C6*D7*D7+$N$8*C6*D7*D7*D7</f>
        <v>-84.775331751894925</v>
      </c>
      <c r="I7" s="13">
        <f t="shared" si="4"/>
        <v>68.975331751894927</v>
      </c>
      <c r="J7" t="s">
        <v>17</v>
      </c>
      <c r="K7" s="50">
        <v>4.1729999999999996E-3</v>
      </c>
      <c r="L7" s="6">
        <v>2.879E-3</v>
      </c>
      <c r="M7" s="6">
        <v>4.8560000000000001E-3</v>
      </c>
      <c r="N7" s="53">
        <v>3.6329999999999999E-3</v>
      </c>
    </row>
    <row r="8" spans="1:14">
      <c r="A8" s="56">
        <v>-7.4</v>
      </c>
      <c r="B8" s="11">
        <f t="shared" si="0"/>
        <v>6.7999999999999989</v>
      </c>
      <c r="C8" s="36">
        <v>-14.2</v>
      </c>
      <c r="D8">
        <v>1.3</v>
      </c>
      <c r="F8">
        <f t="shared" si="1"/>
        <v>-5.8374509557999987</v>
      </c>
      <c r="G8" s="13">
        <f t="shared" si="2"/>
        <v>-1.5625490442000016</v>
      </c>
      <c r="H8" s="13">
        <f>C7+$N$3*D8+$N$4*D8*D8+$N$5*D8*D8*D8+$N$6*C7*D8+$N$7*C7*D8*D8+$N$8*C7*D8*D8*D8</f>
        <v>-7.298057869431636</v>
      </c>
      <c r="I8" s="13">
        <f t="shared" si="4"/>
        <v>-0.10194213056836432</v>
      </c>
      <c r="J8" t="s">
        <v>18</v>
      </c>
      <c r="K8" s="49">
        <v>2.5070000000000001E-3</v>
      </c>
      <c r="L8">
        <v>4.8000000000000001E-5</v>
      </c>
      <c r="M8">
        <v>-1.7240000000000001E-3</v>
      </c>
      <c r="N8" s="52">
        <v>1.944E-3</v>
      </c>
    </row>
    <row r="9" spans="1:14">
      <c r="A9" s="56">
        <v>7</v>
      </c>
      <c r="B9" s="11">
        <f t="shared" si="0"/>
        <v>5.6</v>
      </c>
      <c r="C9" s="36">
        <v>1.4</v>
      </c>
      <c r="D9">
        <v>1.3</v>
      </c>
      <c r="F9">
        <f t="shared" si="1"/>
        <v>10.170475768600001</v>
      </c>
      <c r="G9" s="13">
        <f t="shared" si="2"/>
        <v>-3.1704757686000011</v>
      </c>
      <c r="H9" s="13">
        <f>C8+$N$3*D9+$N$4*D9*D9+$N$5*D9*D9*D9+$N$6*C8*D9+$N$7*C8*D9*D9+$N$8*C8*D9*D9*D9</f>
        <v>-1.1490670165999994</v>
      </c>
      <c r="I9" s="13">
        <f t="shared" si="4"/>
        <v>8.1490670166000001</v>
      </c>
      <c r="K9" t="s">
        <v>41</v>
      </c>
      <c r="N9" t="s">
        <v>40</v>
      </c>
    </row>
    <row r="10" spans="1:14">
      <c r="A10" s="56">
        <v>195.800003</v>
      </c>
      <c r="B10" s="11">
        <f t="shared" si="0"/>
        <v>11.600006000000008</v>
      </c>
      <c r="C10" s="36">
        <v>184.199997</v>
      </c>
      <c r="D10">
        <v>1.3</v>
      </c>
      <c r="F10">
        <f t="shared" si="1"/>
        <v>197.75053712735257</v>
      </c>
      <c r="G10" s="13">
        <f t="shared" si="2"/>
        <v>-1.9505341273525687</v>
      </c>
      <c r="H10" s="13">
        <f>C9+$N$3*D10+$N$4*D10*D10+$N$5*D10*D10*D10+$N$6*C9*D10+$N$7*C9*D10*D10+$N$8*C9*D10*D10*D10</f>
        <v>14.838306536200001</v>
      </c>
      <c r="I10" s="13">
        <f t="shared" si="4"/>
        <v>180.9616964638</v>
      </c>
    </row>
    <row r="11" spans="1:14">
      <c r="A11" s="55">
        <v>293</v>
      </c>
      <c r="B11" s="11">
        <f t="shared" si="0"/>
        <v>17.600006000000008</v>
      </c>
      <c r="C11" s="36">
        <v>275.39999399999999</v>
      </c>
      <c r="D11">
        <v>1.3</v>
      </c>
      <c r="F11">
        <f t="shared" si="1"/>
        <v>291.33533643770511</v>
      </c>
      <c r="G11" s="13">
        <f t="shared" si="2"/>
        <v>1.6646635622948907</v>
      </c>
      <c r="H11" s="13">
        <f>C10+$N$3*D11+$N$4*D11*D11+$N$5*D11*D11*D11+$N$6*C10*D11+$N$7*C10*D11*D11+$N$8*C10*D11*D11*D11</f>
        <v>202.17752688810506</v>
      </c>
      <c r="I11" s="13" t="e">
        <f>#REF!-H11</f>
        <v>#REF!</v>
      </c>
    </row>
    <row r="12" spans="1:14" s="7" customFormat="1">
      <c r="A12" s="33"/>
      <c r="B12" s="11"/>
      <c r="D12"/>
      <c r="F12">
        <f t="shared" si="1"/>
        <v>0</v>
      </c>
      <c r="G12" s="13"/>
      <c r="H12" s="13"/>
      <c r="I12" s="13"/>
    </row>
    <row r="13" spans="1:14" s="7" customFormat="1">
      <c r="A13" s="55">
        <v>-493.79998799999998</v>
      </c>
      <c r="B13" s="11">
        <f t="shared" ref="B13:B92" si="5">A13-C13</f>
        <v>-1.1999819999999772</v>
      </c>
      <c r="C13" s="37">
        <v>-492.60000600000001</v>
      </c>
      <c r="D13">
        <v>1.1000000000000001</v>
      </c>
      <c r="F13">
        <f t="shared" si="1"/>
        <v>-497.07292677150667</v>
      </c>
      <c r="G13" s="13">
        <f t="shared" si="2"/>
        <v>3.2729387715066878</v>
      </c>
      <c r="H13" s="13">
        <f>C16+$N$3*D13+$N$4*D13*D13+$N$5*D13*D13*D13+$N$6*C16*D13+$N$7*C16*D13*D13+$N$8*C16*D13*D13*D13</f>
        <v>-192.39022508175711</v>
      </c>
      <c r="I13" s="13">
        <f t="shared" si="4"/>
        <v>-301.4097629182429</v>
      </c>
    </row>
    <row r="14" spans="1:14" s="7" customFormat="1">
      <c r="A14" s="56">
        <v>-381.39999399999999</v>
      </c>
      <c r="B14" s="11">
        <f t="shared" si="5"/>
        <v>-0.39999399999999241</v>
      </c>
      <c r="C14" s="37">
        <v>-381</v>
      </c>
      <c r="D14">
        <v>1.1000000000000001</v>
      </c>
      <c r="F14">
        <f t="shared" si="1"/>
        <v>-383.25381636700001</v>
      </c>
      <c r="G14" s="13">
        <f t="shared" si="2"/>
        <v>1.8538223670000207</v>
      </c>
      <c r="H14" s="13">
        <f>C17+$N$3*D14+$N$4*D14*D14+$N$5*D14*D14*D14+$N$6*C17*D14+$N$7*C17*D14*D14+$N$8*C17*D14*D14*D14</f>
        <v>-86.802581068242915</v>
      </c>
      <c r="I14" s="13">
        <f t="shared" si="4"/>
        <v>-294.59741293175705</v>
      </c>
    </row>
    <row r="15" spans="1:14" s="7" customFormat="1">
      <c r="A15" s="56">
        <v>-321.39999399999999</v>
      </c>
      <c r="B15" s="11">
        <f t="shared" si="5"/>
        <v>0</v>
      </c>
      <c r="C15" s="37">
        <v>-321.39999399999999</v>
      </c>
      <c r="D15">
        <v>1.1000000000000001</v>
      </c>
      <c r="F15">
        <f t="shared" si="1"/>
        <v>-322.46869720649329</v>
      </c>
      <c r="G15" s="13">
        <f t="shared" si="2"/>
        <v>1.0687032064932964</v>
      </c>
      <c r="H15" s="13" t="e">
        <f>#REF!+$N$3*D15+$N$4*D15*D15+$N$5*D15*D15*D15+$N$6*#REF!*D15+$N$7*#REF!*D15*D15+$N$8*#REF!*D15*D15*D15</f>
        <v>#REF!</v>
      </c>
      <c r="I15" s="13" t="e">
        <f t="shared" si="4"/>
        <v>#REF!</v>
      </c>
    </row>
    <row r="16" spans="1:14" s="7" customFormat="1">
      <c r="A16" s="56">
        <v>-196.199997</v>
      </c>
      <c r="B16" s="11">
        <f t="shared" si="5"/>
        <v>1.6000060000000076</v>
      </c>
      <c r="C16" s="45">
        <v>-197.800003</v>
      </c>
      <c r="D16">
        <v>1.1000000000000001</v>
      </c>
      <c r="F16">
        <f t="shared" si="1"/>
        <v>-196.41098873625333</v>
      </c>
      <c r="G16" s="13">
        <f t="shared" si="2"/>
        <v>0.21099173625333378</v>
      </c>
      <c r="H16" s="13" t="e">
        <f>#REF!+$N$3*D16+$N$4*D16*D16+$N$5*D16*D16*D16+$N$6*#REF!*D16+$N$7*#REF!*D16*D16+$N$8*#REF!*D16*D16*D16</f>
        <v>#REF!</v>
      </c>
      <c r="I16" s="13" t="e">
        <f t="shared" si="4"/>
        <v>#REF!</v>
      </c>
    </row>
    <row r="17" spans="1:11" s="7" customFormat="1">
      <c r="A17" s="56">
        <v>-91.400002000000001</v>
      </c>
      <c r="B17" s="11">
        <f t="shared" si="5"/>
        <v>2.7999949999999956</v>
      </c>
      <c r="C17" s="45">
        <v>-94.199996999999996</v>
      </c>
      <c r="D17">
        <v>1.1000000000000001</v>
      </c>
      <c r="F17">
        <f t="shared" si="1"/>
        <v>-90.750953907746648</v>
      </c>
      <c r="G17" s="13">
        <f t="shared" si="2"/>
        <v>-0.64904809225335214</v>
      </c>
      <c r="H17" s="13" t="e">
        <f>#REF!+$N$3*D17+$N$4*D17*D17+$N$5*D17*D17*D17+$N$6*#REF!*D17+$N$7*#REF!*D17*D17+$N$8*#REF!*D17*D17*D17</f>
        <v>#REF!</v>
      </c>
      <c r="I17" s="13" t="e">
        <f t="shared" si="4"/>
        <v>#REF!</v>
      </c>
    </row>
    <row r="18" spans="1:11">
      <c r="A18" s="56">
        <v>-15.8</v>
      </c>
      <c r="B18" s="11">
        <f t="shared" si="5"/>
        <v>3.1999999999999993</v>
      </c>
      <c r="C18" s="45">
        <v>-19</v>
      </c>
      <c r="D18">
        <v>1.1000000000000001</v>
      </c>
      <c r="F18">
        <f t="shared" si="1"/>
        <v>-14.055646552999997</v>
      </c>
      <c r="G18" s="13">
        <f t="shared" si="2"/>
        <v>-1.7443534470000035</v>
      </c>
      <c r="H18" s="13">
        <f t="shared" si="3"/>
        <v>-10.159819936999996</v>
      </c>
      <c r="I18" s="13">
        <f t="shared" si="4"/>
        <v>-5.6401800630000043</v>
      </c>
    </row>
    <row r="19" spans="1:11">
      <c r="A19" s="56">
        <v>-7.4</v>
      </c>
      <c r="B19" s="11">
        <f t="shared" si="5"/>
        <v>5.6</v>
      </c>
      <c r="C19" s="45">
        <v>-13</v>
      </c>
      <c r="D19">
        <v>1.1000000000000001</v>
      </c>
      <c r="F19">
        <f t="shared" si="1"/>
        <v>-7.9363398710000004</v>
      </c>
      <c r="G19" s="13">
        <f t="shared" si="2"/>
        <v>0.53633987100000002</v>
      </c>
      <c r="H19" s="13">
        <f t="shared" si="3"/>
        <v>-4.0447057729999987</v>
      </c>
      <c r="I19" s="13">
        <f t="shared" si="4"/>
        <v>-3.3552942270000017</v>
      </c>
    </row>
    <row r="20" spans="1:11">
      <c r="A20" s="56">
        <v>7</v>
      </c>
      <c r="B20" s="11">
        <f t="shared" si="5"/>
        <v>4.4000000000000004</v>
      </c>
      <c r="C20" s="38">
        <v>2.6</v>
      </c>
      <c r="D20">
        <v>1.1000000000000001</v>
      </c>
      <c r="E20" s="43"/>
      <c r="F20">
        <f t="shared" si="1"/>
        <v>7.9738575021999996</v>
      </c>
      <c r="G20" s="13">
        <f t="shared" si="2"/>
        <v>-0.97385750219999956</v>
      </c>
      <c r="H20" s="13">
        <f t="shared" si="3"/>
        <v>11.854591053400002</v>
      </c>
      <c r="I20" s="13">
        <f t="shared" si="4"/>
        <v>-4.8545910534000019</v>
      </c>
    </row>
    <row r="21" spans="1:11">
      <c r="A21" s="56">
        <v>195.800003</v>
      </c>
      <c r="B21" s="11">
        <f t="shared" si="5"/>
        <v>9.1999969999999962</v>
      </c>
      <c r="C21" s="45">
        <v>186.60000600000001</v>
      </c>
      <c r="D21">
        <v>1.1000000000000001</v>
      </c>
      <c r="E21" s="43"/>
      <c r="F21">
        <f t="shared" si="1"/>
        <v>195.63260186950669</v>
      </c>
      <c r="G21" s="13">
        <f t="shared" si="2"/>
        <v>0.1674011304933174</v>
      </c>
      <c r="H21" s="13"/>
      <c r="I21" s="13"/>
    </row>
    <row r="22" spans="1:11">
      <c r="A22" s="56">
        <v>241.800003</v>
      </c>
      <c r="B22" s="11">
        <f t="shared" si="5"/>
        <v>10.800003000000004</v>
      </c>
      <c r="C22" s="45">
        <v>231</v>
      </c>
      <c r="D22">
        <v>1.1000000000000001</v>
      </c>
      <c r="E22" s="43"/>
      <c r="F22">
        <f t="shared" si="1"/>
        <v>240.91546519700003</v>
      </c>
      <c r="G22" s="13">
        <f t="shared" si="2"/>
        <v>0.8845378029999722</v>
      </c>
      <c r="H22" s="13"/>
      <c r="I22" s="13"/>
    </row>
    <row r="23" spans="1:11">
      <c r="A23" s="55">
        <v>293</v>
      </c>
      <c r="B23" s="11">
        <f t="shared" si="5"/>
        <v>13.200012000000015</v>
      </c>
      <c r="C23" s="45">
        <v>279.79998799999998</v>
      </c>
      <c r="D23">
        <v>1.1000000000000001</v>
      </c>
      <c r="E23" s="43"/>
      <c r="F23">
        <f t="shared" si="1"/>
        <v>290.68581397198665</v>
      </c>
      <c r="G23" s="13">
        <f t="shared" si="2"/>
        <v>2.3141860280133528</v>
      </c>
      <c r="H23" s="13"/>
      <c r="I23" s="13"/>
    </row>
    <row r="24" spans="1:11">
      <c r="A24" s="57">
        <v>382.60000600000001</v>
      </c>
      <c r="B24" s="11">
        <f t="shared" si="5"/>
        <v>18.800018000000023</v>
      </c>
      <c r="C24" s="45">
        <v>363.79998799999998</v>
      </c>
      <c r="D24">
        <v>1.1000000000000001</v>
      </c>
      <c r="E24" s="43"/>
      <c r="F24">
        <f t="shared" si="1"/>
        <v>376.35610751998661</v>
      </c>
      <c r="G24" s="13">
        <f>A24-F24</f>
        <v>6.2438984800133994</v>
      </c>
      <c r="H24" s="13"/>
      <c r="I24" s="13"/>
    </row>
    <row r="25" spans="1:11">
      <c r="A25" s="51"/>
      <c r="B25" s="11"/>
      <c r="G25" s="13"/>
      <c r="H25" s="13"/>
      <c r="I25" s="13"/>
    </row>
    <row r="26" spans="1:11">
      <c r="A26" s="54"/>
      <c r="B26" s="11"/>
      <c r="C26" s="37"/>
      <c r="G26" s="13"/>
      <c r="H26" s="13"/>
      <c r="I26" s="13"/>
    </row>
    <row r="27" spans="1:11" s="6" customFormat="1">
      <c r="A27" s="55">
        <v>-493.79998799999998</v>
      </c>
      <c r="B27" s="11">
        <f t="shared" si="5"/>
        <v>-2.7999879999999848</v>
      </c>
      <c r="C27" s="39">
        <v>-491</v>
      </c>
      <c r="D27" s="6">
        <v>0.8</v>
      </c>
      <c r="E27" s="6" t="s">
        <v>8</v>
      </c>
      <c r="F27">
        <f t="shared" si="1"/>
        <v>-495.202355904</v>
      </c>
      <c r="G27" s="13">
        <f t="shared" si="2"/>
        <v>1.4023679040000161</v>
      </c>
      <c r="H27" s="13">
        <f t="shared" si="3"/>
        <v>-492.41321104000002</v>
      </c>
      <c r="I27" s="13">
        <f t="shared" si="4"/>
        <v>-1.3867769599999633</v>
      </c>
    </row>
    <row r="28" spans="1:11" s="7" customFormat="1">
      <c r="A28" s="56">
        <v>-381.39999399999999</v>
      </c>
      <c r="B28" s="11">
        <f t="shared" si="5"/>
        <v>-2</v>
      </c>
      <c r="C28" s="37">
        <v>-379.39999399999999</v>
      </c>
      <c r="D28" s="7">
        <v>0.8</v>
      </c>
      <c r="F28">
        <f t="shared" si="1"/>
        <v>-382.22780566369977</v>
      </c>
      <c r="G28" s="13">
        <f t="shared" si="2"/>
        <v>0.82781166369977655</v>
      </c>
      <c r="H28" s="13" t="e">
        <f>#REF!+$N$3*D28+$N$4*D28*D28+$N$5*D28*D28*D28+$N$6*#REF!*D28+$N$7*#REF!*D28*D28+$N$8*#REF!*D28*D28*D28</f>
        <v>#REF!</v>
      </c>
      <c r="I28" s="13" t="e">
        <f t="shared" si="4"/>
        <v>#REF!</v>
      </c>
      <c r="K28" s="32"/>
    </row>
    <row r="29" spans="1:11" s="7" customFormat="1">
      <c r="A29" s="56">
        <v>-321.39999399999999</v>
      </c>
      <c r="B29" s="11">
        <f t="shared" si="5"/>
        <v>-2</v>
      </c>
      <c r="C29" s="36">
        <v>-319.39999399999999</v>
      </c>
      <c r="D29" s="7">
        <v>0.8</v>
      </c>
      <c r="F29">
        <f t="shared" si="1"/>
        <v>-321.48880342369978</v>
      </c>
      <c r="G29" s="13">
        <f t="shared" si="2"/>
        <v>8.8809423699785839E-2</v>
      </c>
      <c r="H29" s="13">
        <f>C28+$N$3*D29+$N$4*D29*D29+$N$5*D29*D29*D29+$N$6*C28*D29+$N$7*C28*D29*D29+$N$8*C28*D29*D29*D29</f>
        <v>-379.45225993003095</v>
      </c>
      <c r="I29" s="13">
        <f t="shared" si="4"/>
        <v>58.052265930030956</v>
      </c>
      <c r="K29" s="18"/>
    </row>
    <row r="30" spans="1:11" s="7" customFormat="1">
      <c r="A30" s="56">
        <v>-196.199997</v>
      </c>
      <c r="B30" s="11">
        <f t="shared" si="5"/>
        <v>-0.80000300000000379</v>
      </c>
      <c r="C30" s="37">
        <v>-195.39999399999999</v>
      </c>
      <c r="D30" s="7">
        <v>0.8</v>
      </c>
      <c r="F30">
        <f t="shared" si="1"/>
        <v>-195.9615321276998</v>
      </c>
      <c r="G30" s="13">
        <f t="shared" si="2"/>
        <v>-0.23846487230019875</v>
      </c>
      <c r="H30" s="13" t="e">
        <f>#REF!+$N$3*D30+$N$4*D30*D30+$N$5*D30*D30*D30+$N$6*#REF!*D30+$N$7*#REF!*D30*D30+$N$8*#REF!*D30*D30*D30</f>
        <v>#REF!</v>
      </c>
      <c r="I30" s="13" t="e">
        <f t="shared" si="4"/>
        <v>#REF!</v>
      </c>
      <c r="K30" s="18"/>
    </row>
    <row r="31" spans="1:11" s="7" customFormat="1">
      <c r="A31" s="56">
        <v>-91.400002000000001</v>
      </c>
      <c r="B31" s="11">
        <f t="shared" si="5"/>
        <v>0</v>
      </c>
      <c r="C31" s="36">
        <v>-91.400002000000001</v>
      </c>
      <c r="D31" s="7">
        <v>0.8</v>
      </c>
      <c r="F31">
        <f t="shared" si="1"/>
        <v>-90.680603010233398</v>
      </c>
      <c r="G31" s="13">
        <f t="shared" si="2"/>
        <v>-0.71939898976660288</v>
      </c>
      <c r="H31" s="13">
        <f t="shared" ref="H31:H35" si="6">C29+$N$3*D31+$N$4*D31*D31+$N$5*D31*D31*D31+$N$6*C29*D31+$N$7*C29*D31*D31+$N$8*C29*D31*D31*D31</f>
        <v>-318.72056905003097</v>
      </c>
      <c r="I31" s="13">
        <f t="shared" si="4"/>
        <v>227.32056705003097</v>
      </c>
      <c r="K31" s="18"/>
    </row>
    <row r="32" spans="1:11" s="7" customFormat="1">
      <c r="A32" s="56">
        <v>-15.8</v>
      </c>
      <c r="B32" s="11">
        <f t="shared" si="5"/>
        <v>0.40000099999999961</v>
      </c>
      <c r="C32" s="36">
        <v>-16.200001</v>
      </c>
      <c r="D32" s="7">
        <v>0.8</v>
      </c>
      <c r="F32">
        <f t="shared" si="1"/>
        <v>-14.554385857116703</v>
      </c>
      <c r="G32" s="13">
        <f t="shared" si="2"/>
        <v>-1.2456141428832979</v>
      </c>
      <c r="H32" s="13">
        <f t="shared" si="6"/>
        <v>-193.20840789803086</v>
      </c>
      <c r="I32" s="13">
        <f t="shared" si="4"/>
        <v>177.40840789803084</v>
      </c>
      <c r="K32" s="18"/>
    </row>
    <row r="33" spans="1:11" s="7" customFormat="1">
      <c r="A33" s="56">
        <v>-7.4</v>
      </c>
      <c r="B33" s="11">
        <f t="shared" si="5"/>
        <v>1.5999999999999996</v>
      </c>
      <c r="C33" s="36">
        <v>-9</v>
      </c>
      <c r="D33" s="7">
        <v>0.8</v>
      </c>
      <c r="F33">
        <f t="shared" si="1"/>
        <v>-7.2657045759999992</v>
      </c>
      <c r="G33" s="13">
        <f t="shared" si="2"/>
        <v>-0.13429542400000116</v>
      </c>
      <c r="H33" s="13">
        <f t="shared" si="6"/>
        <v>-87.9401518035897</v>
      </c>
      <c r="I33" s="13">
        <f t="shared" si="4"/>
        <v>80.540151803589694</v>
      </c>
      <c r="K33" s="18"/>
    </row>
    <row r="34" spans="1:11">
      <c r="A34" s="56">
        <v>7</v>
      </c>
      <c r="B34" s="11">
        <f t="shared" si="5"/>
        <v>0.79999999999999982</v>
      </c>
      <c r="C34" s="36">
        <v>6.2</v>
      </c>
      <c r="D34" s="7">
        <v>0.8</v>
      </c>
      <c r="F34">
        <f t="shared" si="1"/>
        <v>8.1215093247999999</v>
      </c>
      <c r="G34" s="13">
        <f t="shared" si="2"/>
        <v>-1.1215093247999999</v>
      </c>
      <c r="H34" s="13">
        <f t="shared" si="6"/>
        <v>-11.823098221794847</v>
      </c>
      <c r="I34" s="13">
        <f t="shared" si="4"/>
        <v>18.823098221794847</v>
      </c>
      <c r="K34" s="17"/>
    </row>
    <row r="35" spans="1:11">
      <c r="A35" s="56">
        <v>195.800003</v>
      </c>
      <c r="B35" s="11">
        <f t="shared" si="5"/>
        <v>4</v>
      </c>
      <c r="C35" s="36">
        <v>191.800003</v>
      </c>
      <c r="D35" s="7">
        <v>0.8</v>
      </c>
      <c r="F35">
        <f t="shared" si="1"/>
        <v>196.0074926241501</v>
      </c>
      <c r="G35" s="13">
        <f t="shared" si="2"/>
        <v>-0.20748962415009942</v>
      </c>
      <c r="H35" s="13">
        <f t="shared" si="6"/>
        <v>-4.5352943040000007</v>
      </c>
      <c r="I35" s="13">
        <f t="shared" si="4"/>
        <v>200.33529730399999</v>
      </c>
      <c r="K35" s="18"/>
    </row>
    <row r="36" spans="1:11">
      <c r="A36" s="56">
        <v>241.800003</v>
      </c>
      <c r="B36" s="11">
        <f t="shared" si="5"/>
        <v>4.4000090000000114</v>
      </c>
      <c r="C36" s="36">
        <v>237.39999399999999</v>
      </c>
      <c r="D36" s="7">
        <v>0.8</v>
      </c>
      <c r="F36">
        <f t="shared" si="1"/>
        <v>242.16912521569975</v>
      </c>
      <c r="G36" s="13">
        <f t="shared" si="2"/>
        <v>-0.3691222156997469</v>
      </c>
      <c r="H36" s="13"/>
      <c r="I36" s="13"/>
      <c r="K36" s="18"/>
    </row>
    <row r="37" spans="1:11">
      <c r="A37" s="55">
        <v>293</v>
      </c>
      <c r="B37" s="11">
        <f t="shared" si="5"/>
        <v>6</v>
      </c>
      <c r="C37" s="36">
        <v>287</v>
      </c>
      <c r="D37" s="7">
        <v>0.8</v>
      </c>
      <c r="F37">
        <f t="shared" si="1"/>
        <v>292.38003980799999</v>
      </c>
      <c r="G37" s="13">
        <f t="shared" si="2"/>
        <v>0.61996019200000774</v>
      </c>
      <c r="H37" s="13"/>
      <c r="I37" s="13"/>
      <c r="K37" s="18"/>
    </row>
    <row r="38" spans="1:11">
      <c r="A38" s="57">
        <v>382.60000600000001</v>
      </c>
      <c r="B38" s="11">
        <f t="shared" si="5"/>
        <v>8.3999939999999924</v>
      </c>
      <c r="C38" s="36">
        <v>374.20001200000002</v>
      </c>
      <c r="D38" s="7">
        <v>0.8</v>
      </c>
      <c r="F38">
        <f t="shared" si="1"/>
        <v>380.65406854460048</v>
      </c>
      <c r="G38" s="13">
        <f t="shared" si="2"/>
        <v>1.9459374553995303</v>
      </c>
      <c r="H38" s="13"/>
      <c r="I38" s="13"/>
      <c r="K38" s="18"/>
    </row>
    <row r="39" spans="1:11">
      <c r="A39" s="56"/>
      <c r="B39" s="11"/>
      <c r="D39" s="7"/>
      <c r="G39" s="13"/>
      <c r="H39" s="13"/>
      <c r="I39" s="13"/>
      <c r="K39" s="18"/>
    </row>
    <row r="40" spans="1:11">
      <c r="A40" s="51"/>
      <c r="B40" s="11"/>
      <c r="D40" s="7"/>
      <c r="G40" s="13"/>
      <c r="H40" s="13"/>
      <c r="I40" s="13"/>
      <c r="K40" s="18"/>
    </row>
    <row r="41" spans="1:11" s="8" customFormat="1">
      <c r="A41" s="55">
        <v>-493.79998799999998</v>
      </c>
      <c r="B41" s="11">
        <f>A41-C41</f>
        <v>-2.3999939999999924</v>
      </c>
      <c r="C41">
        <v>-491.39999399999999</v>
      </c>
      <c r="D41" s="14">
        <v>0.4</v>
      </c>
      <c r="E41" s="14" t="s">
        <v>9</v>
      </c>
      <c r="F41">
        <f t="shared" si="1"/>
        <v>-494.07419030914406</v>
      </c>
      <c r="G41" s="13">
        <f t="shared" si="2"/>
        <v>0.27420230914407284</v>
      </c>
      <c r="H41" s="13" t="e">
        <f>#REF!+$N$3*D41+$N$4*D41*D41+$N$5*D41*D41*D41+$N$6*#REF!*D41+$N$7*#REF!*D41*D41+$N$8*#REF!*D41*D41*D41</f>
        <v>#REF!</v>
      </c>
      <c r="I41" s="13" t="e">
        <f>#REF!-H41</f>
        <v>#REF!</v>
      </c>
    </row>
    <row r="42" spans="1:11" s="10" customFormat="1">
      <c r="A42" s="56">
        <v>-381.39999399999999</v>
      </c>
      <c r="B42" s="11">
        <f t="shared" ref="B42:B53" si="7">A42-C42</f>
        <v>-2</v>
      </c>
      <c r="C42">
        <v>-379.39999399999999</v>
      </c>
      <c r="D42" s="15">
        <v>0.4</v>
      </c>
      <c r="E42" s="16"/>
      <c r="F42">
        <f t="shared" si="1"/>
        <v>-381.51314557314407</v>
      </c>
      <c r="G42" s="13">
        <f t="shared" si="2"/>
        <v>0.11315157314407998</v>
      </c>
      <c r="H42" s="13" t="e">
        <f>#REF!+$N$3*D42+$N$4*D42*D42+$N$5*D42*D42*D42+$N$6*#REF!*D42+$N$7*#REF!*D42*D42+$N$8*#REF!*D42*D42*D42</f>
        <v>#REF!</v>
      </c>
      <c r="I42" s="13" t="e">
        <f t="shared" ref="I42:I49" si="8">A41-H42</f>
        <v>#REF!</v>
      </c>
    </row>
    <row r="43" spans="1:11" s="10" customFormat="1">
      <c r="A43" s="56">
        <v>-321.39999399999999</v>
      </c>
      <c r="B43" s="11">
        <f t="shared" si="7"/>
        <v>-2</v>
      </c>
      <c r="C43">
        <v>-319.39999399999999</v>
      </c>
      <c r="D43" s="15">
        <v>0.4</v>
      </c>
      <c r="E43" s="16"/>
      <c r="F43">
        <f t="shared" si="1"/>
        <v>-321.21258589314408</v>
      </c>
      <c r="G43" s="13">
        <f t="shared" si="2"/>
        <v>-0.18740810685591214</v>
      </c>
      <c r="H43" s="13" t="e">
        <f>#REF!+$N$3*D43+$N$4*D43*D43+$N$5*D43*D43*D43+$N$6*#REF!*D43+$N$7*#REF!*D43*D43+$N$8*#REF!*D43*D43*D43</f>
        <v>#REF!</v>
      </c>
      <c r="I43" s="13" t="e">
        <f t="shared" si="8"/>
        <v>#REF!</v>
      </c>
    </row>
    <row r="44" spans="1:11" s="10" customFormat="1">
      <c r="A44" s="56">
        <v>-196.199997</v>
      </c>
      <c r="B44" s="11">
        <f t="shared" si="7"/>
        <v>-1.5999909999999886</v>
      </c>
      <c r="C44">
        <v>-194.60000600000001</v>
      </c>
      <c r="D44" s="15">
        <v>0.4</v>
      </c>
      <c r="E44" s="16"/>
      <c r="F44">
        <f t="shared" si="1"/>
        <v>-195.78743381885602</v>
      </c>
      <c r="G44" s="13">
        <f t="shared" si="2"/>
        <v>-0.41256318114398027</v>
      </c>
      <c r="H44" s="13" t="e">
        <f>#REF!+$N$3*D44+$N$4*D44*D44+$N$5*D44*D44*D44+$N$6*#REF!*D44+$N$7*#REF!*D44*D44+$N$8*#REF!*D44*D44*D44</f>
        <v>#REF!</v>
      </c>
      <c r="I44" s="13" t="e">
        <f t="shared" si="8"/>
        <v>#REF!</v>
      </c>
    </row>
    <row r="45" spans="1:11" s="10" customFormat="1">
      <c r="A45" s="56">
        <v>-91.400002000000001</v>
      </c>
      <c r="B45" s="11">
        <f t="shared" si="7"/>
        <v>-1.2000050000000044</v>
      </c>
      <c r="C45">
        <v>-90.199996999999996</v>
      </c>
      <c r="D45" s="15">
        <v>0.4</v>
      </c>
      <c r="E45" s="16"/>
      <c r="F45">
        <f t="shared" si="1"/>
        <v>-90.864450930572005</v>
      </c>
      <c r="G45" s="13">
        <f t="shared" si="2"/>
        <v>-0.53555106942799569</v>
      </c>
      <c r="H45" s="13" t="e">
        <f>#REF!+$N$3*D45+$N$4*D45*D45+$N$5*D45*D45*D45+$N$6*#REF!*D45+$N$7*#REF!*D45*D45+$N$8*#REF!*D45*D45*D45</f>
        <v>#REF!</v>
      </c>
      <c r="I45" s="13" t="e">
        <f t="shared" si="8"/>
        <v>#REF!</v>
      </c>
    </row>
    <row r="46" spans="1:11" s="10" customFormat="1">
      <c r="A46" s="56">
        <v>-15.8</v>
      </c>
      <c r="B46" s="11">
        <f t="shared" si="7"/>
        <v>-1.2000000000000011</v>
      </c>
      <c r="C46" s="7">
        <v>-14.6</v>
      </c>
      <c r="D46" s="15">
        <v>0.4</v>
      </c>
      <c r="E46" s="16"/>
      <c r="F46">
        <f t="shared" si="1"/>
        <v>-14.885748748800001</v>
      </c>
      <c r="G46" s="13">
        <f t="shared" si="2"/>
        <v>-0.91425125119999961</v>
      </c>
      <c r="H46" s="13" t="e">
        <f>#REF!+$N$3*D46+$N$4*D46*D46+$N$5*D46*D46*D46+$N$6*#REF!*D46+$N$7*#REF!*D46*D46+$N$8*#REF!*D46*D46*D46</f>
        <v>#REF!</v>
      </c>
      <c r="I46" s="13" t="e">
        <f t="shared" si="8"/>
        <v>#REF!</v>
      </c>
    </row>
    <row r="47" spans="1:11" s="10" customFormat="1">
      <c r="A47" s="56">
        <v>-7.4</v>
      </c>
      <c r="B47" s="11">
        <f t="shared" si="7"/>
        <v>-0.80000000000000071</v>
      </c>
      <c r="C47" s="7">
        <v>-6.6</v>
      </c>
      <c r="D47" s="15">
        <v>0.4</v>
      </c>
      <c r="E47" s="16"/>
      <c r="F47">
        <f t="shared" si="1"/>
        <v>-6.8456741248000004</v>
      </c>
      <c r="G47" s="13">
        <f t="shared" si="2"/>
        <v>-0.55432587519999998</v>
      </c>
      <c r="H47" s="13" t="e">
        <f>#REF!+$N$3*D47+$N$4*D47*D47+$N$5*D47*D47*D47+$N$6*#REF!*D47+$N$7*#REF!*D47*D47+$N$8*#REF!*D47*D47*D47</f>
        <v>#REF!</v>
      </c>
      <c r="I47" s="13" t="e">
        <f t="shared" si="8"/>
        <v>#REF!</v>
      </c>
    </row>
    <row r="48" spans="1:11" s="10" customFormat="1">
      <c r="A48" s="56">
        <v>7</v>
      </c>
      <c r="B48" s="11">
        <f t="shared" si="7"/>
        <v>-0.79999999999999982</v>
      </c>
      <c r="C48" s="7">
        <v>7.8</v>
      </c>
      <c r="D48" s="15">
        <v>0.4</v>
      </c>
      <c r="E48" s="16"/>
      <c r="F48">
        <f t="shared" si="1"/>
        <v>7.6264601983999993</v>
      </c>
      <c r="G48" s="13">
        <f t="shared" si="2"/>
        <v>-0.62646019839999934</v>
      </c>
      <c r="H48" s="13" t="e">
        <f>#REF!+$N$3*D48+$N$4*D48*D48+$N$5*D48*D48*D48+$N$6*#REF!*D48+$N$7*#REF!*D48*D48+$N$8*#REF!*D48*D48*D48</f>
        <v>#REF!</v>
      </c>
      <c r="I48" s="13" t="e">
        <f t="shared" si="8"/>
        <v>#REF!</v>
      </c>
    </row>
    <row r="49" spans="1:9" s="10" customFormat="1">
      <c r="A49" s="56">
        <v>195.800003</v>
      </c>
      <c r="B49" s="11">
        <f t="shared" si="7"/>
        <v>0.40000900000001138</v>
      </c>
      <c r="C49" s="7">
        <v>195.39999399999999</v>
      </c>
      <c r="D49" s="15">
        <v>0.4</v>
      </c>
      <c r="E49" s="16"/>
      <c r="F49">
        <f t="shared" si="1"/>
        <v>196.16620410114402</v>
      </c>
      <c r="G49" s="13">
        <f t="shared" si="2"/>
        <v>-0.36620110114401427</v>
      </c>
      <c r="H49" s="13" t="e">
        <f>#REF!+$N$3*D49+$N$4*D49*D49+$N$5*D49*D49*D49+$N$6*#REF!*D49+$N$7*#REF!*D49*D49+$N$8*#REF!*D49*D49*D49</f>
        <v>#REF!</v>
      </c>
      <c r="I49" s="13" t="e">
        <f t="shared" si="8"/>
        <v>#REF!</v>
      </c>
    </row>
    <row r="50" spans="1:9" s="10" customFormat="1">
      <c r="A50" s="56">
        <v>241.800003</v>
      </c>
      <c r="B50" s="11">
        <f t="shared" si="7"/>
        <v>0.80000300000000379</v>
      </c>
      <c r="C50">
        <v>241</v>
      </c>
      <c r="D50" s="15">
        <v>0.4</v>
      </c>
      <c r="E50" s="16"/>
      <c r="F50">
        <f t="shared" si="1"/>
        <v>241.99463548799997</v>
      </c>
      <c r="G50" s="13">
        <f t="shared" si="2"/>
        <v>-0.19463248799996791</v>
      </c>
      <c r="H50" s="13"/>
      <c r="I50" s="13"/>
    </row>
    <row r="51" spans="1:9" s="10" customFormat="1">
      <c r="A51" s="55">
        <v>293</v>
      </c>
      <c r="B51" s="11">
        <f t="shared" si="7"/>
        <v>1.6000060000000076</v>
      </c>
      <c r="C51">
        <v>291.39999399999999</v>
      </c>
      <c r="D51" s="15">
        <v>0.4</v>
      </c>
      <c r="E51" s="16"/>
      <c r="F51">
        <f t="shared" si="1"/>
        <v>292.64709958914398</v>
      </c>
      <c r="G51" s="13">
        <f t="shared" si="2"/>
        <v>0.35290041085602297</v>
      </c>
      <c r="H51" s="13"/>
      <c r="I51" s="13"/>
    </row>
    <row r="52" spans="1:9" s="10" customFormat="1">
      <c r="A52" s="57">
        <v>382.60000600000001</v>
      </c>
      <c r="B52" s="11">
        <f t="shared" si="7"/>
        <v>2.8000180000000228</v>
      </c>
      <c r="C52">
        <v>379.79998799999998</v>
      </c>
      <c r="D52" s="15">
        <v>0.4</v>
      </c>
      <c r="E52" s="16"/>
      <c r="F52">
        <f t="shared" si="1"/>
        <v>381.48991815428803</v>
      </c>
      <c r="G52" s="13">
        <f t="shared" si="2"/>
        <v>1.1100878457119734</v>
      </c>
      <c r="H52" s="13"/>
      <c r="I52" s="13"/>
    </row>
    <row r="53" spans="1:9" s="10" customFormat="1">
      <c r="A53" s="56">
        <v>548.59997599999997</v>
      </c>
      <c r="B53" s="11">
        <f t="shared" si="7"/>
        <v>1.5999759999999696</v>
      </c>
      <c r="C53">
        <v>547</v>
      </c>
      <c r="D53" s="15">
        <v>0.4</v>
      </c>
      <c r="E53" s="16"/>
      <c r="F53">
        <f t="shared" si="1"/>
        <v>549.52748985599987</v>
      </c>
      <c r="G53" s="13">
        <f t="shared" si="2"/>
        <v>-0.92751385599990499</v>
      </c>
      <c r="H53" s="13"/>
      <c r="I53" s="13"/>
    </row>
    <row r="54" spans="1:9" s="10" customFormat="1">
      <c r="B54" s="11"/>
      <c r="C54" s="40"/>
      <c r="D54" s="15"/>
      <c r="E54" s="16"/>
      <c r="F54"/>
      <c r="G54" s="13"/>
      <c r="H54" s="13"/>
      <c r="I54" s="13"/>
    </row>
    <row r="55" spans="1:9" s="10" customFormat="1">
      <c r="A55" s="54">
        <v>-557.40002400000003</v>
      </c>
      <c r="B55" s="11">
        <f t="shared" ref="B55:B68" si="9">A55-C55</f>
        <v>0</v>
      </c>
      <c r="C55" s="54">
        <v>-557.40002400000003</v>
      </c>
      <c r="D55" s="8">
        <v>0</v>
      </c>
      <c r="E55" s="47"/>
      <c r="F55">
        <f t="shared" si="1"/>
        <v>-557.40002400000003</v>
      </c>
      <c r="G55" s="13">
        <f t="shared" si="2"/>
        <v>0</v>
      </c>
      <c r="H55" s="13"/>
      <c r="I55" s="13"/>
    </row>
    <row r="56" spans="1:9" s="10" customFormat="1">
      <c r="A56" s="55">
        <v>-493.79998799999998</v>
      </c>
      <c r="B56" s="11">
        <f t="shared" si="9"/>
        <v>0</v>
      </c>
      <c r="C56" s="55">
        <v>-493.79998799999998</v>
      </c>
      <c r="D56" s="8">
        <v>0</v>
      </c>
      <c r="E56" s="16"/>
      <c r="F56">
        <f t="shared" si="1"/>
        <v>-493.79998799999998</v>
      </c>
      <c r="G56" s="13">
        <f t="shared" si="2"/>
        <v>0</v>
      </c>
      <c r="H56" s="13"/>
      <c r="I56" s="13"/>
    </row>
    <row r="57" spans="1:9" s="6" customFormat="1">
      <c r="A57" s="56">
        <v>-381.39999399999999</v>
      </c>
      <c r="B57" s="11">
        <f>A57-C57</f>
        <v>0</v>
      </c>
      <c r="C57" s="56">
        <v>-381.39999399999999</v>
      </c>
      <c r="D57" s="8">
        <v>0</v>
      </c>
      <c r="E57" s="6" t="s">
        <v>10</v>
      </c>
      <c r="F57">
        <f t="shared" si="1"/>
        <v>-381.39999399999999</v>
      </c>
      <c r="G57" s="13">
        <f t="shared" si="2"/>
        <v>0</v>
      </c>
      <c r="H57" s="13">
        <f t="shared" si="3"/>
        <v>-381.39999399999999</v>
      </c>
      <c r="I57" s="13">
        <f t="shared" si="4"/>
        <v>0</v>
      </c>
    </row>
    <row r="58" spans="1:9">
      <c r="A58" s="56">
        <v>-321.39999399999999</v>
      </c>
      <c r="B58" s="11">
        <f t="shared" si="9"/>
        <v>0</v>
      </c>
      <c r="C58" s="56">
        <v>-321.39999399999999</v>
      </c>
      <c r="D58" s="9">
        <v>0</v>
      </c>
      <c r="F58">
        <f t="shared" si="1"/>
        <v>-321.39999399999999</v>
      </c>
      <c r="G58" s="13">
        <f t="shared" si="2"/>
        <v>0</v>
      </c>
      <c r="H58" s="13">
        <f t="shared" si="3"/>
        <v>-321.39999399999999</v>
      </c>
      <c r="I58" s="13">
        <f t="shared" si="4"/>
        <v>0</v>
      </c>
    </row>
    <row r="59" spans="1:9">
      <c r="A59" s="56">
        <v>-196.199997</v>
      </c>
      <c r="B59" s="11">
        <f t="shared" si="9"/>
        <v>0</v>
      </c>
      <c r="C59" s="56">
        <v>-196.199997</v>
      </c>
      <c r="D59" s="9">
        <v>0</v>
      </c>
      <c r="F59">
        <f t="shared" si="1"/>
        <v>-196.199997</v>
      </c>
      <c r="G59" s="13">
        <f t="shared" si="2"/>
        <v>0</v>
      </c>
      <c r="H59" s="13">
        <f t="shared" si="3"/>
        <v>-196.199997</v>
      </c>
      <c r="I59" s="13">
        <f t="shared" si="4"/>
        <v>0</v>
      </c>
    </row>
    <row r="60" spans="1:9">
      <c r="A60" s="56">
        <v>-91.400002000000001</v>
      </c>
      <c r="B60" s="11">
        <f t="shared" si="9"/>
        <v>0</v>
      </c>
      <c r="C60" s="56">
        <v>-91.400002000000001</v>
      </c>
      <c r="D60" s="9">
        <v>0</v>
      </c>
      <c r="F60">
        <f t="shared" si="1"/>
        <v>-91.400002000000001</v>
      </c>
      <c r="G60" s="13">
        <f t="shared" si="2"/>
        <v>0</v>
      </c>
      <c r="H60" s="13">
        <f t="shared" si="3"/>
        <v>-91.400002000000001</v>
      </c>
      <c r="I60" s="13">
        <f t="shared" si="4"/>
        <v>0</v>
      </c>
    </row>
    <row r="61" spans="1:9">
      <c r="A61" s="56">
        <v>-15.8</v>
      </c>
      <c r="B61" s="11">
        <f t="shared" si="9"/>
        <v>0</v>
      </c>
      <c r="C61" s="56">
        <v>-15.8</v>
      </c>
      <c r="D61" s="9">
        <v>0</v>
      </c>
      <c r="F61">
        <f t="shared" si="1"/>
        <v>-15.8</v>
      </c>
      <c r="G61" s="13">
        <f t="shared" si="2"/>
        <v>0</v>
      </c>
      <c r="H61" s="13">
        <f t="shared" si="3"/>
        <v>-15.8</v>
      </c>
      <c r="I61" s="13">
        <f t="shared" si="4"/>
        <v>0</v>
      </c>
    </row>
    <row r="62" spans="1:9">
      <c r="A62" s="56">
        <v>-7.4</v>
      </c>
      <c r="B62" s="11">
        <f t="shared" si="9"/>
        <v>0</v>
      </c>
      <c r="C62" s="56">
        <v>-7.4</v>
      </c>
      <c r="D62" s="9">
        <v>0</v>
      </c>
      <c r="F62">
        <f t="shared" si="1"/>
        <v>-7.4</v>
      </c>
      <c r="G62" s="13">
        <f t="shared" si="2"/>
        <v>0</v>
      </c>
      <c r="H62" s="13">
        <f t="shared" si="3"/>
        <v>-7.4</v>
      </c>
      <c r="I62" s="13">
        <f t="shared" si="4"/>
        <v>0</v>
      </c>
    </row>
    <row r="63" spans="1:9">
      <c r="A63" s="56">
        <v>7</v>
      </c>
      <c r="B63" s="11">
        <f t="shared" si="9"/>
        <v>0</v>
      </c>
      <c r="C63" s="56">
        <v>7</v>
      </c>
      <c r="D63" s="9">
        <v>0</v>
      </c>
      <c r="F63">
        <f t="shared" si="1"/>
        <v>7</v>
      </c>
      <c r="G63" s="13">
        <f t="shared" si="2"/>
        <v>0</v>
      </c>
      <c r="H63" s="13">
        <f t="shared" si="3"/>
        <v>7</v>
      </c>
      <c r="I63" s="13">
        <f t="shared" si="4"/>
        <v>0</v>
      </c>
    </row>
    <row r="64" spans="1:9">
      <c r="A64" s="56">
        <v>195.800003</v>
      </c>
      <c r="B64" s="11">
        <f t="shared" si="9"/>
        <v>0</v>
      </c>
      <c r="C64" s="56">
        <v>195.800003</v>
      </c>
      <c r="D64" s="9">
        <v>0</v>
      </c>
      <c r="F64">
        <f t="shared" si="1"/>
        <v>195.800003</v>
      </c>
      <c r="G64" s="13">
        <f t="shared" si="2"/>
        <v>0</v>
      </c>
      <c r="H64" s="13">
        <f t="shared" si="3"/>
        <v>195.800003</v>
      </c>
      <c r="I64" s="13">
        <f t="shared" si="4"/>
        <v>0</v>
      </c>
    </row>
    <row r="65" spans="1:12">
      <c r="A65" s="56">
        <v>241.800003</v>
      </c>
      <c r="B65" s="11">
        <f t="shared" si="9"/>
        <v>0</v>
      </c>
      <c r="C65" s="56">
        <v>241.800003</v>
      </c>
      <c r="D65" s="9">
        <v>0</v>
      </c>
      <c r="F65">
        <f t="shared" si="1"/>
        <v>241.800003</v>
      </c>
      <c r="G65" s="13">
        <f t="shared" si="2"/>
        <v>0</v>
      </c>
      <c r="H65" s="13" t="e">
        <f>#REF!+$N$3*D65+$N$4*D65*D65+$N$5*D65*D65*D65+$N$6*#REF!*D65+$N$7*#REF!*D65*D65+$N$8*#REF!*D65*D65*D65</f>
        <v>#REF!</v>
      </c>
      <c r="I65" s="13" t="e">
        <f t="shared" si="4"/>
        <v>#REF!</v>
      </c>
    </row>
    <row r="66" spans="1:12">
      <c r="A66" s="55">
        <v>293</v>
      </c>
      <c r="B66" s="11">
        <f t="shared" si="9"/>
        <v>0</v>
      </c>
      <c r="C66" s="55">
        <v>293</v>
      </c>
      <c r="D66" s="9">
        <v>0</v>
      </c>
      <c r="F66">
        <f t="shared" si="1"/>
        <v>293</v>
      </c>
      <c r="G66" s="13">
        <f t="shared" si="2"/>
        <v>0</v>
      </c>
      <c r="H66" s="13"/>
      <c r="I66" s="13"/>
    </row>
    <row r="67" spans="1:12">
      <c r="A67" s="57">
        <v>382.60000600000001</v>
      </c>
      <c r="B67" s="11">
        <f t="shared" si="9"/>
        <v>0</v>
      </c>
      <c r="C67" s="57">
        <v>382.60000600000001</v>
      </c>
      <c r="D67" s="9">
        <v>0</v>
      </c>
      <c r="E67" s="43"/>
      <c r="F67">
        <f t="shared" si="1"/>
        <v>382.60000600000001</v>
      </c>
      <c r="G67" s="13">
        <f t="shared" si="2"/>
        <v>0</v>
      </c>
      <c r="H67" s="13"/>
      <c r="I67" s="13"/>
    </row>
    <row r="68" spans="1:12">
      <c r="A68" s="56">
        <v>548.59997599999997</v>
      </c>
      <c r="B68" s="11">
        <f t="shared" si="9"/>
        <v>0</v>
      </c>
      <c r="C68" s="56">
        <v>548.59997599999997</v>
      </c>
      <c r="D68" s="9">
        <v>0</v>
      </c>
      <c r="F68">
        <f t="shared" ref="F68:F121" si="10">C68+$K$3*D68+$K$4*D68*D68+$K$5*D68*D68*D68+$K$6*C68*D68+$K$7*C68*D68*D68+$K$8*C68*D68*D68*D68</f>
        <v>548.59997599999997</v>
      </c>
      <c r="G68" s="13">
        <f t="shared" ref="G68:G120" si="11">A68-F68</f>
        <v>0</v>
      </c>
      <c r="H68" s="13"/>
      <c r="I68" s="13"/>
    </row>
    <row r="69" spans="1:12">
      <c r="A69" s="33"/>
      <c r="B69" s="11"/>
      <c r="C69" s="41"/>
      <c r="D69" s="9"/>
      <c r="G69" s="13"/>
      <c r="H69" s="13"/>
      <c r="I69" s="13"/>
    </row>
    <row r="70" spans="1:12" s="6" customFormat="1">
      <c r="A70" s="59">
        <v>-557.4</v>
      </c>
      <c r="B70" s="11">
        <f t="shared" si="5"/>
        <v>5.1999759999999924</v>
      </c>
      <c r="C70" s="39">
        <v>-562.59997599999997</v>
      </c>
      <c r="D70" s="6">
        <v>-0.4</v>
      </c>
      <c r="E70" s="6" t="s">
        <v>11</v>
      </c>
      <c r="F70">
        <f t="shared" si="10"/>
        <v>-558.78770145137514</v>
      </c>
      <c r="G70" s="13">
        <f t="shared" si="11"/>
        <v>1.3877014513751647</v>
      </c>
      <c r="H70" s="13">
        <f t="shared" si="3"/>
        <v>-559.67488091792802</v>
      </c>
      <c r="I70" s="13">
        <f t="shared" si="4"/>
        <v>2.2748809179280443</v>
      </c>
    </row>
    <row r="71" spans="1:12" s="7" customFormat="1">
      <c r="A71" s="58">
        <v>-493.8</v>
      </c>
      <c r="B71" s="11">
        <f t="shared" si="5"/>
        <v>3.599993999999981</v>
      </c>
      <c r="C71" s="37">
        <v>-497.39999399999999</v>
      </c>
      <c r="D71" s="7">
        <v>-0.4</v>
      </c>
      <c r="F71">
        <f t="shared" si="10"/>
        <v>-493.82726209884379</v>
      </c>
      <c r="G71" s="13">
        <f t="shared" si="11"/>
        <v>2.7262098843777949E-2</v>
      </c>
      <c r="H71" s="13">
        <f t="shared" si="3"/>
        <v>-494.73441675348204</v>
      </c>
      <c r="I71" s="13">
        <f t="shared" si="4"/>
        <v>0.9344167534820258</v>
      </c>
    </row>
    <row r="72" spans="1:12" s="7" customFormat="1">
      <c r="A72" s="60">
        <v>-381.4</v>
      </c>
      <c r="B72" s="11">
        <f t="shared" si="5"/>
        <v>3.2000060000000303</v>
      </c>
      <c r="C72" s="37">
        <v>-384.60000600000001</v>
      </c>
      <c r="D72" s="7">
        <v>-0.4</v>
      </c>
      <c r="F72">
        <f t="shared" si="10"/>
        <v>-381.44169764515624</v>
      </c>
      <c r="G72" s="13">
        <f t="shared" si="11"/>
        <v>4.1697645156261842E-2</v>
      </c>
      <c r="H72" s="13">
        <f t="shared" si="3"/>
        <v>-382.383410606518</v>
      </c>
      <c r="I72" s="13">
        <f t="shared" si="4"/>
        <v>0.98341060651802081</v>
      </c>
    </row>
    <row r="73" spans="1:12" s="7" customFormat="1">
      <c r="A73" s="60">
        <v>-321.39999999999998</v>
      </c>
      <c r="B73" s="11">
        <f t="shared" si="5"/>
        <v>2.8000120000000379</v>
      </c>
      <c r="C73" s="37">
        <v>-324.20001200000002</v>
      </c>
      <c r="D73" s="7">
        <v>-0.4</v>
      </c>
      <c r="F73">
        <f t="shared" si="10"/>
        <v>-321.26361129031238</v>
      </c>
      <c r="G73" s="13">
        <f t="shared" si="11"/>
        <v>-0.1363887096875942</v>
      </c>
      <c r="H73" s="13">
        <f t="shared" ref="H73:H121" si="12">C73+$N$3*D73+$N$4*D73*D73+$N$5*D73*D73*D73+$N$6*C73*D73+$N$7*C73*D73*D73+$N$8*C73*D73*D73*D73</f>
        <v>-322.22382887703606</v>
      </c>
      <c r="I73" s="13">
        <f t="shared" ref="I73:I116" si="13">A73-H73</f>
        <v>0.82382887703607821</v>
      </c>
    </row>
    <row r="74" spans="1:12" s="7" customFormat="1">
      <c r="A74" s="60">
        <v>-196.2</v>
      </c>
      <c r="B74" s="11">
        <f t="shared" si="5"/>
        <v>2.8000000000000114</v>
      </c>
      <c r="C74" s="37">
        <v>-199</v>
      </c>
      <c r="D74" s="7">
        <v>-0.4</v>
      </c>
      <c r="F74">
        <f t="shared" si="10"/>
        <v>-196.52358012799999</v>
      </c>
      <c r="G74" s="13">
        <f t="shared" si="11"/>
        <v>0.32358012800000324</v>
      </c>
      <c r="H74" s="13">
        <f t="shared" si="12"/>
        <v>-197.522154992</v>
      </c>
      <c r="I74" s="13">
        <f t="shared" si="13"/>
        <v>1.3221549920000086</v>
      </c>
    </row>
    <row r="75" spans="1:12" s="7" customFormat="1">
      <c r="A75" s="60">
        <v>-91.4</v>
      </c>
      <c r="B75" s="11">
        <f t="shared" si="5"/>
        <v>2.000001999999995</v>
      </c>
      <c r="C75" s="37">
        <v>-93.400002000000001</v>
      </c>
      <c r="D75" s="7">
        <v>-0.4</v>
      </c>
      <c r="F75">
        <f t="shared" si="10"/>
        <v>-91.311553141452066</v>
      </c>
      <c r="G75" s="13">
        <f t="shared" si="11"/>
        <v>-8.8446858547939655E-2</v>
      </c>
      <c r="H75" s="13">
        <f t="shared" si="12"/>
        <v>-92.342480465639326</v>
      </c>
      <c r="I75" s="13">
        <f t="shared" si="13"/>
        <v>0.94248046563932064</v>
      </c>
    </row>
    <row r="76" spans="1:12" s="7" customFormat="1">
      <c r="A76" s="60">
        <v>-15.8</v>
      </c>
      <c r="B76" s="11">
        <f t="shared" si="5"/>
        <v>1.999998999999999</v>
      </c>
      <c r="C76" s="37">
        <v>-17.799999</v>
      </c>
      <c r="D76" s="7">
        <v>-0.4</v>
      </c>
      <c r="F76">
        <f t="shared" si="10"/>
        <v>-15.98930213327397</v>
      </c>
      <c r="G76" s="13">
        <f t="shared" si="11"/>
        <v>0.18930213327396928</v>
      </c>
      <c r="H76" s="13">
        <f t="shared" si="12"/>
        <v>-17.043390879180333</v>
      </c>
      <c r="I76" s="13">
        <f t="shared" si="13"/>
        <v>1.2433908791803319</v>
      </c>
    </row>
    <row r="77" spans="1:12" s="7" customFormat="1">
      <c r="A77" s="60">
        <v>-7.4</v>
      </c>
      <c r="B77" s="11">
        <f t="shared" si="5"/>
        <v>2.4000000000000004</v>
      </c>
      <c r="C77" s="37">
        <v>-9.8000000000000007</v>
      </c>
      <c r="D77" s="7">
        <v>-0.4</v>
      </c>
      <c r="F77">
        <f t="shared" si="10"/>
        <v>-8.0186948735999994</v>
      </c>
      <c r="G77" s="13">
        <f t="shared" si="11"/>
        <v>0.61869487359999908</v>
      </c>
      <c r="H77" s="13">
        <f t="shared" si="12"/>
        <v>-9.0752345631999987</v>
      </c>
      <c r="I77" s="13">
        <f t="shared" si="13"/>
        <v>1.6752345631999983</v>
      </c>
      <c r="L77" s="7">
        <v>56.599997999999999</v>
      </c>
    </row>
    <row r="78" spans="1:12" s="7" customFormat="1">
      <c r="A78" s="60">
        <v>7</v>
      </c>
      <c r="B78" s="11">
        <f t="shared" si="5"/>
        <v>1.5999999999999996</v>
      </c>
      <c r="C78" s="37">
        <v>5.4</v>
      </c>
      <c r="D78" s="7">
        <v>-0.4</v>
      </c>
      <c r="E78" s="46"/>
      <c r="F78">
        <f t="shared" si="10"/>
        <v>7.125460812800001</v>
      </c>
      <c r="G78" s="13">
        <f t="shared" si="11"/>
        <v>-0.12546081280000099</v>
      </c>
      <c r="H78" s="13" t="e">
        <f>#REF!+$N$3*#REF!+$N$4*#REF!*#REF!+$N$5*#REF!*#REF!*#REF!+$N$6*#REF!*#REF!+$N$7*#REF!*#REF!*#REF!+$N$8*#REF!*#REF!*#REF!*#REF!</f>
        <v>#REF!</v>
      </c>
      <c r="I78" s="13" t="e">
        <f t="shared" si="13"/>
        <v>#REF!</v>
      </c>
      <c r="L78" s="7">
        <v>72.599997999999999</v>
      </c>
    </row>
    <row r="79" spans="1:12" s="7" customFormat="1">
      <c r="A79" s="60">
        <v>195.8</v>
      </c>
      <c r="B79" s="11">
        <f t="shared" si="5"/>
        <v>1.1999940000000038</v>
      </c>
      <c r="C79" s="37">
        <v>194.60000600000001</v>
      </c>
      <c r="D79" s="7">
        <v>-0.4</v>
      </c>
      <c r="E79" s="46"/>
      <c r="F79">
        <f t="shared" si="10"/>
        <v>195.6303520451562</v>
      </c>
      <c r="G79" s="13">
        <f t="shared" si="11"/>
        <v>0.16964795484381057</v>
      </c>
      <c r="H79" s="13"/>
      <c r="I79" s="13"/>
    </row>
    <row r="80" spans="1:12" s="7" customFormat="1">
      <c r="A80" s="60">
        <v>241.8</v>
      </c>
      <c r="B80" s="11">
        <f t="shared" si="5"/>
        <v>0.80000000000001137</v>
      </c>
      <c r="C80" s="37">
        <v>241</v>
      </c>
      <c r="D80" s="7">
        <v>-0.4</v>
      </c>
      <c r="E80" s="46"/>
      <c r="F80">
        <f t="shared" si="10"/>
        <v>241.85987395199999</v>
      </c>
      <c r="G80" s="13">
        <f t="shared" si="11"/>
        <v>-5.9873951999975361E-2</v>
      </c>
      <c r="H80" s="13"/>
      <c r="I80" s="13"/>
    </row>
    <row r="81" spans="1:9" s="7" customFormat="1">
      <c r="A81" s="58">
        <v>293</v>
      </c>
      <c r="B81" s="11">
        <f t="shared" si="5"/>
        <v>0.79998799999998482</v>
      </c>
      <c r="C81" s="37">
        <v>292.20001200000002</v>
      </c>
      <c r="D81" s="7">
        <v>-0.4</v>
      </c>
      <c r="E81" s="46"/>
      <c r="F81">
        <f t="shared" si="10"/>
        <v>292.87177874631237</v>
      </c>
      <c r="G81" s="13">
        <f t="shared" si="11"/>
        <v>0.12822125368762727</v>
      </c>
      <c r="H81" s="13"/>
      <c r="I81" s="13"/>
    </row>
    <row r="82" spans="1:9" s="7" customFormat="1">
      <c r="A82" s="61">
        <v>382.6</v>
      </c>
      <c r="B82" s="11">
        <f t="shared" si="5"/>
        <v>-5.9999999848514562E-6</v>
      </c>
      <c r="C82" s="37">
        <v>382.60000600000001</v>
      </c>
      <c r="D82" s="7">
        <v>-0.4</v>
      </c>
      <c r="E82" s="46"/>
      <c r="F82">
        <f t="shared" si="10"/>
        <v>382.93964606115622</v>
      </c>
      <c r="G82" s="13">
        <f t="shared" si="11"/>
        <v>-0.33964606115620199</v>
      </c>
      <c r="H82" s="13"/>
      <c r="I82" s="13"/>
    </row>
    <row r="83" spans="1:9" s="7" customFormat="1">
      <c r="A83" s="60">
        <v>548.6</v>
      </c>
      <c r="B83" s="11">
        <f t="shared" si="5"/>
        <v>5.1999759999999924</v>
      </c>
      <c r="C83" s="37">
        <v>543.40002400000003</v>
      </c>
      <c r="D83" s="7">
        <v>-0.4</v>
      </c>
      <c r="E83" s="46"/>
      <c r="F83">
        <f t="shared" si="10"/>
        <v>543.14888994062483</v>
      </c>
      <c r="G83" s="13">
        <f t="shared" si="11"/>
        <v>5.4511100593751962</v>
      </c>
      <c r="H83" s="13"/>
      <c r="I83" s="13"/>
    </row>
    <row r="84" spans="1:9" s="7" customFormat="1">
      <c r="A84" s="5"/>
      <c r="B84" s="11"/>
      <c r="C84" s="37"/>
      <c r="F84"/>
      <c r="G84" s="13"/>
      <c r="H84" s="13"/>
      <c r="I84" s="13"/>
    </row>
    <row r="85" spans="1:9">
      <c r="A85" s="59">
        <v>-557.4</v>
      </c>
      <c r="B85" s="11">
        <f t="shared" si="5"/>
        <v>8.8000120000000379</v>
      </c>
      <c r="C85" s="36">
        <v>-566.20001200000002</v>
      </c>
      <c r="D85" s="7">
        <v>-0.8</v>
      </c>
      <c r="F85">
        <f t="shared" si="10"/>
        <v>-557.96501247949698</v>
      </c>
      <c r="G85" s="13">
        <f t="shared" si="11"/>
        <v>0.56501247949699973</v>
      </c>
      <c r="H85" s="13">
        <f t="shared" si="12"/>
        <v>-559.47555386786485</v>
      </c>
      <c r="I85" s="13">
        <f t="shared" si="13"/>
        <v>2.0755538678648691</v>
      </c>
    </row>
    <row r="86" spans="1:9">
      <c r="A86" s="58">
        <v>-493.8</v>
      </c>
      <c r="B86" s="11">
        <f t="shared" si="5"/>
        <v>7.599993999999981</v>
      </c>
      <c r="C86" s="36">
        <v>-501.39999399999999</v>
      </c>
      <c r="D86" s="7">
        <v>-0.8</v>
      </c>
      <c r="F86">
        <f t="shared" si="10"/>
        <v>-493.61699171225149</v>
      </c>
      <c r="G86" s="13">
        <f t="shared" si="11"/>
        <v>-0.18300828774852107</v>
      </c>
      <c r="H86" s="13">
        <f t="shared" si="12"/>
        <v>-495.16442660206758</v>
      </c>
      <c r="I86" s="13">
        <f t="shared" si="13"/>
        <v>1.3644266020675673</v>
      </c>
    </row>
    <row r="87" spans="1:9">
      <c r="A87" s="60">
        <v>-381.4</v>
      </c>
      <c r="B87" s="11">
        <f t="shared" si="5"/>
        <v>7.6000000000000227</v>
      </c>
      <c r="C87" s="36">
        <v>-389</v>
      </c>
      <c r="D87" s="7">
        <v>-0.8</v>
      </c>
      <c r="F87">
        <f t="shared" si="10"/>
        <v>-382.00101734399993</v>
      </c>
      <c r="G87" s="13">
        <f t="shared" si="11"/>
        <v>0.60101734399995621</v>
      </c>
      <c r="H87" s="13">
        <f t="shared" si="12"/>
        <v>-383.61244649599996</v>
      </c>
      <c r="I87" s="13">
        <f t="shared" si="13"/>
        <v>2.2124464959999841</v>
      </c>
    </row>
    <row r="88" spans="1:9">
      <c r="A88" s="60">
        <v>-321.39999999999998</v>
      </c>
      <c r="B88" s="11">
        <f t="shared" si="5"/>
        <v>7.2000060000000303</v>
      </c>
      <c r="C88" s="37">
        <v>-328.60000600000001</v>
      </c>
      <c r="D88" s="7">
        <v>-0.8</v>
      </c>
      <c r="F88">
        <f t="shared" si="10"/>
        <v>-322.02232924774836</v>
      </c>
      <c r="G88" s="13">
        <f t="shared" si="11"/>
        <v>0.62232924774838239</v>
      </c>
      <c r="H88" s="13">
        <f t="shared" si="12"/>
        <v>-323.66814677393228</v>
      </c>
      <c r="I88" s="13">
        <f t="shared" si="13"/>
        <v>2.2681467739323011</v>
      </c>
    </row>
    <row r="89" spans="1:9">
      <c r="A89" s="60">
        <v>-196.2</v>
      </c>
      <c r="B89" s="11">
        <f t="shared" si="5"/>
        <v>6.400006000000019</v>
      </c>
      <c r="C89" s="37">
        <v>-202.60000600000001</v>
      </c>
      <c r="D89" s="7">
        <v>-0.8</v>
      </c>
      <c r="F89">
        <f t="shared" si="10"/>
        <v>-196.90121251174844</v>
      </c>
      <c r="G89" s="13">
        <f t="shared" si="11"/>
        <v>0.70121251174845156</v>
      </c>
      <c r="H89" s="13">
        <f t="shared" si="12"/>
        <v>-198.61876738193234</v>
      </c>
      <c r="I89" s="13">
        <f t="shared" si="13"/>
        <v>2.418767381932355</v>
      </c>
    </row>
    <row r="90" spans="1:9">
      <c r="A90" s="60">
        <v>-91.4</v>
      </c>
      <c r="B90" s="11">
        <f t="shared" si="5"/>
        <v>5.1999979999999937</v>
      </c>
      <c r="C90" s="36">
        <v>-96.599997999999999</v>
      </c>
      <c r="D90" s="7">
        <v>-0.8</v>
      </c>
      <c r="F90">
        <f t="shared" si="10"/>
        <v>-91.640582551550523</v>
      </c>
      <c r="G90" s="13">
        <f t="shared" si="11"/>
        <v>0.24058255155051711</v>
      </c>
      <c r="H90" s="13">
        <f t="shared" si="12"/>
        <v>-93.418487890289214</v>
      </c>
      <c r="I90" s="13">
        <f t="shared" si="13"/>
        <v>2.0184878902892081</v>
      </c>
    </row>
    <row r="91" spans="1:9">
      <c r="A91" s="60">
        <v>-15.8</v>
      </c>
      <c r="B91" s="11">
        <f t="shared" si="5"/>
        <v>-2.8000000000000007</v>
      </c>
      <c r="C91" s="48">
        <v>-13</v>
      </c>
      <c r="D91" s="7">
        <v>-0.8</v>
      </c>
      <c r="F91">
        <f t="shared" si="10"/>
        <v>-8.6237166080000005</v>
      </c>
      <c r="G91" s="13">
        <f t="shared" si="11"/>
        <v>-7.1762833920000002</v>
      </c>
      <c r="H91" s="13">
        <f t="shared" si="12"/>
        <v>-10.449219103999999</v>
      </c>
      <c r="I91" s="13">
        <f t="shared" si="13"/>
        <v>-5.3507808960000016</v>
      </c>
    </row>
    <row r="92" spans="1:9">
      <c r="A92" s="60">
        <v>7</v>
      </c>
      <c r="B92" s="11">
        <f t="shared" si="5"/>
        <v>4.8</v>
      </c>
      <c r="C92" s="48">
        <v>2.2000000000000002</v>
      </c>
      <c r="D92" s="7">
        <v>-0.8</v>
      </c>
      <c r="F92">
        <f t="shared" si="10"/>
        <v>6.4702593791999998</v>
      </c>
      <c r="G92" s="13">
        <f t="shared" si="11"/>
        <v>0.52974062080000017</v>
      </c>
      <c r="H92" s="13">
        <f t="shared" si="12"/>
        <v>4.6361028543999998</v>
      </c>
      <c r="I92" s="13" t="e">
        <f>#REF!-H92</f>
        <v>#REF!</v>
      </c>
    </row>
    <row r="93" spans="1:9">
      <c r="A93" s="60">
        <v>195.8</v>
      </c>
      <c r="B93" s="11">
        <f t="shared" ref="B93:B96" si="14">A93-C93</f>
        <v>3.1999940000000038</v>
      </c>
      <c r="C93" s="48">
        <v>192.60000600000001</v>
      </c>
      <c r="D93" s="7">
        <v>-0.8</v>
      </c>
      <c r="E93" s="43"/>
      <c r="F93">
        <f t="shared" si="10"/>
        <v>195.5421750717484</v>
      </c>
      <c r="G93" s="13">
        <f t="shared" si="11"/>
        <v>0.2578249282516083</v>
      </c>
      <c r="H93" s="13">
        <f t="shared" si="12"/>
        <v>193.59961544593236</v>
      </c>
      <c r="I93" s="13">
        <f>A92-H93</f>
        <v>-186.59961544593236</v>
      </c>
    </row>
    <row r="94" spans="1:9">
      <c r="A94" s="60">
        <v>241.8</v>
      </c>
      <c r="B94" s="11">
        <f t="shared" si="14"/>
        <v>2.8000000000000114</v>
      </c>
      <c r="C94" s="48">
        <v>239</v>
      </c>
      <c r="D94" s="7">
        <v>-0.8</v>
      </c>
      <c r="E94" s="43"/>
      <c r="F94">
        <f t="shared" si="10"/>
        <v>241.61851686399999</v>
      </c>
      <c r="G94" s="13">
        <f t="shared" si="11"/>
        <v>0.18148313600002552</v>
      </c>
      <c r="H94" s="13"/>
      <c r="I94" s="13"/>
    </row>
    <row r="95" spans="1:9">
      <c r="A95" s="58">
        <v>293</v>
      </c>
      <c r="B95" s="11">
        <f t="shared" si="14"/>
        <v>2.3999939999999924</v>
      </c>
      <c r="C95" s="48">
        <v>290.60000600000001</v>
      </c>
      <c r="D95" s="7">
        <v>-0.8</v>
      </c>
      <c r="E95" s="43"/>
      <c r="F95">
        <f t="shared" si="10"/>
        <v>292.85859919974848</v>
      </c>
      <c r="G95" s="13">
        <f t="shared" si="11"/>
        <v>0.14140080025151747</v>
      </c>
      <c r="H95" s="13"/>
      <c r="I95" s="13"/>
    </row>
    <row r="96" spans="1:9">
      <c r="A96" s="61">
        <v>382.6</v>
      </c>
      <c r="B96" s="11">
        <f t="shared" si="14"/>
        <v>0.80001200000003792</v>
      </c>
      <c r="C96" s="48">
        <v>381.79998799999998</v>
      </c>
      <c r="D96" s="7">
        <v>-0.8</v>
      </c>
      <c r="E96" s="43"/>
      <c r="F96">
        <f t="shared" si="10"/>
        <v>383.42243724850317</v>
      </c>
      <c r="G96" s="13">
        <f t="shared" si="11"/>
        <v>-0.82243724850314948</v>
      </c>
      <c r="H96" s="13"/>
      <c r="I96" s="13"/>
    </row>
    <row r="97" spans="1:9">
      <c r="A97" s="60"/>
      <c r="B97" s="42"/>
      <c r="D97" s="7"/>
      <c r="E97" s="43"/>
      <c r="G97" s="13"/>
      <c r="H97" s="13"/>
      <c r="I97" s="13"/>
    </row>
    <row r="98" spans="1:9">
      <c r="B98" s="11"/>
      <c r="D98" s="7"/>
      <c r="G98" s="13"/>
      <c r="H98" s="13"/>
      <c r="I98" s="13"/>
    </row>
    <row r="99" spans="1:9">
      <c r="A99" s="60">
        <v>-381.4</v>
      </c>
      <c r="B99" s="11">
        <f t="shared" ref="B99:B121" si="15">A99-C99</f>
        <v>11.20000600000003</v>
      </c>
      <c r="C99" s="36">
        <v>-392.60000600000001</v>
      </c>
      <c r="D99" s="6">
        <v>-1.1000000000000001</v>
      </c>
      <c r="E99" t="s">
        <v>21</v>
      </c>
      <c r="F99">
        <f t="shared" si="10"/>
        <v>-382.48931332508533</v>
      </c>
      <c r="G99" s="13">
        <f t="shared" si="11"/>
        <v>1.0893133250853566</v>
      </c>
      <c r="H99" s="13">
        <f t="shared" si="12"/>
        <v>-384.43836997823701</v>
      </c>
      <c r="I99" s="13">
        <f t="shared" si="13"/>
        <v>3.0383699782370286</v>
      </c>
    </row>
    <row r="100" spans="1:9">
      <c r="A100" s="60">
        <v>-321.39999999999998</v>
      </c>
      <c r="B100" s="11">
        <f t="shared" si="15"/>
        <v>10.399988000000008</v>
      </c>
      <c r="C100" s="36">
        <v>-331.79998799999998</v>
      </c>
      <c r="D100" s="6">
        <v>-1.1000000000000001</v>
      </c>
      <c r="F100">
        <f t="shared" si="10"/>
        <v>-322.28427135082939</v>
      </c>
      <c r="G100" s="13">
        <f t="shared" si="11"/>
        <v>0.88427135082940822</v>
      </c>
      <c r="H100" s="13">
        <f t="shared" si="12"/>
        <v>-324.27029727252591</v>
      </c>
      <c r="I100" s="13">
        <f t="shared" si="13"/>
        <v>2.8702972725259315</v>
      </c>
    </row>
    <row r="101" spans="1:9">
      <c r="A101" s="60">
        <v>-196.2</v>
      </c>
      <c r="B101" s="11">
        <f t="shared" si="15"/>
        <v>9.6000030000000152</v>
      </c>
      <c r="C101" s="36">
        <v>-205.800003</v>
      </c>
      <c r="D101" s="6">
        <v>-1.1000000000000001</v>
      </c>
      <c r="F101">
        <f t="shared" si="10"/>
        <v>-197.51729536604265</v>
      </c>
      <c r="G101" s="13">
        <f t="shared" si="11"/>
        <v>1.3172953660426572</v>
      </c>
      <c r="H101" s="13">
        <f t="shared" si="12"/>
        <v>-199.57993520061848</v>
      </c>
      <c r="I101" s="13">
        <f t="shared" si="13"/>
        <v>3.3799352006184904</v>
      </c>
    </row>
    <row r="102" spans="1:9">
      <c r="A102" s="60">
        <v>-91.4</v>
      </c>
      <c r="B102" s="11">
        <f t="shared" si="15"/>
        <v>8.4000029999999981</v>
      </c>
      <c r="C102" s="36">
        <v>-99.800003000000004</v>
      </c>
      <c r="D102" s="6">
        <v>-1.1000000000000001</v>
      </c>
      <c r="F102">
        <f t="shared" si="10"/>
        <v>-92.554588788042636</v>
      </c>
      <c r="G102" s="13">
        <f t="shared" si="11"/>
        <v>1.1545887880426307</v>
      </c>
      <c r="H102" s="13">
        <f t="shared" si="12"/>
        <v>-94.681681604618504</v>
      </c>
      <c r="I102" s="13">
        <f t="shared" si="13"/>
        <v>3.2816816046184982</v>
      </c>
    </row>
    <row r="103" spans="1:9">
      <c r="A103" s="60">
        <v>-15.8</v>
      </c>
      <c r="B103" s="11">
        <f t="shared" si="15"/>
        <v>6.8000000000000007</v>
      </c>
      <c r="C103" s="48">
        <v>-22.6</v>
      </c>
      <c r="D103" s="6">
        <v>-1.1000000000000001</v>
      </c>
      <c r="F103">
        <f t="shared" si="10"/>
        <v>-16.1100485738</v>
      </c>
      <c r="G103" s="13">
        <f t="shared" si="11"/>
        <v>0.31004857379999962</v>
      </c>
      <c r="H103" s="13">
        <f t="shared" si="12"/>
        <v>-18.2840826206</v>
      </c>
      <c r="I103" s="13">
        <f t="shared" si="13"/>
        <v>2.4840826205999988</v>
      </c>
    </row>
    <row r="104" spans="1:9">
      <c r="A104" s="60">
        <v>-7.4</v>
      </c>
      <c r="B104" s="11">
        <f t="shared" si="15"/>
        <v>8</v>
      </c>
      <c r="C104" s="48">
        <v>-15.4</v>
      </c>
      <c r="D104" s="6">
        <v>-1.1000000000000001</v>
      </c>
      <c r="F104">
        <f t="shared" si="10"/>
        <v>-8.9805062401999987</v>
      </c>
      <c r="G104" s="13">
        <f t="shared" si="11"/>
        <v>1.5805062401999983</v>
      </c>
      <c r="H104" s="13">
        <f t="shared" si="12"/>
        <v>-11.158918225399999</v>
      </c>
      <c r="I104" s="13">
        <f t="shared" si="13"/>
        <v>3.7589182253999986</v>
      </c>
    </row>
    <row r="105" spans="1:9">
      <c r="A105" s="60">
        <v>7</v>
      </c>
      <c r="B105" s="11">
        <f t="shared" si="15"/>
        <v>7.2</v>
      </c>
      <c r="C105" s="48">
        <v>-0.2</v>
      </c>
      <c r="D105" s="6">
        <v>-1.1000000000000001</v>
      </c>
      <c r="F105">
        <f t="shared" si="10"/>
        <v>6.0707497974000013</v>
      </c>
      <c r="G105" s="13">
        <f t="shared" si="11"/>
        <v>0.92925020259999869</v>
      </c>
      <c r="H105" s="13">
        <f t="shared" si="12"/>
        <v>3.8830954978000007</v>
      </c>
      <c r="I105" s="13">
        <f t="shared" si="13"/>
        <v>3.1169045021999993</v>
      </c>
    </row>
    <row r="106" spans="1:9">
      <c r="A106" s="60">
        <v>195.8</v>
      </c>
      <c r="B106" s="11">
        <f t="shared" si="15"/>
        <v>5.1999940000000038</v>
      </c>
      <c r="C106" s="48">
        <v>190.60000600000001</v>
      </c>
      <c r="D106" s="6">
        <v>-1.1000000000000001</v>
      </c>
      <c r="F106">
        <f t="shared" si="10"/>
        <v>195.0036275790853</v>
      </c>
      <c r="G106" s="13">
        <f t="shared" si="11"/>
        <v>0.79637242091470739</v>
      </c>
      <c r="H106" s="13">
        <f t="shared" si="12"/>
        <v>192.699957908237</v>
      </c>
      <c r="I106" s="13">
        <f t="shared" si="13"/>
        <v>3.1000420917630152</v>
      </c>
    </row>
    <row r="107" spans="1:9">
      <c r="A107" s="60">
        <v>241.8</v>
      </c>
      <c r="B107" s="11">
        <f t="shared" si="15"/>
        <v>4.8000000000000114</v>
      </c>
      <c r="C107" s="48">
        <v>237</v>
      </c>
      <c r="D107" s="6">
        <v>-1.1000000000000001</v>
      </c>
      <c r="F107">
        <f t="shared" si="10"/>
        <v>240.94956112100002</v>
      </c>
      <c r="G107" s="13">
        <f t="shared" si="11"/>
        <v>0.85043887899999504</v>
      </c>
      <c r="H107" s="13" t="e">
        <f>#REF!+$N$3*D107+$N$4*D107*D107+$N$5*D107*D107*D107+$N$6*#REF!*D107+$N$7*#REF!*D107*D107+$N$8*#REF!*D107*D107*D107</f>
        <v>#REF!</v>
      </c>
      <c r="I107" s="13" t="e">
        <f t="shared" si="13"/>
        <v>#REF!</v>
      </c>
    </row>
    <row r="108" spans="1:9">
      <c r="A108" s="58">
        <v>293</v>
      </c>
      <c r="B108" s="11">
        <f t="shared" si="15"/>
        <v>4</v>
      </c>
      <c r="C108" s="48">
        <v>289</v>
      </c>
      <c r="D108" s="6">
        <v>-1.1000000000000001</v>
      </c>
      <c r="F108">
        <f t="shared" si="10"/>
        <v>292.44070019700001</v>
      </c>
      <c r="G108" s="13">
        <f t="shared" si="11"/>
        <v>0.55929980299998761</v>
      </c>
      <c r="H108" s="13"/>
      <c r="I108" s="13"/>
    </row>
    <row r="109" spans="1:9">
      <c r="A109" s="61">
        <v>382.6</v>
      </c>
      <c r="B109" s="11">
        <f t="shared" si="15"/>
        <v>2.3999880000000076</v>
      </c>
      <c r="C109" s="48">
        <v>380.20001200000002</v>
      </c>
      <c r="D109" s="6">
        <v>-1.1000000000000001</v>
      </c>
      <c r="F109">
        <f t="shared" si="10"/>
        <v>382.74824830517053</v>
      </c>
      <c r="G109" s="13">
        <f t="shared" si="11"/>
        <v>-0.14824830517051168</v>
      </c>
      <c r="H109" s="13"/>
      <c r="I109" s="13"/>
    </row>
    <row r="110" spans="1:9">
      <c r="A110" s="60"/>
      <c r="B110" s="11"/>
      <c r="D110" s="6"/>
      <c r="G110" s="13"/>
      <c r="H110" s="13"/>
      <c r="I110" s="13"/>
    </row>
    <row r="111" spans="1:9">
      <c r="B111" s="11"/>
      <c r="D111" s="7"/>
      <c r="G111" s="13"/>
      <c r="H111" s="13"/>
      <c r="I111" s="13"/>
    </row>
    <row r="112" spans="1:9">
      <c r="A112" s="60">
        <v>-381.4</v>
      </c>
      <c r="B112" s="11">
        <f t="shared" si="15"/>
        <v>11.999994000000015</v>
      </c>
      <c r="C112" s="36">
        <v>-393.39999399999999</v>
      </c>
      <c r="D112">
        <v>-1.3</v>
      </c>
      <c r="E112" t="s">
        <v>22</v>
      </c>
      <c r="F112">
        <f t="shared" si="10"/>
        <v>-381.2065769116665</v>
      </c>
      <c r="G112" s="13">
        <f t="shared" si="11"/>
        <v>-0.19342308833347488</v>
      </c>
      <c r="H112" s="13">
        <f t="shared" si="12"/>
        <v>-383.30944574511255</v>
      </c>
      <c r="I112" s="13">
        <f t="shared" si="13"/>
        <v>1.9094457451125777</v>
      </c>
    </row>
    <row r="113" spans="1:9">
      <c r="A113" s="60">
        <v>-321.39999999999998</v>
      </c>
      <c r="B113" s="11">
        <f t="shared" si="15"/>
        <v>10.800012000000038</v>
      </c>
      <c r="C113" s="36">
        <v>-332.20001200000002</v>
      </c>
      <c r="D113">
        <v>-1.3</v>
      </c>
      <c r="F113">
        <f t="shared" si="10"/>
        <v>-320.74371252566709</v>
      </c>
      <c r="G113" s="13">
        <f t="shared" si="11"/>
        <v>-0.65628747433288481</v>
      </c>
      <c r="H113" s="13">
        <f t="shared" si="12"/>
        <v>-322.87765191677482</v>
      </c>
      <c r="I113" s="13">
        <f t="shared" si="13"/>
        <v>1.4776519167748461</v>
      </c>
    </row>
    <row r="114" spans="1:9">
      <c r="A114" s="60">
        <v>-196.2</v>
      </c>
      <c r="B114" s="11">
        <f t="shared" si="15"/>
        <v>9.9999970000000076</v>
      </c>
      <c r="C114" s="36">
        <v>-206.199997</v>
      </c>
      <c r="D114">
        <v>-1.3</v>
      </c>
      <c r="F114">
        <f t="shared" si="10"/>
        <v>-196.26129324033323</v>
      </c>
      <c r="G114" s="13">
        <f t="shared" si="11"/>
        <v>6.1293240333242238E-2</v>
      </c>
      <c r="H114" s="13">
        <f t="shared" si="12"/>
        <v>-198.45920145305632</v>
      </c>
      <c r="I114" s="13">
        <f t="shared" si="13"/>
        <v>2.2592014530563347</v>
      </c>
    </row>
    <row r="115" spans="1:9">
      <c r="A115" s="60">
        <v>-91.4</v>
      </c>
      <c r="B115" s="11">
        <f t="shared" si="15"/>
        <v>9.1999979999999937</v>
      </c>
      <c r="C115" s="36">
        <v>-100.599998</v>
      </c>
      <c r="D115">
        <v>-1.3</v>
      </c>
      <c r="F115">
        <f t="shared" si="10"/>
        <v>-91.933183818688818</v>
      </c>
      <c r="G115" s="13">
        <f t="shared" si="11"/>
        <v>0.53318381868881204</v>
      </c>
      <c r="H115" s="13">
        <f t="shared" si="12"/>
        <v>-94.184703989304197</v>
      </c>
      <c r="I115" s="13">
        <f t="shared" si="13"/>
        <v>2.7847039893041909</v>
      </c>
    </row>
    <row r="116" spans="1:9">
      <c r="A116" s="60">
        <v>-15.8</v>
      </c>
      <c r="B116" s="11">
        <f t="shared" si="15"/>
        <v>0.40000099999999961</v>
      </c>
      <c r="C116" s="36">
        <v>-16.200001</v>
      </c>
      <c r="D116">
        <v>-1.3</v>
      </c>
      <c r="F116">
        <f t="shared" si="10"/>
        <v>-8.5497349021555902</v>
      </c>
      <c r="G116" s="13">
        <f t="shared" si="11"/>
        <v>-7.2502650978444105</v>
      </c>
      <c r="H116" s="13">
        <f t="shared" si="12"/>
        <v>-10.844104022847905</v>
      </c>
      <c r="I116" s="13">
        <f t="shared" si="13"/>
        <v>-4.9558959771520961</v>
      </c>
    </row>
    <row r="117" spans="1:9">
      <c r="A117" s="60">
        <v>7</v>
      </c>
      <c r="B117" s="11">
        <f t="shared" si="15"/>
        <v>8</v>
      </c>
      <c r="C117" s="36">
        <v>-1</v>
      </c>
      <c r="D117">
        <v>-1.3</v>
      </c>
      <c r="F117">
        <f t="shared" si="10"/>
        <v>6.4671910690000001</v>
      </c>
      <c r="G117" s="13">
        <f t="shared" si="11"/>
        <v>0.53280893099999993</v>
      </c>
      <c r="H117" s="13">
        <f t="shared" si="12"/>
        <v>4.1651050749999996</v>
      </c>
      <c r="I117" s="13" t="e">
        <f>#REF!-H117</f>
        <v>#REF!</v>
      </c>
    </row>
    <row r="118" spans="1:9">
      <c r="A118" s="60">
        <v>195.8</v>
      </c>
      <c r="B118" s="11">
        <f t="shared" si="15"/>
        <v>5.1999940000000038</v>
      </c>
      <c r="C118" s="36">
        <v>190.60000600000001</v>
      </c>
      <c r="D118">
        <v>-1.3</v>
      </c>
      <c r="F118">
        <f t="shared" si="10"/>
        <v>195.75948823233355</v>
      </c>
      <c r="G118" s="13">
        <f t="shared" si="11"/>
        <v>4.0511767666458809E-2</v>
      </c>
      <c r="H118" s="13">
        <f t="shared" si="12"/>
        <v>193.36012902288741</v>
      </c>
      <c r="I118" s="13">
        <f>A117-H118</f>
        <v>-186.36012902288741</v>
      </c>
    </row>
    <row r="119" spans="1:9">
      <c r="A119" s="60">
        <v>241.8</v>
      </c>
      <c r="B119" s="11">
        <f t="shared" si="15"/>
        <v>5.1999940000000038</v>
      </c>
      <c r="C119" s="36">
        <v>236.60000600000001</v>
      </c>
      <c r="D119">
        <v>-1.3</v>
      </c>
      <c r="F119">
        <f t="shared" si="10"/>
        <v>241.20544541833354</v>
      </c>
      <c r="G119" s="13">
        <f t="shared" si="11"/>
        <v>0.5945545816664719</v>
      </c>
      <c r="H119" s="13">
        <f t="shared" si="12"/>
        <v>238.78273251488739</v>
      </c>
      <c r="I119" s="13">
        <f>A118-H119</f>
        <v>-42.982732514887374</v>
      </c>
    </row>
    <row r="120" spans="1:9">
      <c r="A120" s="58">
        <v>293</v>
      </c>
      <c r="B120" s="11">
        <f t="shared" si="15"/>
        <v>4.3999939999999924</v>
      </c>
      <c r="C120" s="48">
        <v>288.60000600000001</v>
      </c>
      <c r="D120">
        <v>-1.3</v>
      </c>
      <c r="F120">
        <f t="shared" si="10"/>
        <v>292.57913615033351</v>
      </c>
      <c r="G120" s="13">
        <f t="shared" si="11"/>
        <v>0.42086384966648893</v>
      </c>
      <c r="H120" s="13">
        <f t="shared" si="12"/>
        <v>290.13002341888745</v>
      </c>
      <c r="I120" s="13">
        <f>A119-H120</f>
        <v>-48.330023418887436</v>
      </c>
    </row>
    <row r="121" spans="1:9">
      <c r="A121" s="61">
        <v>382.6</v>
      </c>
      <c r="B121" s="11">
        <f t="shared" si="15"/>
        <v>2.8000120000000379</v>
      </c>
      <c r="C121" s="36">
        <v>379.79998799999998</v>
      </c>
      <c r="D121">
        <v>-1.3</v>
      </c>
      <c r="F121">
        <f t="shared" si="10"/>
        <v>382.68066826633287</v>
      </c>
      <c r="G121" s="13">
        <f>A121-F121</f>
        <v>-8.066826633285018E-2</v>
      </c>
      <c r="H121" s="13">
        <f t="shared" si="12"/>
        <v>380.18525430722514</v>
      </c>
      <c r="I121" s="13">
        <f>A120-H121</f>
        <v>-87.185254307225136</v>
      </c>
    </row>
    <row r="122" spans="1:9">
      <c r="A122" s="60"/>
      <c r="B122" s="11"/>
      <c r="E122" s="43"/>
      <c r="G122" s="44"/>
      <c r="H122" s="13"/>
      <c r="I122" s="13"/>
    </row>
  </sheetData>
  <sortState ref="C117:C128">
    <sortCondition ref="C11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/>
  </sheetViews>
  <sheetFormatPr baseColWidth="10" defaultColWidth="8.83203125" defaultRowHeight="15" x14ac:dyDescent="0"/>
  <sheetData>
    <row r="1" spans="1:13">
      <c r="A1" s="1" t="s">
        <v>42</v>
      </c>
      <c r="B1" s="1"/>
      <c r="C1" s="19" t="s">
        <v>23</v>
      </c>
      <c r="D1" s="20">
        <v>57.2958</v>
      </c>
      <c r="G1">
        <f xml:space="preserve"> 40/1000*D1</f>
        <v>2.2918319999999999</v>
      </c>
    </row>
    <row r="2" spans="1:13">
      <c r="A2" s="21"/>
      <c r="B2" s="22" t="s">
        <v>24</v>
      </c>
      <c r="C2" s="23">
        <v>1.7094E-3</v>
      </c>
      <c r="D2" s="24" t="s">
        <v>25</v>
      </c>
      <c r="E2" s="23"/>
      <c r="F2" s="25">
        <v>9.7941443000000003E-2</v>
      </c>
      <c r="G2" s="26" t="s">
        <v>26</v>
      </c>
      <c r="L2" s="21" t="s">
        <v>27</v>
      </c>
    </row>
    <row r="3" spans="1:13">
      <c r="A3" s="27" t="s">
        <v>4</v>
      </c>
      <c r="B3" s="27" t="s">
        <v>28</v>
      </c>
      <c r="C3" s="27" t="s">
        <v>29</v>
      </c>
      <c r="D3" s="27" t="s">
        <v>30</v>
      </c>
      <c r="E3" s="27" t="s">
        <v>31</v>
      </c>
      <c r="G3" s="27" t="s">
        <v>32</v>
      </c>
      <c r="H3" s="27" t="s">
        <v>33</v>
      </c>
      <c r="K3" s="21"/>
    </row>
    <row r="4" spans="1:13">
      <c r="A4" s="28">
        <v>-361.82299999999998</v>
      </c>
      <c r="B4" s="29">
        <f>A4-C4</f>
        <v>-5.2489999999999668</v>
      </c>
      <c r="C4" s="4">
        <v>-356.57400000000001</v>
      </c>
      <c r="D4" s="30">
        <f>E4+$F$2</f>
        <v>3.0979414429999999</v>
      </c>
      <c r="E4">
        <v>3</v>
      </c>
      <c r="G4" s="21">
        <f>C4+$L$4*D4+$L$5*D4^2+$L$6*C4*D4</f>
        <v>-362.12084340854705</v>
      </c>
      <c r="H4" s="30">
        <f>A4-G4</f>
        <v>0.2978434085470667</v>
      </c>
      <c r="I4">
        <f>C4+$N$4*D4+$N$5*D4*D4+$N$6*D4*D4*D4+$N$7*C4*D4+$N$8*C4*D4*D4+$N$9*C4*D4*D4*D4</f>
        <v>-356.57400000000001</v>
      </c>
      <c r="J4" s="13">
        <f>I4-A4</f>
        <v>5.2489999999999668</v>
      </c>
      <c r="K4" s="21" t="s">
        <v>5</v>
      </c>
      <c r="L4" s="31">
        <v>-0.246396</v>
      </c>
      <c r="M4" t="s">
        <v>34</v>
      </c>
    </row>
    <row r="5" spans="1:13">
      <c r="A5" s="28">
        <v>-227.56899999999999</v>
      </c>
      <c r="B5" s="29">
        <f t="shared" ref="B5:B68" si="0">A5-C5</f>
        <v>-5.4939999999999998</v>
      </c>
      <c r="C5" s="4">
        <v>-222.07499999999999</v>
      </c>
      <c r="D5" s="30">
        <f t="shared" ref="D5:D68" si="1">E5+$F$2</f>
        <v>3.0979414429999999</v>
      </c>
      <c r="E5">
        <v>3</v>
      </c>
      <c r="G5" s="21">
        <f>C5+$L$4*D5+$L$5*D5^2+$L$6*C5*D5</f>
        <v>-228.05434689568247</v>
      </c>
      <c r="H5" s="30">
        <f t="shared" ref="H5:H68" si="2">A5-G5</f>
        <v>0.48534689568248268</v>
      </c>
      <c r="I5">
        <f t="shared" ref="I5:I9" si="3">C5+$N$4*D5+$N$5*D5*D5+$N$6*D5*D5*D5+$N$7*C5*D5+$N$8*C5*D5*D5+$N$9*C5*D5*D5*D5</f>
        <v>-222.07499999999999</v>
      </c>
      <c r="J5" s="13">
        <f t="shared" ref="J5:J9" si="4">I5-A5</f>
        <v>5.4939999999999998</v>
      </c>
      <c r="K5" s="21" t="s">
        <v>7</v>
      </c>
      <c r="L5" s="31">
        <v>-0.61790100000000003</v>
      </c>
      <c r="M5" t="s">
        <v>35</v>
      </c>
    </row>
    <row r="6" spans="1:13">
      <c r="A6" s="28">
        <v>-189.29599999999999</v>
      </c>
      <c r="B6" s="29">
        <f t="shared" si="0"/>
        <v>-5.0109999999999957</v>
      </c>
      <c r="C6" s="4">
        <v>-184.285</v>
      </c>
      <c r="D6" s="30">
        <f t="shared" si="1"/>
        <v>3.0979414429999999</v>
      </c>
      <c r="E6">
        <v>3</v>
      </c>
      <c r="G6" s="21">
        <f>C6+$L$4*D6+$L$5*D6^2+$L$6*C6*D6</f>
        <v>-190.38586680868443</v>
      </c>
      <c r="H6" s="30">
        <f t="shared" si="2"/>
        <v>1.0898668086844339</v>
      </c>
      <c r="I6">
        <f t="shared" si="3"/>
        <v>-184.285</v>
      </c>
      <c r="J6" s="13">
        <f t="shared" si="4"/>
        <v>5.0109999999999957</v>
      </c>
      <c r="K6" s="21" t="s">
        <v>12</v>
      </c>
      <c r="L6" s="31">
        <v>-1.0380000000000001E-3</v>
      </c>
      <c r="M6" t="s">
        <v>36</v>
      </c>
    </row>
    <row r="7" spans="1:13">
      <c r="A7" s="28"/>
      <c r="B7" s="29">
        <f t="shared" si="0"/>
        <v>0</v>
      </c>
      <c r="C7" s="4"/>
      <c r="D7" s="30">
        <f t="shared" si="1"/>
        <v>3.0979414429999999</v>
      </c>
      <c r="E7">
        <v>3</v>
      </c>
      <c r="G7" s="21"/>
      <c r="H7" s="30"/>
      <c r="J7" s="13"/>
      <c r="M7" t="s">
        <v>37</v>
      </c>
    </row>
    <row r="8" spans="1:13">
      <c r="A8" s="28">
        <v>-361.82299999999998</v>
      </c>
      <c r="B8" s="29">
        <f t="shared" si="0"/>
        <v>-3.6289999999999623</v>
      </c>
      <c r="C8" s="4">
        <v>-358.19400000000002</v>
      </c>
      <c r="D8" s="30">
        <f t="shared" si="1"/>
        <v>3.0979414429999999</v>
      </c>
      <c r="E8">
        <v>3</v>
      </c>
      <c r="G8" s="21">
        <f>C8+$L$4*D8+$L$5*D8^2+$L$6*C8*D8</f>
        <v>-363.73563403413419</v>
      </c>
      <c r="H8" s="30">
        <f t="shared" si="2"/>
        <v>1.9126340341342143</v>
      </c>
      <c r="I8">
        <f t="shared" si="3"/>
        <v>-358.19400000000002</v>
      </c>
      <c r="J8" s="13">
        <f t="shared" si="4"/>
        <v>3.6289999999999623</v>
      </c>
      <c r="M8" t="s">
        <v>38</v>
      </c>
    </row>
    <row r="9" spans="1:13">
      <c r="A9" s="28">
        <v>-227.56899999999999</v>
      </c>
      <c r="B9" s="29">
        <f t="shared" si="0"/>
        <v>-3.6329999999999814</v>
      </c>
      <c r="C9" s="4">
        <v>-223.93600000000001</v>
      </c>
      <c r="D9" s="30">
        <f t="shared" si="1"/>
        <v>3.0979414429999999</v>
      </c>
      <c r="E9">
        <v>3</v>
      </c>
      <c r="G9" s="21">
        <f>C9+$L$4*D9+$L$5*D9^2+$L$6*C9*D9</f>
        <v>-229.9093625464341</v>
      </c>
      <c r="H9" s="30">
        <f t="shared" si="2"/>
        <v>2.3403625464341076</v>
      </c>
      <c r="I9">
        <f t="shared" si="3"/>
        <v>-223.93600000000001</v>
      </c>
      <c r="J9" s="13">
        <f t="shared" si="4"/>
        <v>3.6329999999999814</v>
      </c>
      <c r="M9" t="s">
        <v>39</v>
      </c>
    </row>
    <row r="10" spans="1:13">
      <c r="A10" s="4"/>
      <c r="B10" s="29">
        <f t="shared" si="0"/>
        <v>0</v>
      </c>
      <c r="D10" s="30">
        <f t="shared" si="1"/>
        <v>3.0979414429999999</v>
      </c>
      <c r="E10">
        <v>3</v>
      </c>
      <c r="G10" s="21">
        <f t="shared" ref="G10:G73" si="5">C10+$L$4*D10+$L$5*D10^2+$L$6*C10*D10</f>
        <v>-6.693465304782964</v>
      </c>
      <c r="H10" s="30">
        <f t="shared" si="2"/>
        <v>6.693465304782964</v>
      </c>
    </row>
    <row r="11" spans="1:13">
      <c r="B11" s="29">
        <f t="shared" si="0"/>
        <v>0</v>
      </c>
      <c r="D11" s="30">
        <f t="shared" si="1"/>
        <v>3.0979414429999999</v>
      </c>
      <c r="E11">
        <v>3</v>
      </c>
      <c r="G11" s="21">
        <f t="shared" si="5"/>
        <v>-6.693465304782964</v>
      </c>
      <c r="H11" s="30">
        <f t="shared" si="2"/>
        <v>6.693465304782964</v>
      </c>
    </row>
    <row r="12" spans="1:13">
      <c r="B12" s="29">
        <f t="shared" si="0"/>
        <v>0</v>
      </c>
      <c r="D12" s="30">
        <f t="shared" si="1"/>
        <v>3.0979414429999999</v>
      </c>
      <c r="E12">
        <v>3</v>
      </c>
      <c r="G12" s="21">
        <f t="shared" si="5"/>
        <v>-6.693465304782964</v>
      </c>
      <c r="H12" s="30">
        <f t="shared" si="2"/>
        <v>6.693465304782964</v>
      </c>
    </row>
    <row r="13" spans="1:13">
      <c r="B13" s="29"/>
      <c r="D13" s="30"/>
      <c r="G13" s="21">
        <f t="shared" si="5"/>
        <v>0</v>
      </c>
      <c r="H13" s="30">
        <f t="shared" si="2"/>
        <v>0</v>
      </c>
    </row>
    <row r="14" spans="1:13">
      <c r="B14" s="29"/>
      <c r="D14" s="30"/>
      <c r="G14" s="21">
        <f t="shared" si="5"/>
        <v>0</v>
      </c>
      <c r="H14" s="30">
        <f t="shared" si="2"/>
        <v>0</v>
      </c>
    </row>
    <row r="15" spans="1:13">
      <c r="B15" s="29"/>
      <c r="D15" s="30"/>
      <c r="G15" s="21">
        <f t="shared" si="5"/>
        <v>0</v>
      </c>
      <c r="H15" s="30">
        <f t="shared" si="2"/>
        <v>0</v>
      </c>
    </row>
    <row r="16" spans="1:13">
      <c r="B16" s="29">
        <f t="shared" si="0"/>
        <v>0</v>
      </c>
      <c r="D16" s="30">
        <f t="shared" si="1"/>
        <v>2.0979414429999999</v>
      </c>
      <c r="E16">
        <v>2</v>
      </c>
      <c r="G16" s="21">
        <f t="shared" si="5"/>
        <v>-3.2365280736406778</v>
      </c>
      <c r="H16" s="30">
        <f t="shared" si="2"/>
        <v>3.2365280736406778</v>
      </c>
    </row>
    <row r="17" spans="2:8">
      <c r="B17" s="29">
        <f t="shared" si="0"/>
        <v>0</v>
      </c>
      <c r="D17" s="30">
        <f t="shared" si="1"/>
        <v>2.0979414429999999</v>
      </c>
      <c r="E17">
        <v>2</v>
      </c>
      <c r="G17" s="21">
        <f t="shared" si="5"/>
        <v>-3.2365280736406778</v>
      </c>
      <c r="H17" s="30">
        <f t="shared" si="2"/>
        <v>3.2365280736406778</v>
      </c>
    </row>
    <row r="18" spans="2:8">
      <c r="B18" s="29">
        <f t="shared" si="0"/>
        <v>0</v>
      </c>
      <c r="D18" s="30">
        <f t="shared" si="1"/>
        <v>2.0979414429999999</v>
      </c>
      <c r="E18">
        <v>2</v>
      </c>
      <c r="G18" s="21">
        <f t="shared" si="5"/>
        <v>-3.2365280736406778</v>
      </c>
      <c r="H18" s="30">
        <f t="shared" si="2"/>
        <v>3.2365280736406778</v>
      </c>
    </row>
    <row r="19" spans="2:8">
      <c r="B19" s="29">
        <f t="shared" si="0"/>
        <v>0</v>
      </c>
      <c r="D19" s="30">
        <f t="shared" si="1"/>
        <v>2.0979414429999999</v>
      </c>
      <c r="E19">
        <v>2</v>
      </c>
      <c r="G19" s="21">
        <f t="shared" si="5"/>
        <v>-3.2365280736406778</v>
      </c>
      <c r="H19" s="30">
        <f t="shared" si="2"/>
        <v>3.2365280736406778</v>
      </c>
    </row>
    <row r="20" spans="2:8">
      <c r="B20" s="29">
        <f t="shared" si="0"/>
        <v>0</v>
      </c>
      <c r="D20" s="30">
        <f t="shared" si="1"/>
        <v>2.0979414429999999</v>
      </c>
      <c r="E20">
        <v>2</v>
      </c>
      <c r="G20" s="21">
        <f t="shared" si="5"/>
        <v>-3.2365280736406778</v>
      </c>
      <c r="H20" s="30">
        <f t="shared" si="2"/>
        <v>3.2365280736406778</v>
      </c>
    </row>
    <row r="21" spans="2:8">
      <c r="B21" s="29">
        <f t="shared" si="0"/>
        <v>0</v>
      </c>
      <c r="D21" s="30">
        <f t="shared" si="1"/>
        <v>2.0979414429999999</v>
      </c>
      <c r="E21">
        <v>2</v>
      </c>
      <c r="G21" s="21">
        <f t="shared" si="5"/>
        <v>-3.2365280736406778</v>
      </c>
      <c r="H21" s="30">
        <f t="shared" si="2"/>
        <v>3.2365280736406778</v>
      </c>
    </row>
    <row r="22" spans="2:8">
      <c r="B22" s="29">
        <f t="shared" si="0"/>
        <v>0</v>
      </c>
      <c r="D22" s="30">
        <f t="shared" si="1"/>
        <v>2.0979414429999999</v>
      </c>
      <c r="E22">
        <v>2</v>
      </c>
      <c r="G22" s="21">
        <f>C22+$L$4*D22+$L$5*D22^2+$L$6*C22*D22</f>
        <v>-3.2365280736406778</v>
      </c>
      <c r="H22" s="30">
        <f t="shared" si="2"/>
        <v>3.2365280736406778</v>
      </c>
    </row>
    <row r="23" spans="2:8">
      <c r="B23" s="29">
        <f t="shared" si="0"/>
        <v>0</v>
      </c>
      <c r="D23" s="30">
        <f t="shared" si="1"/>
        <v>2.0979414429999999</v>
      </c>
      <c r="E23">
        <v>2</v>
      </c>
      <c r="G23" s="21">
        <f t="shared" si="5"/>
        <v>-3.2365280736406778</v>
      </c>
      <c r="H23" s="30">
        <f t="shared" si="2"/>
        <v>3.2365280736406778</v>
      </c>
    </row>
    <row r="24" spans="2:8">
      <c r="B24" s="29">
        <f t="shared" si="0"/>
        <v>0</v>
      </c>
      <c r="D24" s="30">
        <f t="shared" si="1"/>
        <v>2.0979414429999999</v>
      </c>
      <c r="E24">
        <v>2</v>
      </c>
      <c r="G24" s="21">
        <f t="shared" si="5"/>
        <v>-3.2365280736406778</v>
      </c>
      <c r="H24" s="30">
        <f t="shared" si="2"/>
        <v>3.2365280736406778</v>
      </c>
    </row>
    <row r="25" spans="2:8">
      <c r="B25" s="29">
        <f t="shared" si="0"/>
        <v>0</v>
      </c>
      <c r="D25" s="30">
        <f t="shared" si="1"/>
        <v>2.0979414429999999</v>
      </c>
      <c r="E25">
        <v>2</v>
      </c>
      <c r="G25" s="21">
        <f t="shared" si="5"/>
        <v>-3.2365280736406778</v>
      </c>
      <c r="H25" s="30">
        <f t="shared" si="2"/>
        <v>3.2365280736406778</v>
      </c>
    </row>
    <row r="26" spans="2:8">
      <c r="B26" s="29">
        <f t="shared" si="0"/>
        <v>0</v>
      </c>
      <c r="D26" s="30">
        <f t="shared" si="1"/>
        <v>2.0979414429999999</v>
      </c>
      <c r="E26">
        <v>2</v>
      </c>
      <c r="G26" s="21">
        <f t="shared" si="5"/>
        <v>-3.2365280736406778</v>
      </c>
      <c r="H26" s="30">
        <f t="shared" si="2"/>
        <v>3.2365280736406778</v>
      </c>
    </row>
    <row r="27" spans="2:8">
      <c r="B27" s="29">
        <f t="shared" si="0"/>
        <v>0</v>
      </c>
      <c r="D27" s="30">
        <f t="shared" si="1"/>
        <v>2.0979414429999999</v>
      </c>
      <c r="E27">
        <v>2</v>
      </c>
      <c r="G27" s="21">
        <f t="shared" si="5"/>
        <v>-3.2365280736406778</v>
      </c>
      <c r="H27" s="30">
        <f t="shared" si="2"/>
        <v>3.2365280736406778</v>
      </c>
    </row>
    <row r="28" spans="2:8">
      <c r="B28" s="29">
        <f t="shared" si="0"/>
        <v>0</v>
      </c>
      <c r="D28" s="30">
        <f t="shared" si="1"/>
        <v>9.7941443000000003E-2</v>
      </c>
      <c r="G28" s="21">
        <f t="shared" si="5"/>
        <v>-3.0059611356106516E-2</v>
      </c>
      <c r="H28" s="30">
        <f t="shared" si="2"/>
        <v>3.0059611356106516E-2</v>
      </c>
    </row>
    <row r="29" spans="2:8">
      <c r="B29" s="29">
        <f t="shared" si="0"/>
        <v>0</v>
      </c>
      <c r="D29" s="30">
        <f t="shared" si="1"/>
        <v>9.7941443000000003E-2</v>
      </c>
      <c r="G29" s="21">
        <f t="shared" si="5"/>
        <v>-3.0059611356106516E-2</v>
      </c>
      <c r="H29" s="30">
        <f t="shared" si="2"/>
        <v>3.0059611356106516E-2</v>
      </c>
    </row>
    <row r="30" spans="2:8">
      <c r="B30" s="29">
        <f t="shared" si="0"/>
        <v>0</v>
      </c>
      <c r="D30" s="30">
        <f t="shared" si="1"/>
        <v>1.0979414430000001</v>
      </c>
      <c r="E30">
        <v>1</v>
      </c>
      <c r="G30" s="21">
        <f t="shared" si="5"/>
        <v>-1.0153928424983927</v>
      </c>
      <c r="H30" s="30">
        <f t="shared" si="2"/>
        <v>1.0153928424983927</v>
      </c>
    </row>
    <row r="31" spans="2:8">
      <c r="B31" s="29">
        <f t="shared" si="0"/>
        <v>0</v>
      </c>
      <c r="D31" s="30">
        <f t="shared" si="1"/>
        <v>1.0979414430000001</v>
      </c>
      <c r="E31">
        <v>1</v>
      </c>
      <c r="G31" s="21">
        <f t="shared" si="5"/>
        <v>-1.0153928424983927</v>
      </c>
      <c r="H31" s="30">
        <f t="shared" si="2"/>
        <v>1.0153928424983927</v>
      </c>
    </row>
    <row r="32" spans="2:8">
      <c r="B32" s="29">
        <f t="shared" si="0"/>
        <v>0</v>
      </c>
      <c r="D32" s="30">
        <f t="shared" si="1"/>
        <v>1.0979414430000001</v>
      </c>
      <c r="E32">
        <v>1</v>
      </c>
      <c r="G32" s="21">
        <f t="shared" si="5"/>
        <v>-1.0153928424983927</v>
      </c>
      <c r="H32" s="30">
        <f t="shared" si="2"/>
        <v>1.0153928424983927</v>
      </c>
    </row>
    <row r="33" spans="2:8">
      <c r="B33" s="29">
        <f t="shared" si="0"/>
        <v>0</v>
      </c>
      <c r="D33" s="30">
        <f t="shared" si="1"/>
        <v>1.0979414430000001</v>
      </c>
      <c r="E33">
        <v>1</v>
      </c>
      <c r="G33" s="21">
        <f t="shared" si="5"/>
        <v>-1.0153928424983927</v>
      </c>
      <c r="H33" s="30">
        <f t="shared" si="2"/>
        <v>1.0153928424983927</v>
      </c>
    </row>
    <row r="34" spans="2:8">
      <c r="B34" s="29">
        <f t="shared" si="0"/>
        <v>0</v>
      </c>
      <c r="D34" s="30">
        <f t="shared" si="1"/>
        <v>1.0979414430000001</v>
      </c>
      <c r="E34">
        <v>1</v>
      </c>
      <c r="G34" s="21">
        <f t="shared" si="5"/>
        <v>-1.0153928424983927</v>
      </c>
      <c r="H34" s="30">
        <f t="shared" si="2"/>
        <v>1.0153928424983927</v>
      </c>
    </row>
    <row r="35" spans="2:8">
      <c r="B35" s="29">
        <f t="shared" si="0"/>
        <v>0</v>
      </c>
      <c r="D35" s="30">
        <f t="shared" si="1"/>
        <v>1.0979414430000001</v>
      </c>
      <c r="E35">
        <v>1</v>
      </c>
      <c r="G35" s="21">
        <f t="shared" si="5"/>
        <v>-1.0153928424983927</v>
      </c>
      <c r="H35" s="30">
        <f t="shared" si="2"/>
        <v>1.0153928424983927</v>
      </c>
    </row>
    <row r="36" spans="2:8">
      <c r="B36" s="29">
        <f t="shared" si="0"/>
        <v>0</v>
      </c>
      <c r="D36" s="30">
        <f t="shared" si="1"/>
        <v>1.0979414430000001</v>
      </c>
      <c r="E36">
        <v>1</v>
      </c>
      <c r="G36" s="21">
        <f t="shared" si="5"/>
        <v>-1.0153928424983927</v>
      </c>
      <c r="H36" s="30">
        <f t="shared" si="2"/>
        <v>1.0153928424983927</v>
      </c>
    </row>
    <row r="37" spans="2:8">
      <c r="B37" s="29">
        <f t="shared" si="0"/>
        <v>0</v>
      </c>
      <c r="D37" s="30">
        <f t="shared" si="1"/>
        <v>1.0979414430000001</v>
      </c>
      <c r="E37">
        <v>1</v>
      </c>
      <c r="G37" s="21">
        <f t="shared" si="5"/>
        <v>-1.0153928424983927</v>
      </c>
      <c r="H37" s="30">
        <f t="shared" si="2"/>
        <v>1.0153928424983927</v>
      </c>
    </row>
    <row r="38" spans="2:8">
      <c r="B38" s="29">
        <f t="shared" si="0"/>
        <v>0</v>
      </c>
      <c r="D38" s="30">
        <f t="shared" si="1"/>
        <v>9.7941443000000003E-2</v>
      </c>
      <c r="G38" s="21">
        <f t="shared" si="5"/>
        <v>-3.0059611356106516E-2</v>
      </c>
      <c r="H38" s="30">
        <f t="shared" si="2"/>
        <v>3.0059611356106516E-2</v>
      </c>
    </row>
    <row r="39" spans="2:8">
      <c r="B39" s="29">
        <f t="shared" si="0"/>
        <v>0</v>
      </c>
      <c r="D39" s="30">
        <f t="shared" si="1"/>
        <v>9.7941443000000003E-2</v>
      </c>
      <c r="G39" s="21">
        <f t="shared" si="5"/>
        <v>-3.0059611356106516E-2</v>
      </c>
      <c r="H39" s="30">
        <f t="shared" si="2"/>
        <v>3.0059611356106516E-2</v>
      </c>
    </row>
    <row r="40" spans="2:8">
      <c r="B40" s="29">
        <f t="shared" si="0"/>
        <v>0</v>
      </c>
      <c r="D40" s="30">
        <f t="shared" si="1"/>
        <v>9.7941443000000003E-2</v>
      </c>
      <c r="E40">
        <v>0</v>
      </c>
      <c r="G40" s="21">
        <f t="shared" si="5"/>
        <v>-3.0059611356106516E-2</v>
      </c>
      <c r="H40" s="30">
        <f t="shared" si="2"/>
        <v>3.0059611356106516E-2</v>
      </c>
    </row>
    <row r="41" spans="2:8">
      <c r="B41" s="29">
        <f t="shared" si="0"/>
        <v>0</v>
      </c>
      <c r="D41" s="30">
        <f t="shared" si="1"/>
        <v>9.7941443000000003E-2</v>
      </c>
      <c r="E41">
        <v>0</v>
      </c>
      <c r="G41" s="21">
        <f t="shared" si="5"/>
        <v>-3.0059611356106516E-2</v>
      </c>
      <c r="H41" s="30">
        <f t="shared" si="2"/>
        <v>3.0059611356106516E-2</v>
      </c>
    </row>
    <row r="42" spans="2:8">
      <c r="B42" s="29">
        <f t="shared" si="0"/>
        <v>0</v>
      </c>
      <c r="D42" s="30">
        <f t="shared" si="1"/>
        <v>9.7941443000000003E-2</v>
      </c>
      <c r="E42">
        <v>0</v>
      </c>
      <c r="G42" s="21">
        <f t="shared" si="5"/>
        <v>-3.0059611356106516E-2</v>
      </c>
      <c r="H42" s="30">
        <f t="shared" si="2"/>
        <v>3.0059611356106516E-2</v>
      </c>
    </row>
    <row r="43" spans="2:8">
      <c r="B43" s="29">
        <f t="shared" si="0"/>
        <v>0</v>
      </c>
      <c r="D43" s="30">
        <f t="shared" si="1"/>
        <v>9.7941443000000003E-2</v>
      </c>
      <c r="E43">
        <v>0</v>
      </c>
      <c r="G43" s="21">
        <f t="shared" si="5"/>
        <v>-3.0059611356106516E-2</v>
      </c>
      <c r="H43" s="30">
        <f t="shared" si="2"/>
        <v>3.0059611356106516E-2</v>
      </c>
    </row>
    <row r="44" spans="2:8">
      <c r="B44" s="29">
        <f t="shared" si="0"/>
        <v>0</v>
      </c>
      <c r="D44" s="30">
        <f t="shared" si="1"/>
        <v>9.7941443000000003E-2</v>
      </c>
      <c r="E44">
        <v>0</v>
      </c>
      <c r="G44" s="21">
        <f t="shared" si="5"/>
        <v>-3.0059611356106516E-2</v>
      </c>
      <c r="H44" s="30">
        <f t="shared" si="2"/>
        <v>3.0059611356106516E-2</v>
      </c>
    </row>
    <row r="45" spans="2:8">
      <c r="B45" s="29">
        <f t="shared" si="0"/>
        <v>0</v>
      </c>
      <c r="D45" s="30">
        <f t="shared" si="1"/>
        <v>9.7941443000000003E-2</v>
      </c>
      <c r="E45">
        <v>0</v>
      </c>
      <c r="G45" s="21">
        <f t="shared" si="5"/>
        <v>-3.0059611356106516E-2</v>
      </c>
      <c r="H45" s="30">
        <f t="shared" si="2"/>
        <v>3.0059611356106516E-2</v>
      </c>
    </row>
    <row r="46" spans="2:8">
      <c r="B46" s="29">
        <f t="shared" si="0"/>
        <v>0</v>
      </c>
      <c r="D46" s="30">
        <f t="shared" si="1"/>
        <v>9.7941443000000003E-2</v>
      </c>
      <c r="E46">
        <v>0</v>
      </c>
      <c r="G46" s="21">
        <f t="shared" si="5"/>
        <v>-3.0059611356106516E-2</v>
      </c>
      <c r="H46" s="30">
        <f t="shared" si="2"/>
        <v>3.0059611356106516E-2</v>
      </c>
    </row>
    <row r="47" spans="2:8">
      <c r="B47" s="29">
        <f t="shared" si="0"/>
        <v>0</v>
      </c>
      <c r="D47" s="30">
        <f t="shared" si="1"/>
        <v>9.7941443000000003E-2</v>
      </c>
      <c r="E47">
        <v>0</v>
      </c>
      <c r="G47" s="21">
        <f t="shared" si="5"/>
        <v>-3.0059611356106516E-2</v>
      </c>
      <c r="H47" s="30">
        <f t="shared" si="2"/>
        <v>3.0059611356106516E-2</v>
      </c>
    </row>
    <row r="48" spans="2:8">
      <c r="B48" s="29">
        <f t="shared" si="0"/>
        <v>0</v>
      </c>
      <c r="D48" s="30">
        <f t="shared" si="1"/>
        <v>9.7941443000000003E-2</v>
      </c>
      <c r="G48" s="21">
        <f t="shared" si="5"/>
        <v>-3.0059611356106516E-2</v>
      </c>
      <c r="H48" s="30">
        <f t="shared" si="2"/>
        <v>3.0059611356106516E-2</v>
      </c>
    </row>
    <row r="49" spans="2:8">
      <c r="B49" s="29">
        <f t="shared" si="0"/>
        <v>0</v>
      </c>
      <c r="D49" s="30">
        <f t="shared" si="1"/>
        <v>9.7941443000000003E-2</v>
      </c>
      <c r="G49" s="21">
        <f t="shared" si="5"/>
        <v>-3.0059611356106516E-2</v>
      </c>
      <c r="H49" s="30">
        <f t="shared" si="2"/>
        <v>3.0059611356106516E-2</v>
      </c>
    </row>
    <row r="50" spans="2:8">
      <c r="B50" s="29">
        <f t="shared" si="0"/>
        <v>0</v>
      </c>
      <c r="D50" s="30">
        <f t="shared" si="1"/>
        <v>-0.90205855700000004</v>
      </c>
      <c r="E50">
        <v>-1</v>
      </c>
      <c r="G50" s="21">
        <f t="shared" si="5"/>
        <v>-0.28052838021382054</v>
      </c>
      <c r="H50" s="30">
        <f t="shared" si="2"/>
        <v>0.28052838021382054</v>
      </c>
    </row>
    <row r="51" spans="2:8">
      <c r="B51" s="29">
        <f t="shared" si="0"/>
        <v>0</v>
      </c>
      <c r="D51" s="30">
        <f t="shared" si="1"/>
        <v>-0.90205855700000004</v>
      </c>
      <c r="E51">
        <v>-1</v>
      </c>
      <c r="G51" s="21">
        <f t="shared" si="5"/>
        <v>-0.28052838021382054</v>
      </c>
      <c r="H51" s="30">
        <f t="shared" si="2"/>
        <v>0.28052838021382054</v>
      </c>
    </row>
    <row r="52" spans="2:8">
      <c r="B52" s="29">
        <f t="shared" si="0"/>
        <v>0</v>
      </c>
      <c r="D52" s="30">
        <f t="shared" si="1"/>
        <v>-0.90205855700000004</v>
      </c>
      <c r="E52">
        <v>-1</v>
      </c>
      <c r="G52" s="21">
        <f t="shared" si="5"/>
        <v>-0.28052838021382054</v>
      </c>
      <c r="H52" s="30">
        <f t="shared" si="2"/>
        <v>0.28052838021382054</v>
      </c>
    </row>
    <row r="53" spans="2:8">
      <c r="B53" s="29">
        <f t="shared" si="0"/>
        <v>0</v>
      </c>
      <c r="D53" s="30">
        <f t="shared" si="1"/>
        <v>-0.90205855700000004</v>
      </c>
      <c r="E53">
        <v>-1</v>
      </c>
      <c r="G53" s="21">
        <f t="shared" si="5"/>
        <v>-0.28052838021382054</v>
      </c>
      <c r="H53" s="30">
        <f t="shared" si="2"/>
        <v>0.28052838021382054</v>
      </c>
    </row>
    <row r="54" spans="2:8">
      <c r="B54" s="29">
        <f t="shared" si="0"/>
        <v>0</v>
      </c>
      <c r="D54" s="30">
        <f t="shared" si="1"/>
        <v>-0.90205855700000004</v>
      </c>
      <c r="E54">
        <v>-1</v>
      </c>
      <c r="G54" s="21">
        <f t="shared" si="5"/>
        <v>-0.28052838021382054</v>
      </c>
      <c r="H54" s="30">
        <f t="shared" si="2"/>
        <v>0.28052838021382054</v>
      </c>
    </row>
    <row r="55" spans="2:8">
      <c r="B55" s="29">
        <f t="shared" si="0"/>
        <v>0</v>
      </c>
      <c r="D55" s="30">
        <f t="shared" si="1"/>
        <v>-0.90205855700000004</v>
      </c>
      <c r="E55">
        <v>-1</v>
      </c>
      <c r="G55" s="21">
        <f t="shared" si="5"/>
        <v>-0.28052838021382054</v>
      </c>
      <c r="H55" s="30">
        <f t="shared" si="2"/>
        <v>0.28052838021382054</v>
      </c>
    </row>
    <row r="56" spans="2:8">
      <c r="B56" s="29">
        <f t="shared" si="0"/>
        <v>0</v>
      </c>
      <c r="D56" s="30">
        <f t="shared" si="1"/>
        <v>-0.90205855700000004</v>
      </c>
      <c r="E56">
        <v>-1</v>
      </c>
      <c r="G56" s="21">
        <f t="shared" si="5"/>
        <v>-0.28052838021382054</v>
      </c>
      <c r="H56" s="30">
        <f t="shared" si="2"/>
        <v>0.28052838021382054</v>
      </c>
    </row>
    <row r="57" spans="2:8">
      <c r="B57" s="29">
        <f t="shared" si="0"/>
        <v>0</v>
      </c>
      <c r="D57" s="30">
        <f t="shared" si="1"/>
        <v>-0.90205855700000004</v>
      </c>
      <c r="E57">
        <v>-1</v>
      </c>
      <c r="G57" s="21">
        <f t="shared" si="5"/>
        <v>-0.28052838021382054</v>
      </c>
      <c r="H57" s="30">
        <f t="shared" si="2"/>
        <v>0.28052838021382054</v>
      </c>
    </row>
    <row r="58" spans="2:8">
      <c r="B58" s="29">
        <f t="shared" si="0"/>
        <v>0</v>
      </c>
      <c r="D58" s="30">
        <f t="shared" si="1"/>
        <v>9.7941443000000003E-2</v>
      </c>
      <c r="G58" s="21">
        <f t="shared" si="5"/>
        <v>-3.0059611356106516E-2</v>
      </c>
      <c r="H58" s="30">
        <f t="shared" si="2"/>
        <v>3.0059611356106516E-2</v>
      </c>
    </row>
    <row r="59" spans="2:8">
      <c r="B59" s="29">
        <f t="shared" si="0"/>
        <v>0</v>
      </c>
      <c r="D59" s="30">
        <f t="shared" si="1"/>
        <v>-1.9020585569999999</v>
      </c>
      <c r="E59">
        <v>-2</v>
      </c>
      <c r="G59" s="21">
        <f t="shared" si="5"/>
        <v>-1.7667991490715345</v>
      </c>
      <c r="H59" s="30">
        <f t="shared" si="2"/>
        <v>1.7667991490715345</v>
      </c>
    </row>
    <row r="60" spans="2:8">
      <c r="B60" s="29">
        <f t="shared" si="0"/>
        <v>0</v>
      </c>
      <c r="D60" s="30">
        <f t="shared" si="1"/>
        <v>-1.9020585569999999</v>
      </c>
      <c r="E60">
        <v>-2</v>
      </c>
      <c r="G60" s="21">
        <f t="shared" si="5"/>
        <v>-1.7667991490715345</v>
      </c>
      <c r="H60" s="30">
        <f t="shared" si="2"/>
        <v>1.7667991490715345</v>
      </c>
    </row>
    <row r="61" spans="2:8">
      <c r="B61" s="29">
        <f t="shared" si="0"/>
        <v>0</v>
      </c>
      <c r="D61" s="30">
        <f t="shared" si="1"/>
        <v>-1.9020585569999999</v>
      </c>
      <c r="E61">
        <v>-2</v>
      </c>
      <c r="G61" s="21">
        <f t="shared" si="5"/>
        <v>-1.7667991490715345</v>
      </c>
      <c r="H61" s="30">
        <f t="shared" si="2"/>
        <v>1.7667991490715345</v>
      </c>
    </row>
    <row r="62" spans="2:8">
      <c r="B62" s="29">
        <f t="shared" si="0"/>
        <v>0</v>
      </c>
      <c r="D62" s="30">
        <f t="shared" si="1"/>
        <v>-1.9020585569999999</v>
      </c>
      <c r="E62">
        <v>-2</v>
      </c>
      <c r="G62" s="21">
        <f t="shared" si="5"/>
        <v>-1.7667991490715345</v>
      </c>
      <c r="H62" s="30">
        <f t="shared" si="2"/>
        <v>1.7667991490715345</v>
      </c>
    </row>
    <row r="63" spans="2:8">
      <c r="B63" s="29">
        <f t="shared" si="0"/>
        <v>0</v>
      </c>
      <c r="D63" s="30">
        <f t="shared" si="1"/>
        <v>-1.9020585569999999</v>
      </c>
      <c r="E63">
        <v>-2</v>
      </c>
      <c r="G63" s="21">
        <f t="shared" si="5"/>
        <v>-1.7667991490715345</v>
      </c>
      <c r="H63" s="30">
        <f t="shared" si="2"/>
        <v>1.7667991490715345</v>
      </c>
    </row>
    <row r="64" spans="2:8">
      <c r="B64" s="29">
        <f t="shared" si="0"/>
        <v>0</v>
      </c>
      <c r="D64" s="30">
        <f t="shared" si="1"/>
        <v>-1.9020585569999999</v>
      </c>
      <c r="E64">
        <v>-2</v>
      </c>
      <c r="G64" s="21">
        <f t="shared" si="5"/>
        <v>-1.7667991490715345</v>
      </c>
      <c r="H64" s="30">
        <f t="shared" si="2"/>
        <v>1.7667991490715345</v>
      </c>
    </row>
    <row r="65" spans="2:8">
      <c r="B65" s="29">
        <f t="shared" si="0"/>
        <v>0</v>
      </c>
      <c r="D65" s="30">
        <f t="shared" si="1"/>
        <v>9.7941443000000003E-2</v>
      </c>
      <c r="G65" s="21">
        <f t="shared" si="5"/>
        <v>-3.0059611356106516E-2</v>
      </c>
      <c r="H65" s="30">
        <f t="shared" si="2"/>
        <v>3.0059611356106516E-2</v>
      </c>
    </row>
    <row r="66" spans="2:8">
      <c r="B66" s="29">
        <f t="shared" si="0"/>
        <v>0</v>
      </c>
      <c r="D66" s="30">
        <f t="shared" si="1"/>
        <v>9.7941443000000003E-2</v>
      </c>
      <c r="G66" s="21">
        <f t="shared" si="5"/>
        <v>-3.0059611356106516E-2</v>
      </c>
      <c r="H66" s="30">
        <f t="shared" si="2"/>
        <v>3.0059611356106516E-2</v>
      </c>
    </row>
    <row r="67" spans="2:8">
      <c r="B67" s="29">
        <f t="shared" si="0"/>
        <v>0</v>
      </c>
      <c r="D67" s="30">
        <f t="shared" si="1"/>
        <v>-2.9020585570000001</v>
      </c>
      <c r="E67">
        <v>-3</v>
      </c>
      <c r="G67" s="21">
        <f t="shared" si="5"/>
        <v>-4.4888719179292487</v>
      </c>
      <c r="H67" s="30">
        <f t="shared" si="2"/>
        <v>4.4888719179292487</v>
      </c>
    </row>
    <row r="68" spans="2:8">
      <c r="B68" s="29">
        <f t="shared" si="0"/>
        <v>0</v>
      </c>
      <c r="D68" s="30">
        <f t="shared" si="1"/>
        <v>-2.9020585570000001</v>
      </c>
      <c r="E68">
        <v>-3</v>
      </c>
      <c r="G68" s="21">
        <f t="shared" si="5"/>
        <v>-4.4888719179292487</v>
      </c>
      <c r="H68" s="30">
        <f t="shared" si="2"/>
        <v>4.4888719179292487</v>
      </c>
    </row>
    <row r="69" spans="2:8">
      <c r="B69" s="29">
        <f t="shared" ref="B69:B75" si="6">A69-C69</f>
        <v>0</v>
      </c>
      <c r="D69" s="30">
        <f t="shared" ref="D69:D75" si="7">E69+$F$2</f>
        <v>-2.9020585570000001</v>
      </c>
      <c r="E69">
        <v>-3</v>
      </c>
      <c r="G69" s="21">
        <f t="shared" si="5"/>
        <v>-4.4888719179292487</v>
      </c>
      <c r="H69" s="30">
        <f t="shared" ref="H69:H75" si="8">A69-G69</f>
        <v>4.4888719179292487</v>
      </c>
    </row>
    <row r="70" spans="2:8">
      <c r="B70" s="29">
        <f t="shared" si="6"/>
        <v>0</v>
      </c>
      <c r="D70" s="30">
        <f t="shared" si="7"/>
        <v>-2.9020585570000001</v>
      </c>
      <c r="E70">
        <v>-3</v>
      </c>
      <c r="G70" s="21">
        <f t="shared" si="5"/>
        <v>-4.4888719179292487</v>
      </c>
      <c r="H70" s="30">
        <f t="shared" si="8"/>
        <v>4.4888719179292487</v>
      </c>
    </row>
    <row r="71" spans="2:8">
      <c r="B71" s="29">
        <f t="shared" si="6"/>
        <v>0</v>
      </c>
      <c r="D71" s="30">
        <f t="shared" si="7"/>
        <v>-2.9020585570000001</v>
      </c>
      <c r="E71">
        <v>-3</v>
      </c>
      <c r="G71" s="21">
        <f t="shared" si="5"/>
        <v>-4.4888719179292487</v>
      </c>
      <c r="H71" s="30">
        <f t="shared" si="8"/>
        <v>4.4888719179292487</v>
      </c>
    </row>
    <row r="72" spans="2:8">
      <c r="B72" s="29">
        <f t="shared" si="6"/>
        <v>0</v>
      </c>
      <c r="D72" s="30">
        <f t="shared" si="7"/>
        <v>-2.9020585570000001</v>
      </c>
      <c r="E72">
        <v>-3</v>
      </c>
      <c r="G72" s="21">
        <f t="shared" si="5"/>
        <v>-4.4888719179292487</v>
      </c>
      <c r="H72" s="30">
        <f t="shared" si="8"/>
        <v>4.4888719179292487</v>
      </c>
    </row>
    <row r="73" spans="2:8">
      <c r="B73" s="29">
        <f t="shared" si="6"/>
        <v>0</v>
      </c>
      <c r="D73" s="30">
        <f t="shared" si="7"/>
        <v>-2.9020585570000001</v>
      </c>
      <c r="E73">
        <v>-3</v>
      </c>
      <c r="G73" s="21">
        <f t="shared" si="5"/>
        <v>-4.4888719179292487</v>
      </c>
      <c r="H73" s="30">
        <f t="shared" si="8"/>
        <v>4.4888719179292487</v>
      </c>
    </row>
    <row r="74" spans="2:8">
      <c r="B74" s="29">
        <f t="shared" si="6"/>
        <v>0</v>
      </c>
      <c r="D74" s="30">
        <f t="shared" si="7"/>
        <v>-2.9020585570000001</v>
      </c>
      <c r="E74">
        <v>-3</v>
      </c>
      <c r="G74" s="21">
        <f t="shared" ref="G74:G75" si="9">C74+$L$4*D74+$L$5*D74^2+$L$6*C74*D74</f>
        <v>-4.4888719179292487</v>
      </c>
      <c r="H74" s="30">
        <f t="shared" si="8"/>
        <v>4.4888719179292487</v>
      </c>
    </row>
    <row r="75" spans="2:8">
      <c r="B75" s="29">
        <f t="shared" si="6"/>
        <v>0</v>
      </c>
      <c r="D75" s="30">
        <f t="shared" si="7"/>
        <v>-2.9020585570000001</v>
      </c>
      <c r="E75">
        <v>-3</v>
      </c>
      <c r="G75" s="21">
        <f t="shared" si="9"/>
        <v>-4.4888719179292487</v>
      </c>
      <c r="H75" s="30">
        <f t="shared" si="8"/>
        <v>4.4888719179292487</v>
      </c>
    </row>
  </sheetData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2015-11-03T22:24:56Z</dcterms:modified>
  <dc:language>en-US</dc:language>
</cp:coreProperties>
</file>