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740" yWindow="1980" windowWidth="26400" windowHeight="18020" tabRatio="520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F4" i="1"/>
  <c r="F5" i="1"/>
  <c r="F3" i="1"/>
  <c r="F7" i="1"/>
  <c r="F8" i="1"/>
  <c r="F9" i="1"/>
  <c r="F10" i="1"/>
  <c r="F12" i="1"/>
  <c r="F13" i="1"/>
  <c r="F14" i="1"/>
  <c r="F15" i="1"/>
  <c r="F16" i="1"/>
  <c r="F18" i="1"/>
  <c r="F19" i="1"/>
  <c r="F20" i="1"/>
  <c r="F21" i="1"/>
  <c r="F22" i="1"/>
  <c r="F23" i="1"/>
  <c r="F25" i="1"/>
  <c r="F26" i="1"/>
  <c r="F27" i="1"/>
  <c r="F28" i="1"/>
  <c r="F29" i="1"/>
  <c r="F30" i="1"/>
  <c r="F32" i="1"/>
  <c r="F33" i="1"/>
  <c r="F34" i="1"/>
  <c r="F35" i="1"/>
  <c r="F36" i="1"/>
  <c r="F37" i="1"/>
  <c r="F39" i="1"/>
  <c r="F40" i="1"/>
  <c r="F41" i="1"/>
  <c r="F42" i="1"/>
  <c r="F43" i="1"/>
  <c r="F44" i="1"/>
  <c r="F47" i="1"/>
  <c r="F48" i="1"/>
  <c r="F49" i="1"/>
  <c r="F50" i="1"/>
  <c r="F51" i="1"/>
  <c r="F53" i="1"/>
  <c r="F54" i="1"/>
  <c r="F55" i="1"/>
  <c r="B16" i="1"/>
  <c r="B22" i="1"/>
  <c r="B23" i="1"/>
  <c r="B5" i="1"/>
  <c r="B7" i="1"/>
  <c r="B8" i="1"/>
  <c r="B9" i="1"/>
  <c r="B10" i="1"/>
  <c r="B12" i="1"/>
  <c r="B13" i="1"/>
  <c r="B14" i="1"/>
  <c r="B15" i="1"/>
  <c r="B18" i="1"/>
  <c r="B19" i="1"/>
  <c r="B20" i="1"/>
  <c r="B21" i="1"/>
  <c r="B25" i="1"/>
  <c r="B26" i="1"/>
  <c r="B27" i="1"/>
  <c r="B28" i="1"/>
  <c r="B29" i="1"/>
  <c r="B30" i="1"/>
  <c r="B32" i="1"/>
  <c r="B33" i="1"/>
  <c r="B34" i="1"/>
  <c r="B35" i="1"/>
  <c r="B36" i="1"/>
  <c r="B37" i="1"/>
  <c r="B39" i="1"/>
  <c r="B40" i="1"/>
  <c r="B41" i="1"/>
  <c r="B42" i="1"/>
  <c r="B43" i="1"/>
  <c r="B44" i="1"/>
  <c r="B46" i="1"/>
  <c r="B47" i="1"/>
  <c r="B48" i="1"/>
  <c r="B49" i="1"/>
  <c r="B50" i="1"/>
  <c r="B51" i="1"/>
  <c r="B53" i="1"/>
  <c r="B54" i="1"/>
  <c r="B55" i="1"/>
  <c r="G49" i="1"/>
  <c r="G50" i="1"/>
  <c r="G51" i="1"/>
  <c r="G42" i="1"/>
  <c r="G43" i="1"/>
  <c r="G44" i="1"/>
  <c r="G35" i="1"/>
  <c r="G37" i="1"/>
  <c r="G28" i="1"/>
  <c r="G29" i="1"/>
  <c r="G30" i="1"/>
  <c r="G21" i="1"/>
  <c r="G23" i="1"/>
  <c r="G15" i="1"/>
  <c r="G16" i="1"/>
  <c r="G10" i="1"/>
  <c r="G4" i="1"/>
  <c r="G5" i="1"/>
  <c r="B4" i="1"/>
  <c r="G11" i="2"/>
  <c r="G5" i="2"/>
  <c r="G7" i="2"/>
  <c r="H7" i="2"/>
  <c r="B10" i="2"/>
  <c r="B11" i="2"/>
  <c r="B12" i="2"/>
  <c r="B15" i="2"/>
  <c r="B16" i="2"/>
  <c r="B17" i="2"/>
  <c r="B19" i="2"/>
  <c r="B20" i="2"/>
  <c r="B21" i="2"/>
  <c r="B24" i="2"/>
  <c r="B25" i="2"/>
  <c r="B26" i="2"/>
  <c r="B29" i="2"/>
  <c r="B30" i="2"/>
  <c r="B31" i="2"/>
  <c r="B33" i="2"/>
  <c r="B34" i="2"/>
  <c r="B35" i="2"/>
  <c r="B6" i="2"/>
  <c r="B7" i="2"/>
  <c r="B5" i="2"/>
  <c r="G7" i="1"/>
  <c r="G8" i="1"/>
  <c r="G9" i="1"/>
  <c r="G12" i="1"/>
  <c r="G13" i="1"/>
  <c r="G14" i="1"/>
  <c r="G18" i="1"/>
  <c r="G19" i="1"/>
  <c r="G20" i="1"/>
  <c r="G25" i="1"/>
  <c r="G26" i="1"/>
  <c r="G27" i="1"/>
  <c r="G32" i="1"/>
  <c r="G33" i="1"/>
  <c r="G34" i="1"/>
  <c r="G39" i="1"/>
  <c r="G40" i="1"/>
  <c r="G41" i="1"/>
  <c r="G46" i="1"/>
  <c r="G47" i="1"/>
  <c r="G48" i="1"/>
  <c r="G53" i="1"/>
  <c r="G54" i="1"/>
  <c r="G55" i="1"/>
  <c r="G3" i="1"/>
  <c r="B3" i="1"/>
  <c r="G35" i="2"/>
  <c r="H35" i="2"/>
  <c r="G34" i="2"/>
  <c r="H34" i="2"/>
  <c r="G33" i="2"/>
  <c r="H33" i="2"/>
  <c r="G31" i="2"/>
  <c r="H31" i="2"/>
  <c r="G30" i="2"/>
  <c r="H30" i="2"/>
  <c r="G29" i="2"/>
  <c r="H29" i="2"/>
  <c r="G26" i="2"/>
  <c r="H26" i="2"/>
  <c r="G25" i="2"/>
  <c r="H25" i="2"/>
  <c r="G24" i="2"/>
  <c r="H24" i="2"/>
  <c r="G21" i="2"/>
  <c r="H21" i="2"/>
  <c r="G20" i="2"/>
  <c r="H20" i="2"/>
  <c r="G19" i="2"/>
  <c r="H19" i="2"/>
  <c r="G17" i="2"/>
  <c r="H17" i="2"/>
  <c r="G16" i="2"/>
  <c r="H16" i="2"/>
  <c r="G15" i="2"/>
  <c r="H15" i="2"/>
  <c r="G12" i="2"/>
  <c r="H12" i="2"/>
  <c r="H11" i="2"/>
  <c r="G10" i="2"/>
  <c r="H10" i="2"/>
  <c r="I9" i="2"/>
  <c r="J9" i="2"/>
  <c r="I8" i="2"/>
  <c r="J8" i="2"/>
  <c r="I6" i="2"/>
  <c r="J6" i="2"/>
  <c r="G6" i="2"/>
  <c r="H6" i="2"/>
  <c r="I5" i="2"/>
  <c r="J5" i="2"/>
  <c r="H5" i="2"/>
  <c r="I4" i="2"/>
  <c r="J4" i="2"/>
  <c r="G1" i="2"/>
</calcChain>
</file>

<file path=xl/sharedStrings.xml><?xml version="1.0" encoding="utf-8"?>
<sst xmlns="http://schemas.openxmlformats.org/spreadsheetml/2006/main" count="47" uniqueCount="40">
  <si>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</si>
  <si>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</si>
  <si>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</si>
  <si>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</si>
  <si>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</si>
  <si>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</si>
  <si>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</si>
  <si>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</si>
  <si>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</si>
  <si>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</si>
  <si>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</si>
  <si>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</si>
  <si>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</si>
  <si>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</si>
  <si>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</si>
  <si>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</si>
  <si>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</si>
  <si>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delta</t>
    <phoneticPr fontId="2" type="noConversion"/>
  </si>
  <si>
    <t>TH_tar(mdeg)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</si>
  <si>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</si>
  <si>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</si>
  <si>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</si>
  <si>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</si>
  <si>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</si>
  <si>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</si>
  <si>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</si>
  <si>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</si>
  <si>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</si>
  <si>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</si>
  <si>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</si>
  <si>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</si>
  <si>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</si>
  <si>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</si>
  <si>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</si>
  <si>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</si>
  <si>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</si>
  <si>
    <t>Center</t>
    <phoneticPr fontId="2" type="noConversion"/>
  </si>
  <si>
    <t>phi = 0deg</t>
    <phoneticPr fontId="2" type="noConversion"/>
  </si>
  <si>
    <t>xc = x1+A1*(ph) + A2*(ph)^2 + B1*x1*(ph)</t>
    <phoneticPr fontId="2" type="noConversion"/>
  </si>
  <si>
    <t>RUN#6070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</si>
</sst>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9" borderId="0" xfId="0" applyNumberFormat="1" applyFont="1" applyFill="1"/>
    <xf numFmtId="177" fontId="7" fillId="0" borderId="0" xfId="0" applyNumberFormat="1" applyFont="1"/>
    <xf numFmtId="0" fontId="7" fillId="10" borderId="0" xfId="0" applyFont="1" applyFill="1"/>
    <xf numFmtId="0" fontId="0" fillId="0" borderId="0" xfId="0" applyFont="1" applyBorder="1"/>
    <xf numFmtId="178" fontId="0" fillId="0" borderId="3" xfId="0" applyNumberFormat="1" applyFont="1" applyBorder="1"/>
    <xf numFmtId="178" fontId="3" fillId="3" borderId="0" xfId="0" applyNumberFormat="1" applyFont="1" applyFill="1"/>
    <xf numFmtId="178" fontId="0" fillId="6" borderId="0" xfId="0" applyNumberFormat="1" applyFill="1"/>
    <xf numFmtId="178" fontId="0" fillId="0" borderId="0" xfId="0" applyNumberFormat="1"/>
    <xf numFmtId="0" fontId="0" fillId="11" borderId="0" xfId="0" applyFill="1"/>
    <xf numFmtId="178" fontId="1" fillId="2" borderId="1" xfId="0" applyNumberFormat="1" applyFont="1" applyFill="1" applyBorder="1"/>
    <xf numFmtId="178" fontId="7" fillId="0" borderId="1" xfId="0" applyNumberFormat="1" applyFont="1" applyBorder="1"/>
    <xf numFmtId="178" fontId="7" fillId="8" borderId="0" xfId="0" applyNumberFormat="1" applyFont="1" applyFill="1"/>
    <xf numFmtId="178" fontId="7" fillId="0" borderId="0" xfId="0" applyNumberFormat="1" applyFont="1"/>
    <xf numFmtId="178" fontId="0" fillId="11" borderId="0" xfId="0" applyNumberFormat="1" applyFill="1"/>
    <xf numFmtId="0" fontId="0" fillId="11" borderId="4" xfId="0" applyFill="1" applyBorder="1"/>
    <xf numFmtId="176" fontId="0" fillId="0" borderId="0" xfId="0" applyNumberFormat="1" applyBorder="1"/>
    <xf numFmtId="176" fontId="0" fillId="11" borderId="0" xfId="0" applyNumberFormat="1" applyFill="1"/>
    <xf numFmtId="176" fontId="0" fillId="12" borderId="0" xfId="0" applyNumberFormat="1" applyFill="1"/>
    <xf numFmtId="0" fontId="0" fillId="12" borderId="4" xfId="0" applyFill="1" applyBorder="1"/>
  </cellXfs>
  <cellStyles count="22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0625"/>
          <c:y val="0.125837320574163"/>
          <c:w val="0.764183847907169"/>
          <c:h val="0.85980861244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TH_tar(mdeg)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'X1'!$C$3:$C$57</c:f>
              <c:numCache>
                <c:formatCode>0.000</c:formatCode>
                <c:ptCount val="55"/>
                <c:pt idx="0">
                  <c:v>-102.599998</c:v>
                </c:pt>
                <c:pt idx="1">
                  <c:v>27.799999</c:v>
                </c:pt>
                <c:pt idx="2">
                  <c:v>63.799999</c:v>
                </c:pt>
                <c:pt idx="4">
                  <c:v>-513.799988</c:v>
                </c:pt>
                <c:pt idx="5">
                  <c:v>-101.400002</c:v>
                </c:pt>
                <c:pt idx="6">
                  <c:v>28.200001</c:v>
                </c:pt>
                <c:pt idx="7">
                  <c:v>65.0</c:v>
                </c:pt>
                <c:pt idx="9">
                  <c:v>-514.200012</c:v>
                </c:pt>
                <c:pt idx="10">
                  <c:v>-101.0</c:v>
                </c:pt>
                <c:pt idx="11">
                  <c:v>29.4</c:v>
                </c:pt>
                <c:pt idx="12">
                  <c:v>66.199997</c:v>
                </c:pt>
                <c:pt idx="13">
                  <c:v>403.0</c:v>
                </c:pt>
                <c:pt idx="15">
                  <c:v>-517.400024</c:v>
                </c:pt>
                <c:pt idx="16">
                  <c:v>-104.199997</c:v>
                </c:pt>
                <c:pt idx="17">
                  <c:v>27.0</c:v>
                </c:pt>
                <c:pt idx="18">
                  <c:v>64.599998</c:v>
                </c:pt>
                <c:pt idx="19">
                  <c:v>404.200012</c:v>
                </c:pt>
                <c:pt idx="20">
                  <c:v>537.0</c:v>
                </c:pt>
                <c:pt idx="22">
                  <c:v>-523.799988</c:v>
                </c:pt>
                <c:pt idx="23">
                  <c:v>-111.0</c:v>
                </c:pt>
                <c:pt idx="24">
                  <c:v>21.0</c:v>
                </c:pt>
                <c:pt idx="25">
                  <c:v>58.599998</c:v>
                </c:pt>
                <c:pt idx="26">
                  <c:v>405.399994</c:v>
                </c:pt>
                <c:pt idx="27" formatCode="General">
                  <c:v>538.599976</c:v>
                </c:pt>
                <c:pt idx="29">
                  <c:v>-530.599976</c:v>
                </c:pt>
                <c:pt idx="30">
                  <c:v>-118.199997</c:v>
                </c:pt>
                <c:pt idx="31">
                  <c:v>14.2</c:v>
                </c:pt>
                <c:pt idx="32">
                  <c:v>52.200001</c:v>
                </c:pt>
                <c:pt idx="33">
                  <c:v>402.600006</c:v>
                </c:pt>
                <c:pt idx="34">
                  <c:v>537.400024</c:v>
                </c:pt>
                <c:pt idx="36">
                  <c:v>-537.799988</c:v>
                </c:pt>
                <c:pt idx="37">
                  <c:v>-126.199997</c:v>
                </c:pt>
                <c:pt idx="38">
                  <c:v>6.6</c:v>
                </c:pt>
                <c:pt idx="39">
                  <c:v>44.599998</c:v>
                </c:pt>
                <c:pt idx="40">
                  <c:v>398.600006</c:v>
                </c:pt>
                <c:pt idx="41">
                  <c:v>534.200012</c:v>
                </c:pt>
                <c:pt idx="43">
                  <c:v>-544.200012</c:v>
                </c:pt>
                <c:pt idx="44">
                  <c:v>-132.600006</c:v>
                </c:pt>
                <c:pt idx="45">
                  <c:v>1.4</c:v>
                </c:pt>
                <c:pt idx="46">
                  <c:v>39.400002</c:v>
                </c:pt>
                <c:pt idx="47">
                  <c:v>398.200012</c:v>
                </c:pt>
                <c:pt idx="48">
                  <c:v>531.0</c:v>
                </c:pt>
                <c:pt idx="50">
                  <c:v>-132.199997</c:v>
                </c:pt>
                <c:pt idx="51">
                  <c:v>2.2</c:v>
                </c:pt>
                <c:pt idx="52">
                  <c:v>37.799999</c:v>
                </c:pt>
              </c:numCache>
            </c:numRef>
          </c:xVal>
          <c:yVal>
            <c:numRef>
              <c:f>'X1'!$D$3:$D$57</c:f>
              <c:numCache>
                <c:formatCode>General</c:formatCode>
                <c:ptCount val="5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7">
                  <c:v>1.1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6">
                  <c:v>-0.8</c:v>
                </c:pt>
                <c:pt idx="37">
                  <c:v>-0.8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3">
                  <c:v>-1.1</c:v>
                </c:pt>
                <c:pt idx="44">
                  <c:v>-1.1</c:v>
                </c:pt>
                <c:pt idx="45">
                  <c:v>-1.1</c:v>
                </c:pt>
                <c:pt idx="46">
                  <c:v>-1.1</c:v>
                </c:pt>
                <c:pt idx="47">
                  <c:v>-1.1</c:v>
                </c:pt>
                <c:pt idx="48">
                  <c:v>-1.1</c:v>
                </c:pt>
                <c:pt idx="50">
                  <c:v>-1.3</c:v>
                </c:pt>
                <c:pt idx="51">
                  <c:v>-1.3</c:v>
                </c:pt>
                <c:pt idx="52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543464"/>
        <c:axId val="-2111165064"/>
      </c:scatterChart>
      <c:valAx>
        <c:axId val="-21115434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11165064"/>
        <c:crosses val="autoZero"/>
        <c:crossBetween val="midCat"/>
      </c:valAx>
      <c:valAx>
        <c:axId val="-211116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543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'X11'!$D$4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'X11'!$C$5:$C$41</c:f>
              <c:numCache>
                <c:formatCode>0.000</c:formatCode>
                <c:ptCount val="37"/>
                <c:pt idx="0">
                  <c:v>-198.199997</c:v>
                </c:pt>
                <c:pt idx="1">
                  <c:v>-64.599998</c:v>
                </c:pt>
                <c:pt idx="2">
                  <c:v>-27.0</c:v>
                </c:pt>
                <c:pt idx="5" formatCode="General">
                  <c:v>-197.399994</c:v>
                </c:pt>
                <c:pt idx="6" formatCode="General">
                  <c:v>-64.599998</c:v>
                </c:pt>
                <c:pt idx="7" formatCode="General">
                  <c:v>-26.6</c:v>
                </c:pt>
                <c:pt idx="10" formatCode="General">
                  <c:v>-199.399994</c:v>
                </c:pt>
                <c:pt idx="11" formatCode="General">
                  <c:v>-66.599998</c:v>
                </c:pt>
                <c:pt idx="12" formatCode="General">
                  <c:v>-29.0</c:v>
                </c:pt>
                <c:pt idx="14" formatCode="General">
                  <c:v>-200.600006</c:v>
                </c:pt>
                <c:pt idx="15" formatCode="General">
                  <c:v>-67.800003</c:v>
                </c:pt>
                <c:pt idx="16" formatCode="General">
                  <c:v>-30.200001</c:v>
                </c:pt>
                <c:pt idx="19" formatCode="General">
                  <c:v>-199.399994</c:v>
                </c:pt>
                <c:pt idx="20" formatCode="General">
                  <c:v>-66.599998</c:v>
                </c:pt>
                <c:pt idx="21" formatCode="General">
                  <c:v>-29.0</c:v>
                </c:pt>
                <c:pt idx="24" formatCode="General">
                  <c:v>-197.0</c:v>
                </c:pt>
                <c:pt idx="25" formatCode="General">
                  <c:v>-64.199997</c:v>
                </c:pt>
                <c:pt idx="26" formatCode="General">
                  <c:v>-26.6</c:v>
                </c:pt>
                <c:pt idx="28" formatCode="General">
                  <c:v>-195.800003</c:v>
                </c:pt>
                <c:pt idx="29" formatCode="General">
                  <c:v>-63.799999</c:v>
                </c:pt>
                <c:pt idx="30" formatCode="General">
                  <c:v>-25.799999</c:v>
                </c:pt>
              </c:numCache>
            </c:numRef>
          </c:xVal>
          <c:yVal>
            <c:numRef>
              <c:f>'X11'!$D$5:$D$41</c:f>
              <c:numCache>
                <c:formatCode>General</c:formatCode>
                <c:ptCount val="3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8">
                  <c:v>-3.0</c:v>
                </c:pt>
                <c:pt idx="29">
                  <c:v>-3.0</c:v>
                </c:pt>
                <c:pt idx="30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75496"/>
        <c:axId val="-2105717928"/>
      </c:scatterChart>
      <c:valAx>
        <c:axId val="-21130754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05717928"/>
        <c:crosses val="autoZero"/>
        <c:crossBetween val="midCat"/>
      </c:valAx>
      <c:valAx>
        <c:axId val="-210571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75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11</xdr:row>
      <xdr:rowOff>139700</xdr:rowOff>
    </xdr:from>
    <xdr:to>
      <xdr:col>23</xdr:col>
      <xdr:colOff>101600</xdr:colOff>
      <xdr:row>35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10</xdr:row>
      <xdr:rowOff>177800</xdr:rowOff>
    </xdr:from>
    <xdr:to>
      <xdr:col>22</xdr:col>
      <xdr:colOff>139700</xdr:colOff>
      <xdr:row>25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K5" sqref="K5"/>
    </sheetView>
  </sheetViews>
  <sheetFormatPr baseColWidth="10" defaultColWidth="8.83203125" defaultRowHeight="15" x14ac:dyDescent="0"/>
  <cols>
    <col min="3" max="3" width="8.83203125" customWidth="1"/>
    <col min="4" max="4" width="12.6640625" customWidth="1"/>
    <col min="6" max="6" width="10.5" bestFit="1" customWidth="1"/>
    <col min="7" max="7" width="8.1640625" style="42" customWidth="1"/>
    <col min="8" max="8" width="10.33203125" customWidth="1"/>
  </cols>
  <sheetData>
    <row r="1" spans="1:13">
      <c r="A1" s="1" t="s">
        <v>39</v>
      </c>
      <c r="B1" s="1"/>
      <c r="C1" s="2" t="s">
        <v>0</v>
      </c>
      <c r="D1" s="3" t="s">
        <v>1</v>
      </c>
      <c r="E1" s="2" t="s">
        <v>0</v>
      </c>
      <c r="F1" s="13"/>
      <c r="G1" s="39" t="s">
        <v>1</v>
      </c>
      <c r="H1" s="38"/>
    </row>
    <row r="2" spans="1:13">
      <c r="A2" s="4" t="s">
        <v>3</v>
      </c>
      <c r="B2" s="4" t="s">
        <v>16</v>
      </c>
      <c r="C2" s="4" t="s">
        <v>15</v>
      </c>
      <c r="D2" s="4" t="s">
        <v>18</v>
      </c>
      <c r="F2" s="12" t="s">
        <v>14</v>
      </c>
      <c r="G2" s="40" t="s">
        <v>17</v>
      </c>
      <c r="H2" s="12"/>
      <c r="K2" t="s">
        <v>2</v>
      </c>
    </row>
    <row r="3" spans="1:13">
      <c r="A3" s="52">
        <v>-111</v>
      </c>
      <c r="B3" s="5">
        <f>A3-C3</f>
        <v>-8.4000020000000006</v>
      </c>
      <c r="C3" s="16">
        <v>-102.599998</v>
      </c>
      <c r="D3" s="8">
        <v>1.3</v>
      </c>
      <c r="E3" s="18" t="s">
        <v>5</v>
      </c>
      <c r="F3" s="16">
        <f>C3+$K$3*D3+$K$4*D3*D3+$K$5*D3*D3*D3+$K$6*C3*D3+$K$7*C3*D3*D3+$K$8*C3*D3*D3*D3</f>
        <v>-109.89525211731512</v>
      </c>
      <c r="G3" s="41">
        <f>F3-A3</f>
        <v>1.104747882684876</v>
      </c>
      <c r="H3" s="19"/>
      <c r="I3" s="19"/>
      <c r="J3" t="s">
        <v>4</v>
      </c>
      <c r="K3" s="43">
        <v>-12.388102999999999</v>
      </c>
      <c r="M3" s="18">
        <v>-12.480433</v>
      </c>
    </row>
    <row r="4" spans="1:13">
      <c r="A4" s="52">
        <v>21</v>
      </c>
      <c r="B4" s="5">
        <f t="shared" ref="B4:B55" si="0">A4-C4</f>
        <v>-6.7999989999999997</v>
      </c>
      <c r="C4" s="5">
        <v>27.799999</v>
      </c>
      <c r="D4" s="8">
        <v>1.3</v>
      </c>
      <c r="F4" s="16">
        <f t="shared" ref="F4:F5" si="1">C4+$K$3*D4+$K$4*D4*D4+$K$5*D4*D4*D4+$K$6*C4*D4+$K$7*C4*D4*D4+$K$8*C4*D4*D4*D4</f>
        <v>21.488279557657556</v>
      </c>
      <c r="G4" s="41">
        <f t="shared" ref="G4:G5" si="2">F4-A4</f>
        <v>0.48827955765755604</v>
      </c>
      <c r="H4" s="19"/>
      <c r="I4" s="19"/>
      <c r="J4" t="s">
        <v>6</v>
      </c>
      <c r="K4" s="43">
        <v>3.9789910000000002</v>
      </c>
      <c r="L4">
        <v>4.2003599999999999</v>
      </c>
      <c r="M4" s="18">
        <v>5.1463549999999998</v>
      </c>
    </row>
    <row r="5" spans="1:13">
      <c r="A5" s="52">
        <v>58.6</v>
      </c>
      <c r="B5" s="5">
        <f t="shared" si="0"/>
        <v>-5.1999989999999983</v>
      </c>
      <c r="C5" s="5">
        <v>63.799999</v>
      </c>
      <c r="D5" s="8">
        <v>1.3</v>
      </c>
      <c r="F5" s="16">
        <f t="shared" si="1"/>
        <v>57.759807541657558</v>
      </c>
      <c r="G5" s="41">
        <f t="shared" si="2"/>
        <v>-0.84019245834244316</v>
      </c>
      <c r="H5" s="19"/>
      <c r="I5" s="19"/>
      <c r="J5" t="s">
        <v>7</v>
      </c>
      <c r="K5" s="43">
        <v>1.301156</v>
      </c>
      <c r="L5">
        <v>2.4438879999999998</v>
      </c>
      <c r="M5" s="18">
        <v>1.898145</v>
      </c>
    </row>
    <row r="6" spans="1:13">
      <c r="A6" s="6"/>
      <c r="B6" s="5"/>
      <c r="C6" s="5"/>
      <c r="D6" s="8"/>
      <c r="F6" s="16"/>
      <c r="G6" s="41"/>
      <c r="H6" s="19"/>
      <c r="I6" s="19"/>
      <c r="K6" s="43">
        <v>1.7648E-2</v>
      </c>
      <c r="M6" s="18"/>
    </row>
    <row r="7" spans="1:13">
      <c r="A7" s="52">
        <v>-523.79999999999995</v>
      </c>
      <c r="B7" s="5">
        <f t="shared" si="0"/>
        <v>-10.00001199999997</v>
      </c>
      <c r="C7" s="5">
        <v>-513.79998799999998</v>
      </c>
      <c r="D7" s="22">
        <v>1.1000000000000001</v>
      </c>
      <c r="F7" s="16">
        <f t="shared" ref="F4:F55" si="3">C7+$K$3*D7+$K$4*D7*D7+$K$5*D7*D7*D7+$K$6*C7*D7+$K$7*C7*D7*D7+$K$8*C7*D7*D7*D7</f>
        <v>-525.92173078585961</v>
      </c>
      <c r="G7" s="41">
        <f t="shared" ref="G7:G55" si="4">F7-A7</f>
        <v>-2.1217307858596541</v>
      </c>
      <c r="H7" s="19"/>
      <c r="I7" s="19"/>
      <c r="K7" s="43">
        <v>-1.4580000000000001E-3</v>
      </c>
      <c r="L7">
        <v>6.8999999999999997E-5</v>
      </c>
      <c r="M7">
        <v>5.1479999999999998E-3</v>
      </c>
    </row>
    <row r="8" spans="1:13">
      <c r="A8" s="52">
        <v>-111</v>
      </c>
      <c r="B8" s="5">
        <f t="shared" si="0"/>
        <v>-9.5999979999999994</v>
      </c>
      <c r="C8" s="5">
        <v>-101.400002</v>
      </c>
      <c r="D8" s="22">
        <v>1.1000000000000001</v>
      </c>
      <c r="F8" s="16">
        <f t="shared" si="3"/>
        <v>-109.47540314242337</v>
      </c>
      <c r="G8" s="41">
        <f t="shared" si="4"/>
        <v>1.5245968575766256</v>
      </c>
      <c r="H8" s="19"/>
      <c r="I8" s="19"/>
      <c r="K8" s="43">
        <v>-5.888E-3</v>
      </c>
      <c r="L8">
        <v>-3.6229999999999999E-3</v>
      </c>
      <c r="M8">
        <v>-5.3920000000000001E-3</v>
      </c>
    </row>
    <row r="9" spans="1:13">
      <c r="A9" s="52">
        <v>21</v>
      </c>
      <c r="B9" s="5">
        <f t="shared" si="0"/>
        <v>-7.2000010000000003</v>
      </c>
      <c r="C9" s="5">
        <v>28.200001</v>
      </c>
      <c r="D9" s="22">
        <v>1.1000000000000001</v>
      </c>
      <c r="F9" s="16">
        <f t="shared" si="3"/>
        <v>21.396195170211694</v>
      </c>
      <c r="G9" s="41">
        <f t="shared" si="4"/>
        <v>0.39619517021169415</v>
      </c>
      <c r="H9" s="19"/>
      <c r="I9" s="19"/>
    </row>
    <row r="10" spans="1:13">
      <c r="A10" s="52">
        <v>58.6</v>
      </c>
      <c r="B10" s="5">
        <f t="shared" si="0"/>
        <v>-6.3999999999999986</v>
      </c>
      <c r="C10" s="5">
        <v>65</v>
      </c>
      <c r="D10" s="22">
        <v>1.1000000000000001</v>
      </c>
      <c r="F10" s="16">
        <f t="shared" si="3"/>
        <v>58.557264426000003</v>
      </c>
      <c r="G10" s="41">
        <f t="shared" si="4"/>
        <v>-4.2735573999998167E-2</v>
      </c>
      <c r="H10" s="19"/>
      <c r="I10" s="19"/>
    </row>
    <row r="11" spans="1:13">
      <c r="A11" s="6"/>
      <c r="B11" s="5"/>
      <c r="C11" s="5"/>
      <c r="D11" s="22"/>
      <c r="F11" s="16"/>
      <c r="G11" s="41"/>
      <c r="H11" s="19"/>
      <c r="I11" s="19"/>
    </row>
    <row r="12" spans="1:13">
      <c r="A12" s="52">
        <v>-523.79999999999995</v>
      </c>
      <c r="B12" s="5">
        <f t="shared" si="0"/>
        <v>-9.5999879999999393</v>
      </c>
      <c r="C12" s="17">
        <v>-514.20001200000002</v>
      </c>
      <c r="D12" s="20">
        <v>0.8</v>
      </c>
      <c r="E12" s="8" t="s">
        <v>8</v>
      </c>
      <c r="F12" s="16">
        <f t="shared" si="3"/>
        <v>-526.12748327084739</v>
      </c>
      <c r="G12" s="41">
        <f t="shared" si="4"/>
        <v>-2.3274832708474378</v>
      </c>
      <c r="H12" s="19"/>
      <c r="I12" s="19"/>
    </row>
    <row r="13" spans="1:13">
      <c r="A13" s="52">
        <v>-111</v>
      </c>
      <c r="B13" s="5">
        <f t="shared" si="0"/>
        <v>-10</v>
      </c>
      <c r="C13" s="5">
        <v>-101</v>
      </c>
      <c r="D13" s="9">
        <v>0.8</v>
      </c>
      <c r="F13" s="16">
        <f t="shared" si="3"/>
        <v>-108.724969312</v>
      </c>
      <c r="G13" s="41">
        <f t="shared" si="4"/>
        <v>2.2750306880000011</v>
      </c>
      <c r="H13" s="19"/>
      <c r="I13" s="19"/>
    </row>
    <row r="14" spans="1:13">
      <c r="A14" s="52">
        <v>21</v>
      </c>
      <c r="B14" s="5">
        <f t="shared" si="0"/>
        <v>-8.3999999999999986</v>
      </c>
      <c r="C14" s="5">
        <v>29.4</v>
      </c>
      <c r="D14" s="9">
        <v>0.8</v>
      </c>
      <c r="F14" s="16">
        <f t="shared" si="3"/>
        <v>23.001280057599999</v>
      </c>
      <c r="G14" s="41">
        <f t="shared" si="4"/>
        <v>2.0012800575999989</v>
      </c>
      <c r="H14" s="19"/>
      <c r="I14" s="19"/>
    </row>
    <row r="15" spans="1:13">
      <c r="A15" s="52">
        <v>58.6</v>
      </c>
      <c r="B15" s="5">
        <f t="shared" si="0"/>
        <v>-7.5999969999999948</v>
      </c>
      <c r="C15" s="5">
        <v>66.199996999999996</v>
      </c>
      <c r="D15" s="9">
        <v>0.8</v>
      </c>
      <c r="F15" s="16">
        <f t="shared" si="3"/>
        <v>60.175555990288125</v>
      </c>
      <c r="G15" s="41">
        <f t="shared" si="4"/>
        <v>1.5755559902881231</v>
      </c>
      <c r="H15" s="19"/>
      <c r="I15" s="19"/>
    </row>
    <row r="16" spans="1:13">
      <c r="A16" s="52">
        <v>405.4</v>
      </c>
      <c r="B16" s="5">
        <f t="shared" si="0"/>
        <v>2.3999999999999773</v>
      </c>
      <c r="C16" s="5">
        <v>403</v>
      </c>
      <c r="D16" s="9">
        <v>0.8</v>
      </c>
      <c r="F16" s="16">
        <f t="shared" si="3"/>
        <v>400.40102518400005</v>
      </c>
      <c r="G16" s="41">
        <f t="shared" si="4"/>
        <v>-4.9989748159999294</v>
      </c>
      <c r="H16" s="19"/>
      <c r="I16" s="19"/>
    </row>
    <row r="17" spans="1:11">
      <c r="A17" s="53"/>
      <c r="B17" s="5"/>
      <c r="D17" s="9"/>
      <c r="F17" s="16"/>
      <c r="G17" s="41"/>
      <c r="H17" s="19"/>
      <c r="I17" s="19"/>
    </row>
    <row r="18" spans="1:11" s="11" customFormat="1">
      <c r="A18" s="52">
        <v>-523.79999999999995</v>
      </c>
      <c r="B18" s="5">
        <f t="shared" si="0"/>
        <v>-6.3999759999999242</v>
      </c>
      <c r="C18" s="7">
        <v>-517.40002400000003</v>
      </c>
      <c r="D18" s="8">
        <v>0.4</v>
      </c>
      <c r="E18" s="24" t="s">
        <v>9</v>
      </c>
      <c r="F18" s="16">
        <f t="shared" si="3"/>
        <v>-524.97211094197814</v>
      </c>
      <c r="G18" s="41">
        <f t="shared" si="4"/>
        <v>-1.1721109419781897</v>
      </c>
      <c r="H18" s="19"/>
      <c r="I18" s="19"/>
    </row>
    <row r="19" spans="1:11" s="11" customFormat="1">
      <c r="A19" s="52">
        <v>-111</v>
      </c>
      <c r="B19" s="5">
        <f t="shared" si="0"/>
        <v>-6.8000030000000038</v>
      </c>
      <c r="C19" s="5">
        <v>-104.199997</v>
      </c>
      <c r="D19" s="9">
        <v>0.4</v>
      </c>
      <c r="E19" s="23"/>
      <c r="F19" s="16">
        <f t="shared" si="3"/>
        <v>-109.10732060625274</v>
      </c>
      <c r="G19" s="41">
        <f t="shared" si="4"/>
        <v>1.8926793937472581</v>
      </c>
      <c r="H19" s="19"/>
      <c r="I19" s="19"/>
    </row>
    <row r="20" spans="1:11" s="11" customFormat="1">
      <c r="A20" s="52">
        <v>21</v>
      </c>
      <c r="B20" s="5">
        <f t="shared" si="0"/>
        <v>-6</v>
      </c>
      <c r="C20" s="5">
        <v>27</v>
      </c>
      <c r="D20" s="9">
        <v>0.4</v>
      </c>
      <c r="E20" s="23"/>
      <c r="F20" s="16">
        <f t="shared" si="3"/>
        <v>22.938796720000003</v>
      </c>
      <c r="G20" s="41">
        <f t="shared" si="4"/>
        <v>1.9387967200000027</v>
      </c>
      <c r="H20" s="19"/>
      <c r="I20" s="19"/>
    </row>
    <row r="21" spans="1:11" s="11" customFormat="1">
      <c r="A21" s="52">
        <v>58.6</v>
      </c>
      <c r="B21" s="5">
        <f t="shared" si="0"/>
        <v>-5.9999979999999979</v>
      </c>
      <c r="C21" s="5">
        <v>64.599997999999999</v>
      </c>
      <c r="D21" s="9">
        <v>0.4</v>
      </c>
      <c r="E21" s="23"/>
      <c r="F21" s="16">
        <f t="shared" si="3"/>
        <v>60.781280415901819</v>
      </c>
      <c r="G21" s="41">
        <f t="shared" si="4"/>
        <v>2.1812804159018171</v>
      </c>
      <c r="H21" s="19"/>
      <c r="I21" s="19"/>
    </row>
    <row r="22" spans="1:11" s="11" customFormat="1">
      <c r="A22" s="52">
        <v>405.4</v>
      </c>
      <c r="B22" s="5">
        <f t="shared" si="0"/>
        <v>1.1999879999999621</v>
      </c>
      <c r="C22" s="5">
        <v>404.20001200000002</v>
      </c>
      <c r="D22" s="9">
        <v>0.4</v>
      </c>
      <c r="E22" s="23"/>
      <c r="F22" s="16">
        <f t="shared" si="3"/>
        <v>402.57140479098911</v>
      </c>
      <c r="G22" s="41"/>
      <c r="H22" s="19"/>
      <c r="I22" s="19"/>
    </row>
    <row r="23" spans="1:11" s="11" customFormat="1">
      <c r="A23" s="53">
        <v>538.59997599999997</v>
      </c>
      <c r="B23" s="5">
        <f t="shared" si="0"/>
        <v>1.5999759999999696</v>
      </c>
      <c r="C23" s="5">
        <v>537</v>
      </c>
      <c r="D23" s="9">
        <v>0.4</v>
      </c>
      <c r="E23" s="23"/>
      <c r="F23" s="16">
        <f t="shared" si="3"/>
        <v>536.22783159999994</v>
      </c>
      <c r="G23" s="41">
        <f t="shared" si="4"/>
        <v>-2.3721444000000247</v>
      </c>
      <c r="H23" s="19"/>
      <c r="I23" s="19"/>
    </row>
    <row r="24" spans="1:11" s="11" customFormat="1">
      <c r="A24" s="6"/>
      <c r="B24" s="5"/>
      <c r="C24" s="5"/>
      <c r="D24" s="9"/>
      <c r="E24" s="23"/>
      <c r="F24" s="16"/>
      <c r="G24" s="41"/>
      <c r="H24" s="19"/>
      <c r="I24" s="19"/>
    </row>
    <row r="25" spans="1:11">
      <c r="A25" s="51">
        <v>-523.79998799999998</v>
      </c>
      <c r="B25" s="5">
        <f t="shared" si="0"/>
        <v>0</v>
      </c>
      <c r="C25" s="51">
        <v>-523.79998799999998</v>
      </c>
      <c r="D25" s="21">
        <v>0</v>
      </c>
      <c r="E25" s="25" t="s">
        <v>10</v>
      </c>
      <c r="F25" s="16">
        <f t="shared" si="3"/>
        <v>-523.79998799999998</v>
      </c>
      <c r="G25" s="41">
        <f t="shared" si="4"/>
        <v>0</v>
      </c>
      <c r="H25" s="19"/>
      <c r="I25" s="19"/>
      <c r="J25">
        <v>-198.60000600000001</v>
      </c>
      <c r="K25" s="15">
        <v>-199</v>
      </c>
    </row>
    <row r="26" spans="1:11">
      <c r="A26" s="51">
        <v>-111</v>
      </c>
      <c r="B26" s="5">
        <f t="shared" si="0"/>
        <v>0</v>
      </c>
      <c r="C26" s="51">
        <v>-111</v>
      </c>
      <c r="D26" s="10">
        <v>0</v>
      </c>
      <c r="E26" s="26"/>
      <c r="F26" s="16">
        <f t="shared" si="3"/>
        <v>-111</v>
      </c>
      <c r="G26" s="41">
        <f t="shared" si="4"/>
        <v>0</v>
      </c>
      <c r="H26" s="19"/>
      <c r="I26" s="19"/>
      <c r="J26">
        <v>-66.199996999999996</v>
      </c>
      <c r="K26" s="6">
        <v>-66.199996999999996</v>
      </c>
    </row>
    <row r="27" spans="1:11">
      <c r="A27" s="51">
        <v>21</v>
      </c>
      <c r="B27" s="5">
        <f t="shared" si="0"/>
        <v>0</v>
      </c>
      <c r="C27" s="51">
        <v>21</v>
      </c>
      <c r="D27" s="10">
        <v>0</v>
      </c>
      <c r="E27" s="26"/>
      <c r="F27" s="16">
        <f t="shared" si="3"/>
        <v>21</v>
      </c>
      <c r="G27" s="41">
        <f t="shared" si="4"/>
        <v>0</v>
      </c>
      <c r="H27" s="19"/>
      <c r="I27" s="19"/>
      <c r="J27">
        <v>-28.6</v>
      </c>
      <c r="K27" s="6">
        <v>-28.6</v>
      </c>
    </row>
    <row r="28" spans="1:11">
      <c r="A28" s="51">
        <v>58.599997999999999</v>
      </c>
      <c r="B28" s="5">
        <f t="shared" si="0"/>
        <v>0</v>
      </c>
      <c r="C28" s="51">
        <v>58.599997999999999</v>
      </c>
      <c r="D28" s="10">
        <v>0</v>
      </c>
      <c r="E28" s="26"/>
      <c r="F28" s="16">
        <f t="shared" si="3"/>
        <v>58.599997999999999</v>
      </c>
      <c r="G28" s="41">
        <f t="shared" si="4"/>
        <v>0</v>
      </c>
      <c r="H28" s="19"/>
      <c r="I28" s="19"/>
      <c r="K28" s="6"/>
    </row>
    <row r="29" spans="1:11">
      <c r="A29" s="51">
        <v>405.39999399999999</v>
      </c>
      <c r="B29" s="5">
        <f t="shared" si="0"/>
        <v>0</v>
      </c>
      <c r="C29" s="51">
        <v>405.39999399999999</v>
      </c>
      <c r="D29" s="10">
        <v>0</v>
      </c>
      <c r="E29" s="26"/>
      <c r="F29" s="16">
        <f t="shared" si="3"/>
        <v>405.39999399999999</v>
      </c>
      <c r="G29" s="41">
        <f t="shared" si="4"/>
        <v>0</v>
      </c>
      <c r="H29" s="19"/>
      <c r="I29" s="19"/>
      <c r="K29" s="6"/>
    </row>
    <row r="30" spans="1:11">
      <c r="A30" s="49">
        <v>538.59997599999997</v>
      </c>
      <c r="B30" s="5">
        <f t="shared" si="0"/>
        <v>0</v>
      </c>
      <c r="C30" s="49">
        <v>538.59997599999997</v>
      </c>
      <c r="D30" s="10">
        <v>0</v>
      </c>
      <c r="E30" s="26"/>
      <c r="F30" s="16">
        <f t="shared" si="3"/>
        <v>538.59997599999997</v>
      </c>
      <c r="G30" s="41">
        <f t="shared" si="4"/>
        <v>0</v>
      </c>
      <c r="H30" s="19"/>
      <c r="I30" s="19"/>
      <c r="K30" s="6"/>
    </row>
    <row r="31" spans="1:11">
      <c r="A31" s="6"/>
      <c r="B31" s="5"/>
      <c r="C31" s="6"/>
      <c r="D31" s="10"/>
      <c r="E31" s="26"/>
      <c r="F31" s="16"/>
      <c r="G31" s="41"/>
      <c r="H31" s="19"/>
      <c r="I31" s="19"/>
    </row>
    <row r="32" spans="1:11">
      <c r="A32" s="51">
        <v>-523.79998799999998</v>
      </c>
      <c r="B32" s="5">
        <f t="shared" si="0"/>
        <v>6.7999879999999848</v>
      </c>
      <c r="C32" s="7">
        <v>-530.59997599999997</v>
      </c>
      <c r="D32" s="8">
        <v>-0.4</v>
      </c>
      <c r="E32" s="8" t="s">
        <v>11</v>
      </c>
      <c r="F32" s="16">
        <f t="shared" si="3"/>
        <v>-521.42192756117549</v>
      </c>
      <c r="G32" s="41">
        <f t="shared" si="4"/>
        <v>2.378060438824491</v>
      </c>
      <c r="H32" s="19"/>
      <c r="I32" s="19"/>
    </row>
    <row r="33" spans="1:9">
      <c r="A33" s="51">
        <v>-111</v>
      </c>
      <c r="B33" s="5">
        <f t="shared" si="0"/>
        <v>7.1999969999999962</v>
      </c>
      <c r="C33" s="5">
        <v>-118.199997</v>
      </c>
      <c r="D33" s="9">
        <v>-0.4</v>
      </c>
      <c r="F33" s="16">
        <f t="shared" si="3"/>
        <v>-111.87396165114694</v>
      </c>
      <c r="G33" s="41">
        <f t="shared" si="4"/>
        <v>-0.87396165114694213</v>
      </c>
      <c r="H33" s="19"/>
      <c r="I33" s="19"/>
    </row>
    <row r="34" spans="1:9">
      <c r="A34" s="51">
        <v>21</v>
      </c>
      <c r="B34" s="5">
        <f t="shared" si="0"/>
        <v>6.8000000000000007</v>
      </c>
      <c r="C34" s="5">
        <v>14.2</v>
      </c>
      <c r="D34" s="9">
        <v>-0.4</v>
      </c>
      <c r="F34" s="16">
        <f t="shared" si="3"/>
        <v>19.610403574399999</v>
      </c>
      <c r="G34" s="41">
        <f t="shared" si="4"/>
        <v>-1.3895964256000006</v>
      </c>
      <c r="H34" s="19"/>
      <c r="I34" s="19"/>
    </row>
    <row r="35" spans="1:9">
      <c r="A35" s="51">
        <v>58.599997999999999</v>
      </c>
      <c r="B35" s="5">
        <f t="shared" si="0"/>
        <v>6.399996999999999</v>
      </c>
      <c r="C35" s="5">
        <v>52.200001</v>
      </c>
      <c r="D35" s="9">
        <v>-0.4</v>
      </c>
      <c r="F35" s="16">
        <f t="shared" si="3"/>
        <v>57.34760994348435</v>
      </c>
      <c r="G35" s="41">
        <f t="shared" si="4"/>
        <v>-1.2523880565156489</v>
      </c>
      <c r="H35" s="19"/>
      <c r="I35" s="19"/>
    </row>
    <row r="36" spans="1:9">
      <c r="A36" s="51">
        <v>405.39999399999999</v>
      </c>
      <c r="B36" s="5">
        <f t="shared" si="0"/>
        <v>2.7999879999999848</v>
      </c>
      <c r="C36" s="5">
        <v>402.60000600000001</v>
      </c>
      <c r="D36" s="9">
        <v>-0.4</v>
      </c>
      <c r="F36" s="16">
        <f t="shared" si="3"/>
        <v>405.3243718497061</v>
      </c>
      <c r="G36" s="41"/>
      <c r="H36" s="19"/>
      <c r="I36" s="19"/>
    </row>
    <row r="37" spans="1:9">
      <c r="A37" s="49">
        <v>538.59997599999997</v>
      </c>
      <c r="B37" s="5">
        <f t="shared" si="0"/>
        <v>1.1999519999999393</v>
      </c>
      <c r="C37" s="50">
        <v>537.40002400000003</v>
      </c>
      <c r="D37" s="9">
        <v>-0.4</v>
      </c>
      <c r="F37" s="16">
        <f t="shared" si="3"/>
        <v>539.19216037482465</v>
      </c>
      <c r="G37" s="41">
        <f t="shared" si="4"/>
        <v>0.59218437482468289</v>
      </c>
      <c r="H37" s="19"/>
      <c r="I37" s="19"/>
    </row>
    <row r="38" spans="1:9">
      <c r="A38" s="6"/>
      <c r="B38" s="5"/>
      <c r="C38" s="50"/>
      <c r="D38" s="9"/>
      <c r="F38" s="16"/>
      <c r="G38" s="41"/>
      <c r="H38" s="19"/>
      <c r="I38" s="19"/>
    </row>
    <row r="39" spans="1:9">
      <c r="A39" s="52">
        <v>-523.79999999999995</v>
      </c>
      <c r="B39" s="5">
        <f t="shared" si="0"/>
        <v>13.99998800000003</v>
      </c>
      <c r="C39" s="7">
        <v>-537.79998799999998</v>
      </c>
      <c r="D39" s="8">
        <v>-0.8</v>
      </c>
      <c r="E39" s="8" t="s">
        <v>12</v>
      </c>
      <c r="F39" s="16">
        <f t="shared" si="3"/>
        <v>-519.53571791724244</v>
      </c>
      <c r="G39" s="41">
        <f t="shared" si="4"/>
        <v>4.2642820827575179</v>
      </c>
      <c r="H39" s="19"/>
      <c r="I39" s="19"/>
    </row>
    <row r="40" spans="1:9">
      <c r="A40" s="52">
        <v>-111</v>
      </c>
      <c r="B40" s="5">
        <f t="shared" si="0"/>
        <v>15.199996999999996</v>
      </c>
      <c r="C40" s="5">
        <v>-126.199997</v>
      </c>
      <c r="D40" s="9">
        <v>-0.8</v>
      </c>
      <c r="F40" s="16">
        <f t="shared" si="3"/>
        <v>-112.89010003131057</v>
      </c>
      <c r="G40" s="41">
        <f t="shared" si="4"/>
        <v>-1.8901000313105669</v>
      </c>
      <c r="H40" s="19"/>
      <c r="I40" s="19"/>
    </row>
    <row r="41" spans="1:9">
      <c r="A41" s="52">
        <v>21</v>
      </c>
      <c r="B41" s="5">
        <f t="shared" si="0"/>
        <v>14.4</v>
      </c>
      <c r="C41" s="7">
        <v>6.6</v>
      </c>
      <c r="D41" s="9">
        <v>-0.8</v>
      </c>
      <c r="F41" s="16">
        <f t="shared" si="3"/>
        <v>18.311401465600003</v>
      </c>
      <c r="G41" s="41">
        <f t="shared" si="4"/>
        <v>-2.688598534399997</v>
      </c>
      <c r="H41" s="19"/>
      <c r="I41" s="19"/>
    </row>
    <row r="42" spans="1:9">
      <c r="A42" s="52">
        <v>58.6</v>
      </c>
      <c r="B42" s="5">
        <f t="shared" si="0"/>
        <v>14.000002000000002</v>
      </c>
      <c r="C42" s="50">
        <v>44.599997999999999</v>
      </c>
      <c r="D42" s="9">
        <v>-0.8</v>
      </c>
      <c r="F42" s="16">
        <f t="shared" si="3"/>
        <v>55.853998657673728</v>
      </c>
      <c r="G42" s="41">
        <f t="shared" si="4"/>
        <v>-2.7460013423262737</v>
      </c>
      <c r="H42" s="19"/>
      <c r="I42" s="19"/>
    </row>
    <row r="43" spans="1:9">
      <c r="A43" s="52">
        <v>405.4</v>
      </c>
      <c r="B43" s="5">
        <f t="shared" si="0"/>
        <v>6.7999939999999697</v>
      </c>
      <c r="C43" s="50">
        <v>398.60000600000001</v>
      </c>
      <c r="D43" s="9">
        <v>-0.8</v>
      </c>
      <c r="F43" s="16">
        <f t="shared" si="3"/>
        <v>405.59295670537881</v>
      </c>
      <c r="G43" s="41">
        <f t="shared" si="4"/>
        <v>0.19295670537883325</v>
      </c>
      <c r="H43" s="19"/>
      <c r="I43" s="19"/>
    </row>
    <row r="44" spans="1:9">
      <c r="A44" s="53">
        <v>538.59997599999997</v>
      </c>
      <c r="B44" s="5">
        <f t="shared" si="0"/>
        <v>4.3999639999999545</v>
      </c>
      <c r="C44" s="50">
        <v>534.20001200000002</v>
      </c>
      <c r="D44" s="9">
        <v>-0.8</v>
      </c>
      <c r="F44" s="16">
        <f t="shared" si="3"/>
        <v>539.56076387475764</v>
      </c>
      <c r="G44" s="41">
        <f t="shared" si="4"/>
        <v>0.96078787475767058</v>
      </c>
      <c r="H44" s="19"/>
      <c r="I44" s="19"/>
    </row>
    <row r="45" spans="1:9">
      <c r="A45" s="6"/>
      <c r="B45" s="5"/>
      <c r="C45" s="5"/>
      <c r="D45" s="9"/>
      <c r="F45" s="16"/>
      <c r="G45" s="41"/>
      <c r="H45" s="19"/>
      <c r="I45" s="19"/>
    </row>
    <row r="46" spans="1:9">
      <c r="A46" s="52">
        <v>-523.79999999999995</v>
      </c>
      <c r="B46" s="5">
        <f t="shared" si="0"/>
        <v>20.400012000000061</v>
      </c>
      <c r="C46" s="5">
        <v>-544.20001200000002</v>
      </c>
      <c r="D46" s="22">
        <v>-1.1000000000000001</v>
      </c>
      <c r="E46" t="s">
        <v>19</v>
      </c>
      <c r="F46" s="16">
        <f>C46+$K$3*D46+$K$4*D46*D46+$K$5*D46*D46*D46+$K$6*C46*D46+$K$7*C46*D46*D46+$K$8*C46*D46*D46*D46</f>
        <v>-520.23070176751958</v>
      </c>
      <c r="G46" s="41">
        <f t="shared" si="4"/>
        <v>3.5692982324803779</v>
      </c>
      <c r="H46" s="19"/>
      <c r="I46" s="19"/>
    </row>
    <row r="47" spans="1:9">
      <c r="A47" s="52">
        <v>-111</v>
      </c>
      <c r="B47" s="5">
        <f t="shared" si="0"/>
        <v>21.600006000000008</v>
      </c>
      <c r="C47" s="5">
        <v>-132.60000600000001</v>
      </c>
      <c r="D47" s="22">
        <v>-1.1000000000000001</v>
      </c>
      <c r="F47" s="16">
        <f t="shared" si="3"/>
        <v>-114.12146125075971</v>
      </c>
      <c r="G47" s="41">
        <f t="shared" si="4"/>
        <v>-3.1214612507597082</v>
      </c>
      <c r="H47" s="19"/>
      <c r="I47" s="19"/>
    </row>
    <row r="48" spans="1:9">
      <c r="A48" s="52">
        <v>21</v>
      </c>
      <c r="B48" s="5">
        <f t="shared" si="0"/>
        <v>19.600000000000001</v>
      </c>
      <c r="C48" s="5">
        <v>1.4</v>
      </c>
      <c r="D48" s="22">
        <v>-1.1000000000000001</v>
      </c>
      <c r="F48" s="16">
        <f t="shared" si="3"/>
        <v>18.0909777012</v>
      </c>
      <c r="G48" s="41">
        <f t="shared" si="4"/>
        <v>-2.9090222988000001</v>
      </c>
      <c r="H48" s="19"/>
      <c r="I48" s="19"/>
    </row>
    <row r="49" spans="1:12">
      <c r="A49" s="52">
        <v>58.6</v>
      </c>
      <c r="B49" s="5">
        <f t="shared" si="0"/>
        <v>19.199998000000001</v>
      </c>
      <c r="C49" s="5">
        <v>39.400002000000001</v>
      </c>
      <c r="D49" s="22">
        <v>-1.1000000000000001</v>
      </c>
      <c r="F49" s="16">
        <f t="shared" si="3"/>
        <v>55.584057698519899</v>
      </c>
      <c r="G49" s="41">
        <f t="shared" si="4"/>
        <v>-3.0159423014801021</v>
      </c>
      <c r="H49" s="19"/>
      <c r="I49" s="19"/>
    </row>
    <row r="50" spans="1:12">
      <c r="A50" s="52">
        <v>405.4</v>
      </c>
      <c r="B50" s="5">
        <f t="shared" si="0"/>
        <v>7.1999879999999621</v>
      </c>
      <c r="C50" s="5">
        <v>398.20001200000002</v>
      </c>
      <c r="D50" s="22">
        <v>-1.1000000000000001</v>
      </c>
      <c r="F50" s="16">
        <f t="shared" si="3"/>
        <v>409.59765690751942</v>
      </c>
      <c r="G50" s="41">
        <f t="shared" si="4"/>
        <v>4.1976569075194448</v>
      </c>
      <c r="H50" s="19"/>
      <c r="I50" s="19"/>
    </row>
    <row r="51" spans="1:12">
      <c r="A51" s="53">
        <v>538.59997599999997</v>
      </c>
      <c r="B51" s="5">
        <f t="shared" si="0"/>
        <v>7.5999759999999696</v>
      </c>
      <c r="C51" s="5">
        <v>531</v>
      </c>
      <c r="D51" s="22">
        <v>-1.1000000000000001</v>
      </c>
      <c r="F51" s="16">
        <f t="shared" si="3"/>
        <v>540.62608616199986</v>
      </c>
      <c r="G51" s="41">
        <f t="shared" si="4"/>
        <v>2.0261101619998954</v>
      </c>
      <c r="H51" s="19"/>
      <c r="I51" s="19"/>
    </row>
    <row r="52" spans="1:12">
      <c r="A52" s="6"/>
      <c r="B52" s="5"/>
      <c r="C52" s="5"/>
      <c r="F52" s="16"/>
      <c r="G52" s="41"/>
      <c r="H52" s="19"/>
      <c r="I52" s="19"/>
    </row>
    <row r="53" spans="1:12">
      <c r="A53" s="52">
        <v>-111</v>
      </c>
      <c r="B53" s="5">
        <f t="shared" si="0"/>
        <v>21.199996999999996</v>
      </c>
      <c r="C53" s="7">
        <v>-132.199997</v>
      </c>
      <c r="D53" s="8">
        <v>-1.3</v>
      </c>
      <c r="E53" t="s">
        <v>20</v>
      </c>
      <c r="F53" s="16">
        <f t="shared" si="3"/>
        <v>-110.58101009461146</v>
      </c>
      <c r="G53" s="41">
        <f t="shared" si="4"/>
        <v>0.41898990538854264</v>
      </c>
      <c r="H53" s="19"/>
      <c r="I53" s="19"/>
    </row>
    <row r="54" spans="1:12">
      <c r="A54" s="52">
        <v>21</v>
      </c>
      <c r="B54" s="5">
        <f t="shared" si="0"/>
        <v>18.8</v>
      </c>
      <c r="C54" s="5">
        <v>2.2000000000000002</v>
      </c>
      <c r="D54" s="8">
        <v>-1.3</v>
      </c>
      <c r="F54" s="16">
        <f t="shared" si="3"/>
        <v>22.142953893200001</v>
      </c>
      <c r="G54" s="41">
        <f t="shared" si="4"/>
        <v>1.1429538932000014</v>
      </c>
      <c r="H54" s="19"/>
      <c r="I54" s="19"/>
    </row>
    <row r="55" spans="1:12">
      <c r="A55" s="52">
        <v>58.6</v>
      </c>
      <c r="B55" s="5">
        <f t="shared" si="0"/>
        <v>20.800001000000002</v>
      </c>
      <c r="C55" s="5">
        <v>37.799999</v>
      </c>
      <c r="D55" s="8">
        <v>-1.3</v>
      </c>
      <c r="F55" s="16">
        <f t="shared" si="3"/>
        <v>57.299003675270484</v>
      </c>
      <c r="G55" s="41">
        <f t="shared" si="4"/>
        <v>-1.3009963247295175</v>
      </c>
      <c r="H55" s="19"/>
      <c r="I55" s="19"/>
    </row>
    <row r="56" spans="1:12">
      <c r="A56" s="6"/>
      <c r="B56" s="5"/>
      <c r="C56" s="5"/>
      <c r="D56" s="8"/>
      <c r="F56" s="16"/>
      <c r="G56" s="41"/>
      <c r="H56" s="19"/>
    </row>
    <row r="57" spans="1:12">
      <c r="A57" s="6"/>
      <c r="B57" s="5"/>
      <c r="C57" s="5"/>
      <c r="D57" s="8"/>
      <c r="F57" s="16"/>
      <c r="G57" s="41"/>
      <c r="H57" s="19"/>
    </row>
    <row r="58" spans="1:12">
      <c r="A58" s="6"/>
      <c r="L58">
        <v>-283</v>
      </c>
    </row>
    <row r="59" spans="1:12">
      <c r="L59">
        <v>-209.39999399999999</v>
      </c>
    </row>
    <row r="60" spans="1:12">
      <c r="L60">
        <v>-149</v>
      </c>
    </row>
    <row r="61" spans="1:12">
      <c r="L61">
        <v>-110.599998</v>
      </c>
    </row>
    <row r="62" spans="1:12">
      <c r="L62">
        <v>-71.400002000000001</v>
      </c>
    </row>
    <row r="63" spans="1:12">
      <c r="L63">
        <v>280.60000600000001</v>
      </c>
    </row>
  </sheetData>
  <sortState ref="C36:C42">
    <sortCondition ref="C36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A2" sqref="A2"/>
    </sheetView>
  </sheetViews>
  <sheetFormatPr baseColWidth="10" defaultColWidth="8.83203125" defaultRowHeight="15" x14ac:dyDescent="0"/>
  <cols>
    <col min="2" max="2" width="8.1640625" style="42" customWidth="1"/>
    <col min="3" max="3" width="9.5" bestFit="1" customWidth="1"/>
  </cols>
  <sheetData>
    <row r="1" spans="1:13">
      <c r="A1" s="1" t="s">
        <v>39</v>
      </c>
      <c r="B1" s="44"/>
      <c r="C1" s="27" t="s">
        <v>21</v>
      </c>
      <c r="D1" s="28">
        <v>57.2958</v>
      </c>
      <c r="G1">
        <f xml:space="preserve"> 40/1000*D1</f>
        <v>2.2918319999999999</v>
      </c>
    </row>
    <row r="2" spans="1:13">
      <c r="A2" s="29"/>
      <c r="B2" s="45" t="s">
        <v>22</v>
      </c>
      <c r="C2" s="30">
        <v>1.7094E-3</v>
      </c>
      <c r="D2" s="31" t="s">
        <v>23</v>
      </c>
      <c r="E2" s="30"/>
      <c r="F2" s="32">
        <v>9.7941443000000003E-2</v>
      </c>
      <c r="G2" s="33" t="s">
        <v>24</v>
      </c>
      <c r="L2" s="29" t="s">
        <v>38</v>
      </c>
    </row>
    <row r="3" spans="1:13">
      <c r="A3" s="34" t="s">
        <v>3</v>
      </c>
      <c r="B3" s="46" t="s">
        <v>25</v>
      </c>
      <c r="C3" s="34" t="s">
        <v>26</v>
      </c>
      <c r="D3" s="34" t="s">
        <v>27</v>
      </c>
      <c r="E3" s="34" t="s">
        <v>27</v>
      </c>
      <c r="G3" s="34" t="s">
        <v>28</v>
      </c>
      <c r="H3" s="34" t="s">
        <v>29</v>
      </c>
      <c r="K3" s="29"/>
    </row>
    <row r="4" spans="1:13">
      <c r="A4" s="35"/>
      <c r="B4" s="47"/>
      <c r="C4" s="5"/>
      <c r="G4" s="29"/>
      <c r="H4" s="36"/>
      <c r="I4">
        <f>C4+$N$4*D4+$N$5*D4*D4+$N$6*D4*D4*D4+$N$7*C4*D4+$N$8*C4*D4*D4+$N$9*C4*D4*D4*D4</f>
        <v>0</v>
      </c>
      <c r="J4" s="14">
        <f>I4-A4</f>
        <v>0</v>
      </c>
      <c r="K4" s="29" t="s">
        <v>4</v>
      </c>
      <c r="L4" s="37">
        <v>7.7379000000000003E-2</v>
      </c>
      <c r="M4" t="s">
        <v>30</v>
      </c>
    </row>
    <row r="5" spans="1:13">
      <c r="A5" s="43">
        <v>-200.60000600000001</v>
      </c>
      <c r="B5" s="48">
        <f>A5-C5</f>
        <v>-2.4000090000000114</v>
      </c>
      <c r="C5" s="5">
        <v>-198.199997</v>
      </c>
      <c r="D5">
        <v>3</v>
      </c>
      <c r="E5">
        <v>3</v>
      </c>
      <c r="G5" s="29">
        <f>C5+$L$4*D5+$L$5*D5^2+$L$6*C5*D5</f>
        <v>-201.77286620925202</v>
      </c>
      <c r="H5" s="36">
        <f t="shared" ref="H5:H34" si="0">A5-G5</f>
        <v>1.1728602092520077</v>
      </c>
      <c r="I5">
        <f t="shared" ref="I5:I9" si="1">C5+$N$4*D5+$N$5*D5*D5+$N$6*D5*D5*D5+$N$7*C5*D5+$N$8*C5*D5*D5+$N$9*C5*D5*D5*D5</f>
        <v>-198.199997</v>
      </c>
      <c r="J5" s="14">
        <f t="shared" ref="J5:J9" si="2">I5-A5</f>
        <v>2.4000090000000114</v>
      </c>
      <c r="K5" s="29" t="s">
        <v>6</v>
      </c>
      <c r="L5" s="37">
        <v>-0.49069499999999999</v>
      </c>
      <c r="M5" t="s">
        <v>31</v>
      </c>
    </row>
    <row r="6" spans="1:13">
      <c r="A6" s="43">
        <v>-67.800003000000004</v>
      </c>
      <c r="B6" s="48">
        <f t="shared" ref="B6:B35" si="3">A6-C6</f>
        <v>-3.2000050000000044</v>
      </c>
      <c r="C6" s="5">
        <v>-64.599997999999999</v>
      </c>
      <c r="D6">
        <v>3</v>
      </c>
      <c r="E6">
        <v>3</v>
      </c>
      <c r="G6" s="29">
        <f>C6+$L$4*D6+$L$5*D6^2+$L$6*C6*D6</f>
        <v>-68.584889606168005</v>
      </c>
      <c r="H6" s="36">
        <f t="shared" si="0"/>
        <v>0.78488660616800132</v>
      </c>
      <c r="I6">
        <f t="shared" si="1"/>
        <v>-64.599997999999999</v>
      </c>
      <c r="J6" s="14">
        <f t="shared" si="2"/>
        <v>3.2000050000000044</v>
      </c>
      <c r="K6" s="29" t="s">
        <v>13</v>
      </c>
      <c r="L6" s="37">
        <v>-1.0280000000000001E-3</v>
      </c>
      <c r="M6" t="s">
        <v>32</v>
      </c>
    </row>
    <row r="7" spans="1:13">
      <c r="A7" s="43">
        <v>-30.200001</v>
      </c>
      <c r="B7" s="48">
        <f t="shared" si="3"/>
        <v>-3.2000010000000003</v>
      </c>
      <c r="C7" s="5">
        <v>-27</v>
      </c>
      <c r="D7">
        <v>3</v>
      </c>
      <c r="E7">
        <v>3</v>
      </c>
      <c r="G7" s="29">
        <f>C7+$L$4*D7+$L$5*D7^2+$L$6*C7*D7</f>
        <v>-31.100849999999998</v>
      </c>
      <c r="H7" s="36">
        <f t="shared" si="0"/>
        <v>0.90084899999999735</v>
      </c>
      <c r="J7" s="14"/>
      <c r="M7" t="s">
        <v>33</v>
      </c>
    </row>
    <row r="8" spans="1:13">
      <c r="A8" s="35"/>
      <c r="B8" s="48"/>
      <c r="C8" s="5"/>
      <c r="G8" s="29"/>
      <c r="H8" s="36"/>
      <c r="I8">
        <f t="shared" si="1"/>
        <v>0</v>
      </c>
      <c r="J8" s="14">
        <f t="shared" si="2"/>
        <v>0</v>
      </c>
      <c r="M8" t="s">
        <v>34</v>
      </c>
    </row>
    <row r="9" spans="1:13">
      <c r="A9" s="35"/>
      <c r="B9" s="48"/>
      <c r="C9" s="5"/>
      <c r="G9" s="29"/>
      <c r="H9" s="36"/>
      <c r="I9">
        <f t="shared" si="1"/>
        <v>0</v>
      </c>
      <c r="J9" s="14">
        <f t="shared" si="2"/>
        <v>0</v>
      </c>
      <c r="M9" t="s">
        <v>35</v>
      </c>
    </row>
    <row r="10" spans="1:13">
      <c r="A10" s="43">
        <v>-200.60000600000001</v>
      </c>
      <c r="B10" s="48">
        <f t="shared" si="3"/>
        <v>-3.2000120000000152</v>
      </c>
      <c r="C10">
        <v>-197.39999399999999</v>
      </c>
      <c r="D10">
        <v>2</v>
      </c>
      <c r="E10">
        <v>2</v>
      </c>
      <c r="G10" s="29">
        <f t="shared" ref="G10:G35" si="4">C10+$L$4*D10+$L$5*D10^2+$L$6*C10*D10</f>
        <v>-198.80216161233602</v>
      </c>
      <c r="H10" s="36">
        <f t="shared" si="0"/>
        <v>-1.7978443876639858</v>
      </c>
    </row>
    <row r="11" spans="1:13">
      <c r="A11" s="43">
        <v>-67.800003000000004</v>
      </c>
      <c r="B11" s="48">
        <f t="shared" si="3"/>
        <v>-3.2000050000000044</v>
      </c>
      <c r="C11">
        <v>-64.599997999999999</v>
      </c>
      <c r="D11">
        <v>2</v>
      </c>
      <c r="E11">
        <v>2</v>
      </c>
      <c r="G11" s="29">
        <f>C11+$L$4*D11+$L$5*D11^2+$L$6*C11*D11</f>
        <v>-66.275202404111994</v>
      </c>
      <c r="H11" s="36">
        <f t="shared" si="0"/>
        <v>-1.52480059588801</v>
      </c>
    </row>
    <row r="12" spans="1:13">
      <c r="A12" s="43">
        <v>-30.200001</v>
      </c>
      <c r="B12" s="48">
        <f t="shared" si="3"/>
        <v>-3.6000009999999989</v>
      </c>
      <c r="C12">
        <v>-26.6</v>
      </c>
      <c r="D12">
        <v>2</v>
      </c>
      <c r="E12">
        <v>2</v>
      </c>
      <c r="G12" s="29">
        <f t="shared" si="4"/>
        <v>-28.353332399999999</v>
      </c>
      <c r="H12" s="36">
        <f t="shared" si="0"/>
        <v>-1.846668600000001</v>
      </c>
    </row>
    <row r="13" spans="1:13">
      <c r="B13" s="48"/>
      <c r="G13" s="29"/>
      <c r="H13" s="36"/>
    </row>
    <row r="14" spans="1:13">
      <c r="B14" s="48"/>
      <c r="G14" s="29"/>
      <c r="H14" s="36"/>
    </row>
    <row r="15" spans="1:13">
      <c r="A15" s="43">
        <v>-200.60000600000001</v>
      </c>
      <c r="B15" s="48">
        <f t="shared" si="3"/>
        <v>-1.2000120000000152</v>
      </c>
      <c r="C15">
        <v>-199.39999399999999</v>
      </c>
      <c r="D15">
        <v>1</v>
      </c>
      <c r="E15">
        <v>1</v>
      </c>
      <c r="G15" s="29">
        <f t="shared" si="4"/>
        <v>-199.60832680616798</v>
      </c>
      <c r="H15" s="36">
        <f t="shared" si="0"/>
        <v>-0.99167919383202729</v>
      </c>
      <c r="K15" t="s">
        <v>36</v>
      </c>
      <c r="L15" t="s">
        <v>37</v>
      </c>
    </row>
    <row r="16" spans="1:13">
      <c r="A16" s="43">
        <v>-67.800003000000004</v>
      </c>
      <c r="B16" s="48">
        <f t="shared" si="3"/>
        <v>-1.2000050000000044</v>
      </c>
      <c r="C16">
        <v>-66.599997999999999</v>
      </c>
      <c r="D16">
        <v>1</v>
      </c>
      <c r="E16">
        <v>1</v>
      </c>
      <c r="G16" s="29">
        <f t="shared" si="4"/>
        <v>-66.944849202056005</v>
      </c>
      <c r="H16" s="36">
        <f t="shared" si="0"/>
        <v>-0.85515379794399848</v>
      </c>
      <c r="K16" s="43">
        <v>-269.39999399999999</v>
      </c>
    </row>
    <row r="17" spans="1:11">
      <c r="A17" s="43">
        <v>-30.200001</v>
      </c>
      <c r="B17" s="48">
        <f t="shared" si="3"/>
        <v>-1.2000010000000003</v>
      </c>
      <c r="C17">
        <v>-29</v>
      </c>
      <c r="D17">
        <v>1</v>
      </c>
      <c r="E17">
        <v>1</v>
      </c>
      <c r="G17" s="29">
        <f t="shared" si="4"/>
        <v>-29.383503999999999</v>
      </c>
      <c r="H17" s="36">
        <f t="shared" si="0"/>
        <v>-0.8164970000000018</v>
      </c>
      <c r="K17" s="43">
        <v>-135.800003</v>
      </c>
    </row>
    <row r="18" spans="1:11">
      <c r="B18" s="48"/>
      <c r="G18" s="29"/>
      <c r="H18" s="36"/>
      <c r="K18" s="43">
        <v>-97.800003000000004</v>
      </c>
    </row>
    <row r="19" spans="1:11">
      <c r="A19" s="43">
        <v>-200.60000600000001</v>
      </c>
      <c r="B19" s="48">
        <f t="shared" si="3"/>
        <v>0</v>
      </c>
      <c r="C19" s="43">
        <v>-200.60000600000001</v>
      </c>
      <c r="D19">
        <v>0</v>
      </c>
      <c r="E19">
        <v>0</v>
      </c>
      <c r="G19" s="29">
        <f t="shared" si="4"/>
        <v>-200.60000600000001</v>
      </c>
      <c r="H19" s="36">
        <f t="shared" si="0"/>
        <v>0</v>
      </c>
    </row>
    <row r="20" spans="1:11">
      <c r="A20" s="43">
        <v>-67.800003000000004</v>
      </c>
      <c r="B20" s="48">
        <f t="shared" si="3"/>
        <v>0</v>
      </c>
      <c r="C20" s="43">
        <v>-67.800003000000004</v>
      </c>
      <c r="D20">
        <v>0</v>
      </c>
      <c r="E20">
        <v>0</v>
      </c>
      <c r="G20" s="29">
        <f t="shared" si="4"/>
        <v>-67.800003000000004</v>
      </c>
      <c r="H20" s="36">
        <f t="shared" si="0"/>
        <v>0</v>
      </c>
    </row>
    <row r="21" spans="1:11">
      <c r="A21" s="43">
        <v>-30.200001</v>
      </c>
      <c r="B21" s="48">
        <f t="shared" si="3"/>
        <v>0</v>
      </c>
      <c r="C21" s="43">
        <v>-30.200001</v>
      </c>
      <c r="D21">
        <v>0</v>
      </c>
      <c r="E21">
        <v>0</v>
      </c>
      <c r="G21" s="29">
        <f t="shared" si="4"/>
        <v>-30.200001</v>
      </c>
      <c r="H21" s="36">
        <f t="shared" si="0"/>
        <v>0</v>
      </c>
    </row>
    <row r="22" spans="1:11">
      <c r="B22" s="48"/>
      <c r="G22" s="29"/>
      <c r="H22" s="36"/>
    </row>
    <row r="23" spans="1:11">
      <c r="B23" s="48"/>
      <c r="G23" s="29"/>
      <c r="H23" s="36"/>
    </row>
    <row r="24" spans="1:11">
      <c r="A24" s="43">
        <v>-200.60000600000001</v>
      </c>
      <c r="B24" s="48">
        <f t="shared" si="3"/>
        <v>-1.2000120000000152</v>
      </c>
      <c r="C24">
        <v>-199.39999399999999</v>
      </c>
      <c r="D24">
        <v>-1</v>
      </c>
      <c r="E24">
        <v>-1</v>
      </c>
      <c r="G24" s="29">
        <f t="shared" si="4"/>
        <v>-200.17305119383198</v>
      </c>
      <c r="H24" s="36">
        <f t="shared" si="0"/>
        <v>-0.42695480616802683</v>
      </c>
    </row>
    <row r="25" spans="1:11">
      <c r="A25" s="43">
        <v>-67.800003000000004</v>
      </c>
      <c r="B25" s="48">
        <f t="shared" si="3"/>
        <v>-1.2000050000000044</v>
      </c>
      <c r="C25">
        <v>-66.599997999999999</v>
      </c>
      <c r="D25">
        <v>-1</v>
      </c>
      <c r="E25">
        <v>-1</v>
      </c>
      <c r="G25" s="29">
        <f t="shared" si="4"/>
        <v>-67.236536797943998</v>
      </c>
      <c r="H25" s="36">
        <f t="shared" si="0"/>
        <v>-0.56346620205600573</v>
      </c>
    </row>
    <row r="26" spans="1:11">
      <c r="A26" s="43">
        <v>-30.200001</v>
      </c>
      <c r="B26" s="48">
        <f t="shared" si="3"/>
        <v>-1.2000010000000003</v>
      </c>
      <c r="C26">
        <v>-29</v>
      </c>
      <c r="D26">
        <v>-1</v>
      </c>
      <c r="E26">
        <v>-1</v>
      </c>
      <c r="G26" s="29">
        <f t="shared" si="4"/>
        <v>-29.597885999999999</v>
      </c>
      <c r="H26" s="36">
        <f t="shared" si="0"/>
        <v>-0.60211500000000129</v>
      </c>
    </row>
    <row r="27" spans="1:11">
      <c r="B27" s="48"/>
      <c r="G27" s="29"/>
      <c r="H27" s="36"/>
    </row>
    <row r="28" spans="1:11">
      <c r="B28" s="48"/>
      <c r="G28" s="29"/>
      <c r="H28" s="36"/>
    </row>
    <row r="29" spans="1:11">
      <c r="A29" s="43">
        <v>-200.60000600000001</v>
      </c>
      <c r="B29" s="48">
        <f t="shared" si="3"/>
        <v>-3.6000060000000076</v>
      </c>
      <c r="C29">
        <v>-197</v>
      </c>
      <c r="D29">
        <v>-2</v>
      </c>
      <c r="E29">
        <v>-2</v>
      </c>
      <c r="G29" s="29">
        <f t="shared" si="4"/>
        <v>-199.52257</v>
      </c>
      <c r="H29" s="36">
        <f t="shared" si="0"/>
        <v>-1.0774360000000058</v>
      </c>
    </row>
    <row r="30" spans="1:11">
      <c r="A30" s="43">
        <v>-67.800003000000004</v>
      </c>
      <c r="B30" s="48">
        <f t="shared" si="3"/>
        <v>-3.6000060000000076</v>
      </c>
      <c r="C30">
        <v>-64.199996999999996</v>
      </c>
      <c r="D30">
        <v>-2</v>
      </c>
      <c r="E30">
        <v>-2</v>
      </c>
      <c r="G30" s="29">
        <f t="shared" si="4"/>
        <v>-66.44953019383199</v>
      </c>
      <c r="H30" s="36">
        <f t="shared" si="0"/>
        <v>-1.350472806168014</v>
      </c>
    </row>
    <row r="31" spans="1:11">
      <c r="A31" s="43">
        <v>-30.200001</v>
      </c>
      <c r="B31" s="48">
        <f t="shared" si="3"/>
        <v>-3.6000009999999989</v>
      </c>
      <c r="C31">
        <v>-26.6</v>
      </c>
      <c r="D31">
        <v>-2</v>
      </c>
      <c r="E31">
        <v>-2</v>
      </c>
      <c r="G31" s="29">
        <f t="shared" si="4"/>
        <v>-28.772227600000001</v>
      </c>
      <c r="H31" s="36">
        <f t="shared" si="0"/>
        <v>-1.4277733999999995</v>
      </c>
    </row>
    <row r="32" spans="1:11">
      <c r="B32" s="48"/>
      <c r="G32" s="29"/>
      <c r="H32" s="36"/>
    </row>
    <row r="33" spans="1:8">
      <c r="A33" s="43">
        <v>-200.60000600000001</v>
      </c>
      <c r="B33" s="48">
        <f t="shared" si="3"/>
        <v>-4.8000030000000038</v>
      </c>
      <c r="C33">
        <v>-195.800003</v>
      </c>
      <c r="D33">
        <v>-3</v>
      </c>
      <c r="E33">
        <v>-3</v>
      </c>
      <c r="G33" s="29">
        <f t="shared" si="4"/>
        <v>-201.052242209252</v>
      </c>
      <c r="H33" s="36">
        <f t="shared" si="0"/>
        <v>0.4522362092519927</v>
      </c>
    </row>
    <row r="34" spans="1:8">
      <c r="A34" s="43">
        <v>-67.800003000000004</v>
      </c>
      <c r="B34" s="48">
        <f t="shared" si="3"/>
        <v>-4.0000040000000041</v>
      </c>
      <c r="C34">
        <v>-63.799999</v>
      </c>
      <c r="D34">
        <v>-3</v>
      </c>
      <c r="E34">
        <v>-3</v>
      </c>
      <c r="G34" s="29">
        <f t="shared" si="4"/>
        <v>-68.645150196915992</v>
      </c>
      <c r="H34" s="36">
        <f t="shared" si="0"/>
        <v>0.84514719691598827</v>
      </c>
    </row>
    <row r="35" spans="1:8">
      <c r="A35" s="43">
        <v>-30.200001</v>
      </c>
      <c r="B35" s="48">
        <f t="shared" si="3"/>
        <v>-4.4000020000000006</v>
      </c>
      <c r="C35">
        <v>-25.799999</v>
      </c>
      <c r="D35">
        <v>-3</v>
      </c>
      <c r="E35">
        <v>-3</v>
      </c>
      <c r="G35" s="29">
        <f t="shared" si="4"/>
        <v>-30.527958196916</v>
      </c>
      <c r="H35" s="36">
        <f t="shared" ref="H35" si="5">A35-G35</f>
        <v>0.32795719691599956</v>
      </c>
    </row>
    <row r="36" spans="1:8">
      <c r="B36" s="47"/>
      <c r="G36" s="29"/>
      <c r="H36" s="36"/>
    </row>
    <row r="37" spans="1:8">
      <c r="B37" s="47"/>
      <c r="G37" s="29"/>
      <c r="H37" s="36"/>
    </row>
    <row r="38" spans="1:8">
      <c r="B38" s="47"/>
      <c r="G38" s="29"/>
      <c r="H38" s="36"/>
    </row>
    <row r="39" spans="1:8">
      <c r="B39" s="47"/>
      <c r="G39" s="29"/>
      <c r="H39" s="36"/>
    </row>
    <row r="40" spans="1:8">
      <c r="B40" s="47"/>
      <c r="G40" s="29"/>
      <c r="H40" s="36"/>
    </row>
    <row r="41" spans="1:8">
      <c r="B41" s="47"/>
      <c r="G41" s="29"/>
      <c r="H41" s="36"/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2015-11-08T07:33:35Z</dcterms:modified>
  <dc:language>en-US</dc:language>
</cp:coreProperties>
</file>