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-620" yWindow="440" windowWidth="29940" windowHeight="19380" tabRatio="217" activeTab="1"/>
  </bookViews>
  <sheets>
    <sheet name="X1" sheetId="1" r:id="rId1"/>
    <sheet name="X11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2" l="1"/>
  <c r="H2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3" i="2"/>
  <c r="H23" i="2"/>
  <c r="G25" i="2"/>
  <c r="H25" i="2"/>
  <c r="G26" i="2"/>
  <c r="H26" i="2"/>
  <c r="G27" i="2"/>
  <c r="H27" i="2"/>
  <c r="G28" i="2"/>
  <c r="H28" i="2"/>
  <c r="G29" i="2"/>
  <c r="H29" i="2"/>
  <c r="G30" i="2"/>
  <c r="H30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4" i="2"/>
  <c r="H4" i="2"/>
  <c r="B65" i="2"/>
  <c r="B66" i="2"/>
  <c r="B67" i="2"/>
  <c r="B68" i="2"/>
  <c r="B69" i="2"/>
  <c r="B70" i="2"/>
  <c r="B71" i="2"/>
  <c r="B72" i="2"/>
  <c r="B44" i="2"/>
  <c r="B45" i="2"/>
  <c r="B46" i="2"/>
  <c r="B47" i="2"/>
  <c r="B48" i="2"/>
  <c r="B49" i="2"/>
  <c r="B50" i="2"/>
  <c r="B51" i="2"/>
  <c r="B23" i="2"/>
  <c r="B24" i="2"/>
  <c r="B25" i="2"/>
  <c r="B26" i="2"/>
  <c r="B27" i="2"/>
  <c r="B28" i="2"/>
  <c r="B29" i="2"/>
  <c r="B30" i="2"/>
  <c r="B14" i="2"/>
  <c r="B15" i="2"/>
  <c r="B16" i="2"/>
  <c r="B17" i="2"/>
  <c r="B18" i="2"/>
  <c r="B19" i="2"/>
  <c r="B20" i="2"/>
  <c r="B21" i="2"/>
  <c r="B62" i="2"/>
  <c r="D62" i="2"/>
  <c r="B56" i="2"/>
  <c r="B57" i="2"/>
  <c r="B58" i="2"/>
  <c r="B59" i="2"/>
  <c r="B60" i="2"/>
  <c r="B61" i="2"/>
  <c r="D72" i="2"/>
  <c r="D71" i="2"/>
  <c r="D70" i="2"/>
  <c r="D69" i="2"/>
  <c r="D68" i="2"/>
  <c r="D67" i="2"/>
  <c r="D66" i="2"/>
  <c r="D65" i="2"/>
  <c r="D61" i="2"/>
  <c r="D60" i="2"/>
  <c r="D59" i="2"/>
  <c r="D58" i="2"/>
  <c r="D57" i="2"/>
  <c r="D56" i="2"/>
  <c r="D55" i="2"/>
  <c r="B55" i="2"/>
  <c r="D51" i="2"/>
  <c r="D50" i="2"/>
  <c r="D49" i="2"/>
  <c r="D48" i="2"/>
  <c r="D47" i="2"/>
  <c r="D46" i="2"/>
  <c r="D45" i="2"/>
  <c r="D44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0" i="2"/>
  <c r="D29" i="2"/>
  <c r="D28" i="2"/>
  <c r="D27" i="2"/>
  <c r="D26" i="2"/>
  <c r="D25" i="2"/>
  <c r="D24" i="2"/>
  <c r="D23" i="2"/>
  <c r="D21" i="2"/>
  <c r="D20" i="2"/>
  <c r="D19" i="2"/>
  <c r="D18" i="2"/>
  <c r="D17" i="2"/>
  <c r="D16" i="2"/>
  <c r="D15" i="2"/>
  <c r="D14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G1" i="2"/>
  <c r="I6" i="2"/>
  <c r="J6" i="2"/>
  <c r="I8" i="2"/>
  <c r="J8" i="2"/>
  <c r="I4" i="2"/>
  <c r="J4" i="2"/>
  <c r="I5" i="2"/>
  <c r="J5" i="2"/>
  <c r="I9" i="2"/>
  <c r="J9" i="2"/>
  <c r="B63" i="1"/>
  <c r="F62" i="1"/>
  <c r="G62" i="1"/>
  <c r="B62" i="1"/>
  <c r="F61" i="1"/>
  <c r="G61" i="1"/>
  <c r="B61" i="1"/>
  <c r="F60" i="1"/>
  <c r="G60" i="1"/>
  <c r="B60" i="1"/>
  <c r="F59" i="1"/>
  <c r="G59" i="1"/>
  <c r="B59" i="1"/>
  <c r="F58" i="1"/>
  <c r="G58" i="1"/>
  <c r="B58" i="1"/>
  <c r="F57" i="1"/>
  <c r="G57" i="1"/>
  <c r="B57" i="1"/>
  <c r="F56" i="1"/>
  <c r="G56" i="1"/>
  <c r="B56" i="1"/>
  <c r="F54" i="1"/>
  <c r="G54" i="1"/>
  <c r="B54" i="1"/>
  <c r="F53" i="1"/>
  <c r="G53" i="1"/>
  <c r="B53" i="1"/>
  <c r="F52" i="1"/>
  <c r="G52" i="1"/>
  <c r="B52" i="1"/>
  <c r="F51" i="1"/>
  <c r="G51" i="1"/>
  <c r="B51" i="1"/>
  <c r="F50" i="1"/>
  <c r="G50" i="1"/>
  <c r="B50" i="1"/>
  <c r="F49" i="1"/>
  <c r="G49" i="1"/>
  <c r="B49" i="1"/>
  <c r="F48" i="1"/>
  <c r="G48" i="1"/>
  <c r="B48" i="1"/>
  <c r="F47" i="1"/>
  <c r="G47" i="1"/>
  <c r="B47" i="1"/>
  <c r="F45" i="1"/>
  <c r="G45" i="1"/>
  <c r="B45" i="1"/>
  <c r="F44" i="1"/>
  <c r="G44" i="1"/>
  <c r="B44" i="1"/>
  <c r="F43" i="1"/>
  <c r="G43" i="1"/>
  <c r="B43" i="1"/>
  <c r="F42" i="1"/>
  <c r="G42" i="1"/>
  <c r="B42" i="1"/>
  <c r="F41" i="1"/>
  <c r="G41" i="1"/>
  <c r="B41" i="1"/>
  <c r="F40" i="1"/>
  <c r="G40" i="1"/>
  <c r="B40" i="1"/>
  <c r="F39" i="1"/>
  <c r="G39" i="1"/>
  <c r="B39" i="1"/>
  <c r="F38" i="1"/>
  <c r="G38" i="1"/>
  <c r="B38" i="1"/>
  <c r="F36" i="1"/>
  <c r="G36" i="1"/>
  <c r="B36" i="1"/>
  <c r="F35" i="1"/>
  <c r="G35" i="1"/>
  <c r="B35" i="1"/>
  <c r="F34" i="1"/>
  <c r="G34" i="1"/>
  <c r="B34" i="1"/>
  <c r="F33" i="1"/>
  <c r="G33" i="1"/>
  <c r="B33" i="1"/>
  <c r="F32" i="1"/>
  <c r="G32" i="1"/>
  <c r="B32" i="1"/>
  <c r="F31" i="1"/>
  <c r="G31" i="1"/>
  <c r="B31" i="1"/>
  <c r="F30" i="1"/>
  <c r="G30" i="1"/>
  <c r="B30" i="1"/>
  <c r="F29" i="1"/>
  <c r="G29" i="1"/>
  <c r="B29" i="1"/>
  <c r="F27" i="1"/>
  <c r="G27" i="1"/>
  <c r="B27" i="1"/>
  <c r="F26" i="1"/>
  <c r="G26" i="1"/>
  <c r="B26" i="1"/>
  <c r="F25" i="1"/>
  <c r="G25" i="1"/>
  <c r="B25" i="1"/>
  <c r="F24" i="1"/>
  <c r="G24" i="1"/>
  <c r="B24" i="1"/>
  <c r="F23" i="1"/>
  <c r="G23" i="1"/>
  <c r="B23" i="1"/>
  <c r="F22" i="1"/>
  <c r="G22" i="1"/>
  <c r="B22" i="1"/>
  <c r="F21" i="1"/>
  <c r="G21" i="1"/>
  <c r="B21" i="1"/>
  <c r="F20" i="1"/>
  <c r="G20" i="1"/>
  <c r="B20" i="1"/>
  <c r="F18" i="1"/>
  <c r="G18" i="1"/>
  <c r="B18" i="1"/>
  <c r="F17" i="1"/>
  <c r="G17" i="1"/>
  <c r="B17" i="1"/>
  <c r="F16" i="1"/>
  <c r="G16" i="1"/>
  <c r="B16" i="1"/>
  <c r="F15" i="1"/>
  <c r="G15" i="1"/>
  <c r="B15" i="1"/>
  <c r="F14" i="1"/>
  <c r="G14" i="1"/>
  <c r="B14" i="1"/>
  <c r="F13" i="1"/>
  <c r="G13" i="1"/>
  <c r="B13" i="1"/>
  <c r="F12" i="1"/>
  <c r="G12" i="1"/>
  <c r="B12" i="1"/>
  <c r="F11" i="1"/>
  <c r="G11" i="1"/>
  <c r="B11" i="1"/>
  <c r="F9" i="1"/>
  <c r="G9" i="1"/>
  <c r="B9" i="1"/>
  <c r="F8" i="1"/>
  <c r="G8" i="1"/>
  <c r="B8" i="1"/>
  <c r="F7" i="1"/>
  <c r="G7" i="1"/>
  <c r="B7" i="1"/>
  <c r="F6" i="1"/>
  <c r="G6" i="1"/>
  <c r="B6" i="1"/>
  <c r="F5" i="1"/>
  <c r="G5" i="1"/>
  <c r="B5" i="1"/>
  <c r="F4" i="1"/>
  <c r="G4" i="1"/>
  <c r="B4" i="1"/>
  <c r="F3" i="1"/>
  <c r="G3" i="1"/>
  <c r="B3" i="1"/>
</calcChain>
</file>

<file path=xl/sharedStrings.xml><?xml version="1.0" encoding="utf-8"?>
<sst xmlns="http://schemas.openxmlformats.org/spreadsheetml/2006/main" count="33" uniqueCount="27">
  <si>
    <t>RUN#6085</t>
  </si>
  <si>
    <t>XC</t>
  </si>
  <si>
    <t>XC-X</t>
  </si>
  <si>
    <t>X</t>
  </si>
  <si>
    <t>Th1tar</t>
  </si>
  <si>
    <t>X1</t>
  </si>
  <si>
    <t>delta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</si>
  <si>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</si>
  <si>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A1</t>
  </si>
  <si>
    <t>A2</t>
  </si>
  <si>
    <t>A3</t>
  </si>
  <si>
    <t>B1</t>
  </si>
  <si>
    <t>B2</t>
  </si>
  <si>
    <t>B3</t>
  </si>
  <si>
    <t>r2d=</t>
    <phoneticPr fontId="6" type="noConversion"/>
  </si>
  <si>
    <t xml:space="preserve">Ph center </t>
  </si>
  <si>
    <t>rad</t>
  </si>
  <si>
    <t>deg</t>
  </si>
  <si>
    <t>xc = x1+A1*(ph+0.1deg) + A2*(ph+0.1deg)^2 + B1*x1*(ph+0.1deg)</t>
  </si>
  <si>
    <t>XC-X1</t>
  </si>
  <si>
    <t>p+p0</t>
    <phoneticPr fontId="6" type="noConversion"/>
  </si>
  <si>
    <t>Phitar [deg]</t>
    <phoneticPr fontId="6" type="noConversion"/>
  </si>
  <si>
    <t>X11</t>
  </si>
  <si>
    <t>Delta</t>
  </si>
  <si>
    <t>A1</t>
    <phoneticPr fontId="6" type="noConversion"/>
  </si>
  <si>
    <t>A2</t>
    <phoneticPr fontId="6" type="noConversion"/>
  </si>
  <si>
    <t>A3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</si>
</sst>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 "/>
    <numFmt numFmtId="177" formatCode="0.00_ "/>
    <numFmt numFmtId="178" formatCode="0.000"/>
  </numFmts>
  <fonts count="10" x14ac:knownFonts="1">
    <font>
      <sz val="10"/>
      <name val="Arial"/>
      <family val="2"/>
      <charset val="1"/>
    </font>
    <font>
      <sz val="12"/>
      <color rgb="FF000000"/>
      <name val="宋体"/>
      <family val="3"/>
      <charset val="134"/>
    </font>
    <font>
      <b/>
      <sz val="12"/>
      <color rgb="FF000000"/>
      <name val="仿宋"/>
      <family val="3"/>
      <charset val="134"/>
    </font>
    <font>
      <b/>
      <sz val="12"/>
      <color rgb="FF000000"/>
      <name val="宋体"/>
      <family val="2"/>
      <charset val="134"/>
    </font>
    <font>
      <sz val="9"/>
      <name val="Arial"/>
      <family val="2"/>
      <charset val="1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6A6A6"/>
        <bgColor rgb="FFB3B3B3"/>
      </patternFill>
    </fill>
    <fill>
      <patternFill patternType="solid">
        <fgColor rgb="FFBFBFBF"/>
        <bgColor rgb="FFB3B3B3"/>
      </patternFill>
    </fill>
    <fill>
      <patternFill patternType="solid">
        <fgColor rgb="FFFCD5B4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rgb="FF000000"/>
      </patternFill>
    </fill>
  </fills>
  <borders count="10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2" fillId="4" borderId="0" xfId="0" applyFont="1" applyFill="1"/>
    <xf numFmtId="2" fontId="1" fillId="5" borderId="0" xfId="0" applyNumberFormat="1" applyFont="1" applyFill="1"/>
    <xf numFmtId="0" fontId="1" fillId="5" borderId="0" xfId="0" applyFont="1" applyFill="1" applyBorder="1"/>
    <xf numFmtId="2" fontId="1" fillId="0" borderId="0" xfId="0" applyNumberFormat="1" applyFont="1" applyBorder="1"/>
    <xf numFmtId="0" fontId="2" fillId="0" borderId="0" xfId="0" applyFont="1"/>
    <xf numFmtId="176" fontId="2" fillId="0" borderId="0" xfId="0" applyNumberFormat="1" applyFont="1"/>
    <xf numFmtId="2" fontId="1" fillId="5" borderId="0" xfId="0" applyNumberFormat="1" applyFont="1" applyFill="1" applyBorder="1"/>
    <xf numFmtId="2" fontId="1" fillId="0" borderId="0" xfId="0" applyNumberFormat="1" applyFont="1"/>
    <xf numFmtId="0" fontId="1" fillId="0" borderId="0" xfId="0" applyFont="1" applyBorder="1"/>
    <xf numFmtId="0" fontId="0" fillId="0" borderId="1" xfId="0" applyBorder="1"/>
    <xf numFmtId="0" fontId="1" fillId="5" borderId="2" xfId="0" applyFont="1" applyFill="1" applyBorder="1"/>
    <xf numFmtId="2" fontId="1" fillId="0" borderId="2" xfId="0" applyNumberFormat="1" applyFont="1" applyBorder="1"/>
    <xf numFmtId="0" fontId="1" fillId="0" borderId="2" xfId="0" applyFont="1" applyBorder="1"/>
    <xf numFmtId="0" fontId="0" fillId="0" borderId="2" xfId="0" applyBorder="1"/>
    <xf numFmtId="2" fontId="1" fillId="5" borderId="2" xfId="0" applyNumberFormat="1" applyFont="1" applyFill="1" applyBorder="1"/>
    <xf numFmtId="0" fontId="2" fillId="0" borderId="2" xfId="0" applyFont="1" applyBorder="1"/>
    <xf numFmtId="176" fontId="2" fillId="0" borderId="2" xfId="0" applyNumberFormat="1" applyFont="1" applyBorder="1"/>
    <xf numFmtId="0" fontId="1" fillId="0" borderId="3" xfId="0" applyFont="1" applyBorder="1"/>
    <xf numFmtId="2" fontId="1" fillId="0" borderId="3" xfId="0" applyNumberFormat="1" applyFont="1" applyBorder="1"/>
    <xf numFmtId="0" fontId="0" fillId="0" borderId="0" xfId="0" applyBorder="1"/>
    <xf numFmtId="0" fontId="2" fillId="0" borderId="0" xfId="0" applyFont="1" applyBorder="1"/>
    <xf numFmtId="176" fontId="2" fillId="0" borderId="0" xfId="0" applyNumberFormat="1" applyFont="1" applyBorder="1"/>
    <xf numFmtId="0" fontId="3" fillId="2" borderId="4" xfId="0" applyFont="1" applyFill="1" applyBorder="1"/>
    <xf numFmtId="176" fontId="0" fillId="0" borderId="0" xfId="0" applyNumberFormat="1"/>
    <xf numFmtId="0" fontId="0" fillId="6" borderId="0" xfId="0" applyFill="1"/>
    <xf numFmtId="177" fontId="0" fillId="0" borderId="0" xfId="0" applyNumberFormat="1"/>
    <xf numFmtId="177" fontId="0" fillId="0" borderId="5" xfId="0" applyNumberFormat="1" applyBorder="1" applyAlignment="1">
      <alignment horizontal="right"/>
    </xf>
    <xf numFmtId="0" fontId="0" fillId="0" borderId="6" xfId="0" applyBorder="1"/>
    <xf numFmtId="0" fontId="7" fillId="0" borderId="0" xfId="0" applyFont="1"/>
    <xf numFmtId="0" fontId="7" fillId="0" borderId="4" xfId="0" applyFont="1" applyBorder="1"/>
    <xf numFmtId="177" fontId="7" fillId="0" borderId="7" xfId="0" applyNumberFormat="1" applyFont="1" applyBorder="1"/>
    <xf numFmtId="0" fontId="7" fillId="0" borderId="8" xfId="0" applyFont="1" applyBorder="1"/>
    <xf numFmtId="0" fontId="7" fillId="0" borderId="7" xfId="0" applyFont="1" applyBorder="1"/>
    <xf numFmtId="0" fontId="7" fillId="0" borderId="9" xfId="0" applyFont="1" applyBorder="1"/>
    <xf numFmtId="0" fontId="7" fillId="0" borderId="6" xfId="0" applyFont="1" applyBorder="1"/>
    <xf numFmtId="0" fontId="7" fillId="7" borderId="0" xfId="0" applyFont="1" applyFill="1"/>
    <xf numFmtId="177" fontId="7" fillId="7" borderId="0" xfId="0" applyNumberFormat="1" applyFont="1" applyFill="1"/>
    <xf numFmtId="177" fontId="0" fillId="6" borderId="0" xfId="0" applyNumberFormat="1" applyFill="1"/>
    <xf numFmtId="178" fontId="7" fillId="0" borderId="0" xfId="0" applyNumberFormat="1" applyFont="1"/>
    <xf numFmtId="176" fontId="7" fillId="0" borderId="0" xfId="0" applyNumberFormat="1" applyFont="1"/>
    <xf numFmtId="0" fontId="7" fillId="8" borderId="0" xfId="0" applyFont="1" applyFill="1"/>
    <xf numFmtId="0" fontId="7" fillId="0" borderId="0" xfId="0" applyFont="1" applyFill="1"/>
    <xf numFmtId="178" fontId="7" fillId="6" borderId="0" xfId="0" applyNumberFormat="1" applyFont="1" applyFill="1"/>
    <xf numFmtId="176" fontId="7" fillId="6" borderId="0" xfId="0" applyNumberFormat="1" applyFont="1" applyFill="1"/>
    <xf numFmtId="177" fontId="0" fillId="9" borderId="0" xfId="0" applyNumberFormat="1" applyFill="1"/>
  </cellXfs>
  <cellStyles count="3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4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diamond"/>
            <c:size val="4"/>
          </c:marker>
          <c:xVal>
            <c:numRef>
              <c:f>'X1'!$C$3:$C$63</c:f>
              <c:numCache>
                <c:formatCode>0.00</c:formatCode>
                <c:ptCount val="61"/>
                <c:pt idx="0">
                  <c:v>-511.515</c:v>
                </c:pt>
                <c:pt idx="1">
                  <c:v>-445.158</c:v>
                </c:pt>
                <c:pt idx="2">
                  <c:v>-349.624</c:v>
                </c:pt>
                <c:pt idx="3">
                  <c:v>-175.672</c:v>
                </c:pt>
                <c:pt idx="4">
                  <c:v>-116.735</c:v>
                </c:pt>
                <c:pt idx="5">
                  <c:v>180.262</c:v>
                </c:pt>
                <c:pt idx="6">
                  <c:v>200.353</c:v>
                </c:pt>
                <c:pt idx="8">
                  <c:v>-512.062</c:v>
                </c:pt>
                <c:pt idx="9">
                  <c:v>-445.113</c:v>
                </c:pt>
                <c:pt idx="10">
                  <c:v>-349.532</c:v>
                </c:pt>
                <c:pt idx="11">
                  <c:v>-174.611</c:v>
                </c:pt>
                <c:pt idx="12">
                  <c:v>-115.687</c:v>
                </c:pt>
                <c:pt idx="13">
                  <c:v>183.815</c:v>
                </c:pt>
                <c:pt idx="14">
                  <c:v>204.033</c:v>
                </c:pt>
                <c:pt idx="15">
                  <c:v>382.549</c:v>
                </c:pt>
                <c:pt idx="17">
                  <c:v>-515.342</c:v>
                </c:pt>
                <c:pt idx="18">
                  <c:v>-447.994</c:v>
                </c:pt>
                <c:pt idx="19">
                  <c:v>-352.435</c:v>
                </c:pt>
                <c:pt idx="20">
                  <c:v>-176.588</c:v>
                </c:pt>
                <c:pt idx="21">
                  <c:v>-117.217</c:v>
                </c:pt>
                <c:pt idx="22">
                  <c:v>184.011</c:v>
                </c:pt>
                <c:pt idx="23">
                  <c:v>205.178</c:v>
                </c:pt>
                <c:pt idx="24">
                  <c:v>387.882</c:v>
                </c:pt>
                <c:pt idx="26">
                  <c:v>-520.713</c:v>
                </c:pt>
                <c:pt idx="27">
                  <c:v>-453.327</c:v>
                </c:pt>
                <c:pt idx="28">
                  <c:v>-357.128</c:v>
                </c:pt>
                <c:pt idx="29">
                  <c:v>-180.959</c:v>
                </c:pt>
                <c:pt idx="30">
                  <c:v>-121.829</c:v>
                </c:pt>
                <c:pt idx="31">
                  <c:v>183.089</c:v>
                </c:pt>
                <c:pt idx="32">
                  <c:v>203.229</c:v>
                </c:pt>
                <c:pt idx="33">
                  <c:v>387.582</c:v>
                </c:pt>
                <c:pt idx="35">
                  <c:v>-527.187</c:v>
                </c:pt>
                <c:pt idx="36">
                  <c:v>-459.708</c:v>
                </c:pt>
                <c:pt idx="37">
                  <c:v>-362.787</c:v>
                </c:pt>
                <c:pt idx="38">
                  <c:v>-187.05</c:v>
                </c:pt>
                <c:pt idx="39">
                  <c:v>-127.355</c:v>
                </c:pt>
                <c:pt idx="40">
                  <c:v>178.502</c:v>
                </c:pt>
                <c:pt idx="41">
                  <c:v>199.243</c:v>
                </c:pt>
                <c:pt idx="42">
                  <c:v>385.241</c:v>
                </c:pt>
                <c:pt idx="44">
                  <c:v>-534.646</c:v>
                </c:pt>
                <c:pt idx="45">
                  <c:v>-466.715</c:v>
                </c:pt>
                <c:pt idx="46">
                  <c:v>-369.32</c:v>
                </c:pt>
                <c:pt idx="47">
                  <c:v>-193.593</c:v>
                </c:pt>
                <c:pt idx="48">
                  <c:v>-133.691</c:v>
                </c:pt>
                <c:pt idx="49">
                  <c:v>174.307</c:v>
                </c:pt>
                <c:pt idx="50">
                  <c:v>194.414</c:v>
                </c:pt>
                <c:pt idx="51">
                  <c:v>381.473</c:v>
                </c:pt>
                <c:pt idx="53">
                  <c:v>-541.428</c:v>
                </c:pt>
                <c:pt idx="54">
                  <c:v>-472.156</c:v>
                </c:pt>
                <c:pt idx="55">
                  <c:v>-374.642</c:v>
                </c:pt>
                <c:pt idx="56">
                  <c:v>-196.787</c:v>
                </c:pt>
                <c:pt idx="57">
                  <c:v>-137.436</c:v>
                </c:pt>
                <c:pt idx="58">
                  <c:v>171.165</c:v>
                </c:pt>
                <c:pt idx="59">
                  <c:v>191.488</c:v>
                </c:pt>
                <c:pt idx="60">
                  <c:v>379.525</c:v>
                </c:pt>
              </c:numCache>
            </c:numRef>
          </c:xVal>
          <c:yVal>
            <c:numRef>
              <c:f>'X1'!$D$3:$D$63</c:f>
              <c:numCache>
                <c:formatCode>General</c:formatCode>
                <c:ptCount val="61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5">
                  <c:v>-0.4</c:v>
                </c:pt>
                <c:pt idx="36">
                  <c:v>-0.4</c:v>
                </c:pt>
                <c:pt idx="37">
                  <c:v>-0.4</c:v>
                </c:pt>
                <c:pt idx="38">
                  <c:v>-0.4</c:v>
                </c:pt>
                <c:pt idx="39">
                  <c:v>-0.4</c:v>
                </c:pt>
                <c:pt idx="40">
                  <c:v>-0.4</c:v>
                </c:pt>
                <c:pt idx="41">
                  <c:v>-0.4</c:v>
                </c:pt>
                <c:pt idx="42">
                  <c:v>-0.4</c:v>
                </c:pt>
                <c:pt idx="44">
                  <c:v>-0.8</c:v>
                </c:pt>
                <c:pt idx="45">
                  <c:v>-0.8</c:v>
                </c:pt>
                <c:pt idx="46">
                  <c:v>-0.8</c:v>
                </c:pt>
                <c:pt idx="47">
                  <c:v>-0.8</c:v>
                </c:pt>
                <c:pt idx="48">
                  <c:v>-0.8</c:v>
                </c:pt>
                <c:pt idx="49">
                  <c:v>-0.8</c:v>
                </c:pt>
                <c:pt idx="50">
                  <c:v>-0.8</c:v>
                </c:pt>
                <c:pt idx="51">
                  <c:v>-0.8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555688"/>
        <c:axId val="2137848344"/>
      </c:scatterChart>
      <c:valAx>
        <c:axId val="2137555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37848344"/>
        <c:crossesAt val="0.0"/>
        <c:crossBetween val="midCat"/>
      </c:valAx>
      <c:valAx>
        <c:axId val="21378483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37555688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'X11'!$C$4:$C$73</c:f>
              <c:numCache>
                <c:formatCode>0.00_ </c:formatCode>
                <c:ptCount val="70"/>
                <c:pt idx="0">
                  <c:v>-519.309</c:v>
                </c:pt>
                <c:pt idx="1">
                  <c:v>-452.119</c:v>
                </c:pt>
                <c:pt idx="2">
                  <c:v>-355.146</c:v>
                </c:pt>
                <c:pt idx="3">
                  <c:v>-178.691</c:v>
                </c:pt>
                <c:pt idx="4">
                  <c:v>-119.995</c:v>
                </c:pt>
                <c:pt idx="5">
                  <c:v>183.0</c:v>
                </c:pt>
                <c:pt idx="6">
                  <c:v>204.478</c:v>
                </c:pt>
                <c:pt idx="7">
                  <c:v>389.529</c:v>
                </c:pt>
                <c:pt idx="10">
                  <c:v>-520.121</c:v>
                </c:pt>
                <c:pt idx="11">
                  <c:v>-452.81</c:v>
                </c:pt>
                <c:pt idx="12">
                  <c:v>-356.296</c:v>
                </c:pt>
                <c:pt idx="13">
                  <c:v>-179.863</c:v>
                </c:pt>
                <c:pt idx="14">
                  <c:v>-120.444</c:v>
                </c:pt>
                <c:pt idx="15">
                  <c:v>183.045</c:v>
                </c:pt>
                <c:pt idx="16">
                  <c:v>204.123</c:v>
                </c:pt>
                <c:pt idx="17">
                  <c:v>388.567</c:v>
                </c:pt>
                <c:pt idx="19">
                  <c:v>-521.712</c:v>
                </c:pt>
                <c:pt idx="20">
                  <c:v>-454.173</c:v>
                </c:pt>
                <c:pt idx="21">
                  <c:v>-357.902</c:v>
                </c:pt>
                <c:pt idx="22">
                  <c:v>-181.565</c:v>
                </c:pt>
                <c:pt idx="23">
                  <c:v>-122.123</c:v>
                </c:pt>
                <c:pt idx="24">
                  <c:v>181.01</c:v>
                </c:pt>
                <c:pt idx="25">
                  <c:v>202.18</c:v>
                </c:pt>
                <c:pt idx="26">
                  <c:v>386.312</c:v>
                </c:pt>
                <c:pt idx="29">
                  <c:v>-522.159</c:v>
                </c:pt>
                <c:pt idx="30">
                  <c:v>-454.795</c:v>
                </c:pt>
                <c:pt idx="31">
                  <c:v>-358.347</c:v>
                </c:pt>
                <c:pt idx="32">
                  <c:v>-182.183</c:v>
                </c:pt>
                <c:pt idx="33">
                  <c:v>-122.578</c:v>
                </c:pt>
                <c:pt idx="34">
                  <c:v>180.371</c:v>
                </c:pt>
                <c:pt idx="35">
                  <c:v>201.556</c:v>
                </c:pt>
                <c:pt idx="36">
                  <c:v>385.451</c:v>
                </c:pt>
                <c:pt idx="40">
                  <c:v>-521.216</c:v>
                </c:pt>
                <c:pt idx="41">
                  <c:v>-453.829</c:v>
                </c:pt>
                <c:pt idx="42">
                  <c:v>-357.52</c:v>
                </c:pt>
                <c:pt idx="43">
                  <c:v>-181.242</c:v>
                </c:pt>
                <c:pt idx="44">
                  <c:v>-121.964</c:v>
                </c:pt>
                <c:pt idx="45">
                  <c:v>181.437</c:v>
                </c:pt>
                <c:pt idx="46">
                  <c:v>202.492</c:v>
                </c:pt>
                <c:pt idx="47">
                  <c:v>386.894</c:v>
                </c:pt>
                <c:pt idx="51">
                  <c:v>-519.208</c:v>
                </c:pt>
                <c:pt idx="52">
                  <c:v>-451.791</c:v>
                </c:pt>
                <c:pt idx="53">
                  <c:v>-355.904</c:v>
                </c:pt>
                <c:pt idx="54">
                  <c:v>-179.624</c:v>
                </c:pt>
                <c:pt idx="55">
                  <c:v>-120.21</c:v>
                </c:pt>
                <c:pt idx="56">
                  <c:v>183.104</c:v>
                </c:pt>
                <c:pt idx="57">
                  <c:v>204.293</c:v>
                </c:pt>
                <c:pt idx="58">
                  <c:v>389.0</c:v>
                </c:pt>
                <c:pt idx="61">
                  <c:v>-518.200012</c:v>
                </c:pt>
                <c:pt idx="62">
                  <c:v>-451.399994</c:v>
                </c:pt>
                <c:pt idx="63">
                  <c:v>-355.399994</c:v>
                </c:pt>
                <c:pt idx="64">
                  <c:v>-179.399994</c:v>
                </c:pt>
                <c:pt idx="65">
                  <c:v>-120.199997</c:v>
                </c:pt>
                <c:pt idx="66">
                  <c:v>182.600006</c:v>
                </c:pt>
                <c:pt idx="67">
                  <c:v>203.800003</c:v>
                </c:pt>
                <c:pt idx="68">
                  <c:v>388.57</c:v>
                </c:pt>
              </c:numCache>
            </c:numRef>
          </c:xVal>
          <c:yVal>
            <c:numRef>
              <c:f>'X11'!$D$4:$D$73</c:f>
              <c:numCache>
                <c:formatCode>0.000_ </c:formatCode>
                <c:ptCount val="70"/>
                <c:pt idx="0">
                  <c:v>3.097941443</c:v>
                </c:pt>
                <c:pt idx="1">
                  <c:v>3.097941443</c:v>
                </c:pt>
                <c:pt idx="2">
                  <c:v>3.097941443</c:v>
                </c:pt>
                <c:pt idx="3">
                  <c:v>3.097941443</c:v>
                </c:pt>
                <c:pt idx="4">
                  <c:v>3.097941443</c:v>
                </c:pt>
                <c:pt idx="5">
                  <c:v>3.097941443</c:v>
                </c:pt>
                <c:pt idx="6">
                  <c:v>3.097941443</c:v>
                </c:pt>
                <c:pt idx="7">
                  <c:v>3.097941443</c:v>
                </c:pt>
                <c:pt idx="10">
                  <c:v>2.097941443</c:v>
                </c:pt>
                <c:pt idx="11">
                  <c:v>2.097941443</c:v>
                </c:pt>
                <c:pt idx="12">
                  <c:v>2.097941443</c:v>
                </c:pt>
                <c:pt idx="13">
                  <c:v>2.097941443</c:v>
                </c:pt>
                <c:pt idx="14">
                  <c:v>2.097941443</c:v>
                </c:pt>
                <c:pt idx="15">
                  <c:v>2.097941443</c:v>
                </c:pt>
                <c:pt idx="16">
                  <c:v>2.097941443</c:v>
                </c:pt>
                <c:pt idx="17">
                  <c:v>2.097941443</c:v>
                </c:pt>
                <c:pt idx="19">
                  <c:v>1.097941443</c:v>
                </c:pt>
                <c:pt idx="20">
                  <c:v>1.097941443</c:v>
                </c:pt>
                <c:pt idx="21">
                  <c:v>1.097941443</c:v>
                </c:pt>
                <c:pt idx="22">
                  <c:v>1.097941443</c:v>
                </c:pt>
                <c:pt idx="23">
                  <c:v>1.097941443</c:v>
                </c:pt>
                <c:pt idx="24">
                  <c:v>1.097941443</c:v>
                </c:pt>
                <c:pt idx="25">
                  <c:v>1.097941443</c:v>
                </c:pt>
                <c:pt idx="26">
                  <c:v>1.097941443</c:v>
                </c:pt>
                <c:pt idx="29">
                  <c:v>0.097941443</c:v>
                </c:pt>
                <c:pt idx="30">
                  <c:v>0.097941443</c:v>
                </c:pt>
                <c:pt idx="31">
                  <c:v>0.097941443</c:v>
                </c:pt>
                <c:pt idx="32">
                  <c:v>0.097941443</c:v>
                </c:pt>
                <c:pt idx="33">
                  <c:v>0.097941443</c:v>
                </c:pt>
                <c:pt idx="34">
                  <c:v>0.097941443</c:v>
                </c:pt>
                <c:pt idx="35">
                  <c:v>0.097941443</c:v>
                </c:pt>
                <c:pt idx="36">
                  <c:v>0.097941443</c:v>
                </c:pt>
                <c:pt idx="40">
                  <c:v>-0.902058557</c:v>
                </c:pt>
                <c:pt idx="41">
                  <c:v>-0.902058557</c:v>
                </c:pt>
                <c:pt idx="42">
                  <c:v>-0.902058557</c:v>
                </c:pt>
                <c:pt idx="43">
                  <c:v>-0.902058557</c:v>
                </c:pt>
                <c:pt idx="44">
                  <c:v>-0.902058557</c:v>
                </c:pt>
                <c:pt idx="45">
                  <c:v>-0.902058557</c:v>
                </c:pt>
                <c:pt idx="46">
                  <c:v>-0.902058557</c:v>
                </c:pt>
                <c:pt idx="47">
                  <c:v>-0.902058557</c:v>
                </c:pt>
                <c:pt idx="51">
                  <c:v>-1.902058557</c:v>
                </c:pt>
                <c:pt idx="52">
                  <c:v>-1.902058557</c:v>
                </c:pt>
                <c:pt idx="53">
                  <c:v>-1.902058557</c:v>
                </c:pt>
                <c:pt idx="54">
                  <c:v>-1.902058557</c:v>
                </c:pt>
                <c:pt idx="55">
                  <c:v>-1.902058557</c:v>
                </c:pt>
                <c:pt idx="56">
                  <c:v>-1.902058557</c:v>
                </c:pt>
                <c:pt idx="57">
                  <c:v>-1.902058557</c:v>
                </c:pt>
                <c:pt idx="58">
                  <c:v>-1.902058557</c:v>
                </c:pt>
                <c:pt idx="61">
                  <c:v>-2.902058557</c:v>
                </c:pt>
                <c:pt idx="62">
                  <c:v>-2.902058557</c:v>
                </c:pt>
                <c:pt idx="63">
                  <c:v>-2.902058557</c:v>
                </c:pt>
                <c:pt idx="64">
                  <c:v>-2.902058557</c:v>
                </c:pt>
                <c:pt idx="65">
                  <c:v>-2.902058557</c:v>
                </c:pt>
                <c:pt idx="66">
                  <c:v>-2.902058557</c:v>
                </c:pt>
                <c:pt idx="67">
                  <c:v>-2.902058557</c:v>
                </c:pt>
                <c:pt idx="68">
                  <c:v>-2.902058557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625512"/>
        <c:axId val="2137206728"/>
      </c:scatterChart>
      <c:valAx>
        <c:axId val="2137625512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crossAx val="2137206728"/>
        <c:crosses val="autoZero"/>
        <c:crossBetween val="midCat"/>
      </c:valAx>
      <c:valAx>
        <c:axId val="2137206728"/>
        <c:scaling>
          <c:orientation val="minMax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crossAx val="2137625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632520</xdr:colOff>
      <xdr:row>10</xdr:row>
      <xdr:rowOff>182160</xdr:rowOff>
    </xdr:from>
    <xdr:to>
      <xdr:col>24</xdr:col>
      <xdr:colOff>495300</xdr:colOff>
      <xdr:row>43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20</xdr:row>
      <xdr:rowOff>29210</xdr:rowOff>
    </xdr:from>
    <xdr:to>
      <xdr:col>15</xdr:col>
      <xdr:colOff>553720</xdr:colOff>
      <xdr:row>36</xdr:row>
      <xdr:rowOff>2540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/>
  </sheetViews>
  <sheetFormatPr baseColWidth="10" defaultColWidth="8.83203125" defaultRowHeight="12" x14ac:dyDescent="0"/>
  <sheetData>
    <row r="1" spans="1:10" ht="15">
      <c r="A1" s="1" t="s">
        <v>0</v>
      </c>
      <c r="B1" s="1"/>
      <c r="C1" s="2"/>
      <c r="D1" s="2"/>
    </row>
    <row r="2" spans="1:10" ht="15">
      <c r="A2" s="3" t="s">
        <v>1</v>
      </c>
      <c r="B2" s="3" t="s">
        <v>2</v>
      </c>
      <c r="C2" s="3" t="s">
        <v>3</v>
      </c>
      <c r="D2" s="3" t="s">
        <v>4</v>
      </c>
      <c r="F2" s="4" t="s">
        <v>5</v>
      </c>
      <c r="G2" s="4" t="s">
        <v>6</v>
      </c>
      <c r="J2" t="s">
        <v>7</v>
      </c>
    </row>
    <row r="3" spans="1:10" ht="15">
      <c r="A3" s="5">
        <v>-520.71299999999997</v>
      </c>
      <c r="B3" s="6">
        <f t="shared" ref="B3:B38" si="0">A3-C3</f>
        <v>-9.1979999999999791</v>
      </c>
      <c r="C3" s="7">
        <v>-511.51499999999999</v>
      </c>
      <c r="D3" s="2">
        <v>1.2</v>
      </c>
      <c r="F3" s="8">
        <f t="shared" ref="F3:F38" si="1">C3+$J$3*D3+$J$4*D3*D3+$J$5*D3*D3*D3+$J$6*C3*D3+$J$7*C3*D3*D3+$J$8*C3*D3*D3*D3</f>
        <v>-521.81401579583985</v>
      </c>
      <c r="G3" s="9">
        <f t="shared" ref="G3:G38" si="2">A3-F3</f>
        <v>1.101015795839885</v>
      </c>
      <c r="I3" t="s">
        <v>8</v>
      </c>
      <c r="J3">
        <v>-9.6206960000000006</v>
      </c>
    </row>
    <row r="4" spans="1:10" ht="15">
      <c r="A4" s="10">
        <v>-453.327</v>
      </c>
      <c r="B4" s="6">
        <f t="shared" si="0"/>
        <v>-8.1689999999999827</v>
      </c>
      <c r="C4" s="11">
        <v>-445.15800000000002</v>
      </c>
      <c r="D4" s="2">
        <v>1.2</v>
      </c>
      <c r="F4" s="8">
        <f t="shared" si="1"/>
        <v>-454.203116936448</v>
      </c>
      <c r="G4" s="9">
        <f t="shared" si="2"/>
        <v>0.87611693644799971</v>
      </c>
      <c r="I4" t="s">
        <v>9</v>
      </c>
      <c r="J4">
        <v>4.5926260000000001</v>
      </c>
    </row>
    <row r="5" spans="1:10" ht="15">
      <c r="A5" s="5">
        <v>-357.12799999999999</v>
      </c>
      <c r="B5" s="6">
        <f t="shared" si="0"/>
        <v>-7.5039999999999623</v>
      </c>
      <c r="C5" s="7">
        <v>-349.62400000000002</v>
      </c>
      <c r="D5" s="12">
        <v>1.2</v>
      </c>
      <c r="F5" s="8">
        <f t="shared" si="1"/>
        <v>-356.86388201574403</v>
      </c>
      <c r="G5" s="9">
        <f t="shared" si="2"/>
        <v>-0.26411798425596089</v>
      </c>
      <c r="I5" t="s">
        <v>10</v>
      </c>
      <c r="J5">
        <v>2.4873590000000001</v>
      </c>
    </row>
    <row r="6" spans="1:10" ht="15">
      <c r="A6" s="5">
        <v>-180.959</v>
      </c>
      <c r="B6" s="6">
        <f t="shared" si="0"/>
        <v>-5.2870000000000061</v>
      </c>
      <c r="C6" s="11">
        <v>-175.672</v>
      </c>
      <c r="D6" s="2">
        <v>1.2</v>
      </c>
      <c r="F6" s="8">
        <f t="shared" si="1"/>
        <v>-179.62484049203198</v>
      </c>
      <c r="G6" s="9">
        <f t="shared" si="2"/>
        <v>-1.3341595079680246</v>
      </c>
      <c r="I6" t="s">
        <v>11</v>
      </c>
      <c r="J6">
        <v>1.3625999999999999E-2</v>
      </c>
    </row>
    <row r="7" spans="1:10" ht="15">
      <c r="A7" s="10">
        <v>-121.82899999999999</v>
      </c>
      <c r="B7" s="6">
        <f t="shared" si="0"/>
        <v>-5.0939999999999941</v>
      </c>
      <c r="C7" s="11">
        <v>-116.735</v>
      </c>
      <c r="D7" s="2">
        <v>1.2</v>
      </c>
      <c r="F7" s="8">
        <f t="shared" si="1"/>
        <v>-119.57415185216</v>
      </c>
      <c r="G7" s="9">
        <f t="shared" si="2"/>
        <v>-2.2548481478399935</v>
      </c>
      <c r="I7" t="s">
        <v>12</v>
      </c>
      <c r="J7" s="13">
        <v>2.5270000000000002E-3</v>
      </c>
    </row>
    <row r="8" spans="1:10" ht="15">
      <c r="A8" s="5">
        <v>183.089</v>
      </c>
      <c r="B8" s="6">
        <f t="shared" si="0"/>
        <v>2.8269999999999982</v>
      </c>
      <c r="C8" s="11">
        <v>180.262</v>
      </c>
      <c r="D8" s="2">
        <v>1.2</v>
      </c>
      <c r="F8" s="8">
        <f t="shared" si="1"/>
        <v>183.03497949107202</v>
      </c>
      <c r="G8" s="9">
        <f t="shared" si="2"/>
        <v>5.4020508927976607E-2</v>
      </c>
      <c r="I8" t="s">
        <v>13</v>
      </c>
      <c r="J8">
        <v>-6.3299999999999999E-4</v>
      </c>
    </row>
    <row r="9" spans="1:10" s="17" customFormat="1" ht="15">
      <c r="A9" s="5">
        <v>203.22900000000001</v>
      </c>
      <c r="B9" s="14">
        <f t="shared" si="0"/>
        <v>2.8760000000000048</v>
      </c>
      <c r="C9" s="15">
        <v>200.35300000000001</v>
      </c>
      <c r="D9" s="16">
        <v>1.2</v>
      </c>
      <c r="F9" s="8">
        <f t="shared" si="1"/>
        <v>203.50562417036804</v>
      </c>
      <c r="G9" s="9">
        <f t="shared" si="2"/>
        <v>-0.27662417036802367</v>
      </c>
    </row>
    <row r="10" spans="1:10" s="23" customFormat="1" ht="15">
      <c r="A10" s="5"/>
      <c r="B10" s="6"/>
      <c r="C10" s="7"/>
      <c r="D10" s="12"/>
      <c r="F10" s="8"/>
      <c r="G10" s="9"/>
    </row>
    <row r="11" spans="1:10" ht="15">
      <c r="A11" s="5">
        <v>-520.71299999999997</v>
      </c>
      <c r="B11" s="6">
        <f t="shared" si="0"/>
        <v>-8.6509999999999536</v>
      </c>
      <c r="C11" s="7">
        <v>-512.06200000000001</v>
      </c>
      <c r="D11" s="2">
        <v>0.8</v>
      </c>
      <c r="F11" s="8">
        <f t="shared" si="1"/>
        <v>-521.78982418700809</v>
      </c>
      <c r="G11" s="9">
        <f t="shared" si="2"/>
        <v>1.0768241870081283</v>
      </c>
    </row>
    <row r="12" spans="1:10" ht="15">
      <c r="A12" s="10">
        <v>-453.327</v>
      </c>
      <c r="B12" s="6">
        <f t="shared" si="0"/>
        <v>-8.2139999999999986</v>
      </c>
      <c r="C12" s="11">
        <v>-445.113</v>
      </c>
      <c r="D12" s="2">
        <v>0.8</v>
      </c>
      <c r="F12" s="8">
        <f t="shared" si="1"/>
        <v>-454.02444915219201</v>
      </c>
      <c r="G12" s="9">
        <f t="shared" si="2"/>
        <v>0.6974491521920072</v>
      </c>
    </row>
    <row r="13" spans="1:10" ht="15">
      <c r="A13" s="5">
        <v>-357.12799999999999</v>
      </c>
      <c r="B13" s="6">
        <f t="shared" si="0"/>
        <v>-7.5960000000000036</v>
      </c>
      <c r="C13" s="11">
        <v>-349.53199999999998</v>
      </c>
      <c r="D13" s="2">
        <v>0.8</v>
      </c>
      <c r="F13" s="8">
        <f t="shared" si="1"/>
        <v>-357.27793596748796</v>
      </c>
      <c r="G13" s="9">
        <f t="shared" si="2"/>
        <v>0.149935967487977</v>
      </c>
    </row>
    <row r="14" spans="1:10" ht="15">
      <c r="A14" s="5">
        <v>-180.959</v>
      </c>
      <c r="B14" s="6">
        <f t="shared" si="0"/>
        <v>-6.3480000000000132</v>
      </c>
      <c r="C14" s="11">
        <v>-174.61099999999999</v>
      </c>
      <c r="D14" s="2">
        <v>0.8</v>
      </c>
      <c r="F14" s="8">
        <f t="shared" si="1"/>
        <v>-180.22395209222398</v>
      </c>
      <c r="G14" s="9">
        <f t="shared" si="2"/>
        <v>-0.73504790777602125</v>
      </c>
    </row>
    <row r="15" spans="1:10" ht="15">
      <c r="A15" s="10">
        <v>-121.82899999999999</v>
      </c>
      <c r="B15" s="6">
        <f t="shared" si="0"/>
        <v>-6.1419999999999959</v>
      </c>
      <c r="C15" s="11">
        <v>-115.687</v>
      </c>
      <c r="D15" s="2">
        <v>0.8</v>
      </c>
      <c r="F15" s="8">
        <f t="shared" si="1"/>
        <v>-120.58143377900799</v>
      </c>
      <c r="G15" s="9">
        <f t="shared" si="2"/>
        <v>-1.2475662209919989</v>
      </c>
    </row>
    <row r="16" spans="1:10" ht="15">
      <c r="A16" s="5">
        <v>183.089</v>
      </c>
      <c r="B16" s="6">
        <f t="shared" si="0"/>
        <v>-0.72599999999999909</v>
      </c>
      <c r="C16" s="11">
        <v>183.815</v>
      </c>
      <c r="D16" s="2">
        <v>0.8</v>
      </c>
      <c r="F16" s="8">
        <f t="shared" si="1"/>
        <v>182.57268881696001</v>
      </c>
      <c r="G16" s="9">
        <f t="shared" si="2"/>
        <v>0.51631118303998846</v>
      </c>
    </row>
    <row r="17" spans="1:7" ht="15">
      <c r="A17" s="5">
        <v>203.22900000000001</v>
      </c>
      <c r="B17" s="6">
        <f t="shared" si="0"/>
        <v>-0.80399999999997362</v>
      </c>
      <c r="C17" s="11">
        <v>204.03299999999999</v>
      </c>
      <c r="D17" s="2">
        <v>0.8</v>
      </c>
      <c r="F17" s="8">
        <f t="shared" si="1"/>
        <v>203.037226785472</v>
      </c>
      <c r="G17" s="9">
        <f t="shared" si="2"/>
        <v>0.19177321452801266</v>
      </c>
    </row>
    <row r="18" spans="1:7" s="17" customFormat="1" ht="15">
      <c r="A18" s="18">
        <v>387.58199999999999</v>
      </c>
      <c r="B18" s="14">
        <f t="shared" si="0"/>
        <v>5.0330000000000155</v>
      </c>
      <c r="C18" s="15">
        <v>382.54899999999998</v>
      </c>
      <c r="D18" s="2">
        <v>0.8</v>
      </c>
      <c r="F18" s="19">
        <f t="shared" si="1"/>
        <v>383.73004803321595</v>
      </c>
      <c r="G18" s="20">
        <f t="shared" si="2"/>
        <v>3.8519519667840427</v>
      </c>
    </row>
    <row r="19" spans="1:7" s="23" customFormat="1" ht="15">
      <c r="A19" s="10"/>
      <c r="B19" s="6"/>
      <c r="C19" s="7"/>
      <c r="D19" s="2"/>
      <c r="F19" s="24"/>
      <c r="G19" s="25"/>
    </row>
    <row r="20" spans="1:7" ht="15">
      <c r="A20" s="5">
        <v>-520.71299999999997</v>
      </c>
      <c r="B20" s="6">
        <f t="shared" si="0"/>
        <v>-5.3709999999999809</v>
      </c>
      <c r="C20" s="11">
        <v>-515.34199999999998</v>
      </c>
      <c r="D20" s="21">
        <v>0.4</v>
      </c>
      <c r="F20" s="8">
        <f t="shared" si="1"/>
        <v>-521.2925728431361</v>
      </c>
      <c r="G20" s="9">
        <f t="shared" si="2"/>
        <v>0.579572843136134</v>
      </c>
    </row>
    <row r="21" spans="1:7" ht="15">
      <c r="A21" s="10">
        <v>-453.327</v>
      </c>
      <c r="B21" s="6">
        <f t="shared" si="0"/>
        <v>-5.33299999999997</v>
      </c>
      <c r="C21" s="7">
        <v>-447.99400000000003</v>
      </c>
      <c r="D21" s="2">
        <v>0.4</v>
      </c>
      <c r="F21" s="8">
        <f t="shared" si="1"/>
        <v>-453.55299756275201</v>
      </c>
      <c r="G21" s="9">
        <f t="shared" si="2"/>
        <v>0.22599756275201344</v>
      </c>
    </row>
    <row r="22" spans="1:7" ht="15">
      <c r="A22" s="5">
        <v>-357.12799999999999</v>
      </c>
      <c r="B22" s="6">
        <f t="shared" si="0"/>
        <v>-4.6929999999999836</v>
      </c>
      <c r="C22" s="7">
        <v>-352.435</v>
      </c>
      <c r="D22" s="2">
        <v>0.4</v>
      </c>
      <c r="F22" s="8">
        <f t="shared" si="1"/>
        <v>-357.43839766048001</v>
      </c>
      <c r="G22" s="9">
        <f t="shared" si="2"/>
        <v>0.31039766048002093</v>
      </c>
    </row>
    <row r="23" spans="1:7" ht="15">
      <c r="A23" s="5">
        <v>-180.959</v>
      </c>
      <c r="B23" s="6">
        <f t="shared" si="0"/>
        <v>-4.3710000000000093</v>
      </c>
      <c r="C23" s="11">
        <v>-176.58799999999999</v>
      </c>
      <c r="D23" s="2">
        <v>0.4</v>
      </c>
      <c r="F23" s="8">
        <f t="shared" si="1"/>
        <v>-180.568986626304</v>
      </c>
      <c r="G23" s="9">
        <f t="shared" si="2"/>
        <v>-0.39001337369600719</v>
      </c>
    </row>
    <row r="24" spans="1:7" ht="15">
      <c r="A24" s="10">
        <v>-121.82899999999999</v>
      </c>
      <c r="B24" s="6">
        <f t="shared" si="0"/>
        <v>-4.6119999999999948</v>
      </c>
      <c r="C24" s="11">
        <v>-117.217</v>
      </c>
      <c r="D24" s="2">
        <v>0.4</v>
      </c>
      <c r="F24" s="8">
        <f t="shared" si="1"/>
        <v>-120.852791283136</v>
      </c>
      <c r="G24" s="9">
        <f t="shared" si="2"/>
        <v>-0.97620871686399369</v>
      </c>
    </row>
    <row r="25" spans="1:7" ht="15">
      <c r="A25" s="5">
        <v>183.089</v>
      </c>
      <c r="B25" s="6">
        <f t="shared" si="0"/>
        <v>-0.92199999999999704</v>
      </c>
      <c r="C25" s="11">
        <v>184.011</v>
      </c>
      <c r="D25" s="12">
        <v>0.4</v>
      </c>
      <c r="F25" s="8">
        <f t="shared" si="1"/>
        <v>182.12661096428798</v>
      </c>
      <c r="G25" s="9">
        <f t="shared" si="2"/>
        <v>0.96238903571202172</v>
      </c>
    </row>
    <row r="26" spans="1:7" ht="15">
      <c r="A26" s="5">
        <v>203.22900000000001</v>
      </c>
      <c r="B26" s="6">
        <f t="shared" si="0"/>
        <v>-1.9489999999999839</v>
      </c>
      <c r="C26" s="11">
        <v>205.178</v>
      </c>
      <c r="D26" s="12">
        <v>0.4</v>
      </c>
      <c r="F26" s="8">
        <f t="shared" si="1"/>
        <v>203.41668030502402</v>
      </c>
      <c r="G26" s="9">
        <f t="shared" si="2"/>
        <v>-0.18768030502400279</v>
      </c>
    </row>
    <row r="27" spans="1:7" s="17" customFormat="1" ht="15">
      <c r="A27" s="18">
        <v>387.58199999999999</v>
      </c>
      <c r="B27" s="14">
        <f t="shared" si="0"/>
        <v>-0.30000000000001137</v>
      </c>
      <c r="C27" s="15">
        <v>387.88200000000001</v>
      </c>
      <c r="D27" s="2">
        <v>0.4</v>
      </c>
      <c r="F27" s="19">
        <f t="shared" si="1"/>
        <v>387.18295936345601</v>
      </c>
      <c r="G27" s="20">
        <f t="shared" si="2"/>
        <v>0.39904063654398669</v>
      </c>
    </row>
    <row r="28" spans="1:7" s="23" customFormat="1" ht="15">
      <c r="A28" s="10"/>
      <c r="B28" s="6"/>
      <c r="C28" s="7"/>
      <c r="D28" s="2"/>
      <c r="F28" s="24"/>
      <c r="G28" s="25"/>
    </row>
    <row r="29" spans="1:7" ht="15">
      <c r="A29" s="5">
        <v>-520.71299999999997</v>
      </c>
      <c r="B29" s="6">
        <f t="shared" si="0"/>
        <v>0</v>
      </c>
      <c r="C29" s="5">
        <v>-520.71299999999997</v>
      </c>
      <c r="D29" s="21">
        <v>0</v>
      </c>
      <c r="F29" s="8">
        <f t="shared" si="1"/>
        <v>-520.71299999999997</v>
      </c>
      <c r="G29" s="9">
        <f t="shared" si="2"/>
        <v>0</v>
      </c>
    </row>
    <row r="30" spans="1:7" ht="15">
      <c r="A30" s="10">
        <v>-453.327</v>
      </c>
      <c r="B30" s="6">
        <f t="shared" si="0"/>
        <v>0</v>
      </c>
      <c r="C30" s="10">
        <v>-453.327</v>
      </c>
      <c r="D30" s="2">
        <v>0</v>
      </c>
      <c r="F30" s="8">
        <f t="shared" si="1"/>
        <v>-453.327</v>
      </c>
      <c r="G30" s="9">
        <f t="shared" si="2"/>
        <v>0</v>
      </c>
    </row>
    <row r="31" spans="1:7" ht="15">
      <c r="A31" s="5">
        <v>-357.12799999999999</v>
      </c>
      <c r="B31" s="6">
        <f t="shared" si="0"/>
        <v>0</v>
      </c>
      <c r="C31" s="5">
        <v>-357.12799999999999</v>
      </c>
      <c r="D31" s="2">
        <v>0</v>
      </c>
      <c r="F31" s="8">
        <f t="shared" si="1"/>
        <v>-357.12799999999999</v>
      </c>
      <c r="G31" s="9">
        <f t="shared" si="2"/>
        <v>0</v>
      </c>
    </row>
    <row r="32" spans="1:7" ht="15">
      <c r="A32" s="5">
        <v>-180.959</v>
      </c>
      <c r="B32" s="6">
        <f t="shared" si="0"/>
        <v>0</v>
      </c>
      <c r="C32" s="5">
        <v>-180.959</v>
      </c>
      <c r="D32" s="2">
        <v>0</v>
      </c>
      <c r="F32" s="8">
        <f t="shared" si="1"/>
        <v>-180.959</v>
      </c>
      <c r="G32" s="9">
        <f t="shared" si="2"/>
        <v>0</v>
      </c>
    </row>
    <row r="33" spans="1:7" ht="15">
      <c r="A33" s="10">
        <v>-121.82899999999999</v>
      </c>
      <c r="B33" s="6">
        <f t="shared" si="0"/>
        <v>0</v>
      </c>
      <c r="C33" s="10">
        <v>-121.82899999999999</v>
      </c>
      <c r="D33" s="2">
        <v>0</v>
      </c>
      <c r="F33" s="8">
        <f t="shared" si="1"/>
        <v>-121.82899999999999</v>
      </c>
      <c r="G33" s="9">
        <f t="shared" si="2"/>
        <v>0</v>
      </c>
    </row>
    <row r="34" spans="1:7" ht="15">
      <c r="A34" s="5">
        <v>183.089</v>
      </c>
      <c r="B34" s="6">
        <f t="shared" si="0"/>
        <v>0</v>
      </c>
      <c r="C34" s="5">
        <v>183.089</v>
      </c>
      <c r="D34" s="2">
        <v>0</v>
      </c>
      <c r="F34" s="8">
        <f t="shared" si="1"/>
        <v>183.089</v>
      </c>
      <c r="G34" s="9">
        <f t="shared" si="2"/>
        <v>0</v>
      </c>
    </row>
    <row r="35" spans="1:7" ht="15">
      <c r="A35" s="5">
        <v>203.22900000000001</v>
      </c>
      <c r="B35" s="6">
        <f t="shared" si="0"/>
        <v>0</v>
      </c>
      <c r="C35" s="5">
        <v>203.22900000000001</v>
      </c>
      <c r="D35" s="2">
        <v>0</v>
      </c>
      <c r="F35" s="8">
        <f t="shared" si="1"/>
        <v>203.22900000000001</v>
      </c>
      <c r="G35" s="9">
        <f t="shared" si="2"/>
        <v>0</v>
      </c>
    </row>
    <row r="36" spans="1:7" s="17" customFormat="1" ht="15">
      <c r="A36" s="18">
        <v>387.58199999999999</v>
      </c>
      <c r="B36" s="14">
        <f t="shared" si="0"/>
        <v>0</v>
      </c>
      <c r="C36" s="18">
        <v>387.58199999999999</v>
      </c>
      <c r="D36" s="2">
        <v>0</v>
      </c>
      <c r="F36" s="19">
        <f t="shared" si="1"/>
        <v>387.58199999999999</v>
      </c>
      <c r="G36" s="20">
        <f t="shared" si="2"/>
        <v>0</v>
      </c>
    </row>
    <row r="37" spans="1:7" s="23" customFormat="1" ht="15">
      <c r="A37" s="10"/>
      <c r="B37" s="6"/>
      <c r="C37" s="10"/>
      <c r="D37" s="2"/>
      <c r="F37" s="24"/>
      <c r="G37" s="25"/>
    </row>
    <row r="38" spans="1:7" ht="15">
      <c r="A38" s="5">
        <v>-520.71299999999997</v>
      </c>
      <c r="B38" s="6">
        <f t="shared" si="0"/>
        <v>6.4740000000000464</v>
      </c>
      <c r="C38" s="11">
        <v>-527.18700000000001</v>
      </c>
      <c r="D38" s="21">
        <v>-0.4</v>
      </c>
      <c r="F38" s="8">
        <f t="shared" si="1"/>
        <v>-520.12422203878396</v>
      </c>
      <c r="G38" s="9">
        <f t="shared" si="2"/>
        <v>-0.58877796121601023</v>
      </c>
    </row>
    <row r="39" spans="1:7" ht="15">
      <c r="A39" s="10">
        <v>-453.327</v>
      </c>
      <c r="B39" s="6">
        <f t="shared" ref="B39:B63" si="3">A39-C39</f>
        <v>6.3810000000000286</v>
      </c>
      <c r="C39" s="7">
        <v>-459.70800000000003</v>
      </c>
      <c r="D39" s="2">
        <v>-0.4</v>
      </c>
      <c r="F39" s="8">
        <f t="shared" ref="F39:F62" si="4">C39+$J$3*D39+$J$4*D39*D39+$J$5*D39*D39*D39+$J$6*C39*D39+$J$7*C39*D39*D39+$J$8*C39*D39*D39*D39</f>
        <v>-452.98299276185594</v>
      </c>
      <c r="G39" s="9">
        <f t="shared" ref="G39:G62" si="5">A39-F39</f>
        <v>-0.34400723814405865</v>
      </c>
    </row>
    <row r="40" spans="1:7" ht="15">
      <c r="A40" s="5">
        <v>-357.12799999999999</v>
      </c>
      <c r="B40" s="6">
        <f t="shared" si="3"/>
        <v>5.6589999999999918</v>
      </c>
      <c r="C40" s="7">
        <v>-362.78699999999998</v>
      </c>
      <c r="D40" s="2">
        <v>-0.4</v>
      </c>
      <c r="F40" s="8">
        <f t="shared" si="4"/>
        <v>-356.54713741798395</v>
      </c>
      <c r="G40" s="9">
        <f t="shared" si="5"/>
        <v>-0.58086258201603869</v>
      </c>
    </row>
    <row r="41" spans="1:7" ht="15">
      <c r="A41" s="5">
        <v>-180.959</v>
      </c>
      <c r="B41" s="6">
        <f t="shared" si="3"/>
        <v>6.0910000000000082</v>
      </c>
      <c r="C41" s="11">
        <v>-187.05</v>
      </c>
      <c r="D41" s="2">
        <v>-0.4</v>
      </c>
      <c r="F41" s="8">
        <f t="shared" si="4"/>
        <v>-181.68980092160001</v>
      </c>
      <c r="G41" s="9">
        <f t="shared" si="5"/>
        <v>0.73080092160000731</v>
      </c>
    </row>
    <row r="42" spans="1:7" ht="15">
      <c r="A42" s="10">
        <v>-121.82899999999999</v>
      </c>
      <c r="B42" s="6">
        <f t="shared" si="3"/>
        <v>5.5260000000000105</v>
      </c>
      <c r="C42" s="11">
        <v>-127.355</v>
      </c>
      <c r="D42" s="2">
        <v>-0.4</v>
      </c>
      <c r="F42" s="8">
        <f t="shared" si="4"/>
        <v>-122.29360830336</v>
      </c>
      <c r="G42" s="9">
        <f t="shared" si="5"/>
        <v>0.46460830336000924</v>
      </c>
    </row>
    <row r="43" spans="1:7" ht="15">
      <c r="A43" s="5">
        <v>183.089</v>
      </c>
      <c r="B43" s="6">
        <f t="shared" si="3"/>
        <v>4.5869999999999891</v>
      </c>
      <c r="C43" s="11">
        <v>178.50200000000001</v>
      </c>
      <c r="D43" s="2">
        <v>-0.4</v>
      </c>
      <c r="F43" s="8">
        <f t="shared" si="4"/>
        <v>182.03240368486402</v>
      </c>
      <c r="G43" s="9">
        <f t="shared" si="5"/>
        <v>1.0565963151359767</v>
      </c>
    </row>
    <row r="44" spans="1:7" ht="15">
      <c r="A44" s="5">
        <v>203.22900000000001</v>
      </c>
      <c r="B44" s="6">
        <f t="shared" si="3"/>
        <v>3.9860000000000184</v>
      </c>
      <c r="C44" s="11">
        <v>199.24299999999999</v>
      </c>
      <c r="D44" s="2">
        <v>-0.4</v>
      </c>
      <c r="F44" s="8">
        <f t="shared" si="4"/>
        <v>202.669583198976</v>
      </c>
      <c r="G44" s="9">
        <f t="shared" si="5"/>
        <v>0.55941680102401392</v>
      </c>
    </row>
    <row r="45" spans="1:7" s="17" customFormat="1" ht="15">
      <c r="A45" s="18">
        <v>387.58199999999999</v>
      </c>
      <c r="B45" s="14">
        <f t="shared" si="3"/>
        <v>2.3410000000000082</v>
      </c>
      <c r="C45" s="11">
        <v>385.24099999999999</v>
      </c>
      <c r="D45" s="2">
        <v>-0.4</v>
      </c>
      <c r="F45" s="19">
        <f t="shared" si="4"/>
        <v>387.73655756211213</v>
      </c>
      <c r="G45" s="20">
        <f t="shared" si="5"/>
        <v>-0.15455756211213156</v>
      </c>
    </row>
    <row r="46" spans="1:7" s="23" customFormat="1" ht="15">
      <c r="A46" s="10"/>
      <c r="B46" s="6"/>
      <c r="C46" s="11"/>
      <c r="D46" s="2"/>
      <c r="F46" s="24"/>
      <c r="G46" s="25"/>
    </row>
    <row r="47" spans="1:7" ht="15">
      <c r="A47" s="5">
        <v>-520.71299999999997</v>
      </c>
      <c r="B47" s="6">
        <f t="shared" si="3"/>
        <v>13.932999999999993</v>
      </c>
      <c r="C47" s="22">
        <v>-534.64599999999996</v>
      </c>
      <c r="D47" s="21">
        <v>-0.8</v>
      </c>
      <c r="F47" s="8">
        <f t="shared" si="4"/>
        <v>-520.4935701640959</v>
      </c>
      <c r="G47" s="9">
        <f t="shared" si="5"/>
        <v>-0.21942983590406584</v>
      </c>
    </row>
    <row r="48" spans="1:7" ht="15">
      <c r="A48" s="10">
        <v>-453.327</v>
      </c>
      <c r="B48" s="6">
        <f t="shared" si="3"/>
        <v>13.387999999999977</v>
      </c>
      <c r="C48" s="7">
        <v>-466.71499999999997</v>
      </c>
      <c r="D48" s="2">
        <v>-0.8</v>
      </c>
      <c r="F48" s="8">
        <f t="shared" si="4"/>
        <v>-453.17119279583994</v>
      </c>
      <c r="G48" s="9">
        <f t="shared" si="5"/>
        <v>-0.15580720416005533</v>
      </c>
    </row>
    <row r="49" spans="1:7" ht="15">
      <c r="A49" s="5">
        <v>-357.12799999999999</v>
      </c>
      <c r="B49" s="6">
        <f t="shared" si="3"/>
        <v>12.192000000000007</v>
      </c>
      <c r="C49" s="11">
        <v>-369.32</v>
      </c>
      <c r="D49" s="2">
        <v>-0.8</v>
      </c>
      <c r="F49" s="8">
        <f t="shared" si="4"/>
        <v>-356.64879589632005</v>
      </c>
      <c r="G49" s="9">
        <f t="shared" si="5"/>
        <v>-0.47920410367993327</v>
      </c>
    </row>
    <row r="50" spans="1:7" ht="15">
      <c r="A50" s="5">
        <v>-180.959</v>
      </c>
      <c r="B50" s="6">
        <f t="shared" si="3"/>
        <v>12.633999999999986</v>
      </c>
      <c r="C50" s="11">
        <v>-193.59299999999999</v>
      </c>
      <c r="D50" s="2">
        <v>-0.8</v>
      </c>
      <c r="F50" s="8">
        <f t="shared" si="4"/>
        <v>-182.49620859756803</v>
      </c>
      <c r="G50" s="9">
        <f t="shared" si="5"/>
        <v>1.537208597568025</v>
      </c>
    </row>
    <row r="51" spans="1:7" ht="15">
      <c r="A51" s="10">
        <v>-121.82899999999999</v>
      </c>
      <c r="B51" s="6">
        <f t="shared" si="3"/>
        <v>11.862000000000009</v>
      </c>
      <c r="C51" s="11">
        <v>-133.691</v>
      </c>
      <c r="D51" s="2">
        <v>-0.8</v>
      </c>
      <c r="F51" s="8">
        <f t="shared" si="4"/>
        <v>-123.13089601401599</v>
      </c>
      <c r="G51" s="9">
        <f t="shared" si="5"/>
        <v>1.3018960140159948</v>
      </c>
    </row>
    <row r="52" spans="1:7" ht="15">
      <c r="A52" s="5">
        <v>183.089</v>
      </c>
      <c r="B52" s="6">
        <f t="shared" si="3"/>
        <v>8.7820000000000107</v>
      </c>
      <c r="C52" s="11">
        <v>174.30699999999999</v>
      </c>
      <c r="D52" s="2">
        <v>-0.8</v>
      </c>
      <c r="F52" s="8">
        <f t="shared" si="4"/>
        <v>182.10761931283196</v>
      </c>
      <c r="G52" s="9">
        <f t="shared" si="5"/>
        <v>0.98138068716804128</v>
      </c>
    </row>
    <row r="53" spans="1:7" ht="15">
      <c r="A53" s="5">
        <v>203.22900000000001</v>
      </c>
      <c r="B53" s="6">
        <f t="shared" si="3"/>
        <v>8.8150000000000261</v>
      </c>
      <c r="C53" s="11">
        <v>194.41399999999999</v>
      </c>
      <c r="D53" s="2">
        <v>-0.8</v>
      </c>
      <c r="F53" s="8">
        <f t="shared" si="4"/>
        <v>202.03447217446399</v>
      </c>
      <c r="G53" s="9">
        <f t="shared" si="5"/>
        <v>1.1945278255360279</v>
      </c>
    </row>
    <row r="54" spans="1:7" s="17" customFormat="1" ht="15">
      <c r="A54" s="18">
        <v>387.58199999999999</v>
      </c>
      <c r="B54" s="14">
        <f t="shared" si="3"/>
        <v>6.1089999999999804</v>
      </c>
      <c r="C54" s="15">
        <v>381.47300000000001</v>
      </c>
      <c r="D54" s="2">
        <v>-0.8</v>
      </c>
      <c r="F54" s="19">
        <f t="shared" si="4"/>
        <v>387.41753128044797</v>
      </c>
      <c r="G54" s="20">
        <f t="shared" si="5"/>
        <v>0.16446871955201914</v>
      </c>
    </row>
    <row r="55" spans="1:7" s="23" customFormat="1" ht="15">
      <c r="A55" s="10"/>
      <c r="B55" s="6"/>
      <c r="C55" s="7"/>
      <c r="D55" s="2"/>
      <c r="F55" s="24"/>
      <c r="G55" s="25"/>
    </row>
    <row r="56" spans="1:7" ht="15">
      <c r="A56" s="5">
        <v>-520.71299999999997</v>
      </c>
      <c r="B56" s="6">
        <f t="shared" si="3"/>
        <v>20.715000000000032</v>
      </c>
      <c r="C56" s="11">
        <v>-541.428</v>
      </c>
      <c r="D56" s="21">
        <v>-1.2</v>
      </c>
      <c r="F56" s="8">
        <f t="shared" si="4"/>
        <v>-521.27736065971203</v>
      </c>
      <c r="G56" s="9">
        <f t="shared" si="5"/>
        <v>0.56436065971206517</v>
      </c>
    </row>
    <row r="57" spans="1:7" ht="15">
      <c r="A57" s="10">
        <v>-453.327</v>
      </c>
      <c r="B57" s="6">
        <f t="shared" si="3"/>
        <v>18.829000000000008</v>
      </c>
      <c r="C57" s="7">
        <v>-472.15600000000001</v>
      </c>
      <c r="D57" s="2">
        <v>-1.2</v>
      </c>
      <c r="F57" s="8">
        <f t="shared" si="4"/>
        <v>-452.81019711462392</v>
      </c>
      <c r="G57" s="9">
        <f t="shared" si="5"/>
        <v>-0.51680288537608021</v>
      </c>
    </row>
    <row r="58" spans="1:7" ht="15">
      <c r="A58" s="5">
        <v>-357.12799999999999</v>
      </c>
      <c r="B58" s="6">
        <f t="shared" si="3"/>
        <v>17.51400000000001</v>
      </c>
      <c r="C58" s="7">
        <v>-374.642</v>
      </c>
      <c r="D58" s="2">
        <v>-1.2</v>
      </c>
      <c r="F58" s="8">
        <f t="shared" si="4"/>
        <v>-356.42916313356795</v>
      </c>
      <c r="G58" s="9">
        <f t="shared" si="5"/>
        <v>-0.69883686643203191</v>
      </c>
    </row>
    <row r="59" spans="1:7" ht="15">
      <c r="A59" s="5">
        <v>-180.959</v>
      </c>
      <c r="B59" s="6">
        <f t="shared" si="3"/>
        <v>15.828000000000003</v>
      </c>
      <c r="C59" s="11">
        <v>-196.78700000000001</v>
      </c>
      <c r="D59" s="2">
        <v>-1.2</v>
      </c>
      <c r="F59" s="8">
        <f t="shared" si="4"/>
        <v>-180.64057073964801</v>
      </c>
      <c r="G59" s="9">
        <f t="shared" si="5"/>
        <v>-0.31842926035199071</v>
      </c>
    </row>
    <row r="60" spans="1:7" ht="15">
      <c r="A60" s="10">
        <v>-121.82899999999999</v>
      </c>
      <c r="B60" s="6">
        <f t="shared" si="3"/>
        <v>15.607000000000014</v>
      </c>
      <c r="C60" s="7">
        <v>-137.43600000000001</v>
      </c>
      <c r="D60" s="2">
        <v>-1.2</v>
      </c>
      <c r="F60" s="8">
        <f t="shared" si="4"/>
        <v>-121.97914009574401</v>
      </c>
      <c r="G60" s="9">
        <f t="shared" si="5"/>
        <v>0.1501400957440211</v>
      </c>
    </row>
    <row r="61" spans="1:7" ht="15">
      <c r="A61" s="5">
        <v>183.089</v>
      </c>
      <c r="B61" s="6">
        <f t="shared" si="3"/>
        <v>11.924000000000007</v>
      </c>
      <c r="C61" s="11">
        <v>171.16499999999999</v>
      </c>
      <c r="D61" s="2">
        <v>-1.2</v>
      </c>
      <c r="F61" s="8">
        <f t="shared" si="4"/>
        <v>183.03638042015999</v>
      </c>
      <c r="G61" s="9">
        <f t="shared" si="5"/>
        <v>5.261957984001242E-2</v>
      </c>
    </row>
    <row r="62" spans="1:7" ht="15">
      <c r="A62" s="5">
        <v>203.22900000000001</v>
      </c>
      <c r="B62" s="6">
        <f t="shared" si="3"/>
        <v>11.741000000000014</v>
      </c>
      <c r="C62" s="11">
        <v>191.488</v>
      </c>
      <c r="D62" s="2">
        <v>-1.2</v>
      </c>
      <c r="F62" s="8">
        <f t="shared" si="4"/>
        <v>203.12325772595202</v>
      </c>
      <c r="G62" s="9">
        <f t="shared" si="5"/>
        <v>0.10574227404799785</v>
      </c>
    </row>
    <row r="63" spans="1:7" ht="15">
      <c r="A63" s="18">
        <v>387.58199999999999</v>
      </c>
      <c r="B63" s="6">
        <f t="shared" si="3"/>
        <v>8.0570000000000164</v>
      </c>
      <c r="C63" s="11">
        <v>379.52499999999998</v>
      </c>
      <c r="D63" s="2">
        <v>-1.2</v>
      </c>
    </row>
  </sheetData>
  <phoneticPr fontId="4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abSelected="1" workbookViewId="0">
      <selection activeCell="L6" sqref="L6"/>
    </sheetView>
  </sheetViews>
  <sheetFormatPr baseColWidth="10" defaultColWidth="18" defaultRowHeight="12" x14ac:dyDescent="0"/>
  <cols>
    <col min="1" max="1" width="11.5" customWidth="1"/>
    <col min="2" max="2" width="11.33203125" customWidth="1"/>
    <col min="3" max="3" width="11.1640625" style="29" customWidth="1"/>
    <col min="4" max="4" width="11" customWidth="1"/>
    <col min="5" max="5" width="10.6640625" customWidth="1"/>
    <col min="6" max="6" width="9.1640625" customWidth="1"/>
    <col min="8" max="8" width="14" customWidth="1"/>
    <col min="9" max="9" width="12.6640625" customWidth="1"/>
    <col min="10" max="10" width="7.33203125" customWidth="1"/>
    <col min="11" max="11" width="8.5" customWidth="1"/>
  </cols>
  <sheetData>
    <row r="1" spans="1:15" ht="15">
      <c r="A1" s="1" t="s">
        <v>0</v>
      </c>
      <c r="B1" s="26"/>
      <c r="C1" s="30" t="s">
        <v>14</v>
      </c>
      <c r="D1" s="31">
        <v>57.2958</v>
      </c>
      <c r="G1">
        <f xml:space="preserve"> 40/1000*D1</f>
        <v>2.2918319999999999</v>
      </c>
    </row>
    <row r="2" spans="1:15" ht="15">
      <c r="A2" s="32"/>
      <c r="B2" s="33" t="s">
        <v>15</v>
      </c>
      <c r="C2" s="34">
        <v>1.7094E-3</v>
      </c>
      <c r="D2" s="35" t="s">
        <v>16</v>
      </c>
      <c r="E2" s="36"/>
      <c r="F2" s="37">
        <v>9.7941443000000003E-2</v>
      </c>
      <c r="G2" s="38" t="s">
        <v>17</v>
      </c>
      <c r="L2" s="32" t="s">
        <v>18</v>
      </c>
    </row>
    <row r="3" spans="1:15" ht="15">
      <c r="A3" s="39" t="s">
        <v>1</v>
      </c>
      <c r="B3" s="39" t="s">
        <v>19</v>
      </c>
      <c r="C3" s="40" t="s">
        <v>5</v>
      </c>
      <c r="D3" s="39" t="s">
        <v>20</v>
      </c>
      <c r="E3" s="39" t="s">
        <v>21</v>
      </c>
      <c r="G3" s="39" t="s">
        <v>22</v>
      </c>
      <c r="H3" s="39" t="s">
        <v>23</v>
      </c>
      <c r="K3" s="32"/>
    </row>
    <row r="4" spans="1:15" ht="15">
      <c r="A4" s="48">
        <v>-522.16</v>
      </c>
      <c r="B4" s="42">
        <f>A4-C4</f>
        <v>-2.8509999999999991</v>
      </c>
      <c r="C4" s="29">
        <v>-519.30899999999997</v>
      </c>
      <c r="D4" s="43">
        <f>E4+$F$2</f>
        <v>3.0979414429999999</v>
      </c>
      <c r="E4">
        <v>3</v>
      </c>
      <c r="G4" s="32">
        <f>C4+$L$4*D4+$L$5*D4^2+$L$6*C4*D4</f>
        <v>-522.41117478802983</v>
      </c>
      <c r="H4" s="43">
        <f t="shared" ref="H4:H67" si="0">A4-G4</f>
        <v>0.25117478802985715</v>
      </c>
      <c r="I4">
        <f>C4+$N$4*D4+$N$5*D4*D4+$N$6*D4*D4*D4+$N$7*C4*D4+$N$8*C4*D4*D4+$N$9*C4*D4*D4*D4</f>
        <v>-526.03332680025187</v>
      </c>
      <c r="J4" s="27">
        <f>I4-A4</f>
        <v>-3.8733268002519026</v>
      </c>
      <c r="K4" s="32" t="s">
        <v>8</v>
      </c>
      <c r="L4">
        <v>6.923E-2</v>
      </c>
      <c r="M4" t="s">
        <v>24</v>
      </c>
      <c r="N4" s="45">
        <v>-0.246396</v>
      </c>
      <c r="O4" s="45">
        <v>0.33288699999999999</v>
      </c>
    </row>
    <row r="5" spans="1:15" ht="15">
      <c r="A5" s="48">
        <v>-454.8</v>
      </c>
      <c r="B5" s="42">
        <f t="shared" ref="B5:B68" si="1">A5-C5</f>
        <v>-2.6809999999999832</v>
      </c>
      <c r="C5" s="29">
        <v>-452.11900000000003</v>
      </c>
      <c r="D5" s="43">
        <f t="shared" ref="D5:D62" si="2">E5+$F$2</f>
        <v>3.0979414429999999</v>
      </c>
      <c r="E5">
        <v>3</v>
      </c>
      <c r="G5" s="32">
        <f t="shared" ref="G5:G68" si="3">C5+$L$4*D5+$L$5*D5^2+$L$6*C5*D5</f>
        <v>-455.27196355530532</v>
      </c>
      <c r="H5" s="43">
        <f t="shared" si="0"/>
        <v>0.47196355530530809</v>
      </c>
      <c r="I5">
        <f t="shared" ref="I5:I9" si="4">C5+$N$4*D5+$N$5*D5*D5+$N$6*D5*D5*D5+$N$7*C5*D5+$N$8*C5*D5*D5+$N$9*C5*D5*D5*D5</f>
        <v>-458.84332680025193</v>
      </c>
      <c r="J5" s="27">
        <f t="shared" ref="J5:J9" si="5">I5-A5</f>
        <v>-4.0433268002519185</v>
      </c>
      <c r="K5" s="32" t="s">
        <v>9</v>
      </c>
      <c r="L5">
        <v>-0.38648500000000002</v>
      </c>
      <c r="M5" t="s">
        <v>25</v>
      </c>
      <c r="N5" s="45">
        <v>-0.61790100000000003</v>
      </c>
      <c r="O5" s="45">
        <v>-0.58667100000000005</v>
      </c>
    </row>
    <row r="6" spans="1:15" ht="15">
      <c r="A6" s="48">
        <v>-358.35</v>
      </c>
      <c r="B6" s="42">
        <f t="shared" si="1"/>
        <v>-3.2040000000000077</v>
      </c>
      <c r="C6" s="29">
        <v>-355.14600000000002</v>
      </c>
      <c r="D6" s="43">
        <f t="shared" si="2"/>
        <v>3.0979414429999999</v>
      </c>
      <c r="E6">
        <v>3</v>
      </c>
      <c r="G6" s="32">
        <f t="shared" si="3"/>
        <v>-358.37226522413999</v>
      </c>
      <c r="H6" s="43">
        <f t="shared" si="0"/>
        <v>2.2265224139971451E-2</v>
      </c>
      <c r="I6">
        <f t="shared" si="4"/>
        <v>-361.87032680025192</v>
      </c>
      <c r="J6" s="27">
        <f t="shared" si="5"/>
        <v>-3.5203268002518939</v>
      </c>
      <c r="K6" s="32" t="s">
        <v>11</v>
      </c>
      <c r="L6">
        <v>-2.4399999999999999E-4</v>
      </c>
      <c r="M6" t="s">
        <v>26</v>
      </c>
      <c r="N6" s="45">
        <v>-1.0380000000000001E-3</v>
      </c>
      <c r="O6" s="45">
        <v>-3.2000000000000003E-4</v>
      </c>
    </row>
    <row r="7" spans="1:15" ht="15">
      <c r="A7" s="48">
        <v>-182.18</v>
      </c>
      <c r="B7" s="42">
        <f t="shared" si="1"/>
        <v>-3.4890000000000043</v>
      </c>
      <c r="C7" s="29">
        <v>-178.691</v>
      </c>
      <c r="D7" s="43">
        <f t="shared" si="2"/>
        <v>3.0979414429999999</v>
      </c>
      <c r="E7">
        <v>3</v>
      </c>
      <c r="G7" s="32">
        <f t="shared" si="3"/>
        <v>-182.05064715492722</v>
      </c>
      <c r="H7" s="43">
        <f t="shared" si="0"/>
        <v>-0.12935284507278766</v>
      </c>
      <c r="J7" s="27"/>
    </row>
    <row r="8" spans="1:15" ht="15">
      <c r="A8" s="48">
        <v>-122.58</v>
      </c>
      <c r="B8" s="42">
        <f t="shared" si="1"/>
        <v>-2.5849999999999937</v>
      </c>
      <c r="C8" s="29">
        <v>-119.995</v>
      </c>
      <c r="D8" s="43">
        <f t="shared" si="2"/>
        <v>3.0979414429999999</v>
      </c>
      <c r="E8">
        <v>3</v>
      </c>
      <c r="G8" s="32">
        <f t="shared" si="3"/>
        <v>-123.39901532703618</v>
      </c>
      <c r="H8" s="43">
        <f t="shared" si="0"/>
        <v>0.81901532703618329</v>
      </c>
      <c r="I8">
        <f t="shared" si="4"/>
        <v>-126.71932680025188</v>
      </c>
      <c r="J8" s="27">
        <f t="shared" si="5"/>
        <v>-4.1393268002518795</v>
      </c>
      <c r="L8">
        <v>6.923E-2</v>
      </c>
      <c r="M8" s="44">
        <v>9.8032999999999995E-2</v>
      </c>
    </row>
    <row r="9" spans="1:15" ht="15">
      <c r="A9" s="48">
        <v>180.37</v>
      </c>
      <c r="B9" s="42">
        <f t="shared" si="1"/>
        <v>-2.6299999999999955</v>
      </c>
      <c r="C9" s="29">
        <v>183</v>
      </c>
      <c r="D9" s="43">
        <f t="shared" si="2"/>
        <v>3.0979414429999999</v>
      </c>
      <c r="E9">
        <v>3</v>
      </c>
      <c r="G9" s="32">
        <f t="shared" si="3"/>
        <v>179.3669514456885</v>
      </c>
      <c r="H9" s="43">
        <f t="shared" si="0"/>
        <v>1.0030485543115049</v>
      </c>
      <c r="I9">
        <f t="shared" si="4"/>
        <v>176.27567319974816</v>
      </c>
      <c r="J9" s="27">
        <f t="shared" si="5"/>
        <v>-4.0943268002518494</v>
      </c>
      <c r="L9">
        <v>-0.38648500000000002</v>
      </c>
      <c r="M9" s="44">
        <v>-0.49184299999999997</v>
      </c>
    </row>
    <row r="10" spans="1:15" ht="15">
      <c r="A10" s="48">
        <v>201.56</v>
      </c>
      <c r="B10" s="42">
        <f t="shared" si="1"/>
        <v>-2.9180000000000064</v>
      </c>
      <c r="C10" s="29">
        <v>204.47800000000001</v>
      </c>
      <c r="D10" s="43">
        <f t="shared" si="2"/>
        <v>3.0979414429999999</v>
      </c>
      <c r="E10">
        <v>3</v>
      </c>
      <c r="G10" s="32">
        <f t="shared" si="3"/>
        <v>200.82871627462822</v>
      </c>
      <c r="H10" s="43">
        <f t="shared" si="0"/>
        <v>0.73128372537178166</v>
      </c>
      <c r="L10">
        <v>-2.4399999999999999E-4</v>
      </c>
      <c r="M10" s="44">
        <v>-1.9100000000000001E-4</v>
      </c>
    </row>
    <row r="11" spans="1:15" ht="15">
      <c r="A11" s="48">
        <v>385.45</v>
      </c>
      <c r="B11" s="42">
        <f t="shared" si="1"/>
        <v>-4.0790000000000077</v>
      </c>
      <c r="C11" s="29">
        <v>389.529</v>
      </c>
      <c r="D11" s="43">
        <f t="shared" si="2"/>
        <v>3.0979414429999999</v>
      </c>
      <c r="E11">
        <v>3</v>
      </c>
      <c r="G11" s="32">
        <f t="shared" si="3"/>
        <v>385.73983664710789</v>
      </c>
      <c r="H11" s="43">
        <f t="shared" si="0"/>
        <v>-0.28983664710790435</v>
      </c>
    </row>
    <row r="12" spans="1:15" ht="15">
      <c r="A12" s="41"/>
      <c r="B12" s="42"/>
      <c r="D12" s="43"/>
      <c r="E12">
        <v>3</v>
      </c>
      <c r="G12" s="32"/>
      <c r="H12" s="43"/>
    </row>
    <row r="13" spans="1:15" ht="15">
      <c r="B13" s="42"/>
      <c r="D13" s="43"/>
      <c r="G13" s="32"/>
      <c r="H13" s="43"/>
    </row>
    <row r="14" spans="1:15" ht="15">
      <c r="A14" s="48">
        <v>-522.16</v>
      </c>
      <c r="B14" s="42">
        <f t="shared" si="1"/>
        <v>-2.0389999999999873</v>
      </c>
      <c r="C14" s="29">
        <v>-520.12099999999998</v>
      </c>
      <c r="D14" s="43">
        <f t="shared" si="2"/>
        <v>2.0979414429999999</v>
      </c>
      <c r="E14">
        <v>2</v>
      </c>
      <c r="G14" s="32">
        <f t="shared" si="3"/>
        <v>-521.41056972589183</v>
      </c>
      <c r="H14" s="43">
        <f t="shared" si="0"/>
        <v>-0.74943027410813556</v>
      </c>
    </row>
    <row r="15" spans="1:15" ht="15">
      <c r="A15" s="48">
        <v>-454.8</v>
      </c>
      <c r="B15" s="42">
        <f t="shared" si="1"/>
        <v>-1.9900000000000091</v>
      </c>
      <c r="C15" s="29">
        <v>-452.81</v>
      </c>
      <c r="D15" s="43">
        <f t="shared" si="2"/>
        <v>2.0979414429999999</v>
      </c>
      <c r="E15">
        <v>2</v>
      </c>
      <c r="G15" s="32">
        <f t="shared" si="3"/>
        <v>-454.13402607279056</v>
      </c>
      <c r="H15" s="43">
        <f t="shared" si="0"/>
        <v>-0.66597392720944981</v>
      </c>
    </row>
    <row r="16" spans="1:15" ht="15">
      <c r="A16" s="48">
        <v>-358.35</v>
      </c>
      <c r="B16" s="42">
        <f t="shared" si="1"/>
        <v>-2.0540000000000305</v>
      </c>
      <c r="C16" s="29">
        <v>-356.29599999999999</v>
      </c>
      <c r="D16" s="43">
        <f t="shared" si="2"/>
        <v>2.0979414429999999</v>
      </c>
      <c r="E16">
        <v>2</v>
      </c>
      <c r="G16" s="32">
        <f t="shared" si="3"/>
        <v>-357.66943136857537</v>
      </c>
      <c r="H16" s="43">
        <f t="shared" si="0"/>
        <v>-0.68056863142464863</v>
      </c>
    </row>
    <row r="17" spans="1:8" ht="15">
      <c r="A17" s="48">
        <v>-182.18</v>
      </c>
      <c r="B17" s="42">
        <f t="shared" si="1"/>
        <v>-2.3170000000000073</v>
      </c>
      <c r="C17" s="29">
        <v>-179.863</v>
      </c>
      <c r="D17" s="43">
        <f t="shared" si="2"/>
        <v>2.0979414429999999</v>
      </c>
      <c r="E17">
        <v>2</v>
      </c>
      <c r="G17" s="32">
        <f t="shared" si="3"/>
        <v>-181.32674701761295</v>
      </c>
      <c r="H17" s="43">
        <f t="shared" si="0"/>
        <v>-0.85325298238706182</v>
      </c>
    </row>
    <row r="18" spans="1:8" ht="15">
      <c r="A18" s="48">
        <v>-122.58</v>
      </c>
      <c r="B18" s="42">
        <f t="shared" si="1"/>
        <v>-2.1359999999999957</v>
      </c>
      <c r="C18" s="29">
        <v>-120.444</v>
      </c>
      <c r="D18" s="43">
        <f t="shared" si="2"/>
        <v>2.0979414429999999</v>
      </c>
      <c r="E18">
        <v>2</v>
      </c>
      <c r="G18" s="32">
        <f t="shared" si="3"/>
        <v>-121.93816346776774</v>
      </c>
      <c r="H18" s="43">
        <f t="shared" si="0"/>
        <v>-0.64183653223226145</v>
      </c>
    </row>
    <row r="19" spans="1:8" ht="15">
      <c r="A19" s="48">
        <v>180.37</v>
      </c>
      <c r="B19" s="42">
        <f t="shared" si="1"/>
        <v>-2.6749999999999829</v>
      </c>
      <c r="C19" s="29">
        <v>183.04499999999999</v>
      </c>
      <c r="D19" s="43">
        <f t="shared" si="2"/>
        <v>2.0979414429999999</v>
      </c>
      <c r="E19">
        <v>2</v>
      </c>
      <c r="G19" s="32">
        <f t="shared" si="3"/>
        <v>181.39548120748717</v>
      </c>
      <c r="H19" s="43">
        <f t="shared" si="0"/>
        <v>-1.0254812074871609</v>
      </c>
    </row>
    <row r="20" spans="1:8" ht="15">
      <c r="A20" s="48">
        <v>201.56</v>
      </c>
      <c r="B20" s="42">
        <f t="shared" si="1"/>
        <v>-2.5629999999999882</v>
      </c>
      <c r="C20" s="29">
        <v>204.12299999999999</v>
      </c>
      <c r="D20" s="43">
        <f t="shared" si="2"/>
        <v>2.0979414429999999</v>
      </c>
      <c r="E20">
        <v>2</v>
      </c>
      <c r="G20" s="32">
        <f t="shared" si="3"/>
        <v>202.46269142751169</v>
      </c>
      <c r="H20" s="43">
        <f t="shared" si="0"/>
        <v>-0.90269142751168374</v>
      </c>
    </row>
    <row r="21" spans="1:8" ht="15">
      <c r="A21" s="48">
        <v>385.45</v>
      </c>
      <c r="B21" s="42">
        <f t="shared" si="1"/>
        <v>-3.1170000000000186</v>
      </c>
      <c r="C21" s="29">
        <v>388.56700000000001</v>
      </c>
      <c r="D21" s="43">
        <f t="shared" si="2"/>
        <v>2.0979414429999999</v>
      </c>
      <c r="E21">
        <v>2</v>
      </c>
      <c r="G21" s="32">
        <f t="shared" si="3"/>
        <v>386.81227496590265</v>
      </c>
      <c r="H21" s="43">
        <f t="shared" si="0"/>
        <v>-1.3622749659026567</v>
      </c>
    </row>
    <row r="22" spans="1:8" ht="15">
      <c r="A22" s="41"/>
      <c r="B22" s="42"/>
      <c r="D22" s="43"/>
      <c r="G22" s="32"/>
      <c r="H22" s="43"/>
    </row>
    <row r="23" spans="1:8" ht="15">
      <c r="A23" s="48">
        <v>-522.16</v>
      </c>
      <c r="B23" s="42">
        <f t="shared" si="1"/>
        <v>-0.44799999999997908</v>
      </c>
      <c r="C23" s="29">
        <v>-521.71199999999999</v>
      </c>
      <c r="D23" s="43">
        <f t="shared" si="2"/>
        <v>1.0979414430000001</v>
      </c>
      <c r="E23">
        <v>1</v>
      </c>
      <c r="G23" s="32">
        <f t="shared" si="3"/>
        <v>-521.96212222743634</v>
      </c>
      <c r="H23" s="43">
        <f t="shared" si="0"/>
        <v>-0.19787777256362915</v>
      </c>
    </row>
    <row r="24" spans="1:8" ht="15">
      <c r="A24" s="48">
        <v>-454.8</v>
      </c>
      <c r="B24" s="42">
        <f t="shared" si="1"/>
        <v>-0.62700000000000955</v>
      </c>
      <c r="C24" s="29">
        <v>-454.173</v>
      </c>
      <c r="D24" s="43">
        <f t="shared" si="2"/>
        <v>1.0979414430000001</v>
      </c>
      <c r="E24">
        <v>1</v>
      </c>
      <c r="G24" s="32">
        <f>C24+$L$4*D24+$L$5*D24^2+$L$6*C24*D24</f>
        <v>-454.44121577101328</v>
      </c>
      <c r="H24" s="43">
        <f>A24-G24</f>
        <v>-0.35878422898673534</v>
      </c>
    </row>
    <row r="25" spans="1:8" ht="15">
      <c r="A25" s="48">
        <v>-358.35</v>
      </c>
      <c r="B25" s="42">
        <f t="shared" si="1"/>
        <v>-0.44800000000003593</v>
      </c>
      <c r="C25" s="29">
        <v>-357.90199999999999</v>
      </c>
      <c r="D25" s="43">
        <f t="shared" si="2"/>
        <v>1.0979414430000001</v>
      </c>
      <c r="E25">
        <v>1</v>
      </c>
      <c r="G25" s="32">
        <f t="shared" si="3"/>
        <v>-358.19600655165408</v>
      </c>
      <c r="H25" s="43">
        <f t="shared" si="0"/>
        <v>-0.15399344834594331</v>
      </c>
    </row>
    <row r="26" spans="1:8" ht="15">
      <c r="A26" s="48">
        <v>-182.18</v>
      </c>
      <c r="B26" s="42">
        <f t="shared" si="1"/>
        <v>-0.61500000000000909</v>
      </c>
      <c r="C26" s="29">
        <v>-181.565</v>
      </c>
      <c r="D26" s="43">
        <f t="shared" si="2"/>
        <v>1.0979414430000001</v>
      </c>
      <c r="E26">
        <v>1</v>
      </c>
      <c r="G26" s="32">
        <f t="shared" si="3"/>
        <v>-181.90624683051126</v>
      </c>
      <c r="H26" s="43">
        <f t="shared" si="0"/>
        <v>-0.27375316948874229</v>
      </c>
    </row>
    <row r="27" spans="1:8" ht="15">
      <c r="A27" s="48">
        <v>-122.58</v>
      </c>
      <c r="B27" s="42">
        <f t="shared" si="1"/>
        <v>-0.45699999999999363</v>
      </c>
      <c r="C27" s="29">
        <v>-122.123</v>
      </c>
      <c r="D27" s="43">
        <f t="shared" si="2"/>
        <v>1.0979414430000001</v>
      </c>
      <c r="E27">
        <v>1</v>
      </c>
      <c r="G27" s="32">
        <f t="shared" si="3"/>
        <v>-122.48017120631341</v>
      </c>
      <c r="H27" s="43">
        <f t="shared" si="0"/>
        <v>-9.9828793686583595E-2</v>
      </c>
    </row>
    <row r="28" spans="1:8" ht="15">
      <c r="A28" s="48">
        <v>180.37</v>
      </c>
      <c r="B28" s="42">
        <f t="shared" si="1"/>
        <v>-0.63999999999998636</v>
      </c>
      <c r="C28" s="29">
        <v>181.01</v>
      </c>
      <c r="D28" s="43">
        <f t="shared" si="2"/>
        <v>1.0979414430000001</v>
      </c>
      <c r="E28">
        <v>1</v>
      </c>
      <c r="G28" s="32">
        <f t="shared" si="3"/>
        <v>180.57162015652699</v>
      </c>
      <c r="H28" s="43">
        <f t="shared" si="0"/>
        <v>-0.20162015652698528</v>
      </c>
    </row>
    <row r="29" spans="1:8" ht="15">
      <c r="A29" s="48">
        <v>201.56</v>
      </c>
      <c r="B29" s="42">
        <f t="shared" si="1"/>
        <v>-0.62000000000000455</v>
      </c>
      <c r="C29" s="29">
        <v>202.18</v>
      </c>
      <c r="D29" s="43">
        <f t="shared" si="2"/>
        <v>1.0979414430000001</v>
      </c>
      <c r="E29">
        <v>1</v>
      </c>
      <c r="G29" s="32">
        <f t="shared" si="3"/>
        <v>201.73594876196202</v>
      </c>
      <c r="H29" s="43">
        <f t="shared" si="0"/>
        <v>-0.17594876196201881</v>
      </c>
    </row>
    <row r="30" spans="1:8" ht="15">
      <c r="A30" s="48">
        <v>385.45</v>
      </c>
      <c r="B30" s="42">
        <f t="shared" si="1"/>
        <v>-0.86200000000002319</v>
      </c>
      <c r="C30" s="29">
        <v>386.31200000000001</v>
      </c>
      <c r="D30" s="43">
        <f t="shared" si="2"/>
        <v>1.0979414430000001</v>
      </c>
      <c r="E30">
        <v>1</v>
      </c>
      <c r="G30" s="32">
        <f t="shared" si="3"/>
        <v>385.81862022043907</v>
      </c>
      <c r="H30" s="43">
        <f t="shared" si="0"/>
        <v>-0.36862022043908382</v>
      </c>
    </row>
    <row r="31" spans="1:8" ht="15">
      <c r="A31" s="41"/>
      <c r="B31" s="42"/>
      <c r="D31" s="43"/>
      <c r="E31">
        <v>1</v>
      </c>
      <c r="G31" s="32"/>
      <c r="H31" s="43"/>
    </row>
    <row r="32" spans="1:8" ht="15">
      <c r="B32" s="42"/>
      <c r="D32" s="43"/>
      <c r="G32" s="32"/>
      <c r="H32" s="43"/>
    </row>
    <row r="33" spans="1:8" ht="15">
      <c r="A33" s="41">
        <v>-522.15899999999999</v>
      </c>
      <c r="B33" s="46">
        <f t="shared" si="1"/>
        <v>0</v>
      </c>
      <c r="C33" s="41">
        <v>-522.15899999999999</v>
      </c>
      <c r="D33" s="47">
        <f t="shared" si="2"/>
        <v>9.7941443000000003E-2</v>
      </c>
      <c r="E33" s="28">
        <v>0</v>
      </c>
      <c r="F33" s="28"/>
      <c r="G33" s="32">
        <f t="shared" si="3"/>
        <v>-522.14344847596317</v>
      </c>
      <c r="H33" s="43">
        <f t="shared" si="0"/>
        <v>-1.5551524036823139E-2</v>
      </c>
    </row>
    <row r="34" spans="1:8" ht="15">
      <c r="A34" s="41">
        <v>-454.79500000000002</v>
      </c>
      <c r="B34" s="46">
        <f t="shared" si="1"/>
        <v>0</v>
      </c>
      <c r="C34" s="41">
        <v>-454.79500000000002</v>
      </c>
      <c r="D34" s="47">
        <f t="shared" si="2"/>
        <v>9.7941443000000003E-2</v>
      </c>
      <c r="E34" s="28">
        <v>0</v>
      </c>
      <c r="F34" s="28"/>
      <c r="G34" s="32">
        <f t="shared" si="3"/>
        <v>-454.78105832144064</v>
      </c>
      <c r="H34" s="43">
        <f t="shared" si="0"/>
        <v>-1.3941678559376669E-2</v>
      </c>
    </row>
    <row r="35" spans="1:8" ht="15">
      <c r="A35" s="41">
        <v>-358.34699999999998</v>
      </c>
      <c r="B35" s="46">
        <f t="shared" si="1"/>
        <v>0</v>
      </c>
      <c r="C35" s="41">
        <v>-358.34699999999998</v>
      </c>
      <c r="D35" s="47">
        <f t="shared" si="2"/>
        <v>9.7941443000000003E-2</v>
      </c>
      <c r="E35" s="28">
        <v>0</v>
      </c>
      <c r="F35" s="28"/>
      <c r="G35" s="32">
        <f t="shared" si="3"/>
        <v>-358.33536320797646</v>
      </c>
      <c r="H35" s="43">
        <f t="shared" si="0"/>
        <v>-1.1636792023523412E-2</v>
      </c>
    </row>
    <row r="36" spans="1:8" ht="15">
      <c r="A36" s="41">
        <v>-182.18299999999999</v>
      </c>
      <c r="B36" s="46">
        <f t="shared" si="1"/>
        <v>0</v>
      </c>
      <c r="C36" s="41">
        <v>-182.18299999999999</v>
      </c>
      <c r="D36" s="47">
        <f t="shared" si="2"/>
        <v>9.7941443000000003E-2</v>
      </c>
      <c r="E36" s="28">
        <v>0</v>
      </c>
      <c r="F36" s="28"/>
      <c r="G36" s="32">
        <f t="shared" si="3"/>
        <v>-182.17557312452945</v>
      </c>
      <c r="H36" s="43">
        <f t="shared" si="0"/>
        <v>-7.4268754705428819E-3</v>
      </c>
    </row>
    <row r="37" spans="1:8" ht="15">
      <c r="A37" s="41">
        <v>-122.578</v>
      </c>
      <c r="B37" s="46">
        <f t="shared" si="1"/>
        <v>0</v>
      </c>
      <c r="C37" s="41">
        <v>-122.578</v>
      </c>
      <c r="D37" s="47">
        <f t="shared" si="2"/>
        <v>9.7941443000000003E-2</v>
      </c>
      <c r="E37" s="28">
        <v>0</v>
      </c>
      <c r="F37" s="28"/>
      <c r="G37" s="32">
        <f t="shared" si="3"/>
        <v>-122.5719975476587</v>
      </c>
      <c r="H37" s="43">
        <f t="shared" si="0"/>
        <v>-6.0024523413062525E-3</v>
      </c>
    </row>
    <row r="38" spans="1:8" ht="15">
      <c r="A38" s="41">
        <v>180.37100000000001</v>
      </c>
      <c r="B38" s="46">
        <f t="shared" si="1"/>
        <v>0</v>
      </c>
      <c r="C38" s="41">
        <v>180.37100000000001</v>
      </c>
      <c r="D38" s="47">
        <f t="shared" si="2"/>
        <v>9.7941443000000003E-2</v>
      </c>
      <c r="E38" s="28">
        <v>0</v>
      </c>
      <c r="F38" s="28"/>
      <c r="G38" s="32">
        <f t="shared" si="3"/>
        <v>180.36976266436074</v>
      </c>
      <c r="H38" s="43">
        <f t="shared" si="0"/>
        <v>1.2373356392743062E-3</v>
      </c>
    </row>
    <row r="39" spans="1:8" ht="15">
      <c r="A39" s="41">
        <v>201.55600000000001</v>
      </c>
      <c r="B39" s="46">
        <f t="shared" si="1"/>
        <v>0</v>
      </c>
      <c r="C39" s="41">
        <v>201.55600000000001</v>
      </c>
      <c r="D39" s="47">
        <f t="shared" si="2"/>
        <v>9.7941443000000003E-2</v>
      </c>
      <c r="E39" s="28">
        <v>0</v>
      </c>
      <c r="F39" s="28"/>
      <c r="G39" s="32">
        <f t="shared" si="3"/>
        <v>201.55425639133009</v>
      </c>
      <c r="H39" s="43">
        <f t="shared" si="0"/>
        <v>1.7436086699262887E-3</v>
      </c>
    </row>
    <row r="40" spans="1:8" ht="15">
      <c r="A40" s="41">
        <v>385.45100000000002</v>
      </c>
      <c r="B40" s="46">
        <f t="shared" si="1"/>
        <v>0</v>
      </c>
      <c r="C40" s="41">
        <v>385.45100000000002</v>
      </c>
      <c r="D40" s="47">
        <f t="shared" si="2"/>
        <v>9.7941443000000003E-2</v>
      </c>
      <c r="E40" s="28">
        <v>0</v>
      </c>
      <c r="F40" s="28"/>
      <c r="G40" s="32">
        <f t="shared" si="3"/>
        <v>385.44486172156491</v>
      </c>
      <c r="H40" s="43">
        <f t="shared" si="0"/>
        <v>6.1382784351167174E-3</v>
      </c>
    </row>
    <row r="41" spans="1:8" ht="15">
      <c r="A41" s="41"/>
      <c r="B41" s="46"/>
      <c r="C41" s="41"/>
      <c r="D41" s="47"/>
      <c r="E41" s="28"/>
      <c r="F41" s="28"/>
      <c r="G41" s="32"/>
      <c r="H41" s="43"/>
    </row>
    <row r="42" spans="1:8" ht="15">
      <c r="B42" s="46"/>
      <c r="D42" s="43"/>
      <c r="G42" s="32"/>
      <c r="H42" s="43"/>
    </row>
    <row r="43" spans="1:8" ht="15">
      <c r="B43" s="46"/>
      <c r="D43" s="43"/>
      <c r="G43" s="32"/>
      <c r="H43" s="43"/>
    </row>
    <row r="44" spans="1:8" ht="15">
      <c r="A44" s="48">
        <v>-522.16</v>
      </c>
      <c r="B44" s="46">
        <f t="shared" si="1"/>
        <v>-0.94399999999995998</v>
      </c>
      <c r="C44" s="29">
        <v>-521.21600000000001</v>
      </c>
      <c r="D44" s="43">
        <f t="shared" si="2"/>
        <v>-0.90205855700000004</v>
      </c>
      <c r="E44">
        <v>-1</v>
      </c>
      <c r="G44" s="32">
        <f t="shared" si="3"/>
        <v>-521.70765691831002</v>
      </c>
      <c r="H44" s="43">
        <f t="shared" si="0"/>
        <v>-0.4523430816899463</v>
      </c>
    </row>
    <row r="45" spans="1:8" ht="15">
      <c r="A45" s="48">
        <v>-454.8</v>
      </c>
      <c r="B45" s="46">
        <f t="shared" si="1"/>
        <v>-0.97100000000000364</v>
      </c>
      <c r="C45" s="29">
        <v>-453.82900000000001</v>
      </c>
      <c r="D45" s="43">
        <f t="shared" si="2"/>
        <v>-0.90205855700000004</v>
      </c>
      <c r="E45">
        <v>-1</v>
      </c>
      <c r="G45" s="32">
        <f t="shared" si="3"/>
        <v>-454.30582488543479</v>
      </c>
      <c r="H45" s="43">
        <f t="shared" si="0"/>
        <v>-0.49417511456522334</v>
      </c>
    </row>
    <row r="46" spans="1:8" ht="15">
      <c r="A46" s="48">
        <v>-358.35</v>
      </c>
      <c r="B46" s="46">
        <f t="shared" si="1"/>
        <v>-0.83000000000004093</v>
      </c>
      <c r="C46" s="29">
        <v>-357.52</v>
      </c>
      <c r="D46" s="43">
        <f t="shared" si="2"/>
        <v>-0.90205855700000004</v>
      </c>
      <c r="E46">
        <v>-1</v>
      </c>
      <c r="G46" s="32">
        <f t="shared" si="3"/>
        <v>-357.97562705418864</v>
      </c>
      <c r="H46" s="43">
        <f t="shared" si="0"/>
        <v>-0.37437294581138758</v>
      </c>
    </row>
    <row r="47" spans="1:8" ht="15">
      <c r="A47" s="48">
        <v>-182.18</v>
      </c>
      <c r="B47" s="46">
        <f t="shared" si="1"/>
        <v>-0.9380000000000166</v>
      </c>
      <c r="C47" s="29">
        <v>-181.24199999999999</v>
      </c>
      <c r="D47" s="43">
        <f t="shared" si="2"/>
        <v>-0.90205855700000004</v>
      </c>
      <c r="E47">
        <v>-1</v>
      </c>
      <c r="G47" s="32">
        <f t="shared" si="3"/>
        <v>-181.6588278630808</v>
      </c>
      <c r="H47" s="43">
        <f t="shared" si="0"/>
        <v>-0.52117213691920483</v>
      </c>
    </row>
    <row r="48" spans="1:8" ht="15">
      <c r="A48" s="48">
        <v>-122.58</v>
      </c>
      <c r="B48" s="46">
        <f t="shared" si="1"/>
        <v>-0.61599999999999966</v>
      </c>
      <c r="C48" s="29">
        <v>-121.964</v>
      </c>
      <c r="D48" s="43">
        <f t="shared" si="2"/>
        <v>-0.90205855700000004</v>
      </c>
      <c r="E48">
        <v>-1</v>
      </c>
      <c r="G48" s="32">
        <f t="shared" si="3"/>
        <v>-122.36778063965822</v>
      </c>
      <c r="H48" s="43">
        <f t="shared" si="0"/>
        <v>-0.21221936034177702</v>
      </c>
    </row>
    <row r="49" spans="1:8" ht="15">
      <c r="A49" s="48">
        <v>180.37</v>
      </c>
      <c r="B49" s="46">
        <f t="shared" si="1"/>
        <v>-1.0670000000000073</v>
      </c>
      <c r="C49" s="29">
        <v>181.43700000000001</v>
      </c>
      <c r="D49" s="43">
        <f t="shared" si="2"/>
        <v>-0.90205855700000004</v>
      </c>
      <c r="E49">
        <v>-1</v>
      </c>
      <c r="G49" s="32">
        <f t="shared" si="3"/>
        <v>181.09999861459536</v>
      </c>
      <c r="H49" s="43">
        <f t="shared" si="0"/>
        <v>-0.72999861459535964</v>
      </c>
    </row>
    <row r="50" spans="1:8" ht="15">
      <c r="A50" s="48">
        <v>201.56</v>
      </c>
      <c r="B50" s="46">
        <f t="shared" si="1"/>
        <v>-0.93199999999998795</v>
      </c>
      <c r="C50" s="29">
        <v>202.49199999999999</v>
      </c>
      <c r="D50" s="43">
        <f t="shared" si="2"/>
        <v>-0.90205855700000004</v>
      </c>
      <c r="E50">
        <v>-1</v>
      </c>
      <c r="G50" s="32">
        <f t="shared" si="3"/>
        <v>202.15963286826727</v>
      </c>
      <c r="H50" s="43">
        <f t="shared" si="0"/>
        <v>-0.59963286826726403</v>
      </c>
    </row>
    <row r="51" spans="1:8" ht="15">
      <c r="A51" s="48">
        <v>385.45</v>
      </c>
      <c r="B51" s="46">
        <f t="shared" si="1"/>
        <v>-1.4440000000000168</v>
      </c>
      <c r="C51" s="29">
        <v>386.89400000000001</v>
      </c>
      <c r="D51" s="43">
        <f t="shared" si="2"/>
        <v>-0.90205855700000004</v>
      </c>
      <c r="E51">
        <v>-1</v>
      </c>
      <c r="G51" s="32">
        <f t="shared" si="3"/>
        <v>386.6022201703621</v>
      </c>
      <c r="H51" s="43">
        <f t="shared" si="0"/>
        <v>-1.1522201703621135</v>
      </c>
    </row>
    <row r="52" spans="1:8" ht="15">
      <c r="A52" s="41"/>
      <c r="B52" s="42"/>
      <c r="D52" s="43"/>
      <c r="E52">
        <v>-1</v>
      </c>
      <c r="G52" s="32"/>
      <c r="H52" s="43"/>
    </row>
    <row r="53" spans="1:8" ht="15">
      <c r="B53" s="42"/>
      <c r="D53" s="43"/>
      <c r="G53" s="32"/>
      <c r="H53" s="43"/>
    </row>
    <row r="54" spans="1:8" ht="15">
      <c r="B54" s="42"/>
      <c r="D54" s="43"/>
      <c r="G54" s="32"/>
      <c r="H54" s="43"/>
    </row>
    <row r="55" spans="1:8" ht="15">
      <c r="A55" s="48">
        <v>-522.16</v>
      </c>
      <c r="B55" s="42">
        <f t="shared" si="1"/>
        <v>-2.9519999999999982</v>
      </c>
      <c r="C55" s="29">
        <v>-519.20799999999997</v>
      </c>
      <c r="D55" s="43">
        <f t="shared" si="2"/>
        <v>-1.9020585569999999</v>
      </c>
      <c r="E55">
        <v>-2</v>
      </c>
      <c r="G55" s="32">
        <f t="shared" si="3"/>
        <v>-520.97888090772017</v>
      </c>
      <c r="H55" s="43">
        <f t="shared" si="0"/>
        <v>-1.1811190922798005</v>
      </c>
    </row>
    <row r="56" spans="1:8" ht="15">
      <c r="A56" s="48">
        <v>-454.8</v>
      </c>
      <c r="B56" s="42">
        <f t="shared" si="1"/>
        <v>-3.0090000000000146</v>
      </c>
      <c r="C56" s="29">
        <v>-451.791</v>
      </c>
      <c r="D56" s="43">
        <f t="shared" si="2"/>
        <v>-1.9020585569999999</v>
      </c>
      <c r="E56">
        <v>-2</v>
      </c>
      <c r="G56" s="32">
        <f t="shared" si="3"/>
        <v>-453.53059252377636</v>
      </c>
      <c r="H56" s="43">
        <f t="shared" si="0"/>
        <v>-1.2694074762236482</v>
      </c>
    </row>
    <row r="57" spans="1:8" ht="15">
      <c r="A57" s="48">
        <v>-358.35</v>
      </c>
      <c r="B57" s="42">
        <f t="shared" si="1"/>
        <v>-2.4460000000000264</v>
      </c>
      <c r="C57" s="29">
        <v>-355.904</v>
      </c>
      <c r="D57" s="43">
        <f t="shared" si="2"/>
        <v>-1.9020585569999999</v>
      </c>
      <c r="E57">
        <v>-2</v>
      </c>
      <c r="G57" s="32">
        <f t="shared" si="3"/>
        <v>-357.59909114769573</v>
      </c>
      <c r="H57" s="43">
        <f t="shared" si="0"/>
        <v>-0.75090885230429194</v>
      </c>
    </row>
    <row r="58" spans="1:8" ht="15">
      <c r="A58" s="48">
        <v>-182.18</v>
      </c>
      <c r="B58" s="42">
        <f t="shared" si="1"/>
        <v>-2.5560000000000116</v>
      </c>
      <c r="C58" s="29">
        <v>-179.624</v>
      </c>
      <c r="D58" s="43">
        <f t="shared" si="2"/>
        <v>-1.9020585569999999</v>
      </c>
      <c r="E58">
        <v>-2</v>
      </c>
      <c r="G58" s="32">
        <f t="shared" si="3"/>
        <v>-181.23727919638327</v>
      </c>
      <c r="H58" s="43">
        <f t="shared" si="0"/>
        <v>-0.94272080361673716</v>
      </c>
    </row>
    <row r="59" spans="1:8" ht="15">
      <c r="A59" s="48">
        <v>-122.58</v>
      </c>
      <c r="B59" s="42">
        <f t="shared" si="1"/>
        <v>-2.3700000000000045</v>
      </c>
      <c r="C59" s="29">
        <v>-120.21</v>
      </c>
      <c r="D59" s="43">
        <f t="shared" si="2"/>
        <v>-1.9020585569999999</v>
      </c>
      <c r="E59">
        <v>-2</v>
      </c>
      <c r="G59" s="32">
        <f t="shared" si="3"/>
        <v>-121.79570502304951</v>
      </c>
      <c r="H59" s="43">
        <f t="shared" si="0"/>
        <v>-0.78429497695049122</v>
      </c>
    </row>
    <row r="60" spans="1:8" ht="15">
      <c r="A60" s="48">
        <v>180.37</v>
      </c>
      <c r="B60" s="42">
        <f t="shared" si="1"/>
        <v>-2.7340000000000089</v>
      </c>
      <c r="C60" s="29">
        <v>183.10400000000001</v>
      </c>
      <c r="D60" s="43">
        <f t="shared" si="2"/>
        <v>-1.9020585569999999</v>
      </c>
      <c r="E60">
        <v>-2</v>
      </c>
      <c r="G60" s="32">
        <f t="shared" si="3"/>
        <v>181.65906369830503</v>
      </c>
      <c r="H60" s="43">
        <f t="shared" si="0"/>
        <v>-1.2890636983050285</v>
      </c>
    </row>
    <row r="61" spans="1:8" ht="15">
      <c r="A61" s="48">
        <v>201.56</v>
      </c>
      <c r="B61" s="42">
        <f t="shared" si="1"/>
        <v>-2.7330000000000041</v>
      </c>
      <c r="C61" s="29">
        <v>204.29300000000001</v>
      </c>
      <c r="D61" s="43">
        <f t="shared" si="2"/>
        <v>-1.9020585569999999</v>
      </c>
      <c r="E61">
        <v>-2</v>
      </c>
      <c r="G61" s="32">
        <f t="shared" si="3"/>
        <v>202.8578975616835</v>
      </c>
      <c r="H61" s="43">
        <f t="shared" si="0"/>
        <v>-1.2978975616834987</v>
      </c>
    </row>
    <row r="62" spans="1:8" ht="15">
      <c r="A62" s="48">
        <v>385.45</v>
      </c>
      <c r="B62" s="42">
        <f t="shared" si="1"/>
        <v>-3.5500000000000114</v>
      </c>
      <c r="C62" s="29">
        <v>389</v>
      </c>
      <c r="D62" s="43">
        <f t="shared" si="2"/>
        <v>-1.9020585569999999</v>
      </c>
      <c r="E62">
        <v>-2</v>
      </c>
      <c r="G62" s="32">
        <f t="shared" si="3"/>
        <v>387.6506205029761</v>
      </c>
      <c r="H62" s="43">
        <f t="shared" si="0"/>
        <v>-2.2006205029761077</v>
      </c>
    </row>
    <row r="63" spans="1:8" ht="15">
      <c r="A63" s="41"/>
      <c r="B63" s="42"/>
      <c r="D63" s="43"/>
      <c r="G63" s="32"/>
      <c r="H63" s="43"/>
    </row>
    <row r="64" spans="1:8" ht="15">
      <c r="B64" s="42"/>
      <c r="D64" s="43"/>
      <c r="G64" s="32"/>
      <c r="H64" s="43"/>
    </row>
    <row r="65" spans="1:8" ht="15">
      <c r="A65" s="48">
        <v>-522.16</v>
      </c>
      <c r="B65" s="42">
        <f t="shared" si="1"/>
        <v>-3.959987999999953</v>
      </c>
      <c r="C65" s="29">
        <v>-518.20001200000002</v>
      </c>
      <c r="D65" s="43">
        <f>E65+$F$2</f>
        <v>-2.9020585570000001</v>
      </c>
      <c r="E65">
        <v>-3</v>
      </c>
      <c r="G65" s="32">
        <f t="shared" si="3"/>
        <v>-522.0228151039156</v>
      </c>
      <c r="H65" s="43">
        <f t="shared" si="0"/>
        <v>-0.13718489608436357</v>
      </c>
    </row>
    <row r="66" spans="1:8" ht="15">
      <c r="A66" s="48">
        <v>-454.8</v>
      </c>
      <c r="B66" s="42">
        <f t="shared" si="1"/>
        <v>-3.400006000000019</v>
      </c>
      <c r="C66" s="29">
        <v>-451.39999399999999</v>
      </c>
      <c r="D66" s="43">
        <f>E66+$F$2</f>
        <v>-2.9020585570000001</v>
      </c>
      <c r="E66">
        <v>-3</v>
      </c>
      <c r="G66" s="32">
        <f t="shared" si="3"/>
        <v>-455.17549585833746</v>
      </c>
      <c r="H66" s="43">
        <f t="shared" si="0"/>
        <v>0.37549585833744459</v>
      </c>
    </row>
    <row r="67" spans="1:8" ht="15">
      <c r="A67" s="48">
        <v>-358.35</v>
      </c>
      <c r="B67" s="42">
        <f t="shared" si="1"/>
        <v>-2.9500060000000303</v>
      </c>
      <c r="C67" s="29">
        <v>-355.39999399999999</v>
      </c>
      <c r="D67" s="43">
        <f t="shared" ref="D67:D73" si="6">E67+$F$2</f>
        <v>-2.9020585570000001</v>
      </c>
      <c r="E67">
        <v>-3</v>
      </c>
      <c r="G67" s="32">
        <f t="shared" si="3"/>
        <v>-359.10751803869829</v>
      </c>
      <c r="H67" s="43">
        <f t="shared" si="0"/>
        <v>0.75751803869826517</v>
      </c>
    </row>
    <row r="68" spans="1:8" ht="15">
      <c r="A68" s="48">
        <v>-182.18</v>
      </c>
      <c r="B68" s="42">
        <f t="shared" si="1"/>
        <v>-2.7800060000000144</v>
      </c>
      <c r="C68" s="29">
        <v>-179.39999399999999</v>
      </c>
      <c r="D68" s="43">
        <f t="shared" si="6"/>
        <v>-2.9020585570000001</v>
      </c>
      <c r="E68">
        <v>-3</v>
      </c>
      <c r="G68" s="32">
        <f t="shared" si="3"/>
        <v>-182.98289203602647</v>
      </c>
      <c r="H68" s="43">
        <f t="shared" ref="H68:H72" si="7">A68-G68</f>
        <v>0.80289203602646353</v>
      </c>
    </row>
    <row r="69" spans="1:8" ht="15">
      <c r="A69" s="48">
        <v>-122.58</v>
      </c>
      <c r="B69" s="42">
        <f t="shared" ref="B69:B72" si="8">A69-C69</f>
        <v>-2.3800030000000021</v>
      </c>
      <c r="C69" s="29">
        <v>-120.199997</v>
      </c>
      <c r="D69" s="43">
        <f t="shared" si="6"/>
        <v>-2.9020585570000001</v>
      </c>
      <c r="E69">
        <v>-3</v>
      </c>
      <c r="G69" s="32">
        <f t="shared" ref="G69:G72" si="9">C69+$L$4*D69+$L$5*D69^2+$L$6*C69*D69</f>
        <v>-123.74097538270662</v>
      </c>
      <c r="H69" s="43">
        <f t="shared" si="7"/>
        <v>1.1609753827066243</v>
      </c>
    </row>
    <row r="70" spans="1:8" ht="15">
      <c r="A70" s="48">
        <v>180.37</v>
      </c>
      <c r="B70" s="42">
        <f t="shared" si="8"/>
        <v>-2.230006000000003</v>
      </c>
      <c r="C70" s="29">
        <v>182.60000600000001</v>
      </c>
      <c r="D70" s="43">
        <f t="shared" si="6"/>
        <v>-2.9020585570000001</v>
      </c>
      <c r="E70">
        <v>-3</v>
      </c>
      <c r="G70" s="32">
        <f t="shared" si="9"/>
        <v>179.27344099219624</v>
      </c>
      <c r="H70" s="43">
        <f t="shared" si="7"/>
        <v>1.0965590078037621</v>
      </c>
    </row>
    <row r="71" spans="1:8" ht="15">
      <c r="A71" s="48">
        <v>201.56</v>
      </c>
      <c r="B71" s="42">
        <f t="shared" si="8"/>
        <v>-2.2400030000000015</v>
      </c>
      <c r="C71" s="29">
        <v>203.800003</v>
      </c>
      <c r="D71" s="43">
        <f t="shared" si="6"/>
        <v>-2.9020585570000001</v>
      </c>
      <c r="E71">
        <v>-3</v>
      </c>
      <c r="G71" s="32">
        <f t="shared" si="9"/>
        <v>200.48844975857557</v>
      </c>
      <c r="H71" s="43">
        <f t="shared" si="7"/>
        <v>1.0715502414244327</v>
      </c>
    </row>
    <row r="72" spans="1:8" ht="15">
      <c r="A72" s="48">
        <v>385.45</v>
      </c>
      <c r="B72" s="42">
        <f t="shared" si="8"/>
        <v>-3.1200000000000045</v>
      </c>
      <c r="C72" s="29">
        <v>388.57</v>
      </c>
      <c r="D72" s="43">
        <f t="shared" si="6"/>
        <v>-2.9020585570000001</v>
      </c>
      <c r="E72">
        <v>-3</v>
      </c>
      <c r="G72" s="32">
        <f t="shared" si="9"/>
        <v>385.38928281618797</v>
      </c>
      <c r="H72" s="43">
        <f t="shared" si="7"/>
        <v>6.0717183812016629E-2</v>
      </c>
    </row>
    <row r="73" spans="1:8" ht="15">
      <c r="A73" s="41"/>
      <c r="B73" s="42"/>
      <c r="D73" s="43"/>
      <c r="G73" s="32"/>
      <c r="H73" s="43"/>
    </row>
    <row r="78" spans="1:8">
      <c r="C78"/>
    </row>
    <row r="79" spans="1:8">
      <c r="C79"/>
    </row>
    <row r="80" spans="1:8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</sheetData>
  <sortState ref="C23:C30">
    <sortCondition ref="C23"/>
  </sortState>
  <phoneticPr fontId="5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cyy</cp:lastModifiedBy>
  <cp:revision>0</cp:revision>
  <dcterms:created xsi:type="dcterms:W3CDTF">2015-10-28T02:18:36Z</dcterms:created>
  <dcterms:modified xsi:type="dcterms:W3CDTF">2015-11-02T23:15:03Z</dcterms:modified>
  <dc:language>en-US</dc:language>
</cp:coreProperties>
</file>