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3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<sst xmlns="http://schemas.openxmlformats.org/spreadsheetml/2006/main" count="39" uniqueCount="33">
  <si>
    <t>RUN#6086</t>
  </si>
  <si>
    <t>TH Center</t>
  </si>
  <si>
    <t>0 deg</t>
  </si>
  <si>
    <t>XC</t>
  </si>
  <si>
    <t>XC=X</t>
  </si>
  <si>
    <t>X</t>
  </si>
  <si>
    <t>Th1tar</t>
  </si>
  <si>
    <t>X1</t>
  </si>
  <si>
    <t>delta</t>
  </si>
  <si>
    <r>
      <t xml:space="preserve">xc = x +A1*th + A2*th^2 + A3*th^3 + B1*x*th + B2*x*th*2+</t>
    </r>
    <r>
      <rPr>
        <b val="true"/>
        <sz val="12"/>
        <color rgb="FF000000"/>
        <rFont val="宋体"/>
        <family val="2"/>
        <charset val="134"/>
      </rPr>
      <t xml:space="preserve"> B3*x*th*3</t>
    </r>
  </si>
  <si>
    <t>G1</t>
  </si>
  <si>
    <t>A1</t>
  </si>
  <si>
    <t>A2</t>
  </si>
  <si>
    <t>A3</t>
  </si>
  <si>
    <t>G2</t>
  </si>
  <si>
    <t>B1</t>
  </si>
  <si>
    <t>B2</t>
  </si>
  <si>
    <t>B3</t>
  </si>
  <si>
    <t>G3</t>
  </si>
  <si>
    <t>G4</t>
  </si>
  <si>
    <t>G5</t>
  </si>
  <si>
    <t>G6</t>
  </si>
  <si>
    <t>G7</t>
  </si>
  <si>
    <t>r2d=</t>
  </si>
  <si>
    <t>Ph center </t>
  </si>
  <si>
    <t>rad</t>
  </si>
  <si>
    <t>deg</t>
  </si>
  <si>
    <t>xc = x1+A1*(ph+0.1deg) + A2*(ph+0.1deg)^2 + B1*x1*(ph+0.1deg)</t>
  </si>
  <si>
    <t>XC-X1</t>
  </si>
  <si>
    <t>p+p0</t>
  </si>
  <si>
    <t>Phitar [deg]</t>
  </si>
  <si>
    <t>X11</t>
  </si>
  <si>
    <t>Delta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</si>
</sst>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_ "/>
    <numFmt numFmtId="167" formatCode="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2"/>
      <charset val="134"/>
    </font>
    <font>
      <b val="true"/>
      <sz val="12"/>
      <color rgb="FF000000"/>
      <name val="仿宋"/>
      <family val="3"/>
      <charset val="134"/>
    </font>
    <font>
      <b val="true"/>
      <sz val="12"/>
      <color rgb="FF000000"/>
      <name val="宋体"/>
      <family val="2"/>
      <charset val="134"/>
    </font>
    <font>
      <sz val="10"/>
      <name val="Arial"/>
      <family val="2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BFBFBF"/>
        <bgColor rgb="FFB3B3B3"/>
      </patternFill>
    </fill>
    <fill>
      <patternFill patternType="solid">
        <fgColor rgb="FFFAC090"/>
        <bgColor rgb="FFFABF8F"/>
      </patternFill>
    </fill>
    <fill>
      <patternFill patternType="solid">
        <fgColor rgb="FFD9D9D9"/>
        <bgColor rgb="FFBFBFBF"/>
      </patternFill>
    </fill>
    <fill>
      <patternFill patternType="solid">
        <fgColor rgb="FFFABF8F"/>
        <bgColor rgb="FFFAC09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B3B3B3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4"/>
          </c:marker>
          <c:xVal>
            <c:numRef>
              <c:f>Sheet1!$C$3:$C$28</c:f>
              <c:numCache>
                <c:formatCode>General</c:formatCode>
                <c:ptCount val="26"/>
                <c:pt idx="0">
                  <c:v>128.947</c:v>
                </c:pt>
                <c:pt idx="1">
                  <c:v>254.003</c:v>
                </c:pt>
                <c:pt idx="2">
                  <c:v>289.72</c:v>
                </c:pt>
                <c:pt idx="3">
                  <c:v>-522.608</c:v>
                </c:pt>
                <c:pt idx="4">
                  <c:v>129.651</c:v>
                </c:pt>
                <c:pt idx="5">
                  <c:v>256.588</c:v>
                </c:pt>
                <c:pt idx="6">
                  <c:v>292.704</c:v>
                </c:pt>
                <c:pt idx="7">
                  <c:v>-528.747</c:v>
                </c:pt>
                <c:pt idx="8">
                  <c:v>125.586</c:v>
                </c:pt>
                <c:pt idx="9">
                  <c:v>254.696</c:v>
                </c:pt>
                <c:pt idx="10">
                  <c:v>291.243</c:v>
                </c:pt>
                <c:pt idx="11">
                  <c:v>-536.762</c:v>
                </c:pt>
                <c:pt idx="12">
                  <c:v>118.173</c:v>
                </c:pt>
                <c:pt idx="13">
                  <c:v>247.86</c:v>
                </c:pt>
                <c:pt idx="14">
                  <c:v>285.231</c:v>
                </c:pt>
                <c:pt idx="15">
                  <c:v>-545.194</c:v>
                </c:pt>
                <c:pt idx="16">
                  <c:v>109.046</c:v>
                </c:pt>
                <c:pt idx="17">
                  <c:v>239.934</c:v>
                </c:pt>
                <c:pt idx="18">
                  <c:v>277.303</c:v>
                </c:pt>
                <c:pt idx="19">
                  <c:v>-553.8</c:v>
                </c:pt>
                <c:pt idx="20">
                  <c:v>99.9032</c:v>
                </c:pt>
                <c:pt idx="21">
                  <c:v>231.548</c:v>
                </c:pt>
                <c:pt idx="22">
                  <c:v>269.015</c:v>
                </c:pt>
                <c:pt idx="23">
                  <c:v>93.9629</c:v>
                </c:pt>
                <c:pt idx="24">
                  <c:v>225.326</c:v>
                </c:pt>
                <c:pt idx="25">
                  <c:v>263.839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</c:numCache>
            </c:numRef>
          </c:yVal>
        </c:ser>
        <c:axId val="94725089"/>
        <c:axId val="48207768"/>
      </c:scatterChart>
      <c:valAx>
        <c:axId val="947250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207768"/>
        <c:crossesAt val="0"/>
      </c:valAx>
      <c:valAx>
        <c:axId val="48207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72508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p+p0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Sheet2!$C$4:$C$40</c:f>
              <c:numCache>
                <c:formatCode>General</c:formatCode>
                <c:ptCount val="37"/>
                <c:pt idx="0">
                  <c:v>285.866</c:v>
                </c:pt>
                <c:pt idx="1">
                  <c:v>118.271</c:v>
                </c:pt>
                <c:pt idx="2">
                  <c:v>-535.729</c:v>
                </c:pt>
                <c:pt idx="3">
                  <c:v>248.403</c:v>
                </c:pt>
                <c:pt idx="4">
                  <c:v/>
                </c:pt>
                <c:pt idx="5">
                  <c:v>286.163</c:v>
                </c:pt>
                <c:pt idx="6">
                  <c:v>119.21</c:v>
                </c:pt>
                <c:pt idx="7">
                  <c:v>248.779</c:v>
                </c:pt>
                <c:pt idx="8">
                  <c:v>-535.923</c:v>
                </c:pt>
                <c:pt idx="9">
                  <c:v/>
                </c:pt>
                <c:pt idx="10">
                  <c:v>283.922</c:v>
                </c:pt>
                <c:pt idx="11">
                  <c:v>117.223</c:v>
                </c:pt>
                <c:pt idx="12">
                  <c:v>247.079</c:v>
                </c:pt>
                <c:pt idx="13">
                  <c:v>-538.004</c:v>
                </c:pt>
                <c:pt idx="14">
                  <c:v/>
                </c:pt>
                <c:pt idx="15">
                  <c:v/>
                </c:pt>
                <c:pt idx="16">
                  <c:v>283.135</c:v>
                </c:pt>
                <c:pt idx="17">
                  <c:v>116.451</c:v>
                </c:pt>
                <c:pt idx="18">
                  <c:v>246.285</c:v>
                </c:pt>
                <c:pt idx="19">
                  <c:v>-538.069</c:v>
                </c:pt>
                <c:pt idx="20">
                  <c:v/>
                </c:pt>
                <c:pt idx="21">
                  <c:v/>
                </c:pt>
                <c:pt idx="22">
                  <c:v>284.781</c:v>
                </c:pt>
                <c:pt idx="23">
                  <c:v>117.696</c:v>
                </c:pt>
                <c:pt idx="24">
                  <c:v>247.94</c:v>
                </c:pt>
                <c:pt idx="25">
                  <c:v>-537.08</c:v>
                </c:pt>
                <c:pt idx="26">
                  <c:v/>
                </c:pt>
                <c:pt idx="27">
                  <c:v>287.126</c:v>
                </c:pt>
                <c:pt idx="28">
                  <c:v>119.928</c:v>
                </c:pt>
                <c:pt idx="29">
                  <c:v>249.959</c:v>
                </c:pt>
                <c:pt idx="30">
                  <c:v>-534.885</c:v>
                </c:pt>
                <c:pt idx="31">
                  <c:v/>
                </c:pt>
                <c:pt idx="32">
                  <c:v>286.795</c:v>
                </c:pt>
                <c:pt idx="33">
                  <c:v>118.799</c:v>
                </c:pt>
                <c:pt idx="34">
                  <c:v>248.006</c:v>
                </c:pt>
                <c:pt idx="35">
                  <c:v>-534.658</c:v>
                </c:pt>
                <c:pt idx="36">
                  <c:v/>
                </c:pt>
              </c:numCache>
            </c:numRef>
          </c:xVal>
          <c:yVal>
            <c:numRef>
              <c:f>Sheet2!$D$4:$D$40</c:f>
              <c:numCache>
                <c:formatCode>General</c:formatCode>
                <c:ptCount val="37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/>
                </c:pt>
                <c:pt idx="5">
                  <c:v>2.097941443</c:v>
                </c:pt>
                <c:pt idx="6">
                  <c:v>2.097941443</c:v>
                </c:pt>
                <c:pt idx="7">
                  <c:v>2.097941443</c:v>
                </c:pt>
                <c:pt idx="8">
                  <c:v>2.097941443</c:v>
                </c:pt>
                <c:pt idx="9">
                  <c:v/>
                </c:pt>
                <c:pt idx="10">
                  <c:v>1.097941443</c:v>
                </c:pt>
                <c:pt idx="11">
                  <c:v>1.097941443</c:v>
                </c:pt>
                <c:pt idx="12">
                  <c:v>1.097941443</c:v>
                </c:pt>
                <c:pt idx="13">
                  <c:v>1.097941443</c:v>
                </c:pt>
                <c:pt idx="14">
                  <c:v/>
                </c:pt>
                <c:pt idx="15">
                  <c:v/>
                </c:pt>
                <c:pt idx="16">
                  <c:v>0.097941443</c:v>
                </c:pt>
                <c:pt idx="17">
                  <c:v>0.097941443</c:v>
                </c:pt>
                <c:pt idx="18">
                  <c:v>0.097941443</c:v>
                </c:pt>
                <c:pt idx="19">
                  <c:v>0.097941443</c:v>
                </c:pt>
                <c:pt idx="20">
                  <c:v/>
                </c:pt>
                <c:pt idx="21">
                  <c:v/>
                </c:pt>
                <c:pt idx="22">
                  <c:v>-0.902058557</c:v>
                </c:pt>
                <c:pt idx="23">
                  <c:v>-0.902058557</c:v>
                </c:pt>
                <c:pt idx="24">
                  <c:v>-0.902058557</c:v>
                </c:pt>
                <c:pt idx="25">
                  <c:v>-0.902058557</c:v>
                </c:pt>
                <c:pt idx="26">
                  <c:v/>
                </c:pt>
                <c:pt idx="27">
                  <c:v>-1.902058557</c:v>
                </c:pt>
                <c:pt idx="28">
                  <c:v>-1.902058557</c:v>
                </c:pt>
                <c:pt idx="29">
                  <c:v>-1.902058557</c:v>
                </c:pt>
                <c:pt idx="30">
                  <c:v>-1.902058557</c:v>
                </c:pt>
                <c:pt idx="31">
                  <c:v/>
                </c:pt>
                <c:pt idx="32">
                  <c:v>-2.902058557</c:v>
                </c:pt>
                <c:pt idx="33">
                  <c:v>-2.902058557</c:v>
                </c:pt>
                <c:pt idx="34">
                  <c:v>-2.902058557</c:v>
                </c:pt>
                <c:pt idx="35">
                  <c:v>-2.902058557</c:v>
                </c:pt>
                <c:pt idx="36">
                  <c:v/>
                </c:pt>
              </c:numCache>
            </c:numRef>
          </c:yVal>
        </c:ser>
        <c:axId val="47680867"/>
        <c:axId val="41354830"/>
      </c:scatterChart>
      <c:valAx>
        <c:axId val="476808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354830"/>
        <c:crosses val="autoZero"/>
      </c:valAx>
      <c:valAx>
        <c:axId val="41354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68086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57960</xdr:colOff>
      <xdr:row>28</xdr:row>
      <xdr:rowOff>142560</xdr:rowOff>
    </xdr:from>
    <xdr:to>
      <xdr:col>10</xdr:col>
      <xdr:colOff>127080</xdr:colOff>
      <xdr:row>48</xdr:row>
      <xdr:rowOff>129960</xdr:rowOff>
    </xdr:to>
    <xdr:graphicFrame>
      <xdr:nvGraphicFramePr>
        <xdr:cNvPr id="0" name=""/>
        <xdr:cNvGraphicFramePr/>
      </xdr:nvGraphicFramePr>
      <xdr:xfrm>
        <a:off x="2496240" y="54763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224640</xdr:colOff>
      <xdr:row>21</xdr:row>
      <xdr:rowOff>155160</xdr:rowOff>
    </xdr:from>
    <xdr:to>
      <xdr:col>18</xdr:col>
      <xdr:colOff>624240</xdr:colOff>
      <xdr:row>28</xdr:row>
      <xdr:rowOff>144360</xdr:rowOff>
    </xdr:to>
    <xdr:graphicFrame>
      <xdr:nvGraphicFramePr>
        <xdr:cNvPr id="1" name=""/>
        <xdr:cNvGraphicFramePr/>
      </xdr:nvGraphicFramePr>
      <xdr:xfrm>
        <a:off x="8352360" y="4127400"/>
        <a:ext cx="6902280" cy="132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5" hidden="false" customHeight="false" outlineLevel="0" collapsed="false">
      <c r="A2" s="4" t="s">
        <v>3</v>
      </c>
      <c r="B2" s="4" t="s">
        <v>4</v>
      </c>
      <c r="C2" s="4" t="s">
        <v>5</v>
      </c>
      <c r="D2" s="4" t="s">
        <v>6</v>
      </c>
      <c r="F2" s="5" t="s">
        <v>7</v>
      </c>
      <c r="G2" s="5" t="s">
        <v>8</v>
      </c>
      <c r="J2" s="0" t="s">
        <v>9</v>
      </c>
    </row>
    <row r="3" customFormat="false" ht="15" hidden="false" customHeight="false" outlineLevel="0" collapsed="false">
      <c r="A3" s="6" t="n">
        <v>118.173</v>
      </c>
      <c r="B3" s="6" t="n">
        <f aca="false">A3-C3</f>
        <v>-10.774</v>
      </c>
      <c r="C3" s="7" t="n">
        <v>128.947</v>
      </c>
      <c r="D3" s="0" t="n">
        <v>1.2</v>
      </c>
      <c r="E3" s="0" t="s">
        <v>10</v>
      </c>
      <c r="F3" s="8" t="n">
        <f aca="false">C3+$J$3*D3+$J$4*D3*D3+$J$5*D3*D3*D3+$J$6*C3*D3+$J$7*C3*D3*D3+$J$8*C3*D3*D3*D3</f>
        <v>119.66353560184</v>
      </c>
      <c r="G3" s="9" t="n">
        <f aca="false">A3-F3</f>
        <v>-1.49053560184001</v>
      </c>
      <c r="I3" s="0" t="s">
        <v>11</v>
      </c>
      <c r="J3" s="0" t="n">
        <v>-19.108467</v>
      </c>
    </row>
    <row r="4" customFormat="false" ht="15" hidden="false" customHeight="false" outlineLevel="0" collapsed="false">
      <c r="A4" s="6" t="n">
        <v>247.86</v>
      </c>
      <c r="B4" s="6" t="n">
        <f aca="false">A4-C4</f>
        <v>-6.14299999999997</v>
      </c>
      <c r="C4" s="10" t="n">
        <v>254.003</v>
      </c>
      <c r="D4" s="0" t="n">
        <v>1.2</v>
      </c>
      <c r="F4" s="8" t="n">
        <f aca="false">C4+$J$3*D4+$J$4*D4*D4+$J$5*D4*D4*D4+$J$6*C4*D4+$J$7*C4*D4*D4+$J$8*C4*D4*D4*D4</f>
        <v>247.86203281016</v>
      </c>
      <c r="G4" s="9" t="n">
        <f aca="false">A4-F4</f>
        <v>-0.00203281015996026</v>
      </c>
      <c r="I4" s="0" t="s">
        <v>12</v>
      </c>
      <c r="J4" s="0" t="n">
        <v>4.341039</v>
      </c>
    </row>
    <row r="5" s="13" customFormat="true" ht="15" hidden="false" customHeight="false" outlineLevel="0" collapsed="false">
      <c r="A5" s="11" t="n">
        <v>285.231</v>
      </c>
      <c r="B5" s="11" t="n">
        <f aca="false">A5-C5</f>
        <v>-4.48900000000003</v>
      </c>
      <c r="C5" s="12" t="n">
        <v>289.72</v>
      </c>
      <c r="D5" s="13" t="n">
        <v>1.2</v>
      </c>
      <c r="F5" s="14" t="n">
        <f aca="false">C5+$J$3*D5+$J$4*D5*D5+$J$5*D5*D5*D5+$J$6*C5*D5+$J$7*C5*D5*D5+$J$8*C5*D5*D5*D5</f>
        <v>284.4765553024</v>
      </c>
      <c r="G5" s="15" t="n">
        <f aca="false">A5-F5</f>
        <v>0.754444697599979</v>
      </c>
      <c r="I5" s="13" t="s">
        <v>13</v>
      </c>
      <c r="J5" s="13" t="n">
        <v>2.404703</v>
      </c>
    </row>
    <row r="6" customFormat="false" ht="15" hidden="false" customHeight="false" outlineLevel="0" collapsed="false">
      <c r="A6" s="16" t="n">
        <v>-536.762</v>
      </c>
      <c r="B6" s="6" t="n">
        <f aca="false">A6-C6</f>
        <v>-14.154</v>
      </c>
      <c r="C6" s="7" t="n">
        <v>-522.608</v>
      </c>
      <c r="D6" s="0" t="n">
        <v>0.8</v>
      </c>
      <c r="E6" s="0" t="s">
        <v>14</v>
      </c>
      <c r="F6" s="8" t="n">
        <f aca="false">C6+$J$3*D6+$J$4*D6*D6+$J$5*D6*D6*D6+$J$6*C6*D6+$J$7*C6*D6*D6+$J$8*C6*D6*D6*D6</f>
        <v>-537.95938543744</v>
      </c>
      <c r="G6" s="9" t="n">
        <f aca="false">A6-F6</f>
        <v>1.19738543743995</v>
      </c>
      <c r="I6" s="0" t="s">
        <v>15</v>
      </c>
      <c r="J6" s="0" t="n">
        <v>-0.001521</v>
      </c>
    </row>
    <row r="7" customFormat="false" ht="15" hidden="false" customHeight="false" outlineLevel="0" collapsed="false">
      <c r="A7" s="6" t="n">
        <v>118.173</v>
      </c>
      <c r="B7" s="6" t="n">
        <f aca="false">A7-C7</f>
        <v>-11.478</v>
      </c>
      <c r="C7" s="7" t="n">
        <v>129.651</v>
      </c>
      <c r="D7" s="0" t="n">
        <v>0.8</v>
      </c>
      <c r="F7" s="8" t="n">
        <f aca="false">C7+$J$3*D7+$J$4*D7*D7+$J$5*D7*D7*D7+$J$6*C7*D7+$J$7*C7*D7*D7+$J$8*C7*D7*D7*D7</f>
        <v>119.38441700368</v>
      </c>
      <c r="G7" s="9" t="n">
        <f aca="false">A7-F7</f>
        <v>-1.21141700368001</v>
      </c>
      <c r="I7" s="0" t="s">
        <v>16</v>
      </c>
      <c r="J7" s="17" t="n">
        <v>0.00481</v>
      </c>
    </row>
    <row r="8" customFormat="false" ht="15" hidden="false" customHeight="false" outlineLevel="0" collapsed="false">
      <c r="A8" s="6" t="n">
        <v>247.86</v>
      </c>
      <c r="B8" s="6" t="n">
        <f aca="false">A8-C8</f>
        <v>-8.72800000000001</v>
      </c>
      <c r="C8" s="10" t="n">
        <v>256.588</v>
      </c>
      <c r="D8" s="0" t="n">
        <v>0.8</v>
      </c>
      <c r="F8" s="8" t="n">
        <f aca="false">C8+$J$3*D8+$J$4*D8*D8+$J$5*D8*D8*D8+$J$6*C8*D8+$J$7*C8*D8*D8+$J$8*C8*D8*D8*D8</f>
        <v>247.31097723584</v>
      </c>
      <c r="G8" s="9" t="n">
        <f aca="false">A8-F8</f>
        <v>0.549022764159986</v>
      </c>
      <c r="I8" s="0" t="s">
        <v>17</v>
      </c>
      <c r="J8" s="0" t="n">
        <v>0.01159</v>
      </c>
    </row>
    <row r="9" s="13" customFormat="true" ht="15" hidden="false" customHeight="false" outlineLevel="0" collapsed="false">
      <c r="A9" s="11" t="n">
        <v>285.231</v>
      </c>
      <c r="B9" s="11" t="n">
        <f aca="false">A9-C9</f>
        <v>-7.47300000000001</v>
      </c>
      <c r="C9" s="12" t="n">
        <v>292.704</v>
      </c>
      <c r="D9" s="13" t="n">
        <v>0.8</v>
      </c>
      <c r="F9" s="14" t="n">
        <f aca="false">C9+$J$3*D9+$J$4*D9*D9+$J$5*D9*D9*D9+$J$6*C9*D9+$J$7*C9*D9*D9+$J$8*C9*D9*D9*D9</f>
        <v>283.70852601472</v>
      </c>
      <c r="G9" s="15" t="n">
        <f aca="false">A9-F9</f>
        <v>1.52247398528004</v>
      </c>
    </row>
    <row r="10" customFormat="false" ht="15" hidden="false" customHeight="false" outlineLevel="0" collapsed="false">
      <c r="A10" s="16" t="n">
        <v>-536.762</v>
      </c>
      <c r="B10" s="6" t="n">
        <f aca="false">A10-C10</f>
        <v>-8.01499999999999</v>
      </c>
      <c r="C10" s="10" t="n">
        <v>-528.747</v>
      </c>
      <c r="D10" s="0" t="n">
        <v>0.4</v>
      </c>
      <c r="E10" s="0" t="s">
        <v>18</v>
      </c>
      <c r="F10" s="8" t="n">
        <f aca="false">C10+$J$3*D10+$J$4*D10*D10+$J$5*D10*D10*D10+$J$6*C10*D10+$J$7*C10*D10*D10+$J$8*C10*D10*D10*D10</f>
        <v>-536.01935695912</v>
      </c>
      <c r="G10" s="9" t="n">
        <f aca="false">A10-F10</f>
        <v>-0.742643040880012</v>
      </c>
    </row>
    <row r="11" customFormat="false" ht="15" hidden="false" customHeight="false" outlineLevel="0" collapsed="false">
      <c r="A11" s="6" t="n">
        <v>118.173</v>
      </c>
      <c r="B11" s="6" t="n">
        <f aca="false">A11-C11</f>
        <v>-7.413</v>
      </c>
      <c r="C11" s="10" t="n">
        <v>125.586</v>
      </c>
      <c r="D11" s="0" t="n">
        <v>0.4</v>
      </c>
      <c r="F11" s="8" t="n">
        <f aca="false">C11+$J$3*D11+$J$4*D11*D11+$J$5*D11*D11*D11+$J$6*C11*D11+$J$7*C11*D11*D11+$J$8*C11*D11*D11*D11</f>
        <v>118.90447956656</v>
      </c>
      <c r="G11" s="9" t="n">
        <f aca="false">A11-F11</f>
        <v>-0.731479566559983</v>
      </c>
    </row>
    <row r="12" customFormat="false" ht="15" hidden="false" customHeight="false" outlineLevel="0" collapsed="false">
      <c r="A12" s="6" t="n">
        <v>247.86</v>
      </c>
      <c r="B12" s="6" t="n">
        <f aca="false">A12-C12</f>
        <v>-6.83599999999998</v>
      </c>
      <c r="C12" s="7" t="n">
        <v>254.696</v>
      </c>
      <c r="D12" s="0" t="n">
        <v>0.4</v>
      </c>
      <c r="F12" s="8" t="n">
        <f aca="false">C12+$J$3*D12+$J$4*D12*D12+$J$5*D12*D12*D12+$J$6*C12*D12+$J$7*C12*D12*D12+$J$8*C12*D12*D12*D12</f>
        <v>248.13106073216</v>
      </c>
      <c r="G12" s="9" t="n">
        <f aca="false">A12-F12</f>
        <v>-0.271060732159981</v>
      </c>
    </row>
    <row r="13" s="13" customFormat="true" ht="15" hidden="false" customHeight="false" outlineLevel="0" collapsed="false">
      <c r="A13" s="11" t="n">
        <v>285.231</v>
      </c>
      <c r="B13" s="11" t="n">
        <f aca="false">A13-C13</f>
        <v>-6.012</v>
      </c>
      <c r="C13" s="12" t="n">
        <v>291.243</v>
      </c>
      <c r="D13" s="13" t="n">
        <v>0.4</v>
      </c>
      <c r="F13" s="14" t="n">
        <f aca="false">C13+$J$3*D13+$J$4*D13*D13+$J$5*D13*D13*D13+$J$6*C13*D13+$J$7*C13*D13*D13+$J$8*C13*D13*D13*D13</f>
        <v>284.71106121128</v>
      </c>
      <c r="G13" s="15" t="n">
        <f aca="false">A13-F13</f>
        <v>0.519938788719969</v>
      </c>
    </row>
    <row r="14" customFormat="false" ht="15" hidden="false" customHeight="false" outlineLevel="0" collapsed="false">
      <c r="A14" s="16" t="n">
        <v>-536.762</v>
      </c>
      <c r="B14" s="6" t="n">
        <f aca="false">A14-C14</f>
        <v>0</v>
      </c>
      <c r="C14" s="16" t="n">
        <v>-536.762</v>
      </c>
      <c r="D14" s="0" t="n">
        <v>0</v>
      </c>
      <c r="E14" s="0" t="s">
        <v>19</v>
      </c>
      <c r="F14" s="8" t="n">
        <f aca="false">C14+$J$3*D14+$J$4*D14*D14+$J$5*D14*D14*D14+$J$6*C14*D14+$J$7*C14*D14*D14+$J$8*C14*D14*D14*D14</f>
        <v>-536.762</v>
      </c>
      <c r="G14" s="9" t="n">
        <f aca="false">A14-F14</f>
        <v>0</v>
      </c>
    </row>
    <row r="15" customFormat="false" ht="15" hidden="false" customHeight="false" outlineLevel="0" collapsed="false">
      <c r="A15" s="6" t="n">
        <v>118.173</v>
      </c>
      <c r="B15" s="6" t="n">
        <f aca="false">A15-C15</f>
        <v>0</v>
      </c>
      <c r="C15" s="6" t="n">
        <v>118.173</v>
      </c>
      <c r="D15" s="0" t="n">
        <v>0</v>
      </c>
      <c r="F15" s="8" t="n">
        <f aca="false">C15+$J$3*D15+$J$4*D15*D15+$J$5*D15*D15*D15+$J$6*C15*D15+$J$7*C15*D15*D15+$J$8*C15*D15*D15*D15</f>
        <v>118.173</v>
      </c>
      <c r="G15" s="9" t="n">
        <f aca="false">A15-F15</f>
        <v>0</v>
      </c>
    </row>
    <row r="16" customFormat="false" ht="15" hidden="false" customHeight="false" outlineLevel="0" collapsed="false">
      <c r="A16" s="6" t="n">
        <v>247.86</v>
      </c>
      <c r="B16" s="6" t="n">
        <f aca="false">A16-C16</f>
        <v>0</v>
      </c>
      <c r="C16" s="6" t="n">
        <v>247.86</v>
      </c>
      <c r="D16" s="0" t="n">
        <v>0</v>
      </c>
      <c r="F16" s="8" t="n">
        <f aca="false">C16+$J$3*D16+$J$4*D16*D16+$J$5*D16*D16*D16+$J$6*C16*D16+$J$7*C16*D16*D16+$J$8*C16*D16*D16*D16</f>
        <v>247.86</v>
      </c>
      <c r="G16" s="9" t="n">
        <f aca="false">A16-F16</f>
        <v>0</v>
      </c>
    </row>
    <row r="17" s="13" customFormat="true" ht="15" hidden="false" customHeight="false" outlineLevel="0" collapsed="false">
      <c r="A17" s="11" t="n">
        <v>285.231</v>
      </c>
      <c r="B17" s="11" t="n">
        <f aca="false">A17-C17</f>
        <v>0</v>
      </c>
      <c r="C17" s="11" t="n">
        <v>285.231</v>
      </c>
      <c r="D17" s="13" t="n">
        <v>0</v>
      </c>
      <c r="F17" s="14" t="n">
        <f aca="false">C17+$J$3*D17+$J$4*D17*D17+$J$5*D17*D17*D17+$J$6*C17*D17+$J$7*C17*D17*D17+$J$8*C17*D17*D17*D17</f>
        <v>285.231</v>
      </c>
      <c r="G17" s="15" t="n">
        <f aca="false">A17-F17</f>
        <v>0</v>
      </c>
    </row>
    <row r="18" customFormat="false" ht="15" hidden="false" customHeight="false" outlineLevel="0" collapsed="false">
      <c r="A18" s="16" t="n">
        <v>-536.762</v>
      </c>
      <c r="B18" s="6" t="n">
        <f aca="false">A18-C18</f>
        <v>8.43200000000002</v>
      </c>
      <c r="C18" s="7" t="n">
        <v>-545.194</v>
      </c>
      <c r="D18" s="0" t="n">
        <v>-0.4</v>
      </c>
      <c r="E18" s="0" t="s">
        <v>20</v>
      </c>
      <c r="F18" s="8" t="n">
        <f aca="false">C18+$J$3*D18+$J$4*D18*D18+$J$5*D18*D18*D18+$J$6*C18*D18+$J$7*C18*D18*D18+$J$8*C18*D18*D18*D18</f>
        <v>-537.35682218256</v>
      </c>
      <c r="G18" s="9" t="n">
        <f aca="false">A18-F18</f>
        <v>0.594822182560051</v>
      </c>
    </row>
    <row r="19" customFormat="false" ht="15" hidden="false" customHeight="false" outlineLevel="0" collapsed="false">
      <c r="A19" s="6" t="n">
        <v>118.173</v>
      </c>
      <c r="B19" s="6" t="n">
        <f aca="false">A19-C19</f>
        <v>9.127</v>
      </c>
      <c r="C19" s="10" t="n">
        <v>109.046</v>
      </c>
      <c r="D19" s="0" t="n">
        <v>-0.4</v>
      </c>
      <c r="F19" s="8" t="n">
        <f aca="false">C19+$J$3*D19+$J$4*D19*D19+$J$5*D19*D19*D19+$J$6*C19*D19+$J$7*C19*D19*D19+$J$8*C19*D19*D19*D19</f>
        <v>117.29943147504</v>
      </c>
      <c r="G19" s="9" t="n">
        <f aca="false">A19-F19</f>
        <v>0.873568524960007</v>
      </c>
    </row>
    <row r="20" customFormat="false" ht="15" hidden="false" customHeight="false" outlineLevel="0" collapsed="false">
      <c r="A20" s="6" t="n">
        <v>247.86</v>
      </c>
      <c r="B20" s="6" t="n">
        <f aca="false">A20-C20</f>
        <v>7.92600000000002</v>
      </c>
      <c r="C20" s="10" t="n">
        <v>239.934</v>
      </c>
      <c r="D20" s="0" t="n">
        <v>-0.4</v>
      </c>
      <c r="F20" s="8" t="n">
        <f aca="false">C20+$J$3*D20+$J$4*D20*D20+$J$5*D20*D20*D20+$J$6*C20*D20+$J$7*C20*D20*D20+$J$8*C20*D20*D20*D20</f>
        <v>248.27070765616</v>
      </c>
      <c r="G20" s="9" t="n">
        <f aca="false">A20-F20</f>
        <v>-0.410707656159985</v>
      </c>
    </row>
    <row r="21" s="13" customFormat="true" ht="15" hidden="false" customHeight="false" outlineLevel="0" collapsed="false">
      <c r="A21" s="11" t="n">
        <v>285.231</v>
      </c>
      <c r="B21" s="11" t="n">
        <f aca="false">A21-C21</f>
        <v>7.928</v>
      </c>
      <c r="C21" s="12" t="n">
        <v>277.303</v>
      </c>
      <c r="D21" s="13" t="n">
        <v>-0.4</v>
      </c>
      <c r="F21" s="14" t="n">
        <f aca="false">C21+$J$3*D21+$J$4*D21*D21+$J$5*D21*D21*D21+$J$6*C21*D21+$J$7*C21*D21*D21+$J$8*C21*D21*D21*D21</f>
        <v>285.66348330872</v>
      </c>
      <c r="G21" s="15" t="n">
        <f aca="false">A21-F21</f>
        <v>-0.432483308719952</v>
      </c>
    </row>
    <row r="22" customFormat="false" ht="15" hidden="false" customHeight="false" outlineLevel="0" collapsed="false">
      <c r="A22" s="16" t="n">
        <v>-536.762</v>
      </c>
      <c r="B22" s="6" t="n">
        <f aca="false">A22-C22</f>
        <v>17.038</v>
      </c>
      <c r="C22" s="7" t="n">
        <v>-553.8</v>
      </c>
      <c r="D22" s="0" t="n">
        <v>-0.8</v>
      </c>
      <c r="E22" s="0" t="s">
        <v>21</v>
      </c>
      <c r="F22" s="8" t="n">
        <f aca="false">C22+$J$3*D22+$J$4*D22*D22+$J$5*D22*D22*D22+$J$6*C22*D22+$J$7*C22*D22*D22+$J$8*C22*D22*D22*D22</f>
        <v>-536.058557632</v>
      </c>
      <c r="G22" s="9" t="n">
        <f aca="false">A22-F22</f>
        <v>-0.703442367999969</v>
      </c>
    </row>
    <row r="23" customFormat="false" ht="15" hidden="false" customHeight="false" outlineLevel="0" collapsed="false">
      <c r="A23" s="6" t="n">
        <v>118.173</v>
      </c>
      <c r="B23" s="6" t="n">
        <f aca="false">A23-C23</f>
        <v>18.2698</v>
      </c>
      <c r="C23" s="10" t="n">
        <v>99.9032</v>
      </c>
      <c r="D23" s="0" t="n">
        <v>-0.8</v>
      </c>
      <c r="F23" s="8" t="n">
        <f aca="false">C23+$J$3*D23+$J$4*D23*D23+$J$5*D23*D23*D23+$J$6*C23*D23+$J$7*C23*D23*D23+$J$8*C23*D23*D23*D23</f>
        <v>116.573301267584</v>
      </c>
      <c r="G23" s="9" t="n">
        <f aca="false">A23-F23</f>
        <v>1.599698732416</v>
      </c>
    </row>
    <row r="24" customFormat="false" ht="15" hidden="false" customHeight="false" outlineLevel="0" collapsed="false">
      <c r="A24" s="6" t="n">
        <v>247.86</v>
      </c>
      <c r="B24" s="6" t="n">
        <f aca="false">A24-C24</f>
        <v>16.312</v>
      </c>
      <c r="C24" s="10" t="n">
        <v>231.548</v>
      </c>
      <c r="D24" s="0" t="n">
        <v>-0.8</v>
      </c>
      <c r="F24" s="8" t="n">
        <f aca="false">C24+$J$3*D24+$J$4*D24*D24+$J$5*D24*D24*D24+$J$6*C24*D24+$J$7*C24*D24*D24+$J$8*C24*D24*D24*D24</f>
        <v>248.00235123776</v>
      </c>
      <c r="G24" s="9" t="n">
        <f aca="false">A24-F24</f>
        <v>-0.142351237759982</v>
      </c>
    </row>
    <row r="25" s="13" customFormat="true" ht="15" hidden="false" customHeight="false" outlineLevel="0" collapsed="false">
      <c r="A25" s="11" t="n">
        <v>285.231</v>
      </c>
      <c r="B25" s="11" t="n">
        <f aca="false">A25-C25</f>
        <v>16.216</v>
      </c>
      <c r="C25" s="12" t="n">
        <v>269.015</v>
      </c>
      <c r="D25" s="13" t="n">
        <v>-0.8</v>
      </c>
      <c r="F25" s="14" t="n">
        <f aca="false">C25+$J$3*D25+$J$4*D25*D25+$J$5*D25*D25*D25+$J$6*C25*D25+$J$7*C25*D25*D25+$J$8*C25*D25*D25*D25</f>
        <v>285.4079473208</v>
      </c>
      <c r="G25" s="15" t="n">
        <f aca="false">A25-F25</f>
        <v>-0.176947320800025</v>
      </c>
    </row>
    <row r="26" customFormat="false" ht="15" hidden="false" customHeight="false" outlineLevel="0" collapsed="false">
      <c r="A26" s="6" t="n">
        <v>118.173</v>
      </c>
      <c r="B26" s="6" t="n">
        <f aca="false">A26-C26</f>
        <v>24.2101</v>
      </c>
      <c r="C26" s="10" t="n">
        <v>93.9629</v>
      </c>
      <c r="D26" s="0" t="n">
        <v>-1.2</v>
      </c>
      <c r="E26" s="0" t="s">
        <v>22</v>
      </c>
      <c r="F26" s="8" t="n">
        <f aca="false">C26+$J$3*D26+$J$4*D26*D26+$J$5*D26*D26*D26+$J$6*C26*D26+$J$7*C26*D26*D26+$J$8*C26*D26*D26*D26</f>
        <v>117.929311632632</v>
      </c>
      <c r="G26" s="9" t="n">
        <f aca="false">A26-F26</f>
        <v>0.243688367367994</v>
      </c>
    </row>
    <row r="27" customFormat="false" ht="15" hidden="false" customHeight="false" outlineLevel="0" collapsed="false">
      <c r="A27" s="6" t="n">
        <v>247.86</v>
      </c>
      <c r="B27" s="6" t="n">
        <f aca="false">A27-C27</f>
        <v>22.534</v>
      </c>
      <c r="C27" s="10" t="n">
        <v>225.326</v>
      </c>
      <c r="D27" s="0" t="n">
        <v>-1.2</v>
      </c>
      <c r="F27" s="8" t="n">
        <f aca="false">C27+$J$3*D27+$J$4*D27*D27+$J$5*D27*D27*D27+$J$6*C27*D27+$J$7*C27*D27*D27+$J$8*C27*D27*D27*D27</f>
        <v>247.81117182608</v>
      </c>
      <c r="G27" s="9" t="n">
        <f aca="false">A27-F27</f>
        <v>0.0488281739200147</v>
      </c>
    </row>
    <row r="28" customFormat="false" ht="15" hidden="false" customHeight="false" outlineLevel="0" collapsed="false">
      <c r="A28" s="11" t="n">
        <v>285.231</v>
      </c>
      <c r="B28" s="6" t="n">
        <f aca="false">A28-C28</f>
        <v>21.392</v>
      </c>
      <c r="C28" s="10" t="n">
        <v>263.839</v>
      </c>
      <c r="D28" s="0" t="n">
        <v>-1.2</v>
      </c>
      <c r="F28" s="8" t="n">
        <f aca="false">C28+$J$3*D28+$J$4*D28*D28+$J$5*D28*D28*D28+$J$6*C28*D28+$J$7*C28*D28*D28+$J$8*C28*D28*D28*D28</f>
        <v>285.88990231912</v>
      </c>
      <c r="G28" s="9" t="n">
        <f aca="false">A28-F28</f>
        <v>-0.658902319119932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0" activeCellId="0" sqref="D4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8" t="s">
        <v>23</v>
      </c>
      <c r="D1" s="19" t="n">
        <v>57.2958</v>
      </c>
      <c r="G1" s="0" t="n">
        <f aca="false">40/1000*D1</f>
        <v>2.291832</v>
      </c>
    </row>
    <row r="2" customFormat="false" ht="15" hidden="false" customHeight="false" outlineLevel="0" collapsed="false">
      <c r="A2" s="20"/>
      <c r="B2" s="21" t="s">
        <v>24</v>
      </c>
      <c r="C2" s="22" t="n">
        <v>0.0017094</v>
      </c>
      <c r="D2" s="23" t="s">
        <v>25</v>
      </c>
      <c r="E2" s="22"/>
      <c r="F2" s="24" t="n">
        <v>0.097941443</v>
      </c>
      <c r="G2" s="25" t="s">
        <v>26</v>
      </c>
      <c r="H2" s="20"/>
      <c r="K2" s="20"/>
      <c r="L2" s="20" t="s">
        <v>27</v>
      </c>
    </row>
    <row r="3" customFormat="false" ht="15" hidden="false" customHeight="false" outlineLevel="0" collapsed="false">
      <c r="A3" s="26" t="s">
        <v>3</v>
      </c>
      <c r="B3" s="26" t="s">
        <v>28</v>
      </c>
      <c r="C3" s="26" t="s">
        <v>7</v>
      </c>
      <c r="D3" s="26" t="s">
        <v>29</v>
      </c>
      <c r="E3" s="26" t="s">
        <v>30</v>
      </c>
      <c r="G3" s="26" t="s">
        <v>31</v>
      </c>
      <c r="H3" s="26" t="s">
        <v>32</v>
      </c>
      <c r="K3" s="20"/>
    </row>
    <row r="4" customFormat="false" ht="15" hidden="false" customHeight="false" outlineLevel="0" collapsed="false">
      <c r="A4" s="6" t="n">
        <v>283.135</v>
      </c>
      <c r="B4" s="27" t="n">
        <f aca="false">A4-C4</f>
        <v>-2.73099999999999</v>
      </c>
      <c r="C4" s="10" t="n">
        <v>285.866</v>
      </c>
      <c r="D4" s="28" t="n">
        <f aca="false">E4+$F$2</f>
        <v>3.097941443</v>
      </c>
      <c r="E4" s="0" t="n">
        <v>3</v>
      </c>
      <c r="G4" s="20" t="n">
        <f aca="false">C4+$L$4*D4+$L$5*D4^2+$L$6*C4*D4</f>
        <v>278.253285913788</v>
      </c>
      <c r="H4" s="28" t="n">
        <f aca="false">A4-G4</f>
        <v>4.88171408621236</v>
      </c>
      <c r="I4" s="0" t="n">
        <f aca="false">C4+$N$4*D4+$N$5*D4*D4+$N$6*D4*D4*D4+$N$8*C4*D4+$N$9*C4*D4*D4+$N$10*C4*D4*D4*D4</f>
        <v>285.866</v>
      </c>
      <c r="J4" s="29" t="n">
        <f aca="false">I4-A4</f>
        <v>2.73099999999999</v>
      </c>
      <c r="K4" s="20" t="s">
        <v>11</v>
      </c>
      <c r="L4" s="30" t="n">
        <v>-0.246396</v>
      </c>
    </row>
    <row r="5" customFormat="false" ht="15" hidden="false" customHeight="false" outlineLevel="0" collapsed="false">
      <c r="A5" s="6" t="n">
        <v>116.451</v>
      </c>
      <c r="B5" s="27" t="n">
        <f aca="false">A5-C5</f>
        <v>-1.81999999999999</v>
      </c>
      <c r="C5" s="10" t="n">
        <v>118.271</v>
      </c>
      <c r="D5" s="28" t="n">
        <f aca="false">E5+$F$2</f>
        <v>3.097941443</v>
      </c>
      <c r="E5" s="0" t="n">
        <v>3</v>
      </c>
      <c r="G5" s="20" t="n">
        <f aca="false">C5+$L$4*D5+$L$5*D5^2+$L$6*C5*D5</f>
        <v>111.197214990781</v>
      </c>
      <c r="H5" s="28" t="n">
        <f aca="false">A5-G5</f>
        <v>5.25378500921943</v>
      </c>
      <c r="I5" s="0" t="n">
        <f aca="false">C5+$N$4*D5+$N$5*D5*D5+$N$6*D5*D5*D5+$N$8*C5*D5+$N$9*C5*D5*D5+$N$10*C5*D5*D5*D5</f>
        <v>118.271</v>
      </c>
      <c r="J5" s="29" t="n">
        <f aca="false">I5-A5</f>
        <v>1.81999999999999</v>
      </c>
      <c r="K5" s="20" t="s">
        <v>12</v>
      </c>
      <c r="L5" s="30" t="n">
        <v>-0.617901</v>
      </c>
    </row>
    <row r="6" customFormat="false" ht="15" hidden="false" customHeight="false" outlineLevel="0" collapsed="false">
      <c r="A6" s="31" t="n">
        <v>-538.069</v>
      </c>
      <c r="B6" s="27" t="n">
        <f aca="false">A6-C6</f>
        <v>-2.34000000000003</v>
      </c>
      <c r="C6" s="10" t="n">
        <v>-535.729</v>
      </c>
      <c r="D6" s="28" t="n">
        <f aca="false">E6+$F$2</f>
        <v>3.097941443</v>
      </c>
      <c r="E6" s="0" t="n">
        <v>3</v>
      </c>
      <c r="G6" s="20" t="n">
        <f aca="false">C6+$L$4*D6+$L$5*D6^2+$L$6*C6*D6</f>
        <v>-540.699741264756</v>
      </c>
      <c r="H6" s="28" t="n">
        <f aca="false">A7-G6</f>
        <v>786.984741264756</v>
      </c>
      <c r="I6" s="0" t="n">
        <f aca="false">C6+$N$4*D6+$N$5*D6*D6+$N$6*D6*D6*D6+$N$8*C6*D6+$N$9*C6*D6*D6+$N$10*C6*D6*D6*D6</f>
        <v>-535.729</v>
      </c>
      <c r="J6" s="29" t="n">
        <f aca="false">I6-A7</f>
        <v>-782.014</v>
      </c>
      <c r="K6" s="20" t="s">
        <v>15</v>
      </c>
      <c r="L6" s="30" t="n">
        <v>-0.001038</v>
      </c>
    </row>
    <row r="7" customFormat="false" ht="15" hidden="false" customHeight="false" outlineLevel="0" collapsed="false">
      <c r="A7" s="6" t="n">
        <v>246.285</v>
      </c>
      <c r="B7" s="27" t="n">
        <f aca="false">A7-C7</f>
        <v>-2.11800000000002</v>
      </c>
      <c r="C7" s="10" t="n">
        <v>248.403</v>
      </c>
      <c r="D7" s="28" t="n">
        <f aca="false">E7+$F$2</f>
        <v>3.097941443</v>
      </c>
      <c r="E7" s="0" t="n">
        <v>3</v>
      </c>
      <c r="G7" s="20"/>
      <c r="H7" s="28"/>
      <c r="J7" s="29"/>
      <c r="K7" s="20"/>
      <c r="L7" s="30"/>
    </row>
    <row r="8" customFormat="false" ht="15" hidden="false" customHeight="false" outlineLevel="0" collapsed="false">
      <c r="B8" s="27"/>
      <c r="C8" s="10"/>
      <c r="D8" s="28"/>
      <c r="G8" s="20"/>
      <c r="H8" s="28"/>
      <c r="J8" s="29"/>
    </row>
    <row r="9" customFormat="false" ht="15" hidden="false" customHeight="false" outlineLevel="0" collapsed="false">
      <c r="A9" s="6" t="n">
        <v>283.135</v>
      </c>
      <c r="B9" s="27" t="n">
        <f aca="false">A9-C9</f>
        <v>-3.02800000000002</v>
      </c>
      <c r="C9" s="10" t="n">
        <v>286.163</v>
      </c>
      <c r="D9" s="28" t="n">
        <f aca="false">E9+$F$2</f>
        <v>2.097941443</v>
      </c>
      <c r="E9" s="0" t="n">
        <v>2</v>
      </c>
      <c r="G9" s="20" t="n">
        <f aca="false">C9+$L$4*D9+$L$5*D9^2+$L$6*C9*D9</f>
        <v>282.303305286954</v>
      </c>
      <c r="H9" s="28" t="n">
        <f aca="false">A9-G9</f>
        <v>0.831694713045692</v>
      </c>
      <c r="I9" s="0" t="n">
        <f aca="false">C9+$N$4*D9+$N$5*D9*D9+$N$6*D9*D9*D9+$N$8*C9*D9+$N$9*C9*D9*D9+$N$10*C9*D9*D9*D9</f>
        <v>286.163</v>
      </c>
      <c r="J9" s="29" t="n">
        <f aca="false">I9-A9</f>
        <v>3.02800000000002</v>
      </c>
    </row>
    <row r="10" customFormat="false" ht="15" hidden="false" customHeight="false" outlineLevel="0" collapsed="false">
      <c r="A10" s="6" t="n">
        <v>116.451</v>
      </c>
      <c r="B10" s="27" t="n">
        <f aca="false">A10-C10</f>
        <v>-2.759</v>
      </c>
      <c r="C10" s="10" t="n">
        <v>119.21</v>
      </c>
      <c r="D10" s="28" t="n">
        <f aca="false">E10+$F$2</f>
        <v>2.097941443</v>
      </c>
      <c r="E10" s="0" t="n">
        <v>2</v>
      </c>
      <c r="G10" s="20" t="n">
        <f aca="false">C10+$L$4*D10+$L$5*D10^2+$L$6*C10*D10</f>
        <v>115.713872694161</v>
      </c>
      <c r="H10" s="28" t="n">
        <f aca="false">A10-G10</f>
        <v>0.737127305838669</v>
      </c>
      <c r="I10" s="0" t="n">
        <f aca="false">C10+$N$4*D10+$N$5*D10*D10+$N$6*D10*D10*D10+$N$8*C10*D10+$N$9*C10*D10*D10+$N$10*C10*D10*D10*D10</f>
        <v>119.21</v>
      </c>
      <c r="J10" s="29" t="n">
        <f aca="false">I10-A10</f>
        <v>2.759</v>
      </c>
    </row>
    <row r="11" customFormat="false" ht="15" hidden="false" customHeight="false" outlineLevel="0" collapsed="false">
      <c r="A11" s="6" t="n">
        <v>246.285</v>
      </c>
      <c r="B11" s="27" t="n">
        <f aca="false">A11-C11</f>
        <v>-2.494</v>
      </c>
      <c r="C11" s="10" t="n">
        <v>248.779</v>
      </c>
      <c r="D11" s="28" t="n">
        <f aca="false">E11+$F$2</f>
        <v>2.097941443</v>
      </c>
      <c r="E11" s="0" t="n">
        <v>2</v>
      </c>
      <c r="G11" s="20" t="n">
        <f aca="false">C11+$L$4*D11+$L$5*D11^2+$L$6*C11*D11</f>
        <v>245.00071504869</v>
      </c>
      <c r="H11" s="28" t="n">
        <f aca="false">A11-G11</f>
        <v>1.28428495131018</v>
      </c>
      <c r="I11" s="0" t="n">
        <f aca="false">C11+$N$4*D11+$N$5*D11*D11+$N$6*D11*D11*D11+$N$8*C11*D11+$N$9*C11*D11*D11+$N$10*C11*D11*D11*D11</f>
        <v>248.779</v>
      </c>
      <c r="J11" s="29" t="n">
        <f aca="false">I11-A11</f>
        <v>2.494</v>
      </c>
    </row>
    <row r="12" customFormat="false" ht="15" hidden="false" customHeight="false" outlineLevel="0" collapsed="false">
      <c r="A12" s="31" t="n">
        <v>-538.069</v>
      </c>
      <c r="B12" s="27" t="n">
        <f aca="false">A12-C12</f>
        <v>-2.14600000000007</v>
      </c>
      <c r="C12" s="10" t="n">
        <v>-535.923</v>
      </c>
      <c r="D12" s="28" t="n">
        <f aca="false">E12+$F$2</f>
        <v>2.097941443</v>
      </c>
      <c r="E12" s="0" t="n">
        <v>2</v>
      </c>
      <c r="G12" s="20" t="n">
        <f aca="false">C12+$L$4*D12+$L$5*D12^2+$L$6*C12*D12</f>
        <v>-537.992468268949</v>
      </c>
      <c r="H12" s="28" t="n">
        <f aca="false">A12-G12</f>
        <v>-0.0765317310506362</v>
      </c>
      <c r="I12" s="0" t="n">
        <f aca="false">C12+$N$4*D12+$N$5*D12*D12+$N$6*D12*D12*D12+$N$8*C12*D12+$N$9*C12*D12*D12+$N$10*C12*D12*D12*D12</f>
        <v>-535.923</v>
      </c>
      <c r="J12" s="29" t="n">
        <f aca="false">I12-A12</f>
        <v>2.14600000000007</v>
      </c>
    </row>
    <row r="13" customFormat="false" ht="15" hidden="false" customHeight="false" outlineLevel="0" collapsed="false">
      <c r="A13" s="10"/>
      <c r="B13" s="27"/>
      <c r="C13" s="10"/>
      <c r="D13" s="28"/>
      <c r="G13" s="20"/>
      <c r="H13" s="28"/>
      <c r="J13" s="29"/>
    </row>
    <row r="14" customFormat="false" ht="15" hidden="false" customHeight="false" outlineLevel="0" collapsed="false">
      <c r="A14" s="6" t="n">
        <v>283.135</v>
      </c>
      <c r="B14" s="27" t="n">
        <f aca="false">A14-C14</f>
        <v>-0.787000000000035</v>
      </c>
      <c r="C14" s="10" t="n">
        <v>283.922</v>
      </c>
      <c r="D14" s="28" t="n">
        <f aca="false">E14+$F$2</f>
        <v>1.097941443</v>
      </c>
      <c r="E14" s="0" t="n">
        <v>1</v>
      </c>
      <c r="G14" s="20" t="n">
        <f aca="false">C14+$L$4*D14+$L$5*D14^2+$L$6*C14*D14</f>
        <v>282.583031697368</v>
      </c>
      <c r="H14" s="28" t="n">
        <f aca="false">A14-G14</f>
        <v>0.55196830263219</v>
      </c>
      <c r="I14" s="0" t="n">
        <f aca="false">C14+$N$4*D14+$N$5*D14*D14+$N$6*D14*D14*D14+$N$8*C14*D14+$N$9*C14*D14*D14+$N$10*C14*D14*D14*D14</f>
        <v>283.922</v>
      </c>
      <c r="J14" s="29" t="n">
        <f aca="false">I14-A14</f>
        <v>0.787000000000035</v>
      </c>
    </row>
    <row r="15" customFormat="false" ht="15" hidden="false" customHeight="false" outlineLevel="0" collapsed="false">
      <c r="A15" s="6" t="n">
        <v>116.451</v>
      </c>
      <c r="B15" s="27" t="n">
        <f aca="false">A15-C15</f>
        <v>-0.77200000000002</v>
      </c>
      <c r="C15" s="10" t="n">
        <v>117.223</v>
      </c>
      <c r="D15" s="28" t="n">
        <f aca="false">E15+$F$2</f>
        <v>1.097941443</v>
      </c>
      <c r="E15" s="0" t="n">
        <v>1</v>
      </c>
      <c r="G15" s="20" t="n">
        <f aca="false">C15+$L$4*D15+$L$5*D15^2+$L$6*C15*D15</f>
        <v>116.074012416117</v>
      </c>
      <c r="H15" s="28" t="n">
        <f aca="false">A15-G15</f>
        <v>0.376987583882524</v>
      </c>
      <c r="I15" s="0" t="n">
        <f aca="false">C15+$N$4*D15+$N$5*D15*D15+$N$6*D15*D15*D15+$N$8*C15*D15+$N$9*C15*D15*D15+$N$10*C15*D15*D15*D15</f>
        <v>117.223</v>
      </c>
      <c r="J15" s="29" t="n">
        <f aca="false">I15-A15</f>
        <v>0.77200000000002</v>
      </c>
    </row>
    <row r="16" customFormat="false" ht="15" hidden="false" customHeight="false" outlineLevel="0" collapsed="false">
      <c r="A16" s="6" t="n">
        <v>246.285</v>
      </c>
      <c r="B16" s="27" t="n">
        <f aca="false">A16-C16</f>
        <v>-0.794000000000011</v>
      </c>
      <c r="C16" s="10" t="n">
        <v>247.079</v>
      </c>
      <c r="D16" s="28" t="n">
        <f aca="false">E16+$F$2</f>
        <v>1.097941443</v>
      </c>
      <c r="E16" s="0" t="n">
        <v>1</v>
      </c>
      <c r="G16" s="20" t="n">
        <f aca="false">C16+$L$4*D16+$L$5*D16^2+$L$6*C16*D16</f>
        <v>245.782020309302</v>
      </c>
      <c r="H16" s="28" t="n">
        <f aca="false">A16-G16</f>
        <v>0.502979690697572</v>
      </c>
      <c r="I16" s="0" t="n">
        <f aca="false">C16+$N$4*D16+$N$5*D16*D16+$N$6*D16*D16*D16+$N$8*C16*D16+$N$9*C16*D16*D16+$N$10*C16*D16*D16*D16</f>
        <v>247.079</v>
      </c>
      <c r="J16" s="29" t="n">
        <f aca="false">I16-A16</f>
        <v>0.794000000000011</v>
      </c>
    </row>
    <row r="17" customFormat="false" ht="15" hidden="false" customHeight="false" outlineLevel="0" collapsed="false">
      <c r="A17" s="31" t="n">
        <v>-538.069</v>
      </c>
      <c r="B17" s="27" t="n">
        <f aca="false">A17-C17</f>
        <v>-0.0650000000000546</v>
      </c>
      <c r="C17" s="10" t="n">
        <v>-538.004</v>
      </c>
      <c r="D17" s="28" t="n">
        <f aca="false">E17+$F$2</f>
        <v>1.097941443</v>
      </c>
      <c r="E17" s="0" t="n">
        <v>1</v>
      </c>
      <c r="G17" s="20" t="n">
        <f aca="false">C17+$L$4*D17+$L$5*D17^2+$L$6*C17*D17</f>
        <v>-538.406249472651</v>
      </c>
      <c r="H17" s="28" t="n">
        <f aca="false">A17-G17</f>
        <v>0.337249472650797</v>
      </c>
      <c r="I17" s="0" t="n">
        <f aca="false">C17+$N$4*D17+$N$5*D17*D17+$N$6*D17*D17*D17+$N$8*C17*D17+$N$9*C17*D17*D17+$N$10*C17*D17*D17*D17</f>
        <v>-538.004</v>
      </c>
      <c r="J17" s="29" t="n">
        <f aca="false">I17-A17</f>
        <v>0.0650000000000546</v>
      </c>
    </row>
    <row r="18" customFormat="false" ht="15" hidden="false" customHeight="false" outlineLevel="0" collapsed="false">
      <c r="A18" s="31"/>
      <c r="B18" s="27"/>
      <c r="C18" s="10"/>
      <c r="D18" s="28"/>
      <c r="G18" s="20"/>
      <c r="H18" s="28"/>
      <c r="J18" s="29"/>
    </row>
    <row r="19" customFormat="false" ht="15" hidden="false" customHeight="false" outlineLevel="0" collapsed="false">
      <c r="A19" s="10"/>
      <c r="B19" s="27"/>
      <c r="C19" s="10"/>
      <c r="D19" s="28"/>
      <c r="G19" s="20"/>
      <c r="H19" s="28"/>
      <c r="J19" s="29"/>
    </row>
    <row r="20" customFormat="false" ht="15" hidden="false" customHeight="false" outlineLevel="0" collapsed="false">
      <c r="A20" s="6" t="n">
        <v>283.135</v>
      </c>
      <c r="B20" s="27" t="n">
        <f aca="false">A20-C20</f>
        <v>0</v>
      </c>
      <c r="C20" s="6" t="n">
        <v>283.135</v>
      </c>
      <c r="D20" s="28" t="n">
        <f aca="false">E20+$F$2</f>
        <v>0.097941443</v>
      </c>
      <c r="E20" s="0" t="n">
        <v>0</v>
      </c>
      <c r="G20" s="20" t="n">
        <f aca="false">C20+$L$4*D20+$L$5*D20^2+$L$6*C20*D20</f>
        <v>283.076155973463</v>
      </c>
      <c r="H20" s="28" t="n">
        <f aca="false">A20-G20</f>
        <v>0.0588440265374857</v>
      </c>
      <c r="I20" s="0" t="n">
        <f aca="false">C20+$N$4*D20+$N$5*D20*D20+$N$6*D20*D20*D20+$N$8*C20*D20+$N$9*C20*D20*D20+$N$10*C20*D20*D20*D20</f>
        <v>283.135</v>
      </c>
      <c r="J20" s="29" t="n">
        <f aca="false">I20-A20</f>
        <v>0</v>
      </c>
    </row>
    <row r="21" customFormat="false" ht="15" hidden="false" customHeight="false" outlineLevel="0" collapsed="false">
      <c r="A21" s="6" t="n">
        <v>116.451</v>
      </c>
      <c r="B21" s="27" t="n">
        <f aca="false">A21-C21</f>
        <v>0</v>
      </c>
      <c r="C21" s="6" t="n">
        <v>116.451</v>
      </c>
      <c r="D21" s="28" t="n">
        <f aca="false">E21+$F$2</f>
        <v>0.097941443</v>
      </c>
      <c r="E21" s="0" t="n">
        <v>0</v>
      </c>
      <c r="G21" s="20" t="n">
        <f aca="false">C21+$L$4*D21+$L$5*D21^2+$L$6*C21*D21</f>
        <v>116.409101605264</v>
      </c>
      <c r="H21" s="28" t="n">
        <f aca="false">A21-G21</f>
        <v>0.04189839473608</v>
      </c>
      <c r="I21" s="0" t="n">
        <f aca="false">C21+$N$4*D21+$N$5*D21*D21+$N$6*D21*D21*D21+$N$8*C21*D21+$N$9*C21*D21*D21+$N$10*C21*D21*D21*D21</f>
        <v>116.451</v>
      </c>
      <c r="J21" s="29" t="n">
        <f aca="false">I21-A21</f>
        <v>0</v>
      </c>
    </row>
    <row r="22" customFormat="false" ht="15" hidden="false" customHeight="false" outlineLevel="0" collapsed="false">
      <c r="A22" s="6" t="n">
        <v>246.285</v>
      </c>
      <c r="B22" s="27" t="n">
        <f aca="false">A22-C22</f>
        <v>0</v>
      </c>
      <c r="C22" s="6" t="n">
        <v>246.285</v>
      </c>
      <c r="D22" s="28" t="n">
        <f aca="false">E22+$F$2</f>
        <v>0.097941443</v>
      </c>
      <c r="E22" s="0" t="n">
        <v>0</v>
      </c>
      <c r="G22" s="20" t="n">
        <f aca="false">C22+$L$4*D22+$L$5*D22^2+$L$6*C22*D22</f>
        <v>246.22990226304</v>
      </c>
      <c r="H22" s="28" t="n">
        <f aca="false">A22-G22</f>
        <v>0.0550977369603629</v>
      </c>
      <c r="I22" s="0" t="n">
        <f aca="false">C22+$N$4*D22+$N$5*D22*D22+$N$6*D22*D22*D22+$N$8*C22*D22+$N$9*C22*D22*D22+$N$10*C22*D22*D22*D22</f>
        <v>246.285</v>
      </c>
      <c r="J22" s="29" t="n">
        <f aca="false">I22-A22</f>
        <v>0</v>
      </c>
    </row>
    <row r="23" customFormat="false" ht="15" hidden="false" customHeight="false" outlineLevel="0" collapsed="false">
      <c r="A23" s="31" t="n">
        <v>-538.069</v>
      </c>
      <c r="B23" s="27" t="n">
        <f aca="false">A23-C23</f>
        <v>0</v>
      </c>
      <c r="C23" s="31" t="n">
        <v>-538.069</v>
      </c>
      <c r="D23" s="28" t="n">
        <f aca="false">E23+$F$2</f>
        <v>0.097941443</v>
      </c>
      <c r="E23" s="0" t="n">
        <v>0</v>
      </c>
      <c r="G23" s="20" t="n">
        <f aca="false">C23+$L$4*D23+$L$5*D23^2+$L$6*C23*D23</f>
        <v>-538.044357785399</v>
      </c>
      <c r="H23" s="28" t="n">
        <f aca="false">A23-G23</f>
        <v>-0.0246422146005898</v>
      </c>
      <c r="I23" s="0" t="n">
        <f aca="false">C23+$N$4*D23+$N$5*D23*D23+$N$6*D23*D23*D23+$N$8*C23*D23+$N$9*C23*D23*D23+$N$10*C23*D23*D23*D23</f>
        <v>-538.069</v>
      </c>
      <c r="J23" s="29" t="n">
        <f aca="false">I23-A23</f>
        <v>0</v>
      </c>
    </row>
    <row r="24" customFormat="false" ht="15" hidden="false" customHeight="false" outlineLevel="0" collapsed="false">
      <c r="B24" s="27"/>
      <c r="C24" s="10"/>
      <c r="D24" s="28"/>
      <c r="G24" s="20"/>
      <c r="H24" s="28"/>
      <c r="J24" s="29"/>
    </row>
    <row r="25" customFormat="false" ht="15" hidden="false" customHeight="false" outlineLevel="0" collapsed="false">
      <c r="B25" s="27"/>
      <c r="C25" s="10"/>
      <c r="D25" s="28"/>
      <c r="G25" s="20"/>
      <c r="H25" s="28"/>
      <c r="J25" s="29"/>
    </row>
    <row r="26" customFormat="false" ht="15" hidden="false" customHeight="false" outlineLevel="0" collapsed="false">
      <c r="A26" s="6" t="n">
        <v>283.135</v>
      </c>
      <c r="B26" s="27" t="n">
        <f aca="false">A26-C26</f>
        <v>-1.64600000000002</v>
      </c>
      <c r="C26" s="10" t="n">
        <v>284.781</v>
      </c>
      <c r="D26" s="28" t="n">
        <f aca="false">E26+$F$2</f>
        <v>-0.902058557</v>
      </c>
      <c r="E26" s="0" t="n">
        <v>-1</v>
      </c>
      <c r="G26" s="20" t="n">
        <f aca="false">C26+$L$4*D26+$L$5*D26^2+$L$6*C26*D26</f>
        <v>284.767122544948</v>
      </c>
      <c r="H26" s="28" t="n">
        <f aca="false">A26-G26</f>
        <v>-1.63212254494823</v>
      </c>
      <c r="I26" s="0" t="n">
        <f aca="false">C26+$N$4*D26+$N$5*D26*D26+$N$6*D26*D26*D26+$N$8*C26*D26+$N$9*C26*D26*D26+$N$10*C26*D26*D26*D26</f>
        <v>284.781</v>
      </c>
      <c r="J26" s="29" t="n">
        <f aca="false">I26-A26</f>
        <v>1.64600000000002</v>
      </c>
    </row>
    <row r="27" customFormat="false" ht="15" hidden="false" customHeight="false" outlineLevel="0" collapsed="false">
      <c r="A27" s="6" t="n">
        <v>116.451</v>
      </c>
      <c r="B27" s="27" t="n">
        <f aca="false">A27-C27</f>
        <v>-1.245</v>
      </c>
      <c r="C27" s="10" t="n">
        <v>117.696</v>
      </c>
      <c r="D27" s="28" t="n">
        <f aca="false">E27+$F$2</f>
        <v>-0.902058557</v>
      </c>
      <c r="E27" s="0" t="n">
        <v>-1</v>
      </c>
      <c r="G27" s="20" t="n">
        <f aca="false">C27+$L$4*D27+$L$5*D27^2+$L$6*C27*D27</f>
        <v>117.5256747137</v>
      </c>
      <c r="H27" s="28" t="n">
        <f aca="false">A27-G27</f>
        <v>-1.07467471369999</v>
      </c>
      <c r="I27" s="0" t="n">
        <f aca="false">C27+$N$4*D27+$N$5*D27*D27+$N$6*D27*D27*D27+$N$8*C27*D27+$N$9*C27*D27*D27+$N$10*C27*D27*D27*D27</f>
        <v>117.696</v>
      </c>
      <c r="J27" s="29" t="n">
        <f aca="false">I27-A27</f>
        <v>1.245</v>
      </c>
    </row>
    <row r="28" customFormat="false" ht="15" hidden="false" customHeight="false" outlineLevel="0" collapsed="false">
      <c r="A28" s="6" t="n">
        <v>246.285</v>
      </c>
      <c r="B28" s="27" t="n">
        <f aca="false">A28-C28</f>
        <v>-1.655</v>
      </c>
      <c r="C28" s="10" t="n">
        <v>247.94</v>
      </c>
      <c r="D28" s="28" t="n">
        <f aca="false">E28+$F$2</f>
        <v>-0.902058557</v>
      </c>
      <c r="E28" s="0" t="n">
        <v>-1</v>
      </c>
      <c r="G28" s="20" t="n">
        <f aca="false">C28+$L$4*D28+$L$5*D28^2+$L$6*C28*D28</f>
        <v>247.891626961556</v>
      </c>
      <c r="H28" s="28" t="n">
        <f aca="false">A28-G28</f>
        <v>-1.60662696155643</v>
      </c>
      <c r="I28" s="0" t="n">
        <f aca="false">C28+$N$4*D28+$N$5*D28*D28+$N$6*D28*D28*D28+$N$8*C28*D28+$N$9*C28*D28*D28+$N$10*C28*D28*D28*D28</f>
        <v>247.94</v>
      </c>
      <c r="J28" s="29" t="n">
        <f aca="false">I28-A28</f>
        <v>1.655</v>
      </c>
    </row>
    <row r="29" customFormat="false" ht="15" hidden="false" customHeight="false" outlineLevel="0" collapsed="false">
      <c r="A29" s="31" t="n">
        <v>-538.069</v>
      </c>
      <c r="B29" s="27" t="n">
        <f aca="false">A29-C29</f>
        <v>-0.989000000000033</v>
      </c>
      <c r="C29" s="10" t="n">
        <v>-537.08</v>
      </c>
      <c r="D29" s="28" t="n">
        <f aca="false">E29+$F$2</f>
        <v>-0.902058557</v>
      </c>
      <c r="E29" s="0" t="n">
        <v>-1</v>
      </c>
      <c r="G29" s="20" t="n">
        <f aca="false">C29+$L$4*D29+$L$5*D29^2+$L$6*C29*D29</f>
        <v>-537.86341613918</v>
      </c>
      <c r="H29" s="28" t="n">
        <f aca="false">A29-G29</f>
        <v>-0.205583860820525</v>
      </c>
      <c r="I29" s="0" t="n">
        <f aca="false">C29+$N$4*D29+$N$5*D29*D29+$N$6*D29*D29*D29+$N$8*C29*D29+$N$9*C29*D29*D29+$N$10*C29*D29*D29*D29</f>
        <v>-537.08</v>
      </c>
      <c r="J29" s="29" t="n">
        <f aca="false">I29-A29</f>
        <v>0.989000000000033</v>
      </c>
    </row>
    <row r="30" customFormat="false" ht="15" hidden="false" customHeight="false" outlineLevel="0" collapsed="false">
      <c r="B30" s="27"/>
      <c r="C30" s="10"/>
      <c r="D30" s="28"/>
      <c r="G30" s="20"/>
      <c r="H30" s="28"/>
      <c r="J30" s="29"/>
    </row>
    <row r="31" customFormat="false" ht="15" hidden="false" customHeight="false" outlineLevel="0" collapsed="false">
      <c r="A31" s="6" t="n">
        <v>283.135</v>
      </c>
      <c r="B31" s="27" t="n">
        <f aca="false">A31-C31</f>
        <v>-3.99099999999999</v>
      </c>
      <c r="C31" s="10" t="n">
        <v>287.126</v>
      </c>
      <c r="D31" s="28" t="n">
        <f aca="false">E31+$F$2</f>
        <v>-1.902058557</v>
      </c>
      <c r="E31" s="0" t="n">
        <v>-2</v>
      </c>
      <c r="G31" s="20" t="n">
        <f aca="false">C31+$L$4*D31+$L$5*D31^2+$L$6*C31*D31</f>
        <v>285.926084273845</v>
      </c>
      <c r="H31" s="28" t="n">
        <f aca="false">A31-G31</f>
        <v>-2.79108427384466</v>
      </c>
      <c r="I31" s="0" t="n">
        <f aca="false">C31+$N$4*D31+$N$5*D31*D31+$N$6*D31*D31*D31+$N$8*C31*D31+$N$9*C31*D31*D31+$N$10*C31*D31*D31*D31</f>
        <v>287.126</v>
      </c>
      <c r="J31" s="29" t="n">
        <f aca="false">I31-A31</f>
        <v>3.99099999999999</v>
      </c>
    </row>
    <row r="32" customFormat="false" ht="15" hidden="false" customHeight="false" outlineLevel="0" collapsed="false">
      <c r="A32" s="6" t="n">
        <v>116.451</v>
      </c>
      <c r="B32" s="27" t="n">
        <f aca="false">A32-C32</f>
        <v>-3.477</v>
      </c>
      <c r="C32" s="10" t="n">
        <v>119.928</v>
      </c>
      <c r="D32" s="28" t="n">
        <f aca="false">E32+$F$2</f>
        <v>-1.902058557</v>
      </c>
      <c r="E32" s="0" t="n">
        <v>-2</v>
      </c>
      <c r="G32" s="20" t="n">
        <f aca="false">C32+$L$4*D32+$L$5*D32^2+$L$6*C32*D32</f>
        <v>118.39797911254</v>
      </c>
      <c r="H32" s="28" t="n">
        <f aca="false">A32-G32</f>
        <v>-1.94697911254008</v>
      </c>
      <c r="I32" s="0" t="n">
        <f aca="false">C32+$N$4*D32+$N$5*D32*D32+$N$6*D32*D32*D32+$N$8*C32*D32+$N$9*C32*D32*D32+$N$10*C32*D32*D32*D32</f>
        <v>119.928</v>
      </c>
      <c r="J32" s="29" t="n">
        <f aca="false">I32-A32</f>
        <v>3.477</v>
      </c>
    </row>
    <row r="33" customFormat="false" ht="15" hidden="false" customHeight="false" outlineLevel="0" collapsed="false">
      <c r="A33" s="6" t="n">
        <v>246.285</v>
      </c>
      <c r="B33" s="27" t="n">
        <f aca="false">A33-C33</f>
        <v>-3.67400000000001</v>
      </c>
      <c r="C33" s="10" t="n">
        <v>249.959</v>
      </c>
      <c r="D33" s="28" t="n">
        <f aca="false">E33+$F$2</f>
        <v>-1.902058557</v>
      </c>
      <c r="E33" s="0" t="n">
        <v>-2</v>
      </c>
      <c r="G33" s="20" t="n">
        <f aca="false">C33+$L$4*D33+$L$5*D33^2+$L$6*C33*D33</f>
        <v>248.685704098662</v>
      </c>
      <c r="H33" s="28" t="n">
        <f aca="false">A33-G33</f>
        <v>-2.40070409866189</v>
      </c>
      <c r="I33" s="0" t="n">
        <f aca="false">C33+$N$4*D33+$N$5*D33*D33+$N$6*D33*D33*D33+$N$8*C33*D33+$N$9*C33*D33*D33+$N$10*C33*D33*D33*D33</f>
        <v>249.959</v>
      </c>
      <c r="J33" s="29" t="n">
        <f aca="false">I33-A33</f>
        <v>3.67400000000001</v>
      </c>
    </row>
    <row r="34" customFormat="false" ht="15" hidden="false" customHeight="false" outlineLevel="0" collapsed="false">
      <c r="A34" s="31" t="n">
        <v>-538.069</v>
      </c>
      <c r="B34" s="27" t="n">
        <f aca="false">A34-C34</f>
        <v>-3.18400000000008</v>
      </c>
      <c r="C34" s="10" t="n">
        <v>-534.885</v>
      </c>
      <c r="D34" s="28" t="n">
        <f aca="false">E34+$F$2</f>
        <v>-1.902058557</v>
      </c>
      <c r="E34" s="0" t="n">
        <v>-2</v>
      </c>
      <c r="G34" s="20"/>
      <c r="H34" s="28"/>
      <c r="J34" s="29"/>
    </row>
    <row r="35" customFormat="false" ht="15" hidden="false" customHeight="false" outlineLevel="0" collapsed="false">
      <c r="B35" s="27"/>
      <c r="C35" s="10"/>
      <c r="D35" s="28"/>
      <c r="G35" s="20"/>
      <c r="H35" s="28"/>
      <c r="J35" s="29"/>
    </row>
    <row r="36" customFormat="false" ht="15" hidden="false" customHeight="false" outlineLevel="0" collapsed="false">
      <c r="A36" s="6" t="n">
        <v>283.135</v>
      </c>
      <c r="B36" s="27" t="n">
        <f aca="false">A36-C36</f>
        <v>-3.66000000000002</v>
      </c>
      <c r="C36" s="10" t="n">
        <v>286.795</v>
      </c>
      <c r="D36" s="28" t="n">
        <f aca="false">E36+$F$2</f>
        <v>-2.902058557</v>
      </c>
      <c r="E36" s="0" t="n">
        <v>-3</v>
      </c>
      <c r="G36" s="20" t="n">
        <f aca="false">C36+$L$4*D36+$L$5*D36^2+$L$6*C36*D36</f>
        <v>283.170051209512</v>
      </c>
      <c r="H36" s="28" t="n">
        <f aca="false">A36-G36</f>
        <v>-0.0350512095121189</v>
      </c>
      <c r="I36" s="0" t="n">
        <f aca="false">C36+$N$4*D36+$N$5*D36*D36+$N$6*D36*D36*D36+$N$8*C36*D36+$N$9*C36*D36*D36+$N$10*C36*D36*D36*D36</f>
        <v>286.795</v>
      </c>
      <c r="J36" s="29" t="n">
        <f aca="false">I36-A36</f>
        <v>3.66000000000002</v>
      </c>
    </row>
    <row r="37" customFormat="false" ht="15" hidden="false" customHeight="false" outlineLevel="0" collapsed="false">
      <c r="A37" s="6" t="n">
        <v>116.451</v>
      </c>
      <c r="B37" s="27" t="n">
        <f aca="false">A37-C37</f>
        <v>-2.34800000000001</v>
      </c>
      <c r="C37" s="10" t="n">
        <v>118.799</v>
      </c>
      <c r="D37" s="28" t="n">
        <f aca="false">E37+$F$2</f>
        <v>-2.902058557</v>
      </c>
      <c r="E37" s="0" t="n">
        <v>-3</v>
      </c>
      <c r="G37" s="20" t="n">
        <f aca="false">C37+$L$4*D37+$L$5*D37^2+$L$6*C37*D37</f>
        <v>114.667990679455</v>
      </c>
      <c r="H37" s="28" t="n">
        <f aca="false">A37-G37</f>
        <v>1.78300932054469</v>
      </c>
      <c r="I37" s="0" t="n">
        <f aca="false">C37+$N$4*D37+$N$5*D37*D37+$N$6*D37*D37*D37+$N$8*C37*D37+$N$9*C37*D37*D37+$N$10*C37*D37*D37*D37</f>
        <v>118.799</v>
      </c>
      <c r="J37" s="29" t="n">
        <f aca="false">I37-A37</f>
        <v>2.34800000000001</v>
      </c>
    </row>
    <row r="38" customFormat="false" ht="15" hidden="false" customHeight="false" outlineLevel="0" collapsed="false">
      <c r="A38" s="6" t="n">
        <v>246.285</v>
      </c>
      <c r="B38" s="27" t="n">
        <f aca="false">A38-C38</f>
        <v>-1.721</v>
      </c>
      <c r="C38" s="10" t="n">
        <v>248.006</v>
      </c>
      <c r="D38" s="28" t="n">
        <f aca="false">E38+$F$2</f>
        <v>-2.902058557</v>
      </c>
      <c r="E38" s="0" t="n">
        <v>-3</v>
      </c>
      <c r="G38" s="20" t="n">
        <f aca="false">C38+$L$4*D38+$L$5*D38^2+$L$6*C38*D38</f>
        <v>244.264205678069</v>
      </c>
      <c r="H38" s="28" t="n">
        <f aca="false">A38-G38</f>
        <v>2.02079432193139</v>
      </c>
      <c r="I38" s="0" t="n">
        <f aca="false">C38+$N$4*D38+$N$5*D38*D38+$N$6*D38*D38*D38+$N$8*C38*D38+$N$9*C38*D38*D38+$N$10*C38*D38*D38*D38</f>
        <v>248.006</v>
      </c>
      <c r="J38" s="29" t="n">
        <f aca="false">I38-A38</f>
        <v>1.721</v>
      </c>
    </row>
    <row r="39" customFormat="false" ht="15" hidden="false" customHeight="false" outlineLevel="0" collapsed="false">
      <c r="A39" s="31" t="n">
        <v>-538.069</v>
      </c>
      <c r="B39" s="27" t="n">
        <f aca="false">A39-C39</f>
        <v>-3.41100000000006</v>
      </c>
      <c r="C39" s="32" t="n">
        <v>-534.658</v>
      </c>
      <c r="D39" s="28" t="n">
        <f aca="false">E39+$F$2</f>
        <v>-2.902058557</v>
      </c>
      <c r="E39" s="0" t="n">
        <v>-3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2015-10-28T00:51:25Z</dcterms:created>
  <dc:language>en-US</dc:language>
  <dcterms:modified xsi:type="dcterms:W3CDTF">2015-10-28T01:08:41Z</dcterms:modified>
  <cp:revision>2</cp:revision>
</cp:coreProperties>
</file>