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760" yWindow="700" windowWidth="27680" windowHeight="18920" tabRatio="953" activeTab="1"/>
  </bookViews>
  <sheets>
    <sheet name="X1" sheetId="1" r:id="rId1"/>
    <sheet name="X1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8" i="2" l="1"/>
  <c r="B69" i="2"/>
  <c r="B70" i="2"/>
  <c r="B71" i="2"/>
  <c r="B72" i="2"/>
  <c r="B73" i="2"/>
  <c r="B74" i="2"/>
  <c r="B75" i="2"/>
  <c r="B76" i="2"/>
  <c r="B66" i="2"/>
  <c r="D58" i="2"/>
  <c r="G58" i="2"/>
  <c r="H58" i="2"/>
  <c r="D59" i="2"/>
  <c r="G59" i="2"/>
  <c r="H59" i="2"/>
  <c r="B44" i="2"/>
  <c r="D69" i="2"/>
  <c r="G69" i="2"/>
  <c r="H69" i="2"/>
  <c r="D70" i="2"/>
  <c r="G70" i="2"/>
  <c r="H70" i="2"/>
  <c r="D71" i="2"/>
  <c r="G71" i="2"/>
  <c r="H71" i="2"/>
  <c r="D72" i="2"/>
  <c r="G72" i="2"/>
  <c r="H72" i="2"/>
  <c r="D73" i="2"/>
  <c r="G73" i="2"/>
  <c r="H73" i="2"/>
  <c r="D74" i="2"/>
  <c r="G74" i="2"/>
  <c r="H74" i="2"/>
  <c r="D75" i="2"/>
  <c r="G75" i="2"/>
  <c r="H75" i="2"/>
  <c r="D76" i="2"/>
  <c r="G76" i="2"/>
  <c r="H76" i="2"/>
  <c r="D68" i="2"/>
  <c r="G68" i="2"/>
  <c r="H68" i="2"/>
  <c r="D65" i="2"/>
  <c r="D66" i="2"/>
  <c r="D44" i="2"/>
  <c r="H4" i="1"/>
  <c r="H5" i="1"/>
  <c r="H6" i="1"/>
  <c r="H7" i="1"/>
  <c r="H8" i="1"/>
  <c r="H9" i="1"/>
  <c r="H10" i="1"/>
  <c r="H11" i="1"/>
  <c r="H12" i="1"/>
  <c r="H15" i="1"/>
  <c r="H16" i="1"/>
  <c r="H17" i="1"/>
  <c r="H18" i="1"/>
  <c r="H19" i="1"/>
  <c r="H20" i="1"/>
  <c r="H21" i="1"/>
  <c r="H22" i="1"/>
  <c r="H23" i="1"/>
  <c r="H24" i="1"/>
  <c r="H25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49" i="1"/>
  <c r="H50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7" i="1"/>
  <c r="H78" i="1"/>
  <c r="H79" i="1"/>
  <c r="H80" i="1"/>
  <c r="H81" i="1"/>
  <c r="H82" i="1"/>
  <c r="H83" i="1"/>
  <c r="H84" i="1"/>
  <c r="H85" i="1"/>
  <c r="H86" i="1"/>
  <c r="H87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6" i="1"/>
  <c r="H107" i="1"/>
  <c r="H108" i="1"/>
  <c r="H109" i="1"/>
  <c r="H110" i="1"/>
  <c r="H111" i="1"/>
  <c r="H3" i="1"/>
  <c r="I4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0" i="1"/>
  <c r="I21" i="1"/>
  <c r="I22" i="1"/>
  <c r="I23" i="1"/>
  <c r="I24" i="1"/>
  <c r="I25" i="1"/>
  <c r="I28" i="1"/>
  <c r="I29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I92" i="1"/>
  <c r="I93" i="1"/>
  <c r="I94" i="1"/>
  <c r="I95" i="1"/>
  <c r="I96" i="1"/>
  <c r="I97" i="1"/>
  <c r="I98" i="1"/>
  <c r="I99" i="1"/>
  <c r="I101" i="1"/>
  <c r="I102" i="1"/>
  <c r="I103" i="1"/>
  <c r="I104" i="1"/>
  <c r="I105" i="1"/>
  <c r="I106" i="1"/>
  <c r="I107" i="1"/>
  <c r="I108" i="1"/>
  <c r="I109" i="1"/>
  <c r="I110" i="1"/>
  <c r="I111" i="1"/>
  <c r="I3" i="1"/>
  <c r="F3" i="1"/>
  <c r="F4" i="1"/>
  <c r="F5" i="1"/>
  <c r="F6" i="1"/>
  <c r="F7" i="1"/>
  <c r="F8" i="1"/>
  <c r="F9" i="1"/>
  <c r="F10" i="1"/>
  <c r="F11" i="1"/>
  <c r="F12" i="1"/>
  <c r="F15" i="1"/>
  <c r="F16" i="1"/>
  <c r="F17" i="1"/>
  <c r="F18" i="1"/>
  <c r="F19" i="1"/>
  <c r="F20" i="1"/>
  <c r="F21" i="1"/>
  <c r="F22" i="1"/>
  <c r="F23" i="1"/>
  <c r="F24" i="1"/>
  <c r="F25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F69" i="1"/>
  <c r="F70" i="1"/>
  <c r="F71" i="1"/>
  <c r="F72" i="1"/>
  <c r="F73" i="1"/>
  <c r="F74" i="1"/>
  <c r="F77" i="1"/>
  <c r="F78" i="1"/>
  <c r="F79" i="1"/>
  <c r="F80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6" i="1"/>
  <c r="F97" i="1"/>
  <c r="F98" i="1"/>
  <c r="F99" i="1"/>
  <c r="F101" i="1"/>
  <c r="F102" i="1"/>
  <c r="F103" i="1"/>
  <c r="F104" i="1"/>
  <c r="F105" i="1"/>
  <c r="F106" i="1"/>
  <c r="F107" i="1"/>
  <c r="F108" i="1"/>
  <c r="F109" i="1"/>
  <c r="F110" i="1"/>
  <c r="F111" i="1"/>
  <c r="G10" i="1"/>
  <c r="G11" i="1"/>
  <c r="G12" i="1"/>
  <c r="G15" i="1"/>
  <c r="G16" i="1"/>
  <c r="G17" i="1"/>
  <c r="G18" i="1"/>
  <c r="G19" i="1"/>
  <c r="G20" i="1"/>
  <c r="G21" i="1"/>
  <c r="G22" i="1"/>
  <c r="G23" i="1"/>
  <c r="G24" i="1"/>
  <c r="G25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B74" i="1"/>
  <c r="B49" i="1"/>
  <c r="B50" i="1"/>
  <c r="B36" i="1"/>
  <c r="B37" i="1"/>
  <c r="B38" i="1"/>
  <c r="B15" i="1"/>
  <c r="B16" i="1"/>
  <c r="B17" i="1"/>
  <c r="B18" i="1"/>
  <c r="B19" i="1"/>
  <c r="B20" i="1"/>
  <c r="B21" i="1"/>
  <c r="B22" i="1"/>
  <c r="B23" i="1"/>
  <c r="B24" i="1"/>
  <c r="B25" i="1"/>
  <c r="B10" i="1"/>
  <c r="B11" i="1"/>
  <c r="B12" i="1"/>
  <c r="B54" i="1"/>
  <c r="B52" i="1"/>
  <c r="B62" i="1"/>
  <c r="B89" i="1"/>
  <c r="B90" i="1"/>
  <c r="B91" i="1"/>
  <c r="B92" i="1"/>
  <c r="B93" i="1"/>
  <c r="B94" i="1"/>
  <c r="B95" i="1"/>
  <c r="B96" i="1"/>
  <c r="B97" i="1"/>
  <c r="B98" i="1"/>
  <c r="B99" i="1"/>
  <c r="B101" i="1"/>
  <c r="B102" i="1"/>
  <c r="B103" i="1"/>
  <c r="B104" i="1"/>
  <c r="B105" i="1"/>
  <c r="B106" i="1"/>
  <c r="B107" i="1"/>
  <c r="B108" i="1"/>
  <c r="B109" i="1"/>
  <c r="B110" i="1"/>
  <c r="B111" i="1"/>
  <c r="B87" i="1"/>
  <c r="G65" i="2"/>
  <c r="H65" i="2"/>
  <c r="B65" i="2"/>
  <c r="D64" i="2"/>
  <c r="G64" i="2"/>
  <c r="H64" i="2"/>
  <c r="B64" i="2"/>
  <c r="D63" i="2"/>
  <c r="G63" i="2"/>
  <c r="H63" i="2"/>
  <c r="B63" i="2"/>
  <c r="D62" i="2"/>
  <c r="G62" i="2"/>
  <c r="H62" i="2"/>
  <c r="B62" i="2"/>
  <c r="D61" i="2"/>
  <c r="G61" i="2"/>
  <c r="H61" i="2"/>
  <c r="B61" i="2"/>
  <c r="D60" i="2"/>
  <c r="G60" i="2"/>
  <c r="H60" i="2"/>
  <c r="B60" i="2"/>
  <c r="B59" i="2"/>
  <c r="B58" i="2"/>
  <c r="D55" i="2"/>
  <c r="G55" i="2"/>
  <c r="H55" i="2"/>
  <c r="B55" i="2"/>
  <c r="D54" i="2"/>
  <c r="G54" i="2"/>
  <c r="H54" i="2"/>
  <c r="B54" i="2"/>
  <c r="D53" i="2"/>
  <c r="G53" i="2"/>
  <c r="H53" i="2"/>
  <c r="B53" i="2"/>
  <c r="D52" i="2"/>
  <c r="G52" i="2"/>
  <c r="H52" i="2"/>
  <c r="B52" i="2"/>
  <c r="D51" i="2"/>
  <c r="G51" i="2"/>
  <c r="H51" i="2"/>
  <c r="B51" i="2"/>
  <c r="D50" i="2"/>
  <c r="G50" i="2"/>
  <c r="H50" i="2"/>
  <c r="B50" i="2"/>
  <c r="D49" i="2"/>
  <c r="G49" i="2"/>
  <c r="H49" i="2"/>
  <c r="B49" i="2"/>
  <c r="D48" i="2"/>
  <c r="G48" i="2"/>
  <c r="H48" i="2"/>
  <c r="B48" i="2"/>
  <c r="D47" i="2"/>
  <c r="G47" i="2"/>
  <c r="H47" i="2"/>
  <c r="B47" i="2"/>
  <c r="D43" i="2"/>
  <c r="G43" i="2"/>
  <c r="H43" i="2"/>
  <c r="B43" i="2"/>
  <c r="D42" i="2"/>
  <c r="G42" i="2"/>
  <c r="H42" i="2"/>
  <c r="B42" i="2"/>
  <c r="D41" i="2"/>
  <c r="G41" i="2"/>
  <c r="H41" i="2"/>
  <c r="B41" i="2"/>
  <c r="D40" i="2"/>
  <c r="G40" i="2"/>
  <c r="H40" i="2"/>
  <c r="B40" i="2"/>
  <c r="D39" i="2"/>
  <c r="G39" i="2"/>
  <c r="H39" i="2"/>
  <c r="B39" i="2"/>
  <c r="D38" i="2"/>
  <c r="G38" i="2"/>
  <c r="H38" i="2"/>
  <c r="B38" i="2"/>
  <c r="D37" i="2"/>
  <c r="G37" i="2"/>
  <c r="H37" i="2"/>
  <c r="B37" i="2"/>
  <c r="D36" i="2"/>
  <c r="G36" i="2"/>
  <c r="H36" i="2"/>
  <c r="B36" i="2"/>
  <c r="D34" i="2"/>
  <c r="G34" i="2"/>
  <c r="H34" i="2"/>
  <c r="B34" i="2"/>
  <c r="D33" i="2"/>
  <c r="G33" i="2"/>
  <c r="H33" i="2"/>
  <c r="B33" i="2"/>
  <c r="D32" i="2"/>
  <c r="G32" i="2"/>
  <c r="H32" i="2"/>
  <c r="B32" i="2"/>
  <c r="D31" i="2"/>
  <c r="G31" i="2"/>
  <c r="H31" i="2"/>
  <c r="B31" i="2"/>
  <c r="D30" i="2"/>
  <c r="G30" i="2"/>
  <c r="H30" i="2"/>
  <c r="B30" i="2"/>
  <c r="D29" i="2"/>
  <c r="G29" i="2"/>
  <c r="H29" i="2"/>
  <c r="B29" i="2"/>
  <c r="D28" i="2"/>
  <c r="G28" i="2"/>
  <c r="H28" i="2"/>
  <c r="B28" i="2"/>
  <c r="D27" i="2"/>
  <c r="G27" i="2"/>
  <c r="H27" i="2"/>
  <c r="B27" i="2"/>
  <c r="D26" i="2"/>
  <c r="G26" i="2"/>
  <c r="H26" i="2"/>
  <c r="B26" i="2"/>
  <c r="D24" i="2"/>
  <c r="G24" i="2"/>
  <c r="H24" i="2"/>
  <c r="B24" i="2"/>
  <c r="D23" i="2"/>
  <c r="G23" i="2"/>
  <c r="H23" i="2"/>
  <c r="B23" i="2"/>
  <c r="D22" i="2"/>
  <c r="G22" i="2"/>
  <c r="H22" i="2"/>
  <c r="B22" i="2"/>
  <c r="D21" i="2"/>
  <c r="G21" i="2"/>
  <c r="H21" i="2"/>
  <c r="B21" i="2"/>
  <c r="D20" i="2"/>
  <c r="G20" i="2"/>
  <c r="H20" i="2"/>
  <c r="B20" i="2"/>
  <c r="D19" i="2"/>
  <c r="G19" i="2"/>
  <c r="H19" i="2"/>
  <c r="B19" i="2"/>
  <c r="D18" i="2"/>
  <c r="G18" i="2"/>
  <c r="H18" i="2"/>
  <c r="B18" i="2"/>
  <c r="D17" i="2"/>
  <c r="G17" i="2"/>
  <c r="H17" i="2"/>
  <c r="B17" i="2"/>
  <c r="D16" i="2"/>
  <c r="G16" i="2"/>
  <c r="H16" i="2"/>
  <c r="B16" i="2"/>
  <c r="D12" i="2"/>
  <c r="G12" i="2"/>
  <c r="H12" i="2"/>
  <c r="B12" i="2"/>
  <c r="D11" i="2"/>
  <c r="G11" i="2"/>
  <c r="H11" i="2"/>
  <c r="B11" i="2"/>
  <c r="D10" i="2"/>
  <c r="G10" i="2"/>
  <c r="H10" i="2"/>
  <c r="B10" i="2"/>
  <c r="D9" i="2"/>
  <c r="I9" i="2"/>
  <c r="J9" i="2"/>
  <c r="G9" i="2"/>
  <c r="H9" i="2"/>
  <c r="B9" i="2"/>
  <c r="D8" i="2"/>
  <c r="I8" i="2"/>
  <c r="J8" i="2"/>
  <c r="G8" i="2"/>
  <c r="H8" i="2"/>
  <c r="B8" i="2"/>
  <c r="D7" i="2"/>
  <c r="B7" i="2"/>
  <c r="D6" i="2"/>
  <c r="I6" i="2"/>
  <c r="J6" i="2"/>
  <c r="G6" i="2"/>
  <c r="H6" i="2"/>
  <c r="B6" i="2"/>
  <c r="D5" i="2"/>
  <c r="I5" i="2"/>
  <c r="J5" i="2"/>
  <c r="G5" i="2"/>
  <c r="H5" i="2"/>
  <c r="B5" i="2"/>
  <c r="D4" i="2"/>
  <c r="I4" i="2"/>
  <c r="J4" i="2"/>
  <c r="G4" i="2"/>
  <c r="H4" i="2"/>
  <c r="B4" i="2"/>
  <c r="G1" i="2"/>
  <c r="G4" i="1"/>
  <c r="G5" i="1"/>
  <c r="G6" i="1"/>
  <c r="G7" i="1"/>
  <c r="G8" i="1"/>
  <c r="G9" i="1"/>
  <c r="G3" i="1"/>
  <c r="B4" i="1"/>
  <c r="B5" i="1"/>
  <c r="B6" i="1"/>
  <c r="B7" i="1"/>
  <c r="B8" i="1"/>
  <c r="B9" i="1"/>
  <c r="B28" i="1"/>
  <c r="B29" i="1"/>
  <c r="B30" i="1"/>
  <c r="B31" i="1"/>
  <c r="B32" i="1"/>
  <c r="B33" i="1"/>
  <c r="B34" i="1"/>
  <c r="B35" i="1"/>
  <c r="B40" i="1"/>
  <c r="B41" i="1"/>
  <c r="B42" i="1"/>
  <c r="B43" i="1"/>
  <c r="B44" i="1"/>
  <c r="B45" i="1"/>
  <c r="B46" i="1"/>
  <c r="B47" i="1"/>
  <c r="B48" i="1"/>
  <c r="B53" i="1"/>
  <c r="B55" i="1"/>
  <c r="B56" i="1"/>
  <c r="B57" i="1"/>
  <c r="B58" i="1"/>
  <c r="B59" i="1"/>
  <c r="B60" i="1"/>
  <c r="B61" i="1"/>
  <c r="B64" i="1"/>
  <c r="B65" i="1"/>
  <c r="B66" i="1"/>
  <c r="B67" i="1"/>
  <c r="B68" i="1"/>
  <c r="B69" i="1"/>
  <c r="B70" i="1"/>
  <c r="B71" i="1"/>
  <c r="B72" i="1"/>
  <c r="B73" i="1"/>
  <c r="B77" i="1"/>
  <c r="B78" i="1"/>
  <c r="B79" i="1"/>
  <c r="B80" i="1"/>
  <c r="B81" i="1"/>
  <c r="B82" i="1"/>
  <c r="B83" i="1"/>
  <c r="B84" i="1"/>
  <c r="B85" i="1"/>
  <c r="B86" i="1"/>
  <c r="B3" i="1"/>
</calcChain>
</file>

<file path=xl/sharedStrings.xml><?xml version="1.0" encoding="utf-8"?>
<sst xmlns="http://schemas.openxmlformats.org/spreadsheetml/2006/main" count="48" uniqueCount="43">
  <si>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</si>
  <si>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</si>
  <si>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</si>
  <si>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</t>
  </si>
  <si>
    <t>XC</t>
  </si>
  <si>
    <t>A1</t>
  </si>
  <si>
    <t>G1</t>
  </si>
  <si>
    <t>A2</t>
  </si>
  <si>
    <t>G2</t>
  </si>
  <si>
    <t>G3</t>
  </si>
  <si>
    <t>G4</t>
  </si>
  <si>
    <t>G5</t>
  </si>
  <si>
    <t>G6</t>
  </si>
  <si>
    <t>G7</t>
  </si>
  <si>
    <t>B1</t>
  </si>
  <si>
    <t>X-XC</t>
    <phoneticPr fontId="2" type="noConversion"/>
  </si>
  <si>
    <t>TH_tar(mdeg)</t>
    <phoneticPr fontId="2" type="noConversion"/>
  </si>
  <si>
    <t>A3</t>
  </si>
  <si>
    <t>B1</t>
    <phoneticPr fontId="2" type="noConversion"/>
  </si>
  <si>
    <t>B2</t>
    <phoneticPr fontId="2" type="noConversion"/>
  </si>
  <si>
    <t>B3</t>
    <phoneticPr fontId="2" type="noConversion"/>
  </si>
  <si>
    <t>X1</t>
    <phoneticPr fontId="2" type="noConversion"/>
  </si>
  <si>
    <t>delta</t>
    <phoneticPr fontId="2" type="noConversion"/>
  </si>
  <si>
    <t>RUN#6040</t>
    <phoneticPr fontId="2" type="noConversion"/>
  </si>
  <si>
    <t>RUN#6045</t>
    <phoneticPr fontId="2" type="noConversion"/>
  </si>
  <si>
    <t>G8</t>
    <phoneticPr fontId="2" type="noConversion"/>
  </si>
  <si>
    <t>G9</t>
    <phoneticPr fontId="2" type="noConversion"/>
  </si>
  <si>
    <t>r2d=</t>
    <phoneticPr fontId="7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</si>
  <si>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</si>
  <si>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</si>
  <si>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</si>
  <si>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</si>
  <si>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</si>
  <si>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</si>
  <si>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p+p0</t>
    <phoneticPr fontId="7" type="noConversion"/>
  </si>
  <si>
    <t>Phitar [deg]</t>
    <phoneticPr fontId="7" type="noConversion"/>
  </si>
  <si>
    <t>X11</t>
  </si>
  <si>
    <t>Delta</t>
  </si>
  <si>
    <t>A1</t>
    <phoneticPr fontId="7" type="noConversion"/>
  </si>
  <si>
    <t>A2</t>
    <phoneticPr fontId="7" type="noConversion"/>
  </si>
  <si>
    <t>A3</t>
    <phoneticPr fontId="7" type="noConversion"/>
  </si>
  <si>
    <t>mm</t>
    <phoneticPr fontId="2" type="noConversion"/>
  </si>
  <si>
    <t xml:space="preserve">fg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</si>
</sst>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00_ "/>
    <numFmt numFmtId="178" formatCode="0.00_ "/>
    <numFmt numFmtId="179" formatCode="0.0000_ "/>
  </numFmts>
  <fonts count="9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12"/>
      <color rgb="FFFF0000"/>
      <name val="宋体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1" fillId="2" borderId="1" xfId="0" applyFont="1" applyFill="1" applyBorder="1"/>
    <xf numFmtId="0" fontId="0" fillId="0" borderId="3" xfId="0" applyFont="1" applyBorder="1"/>
    <xf numFmtId="0" fontId="1" fillId="3" borderId="0" xfId="0" applyFont="1" applyFill="1"/>
    <xf numFmtId="176" fontId="0" fillId="4" borderId="0" xfId="0" applyNumberFormat="1" applyFill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176" fontId="0" fillId="4" borderId="0" xfId="0" applyNumberFormat="1" applyFill="1" applyBorder="1"/>
    <xf numFmtId="0" fontId="3" fillId="3" borderId="0" xfId="0" applyFont="1" applyFill="1"/>
    <xf numFmtId="177" fontId="0" fillId="0" borderId="0" xfId="0" applyNumberFormat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178" fontId="0" fillId="0" borderId="0" xfId="0" applyNumberFormat="1"/>
    <xf numFmtId="178" fontId="0" fillId="0" borderId="0" xfId="0" applyNumberFormat="1" applyBorder="1"/>
    <xf numFmtId="178" fontId="0" fillId="4" borderId="0" xfId="0" applyNumberFormat="1" applyFill="1" applyBorder="1"/>
    <xf numFmtId="0" fontId="0" fillId="0" borderId="3" xfId="0" applyBorder="1"/>
    <xf numFmtId="0" fontId="8" fillId="0" borderId="0" xfId="0" applyFont="1"/>
    <xf numFmtId="0" fontId="8" fillId="0" borderId="1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3" xfId="0" applyFont="1" applyBorder="1"/>
    <xf numFmtId="0" fontId="8" fillId="5" borderId="0" xfId="0" applyFont="1" applyFill="1"/>
    <xf numFmtId="176" fontId="8" fillId="0" borderId="0" xfId="0" applyNumberFormat="1" applyFont="1"/>
    <xf numFmtId="177" fontId="8" fillId="0" borderId="0" xfId="0" applyNumberFormat="1" applyFont="1"/>
    <xf numFmtId="0" fontId="8" fillId="6" borderId="0" xfId="0" applyFont="1" applyFill="1"/>
    <xf numFmtId="178" fontId="6" fillId="0" borderId="4" xfId="0" applyNumberFormat="1" applyFont="1" applyBorder="1"/>
    <xf numFmtId="178" fontId="0" fillId="4" borderId="0" xfId="0" applyNumberFormat="1" applyFill="1"/>
    <xf numFmtId="179" fontId="0" fillId="0" borderId="2" xfId="0" applyNumberFormat="1" applyFont="1" applyBorder="1"/>
    <xf numFmtId="179" fontId="1" fillId="3" borderId="0" xfId="0" applyNumberFormat="1" applyFont="1" applyFill="1"/>
    <xf numFmtId="179" fontId="0" fillId="0" borderId="0" xfId="0" applyNumberFormat="1"/>
    <xf numFmtId="179" fontId="0" fillId="0" borderId="0" xfId="0" applyNumberFormat="1" applyBorder="1"/>
    <xf numFmtId="179" fontId="6" fillId="0" borderId="4" xfId="0" applyNumberFormat="1" applyFont="1" applyBorder="1"/>
    <xf numFmtId="179" fontId="0" fillId="0" borderId="4" xfId="0" applyNumberFormat="1" applyBorder="1"/>
    <xf numFmtId="179" fontId="0" fillId="0" borderId="4" xfId="0" applyNumberFormat="1" applyFill="1" applyBorder="1"/>
    <xf numFmtId="179" fontId="0" fillId="0" borderId="0" xfId="0" applyNumberFormat="1" applyFill="1"/>
    <xf numFmtId="179" fontId="0" fillId="0" borderId="0" xfId="0" applyNumberFormat="1" applyFill="1" applyBorder="1"/>
    <xf numFmtId="179" fontId="0" fillId="4" borderId="0" xfId="0" applyNumberFormat="1" applyFill="1" applyBorder="1"/>
    <xf numFmtId="178" fontId="6" fillId="4" borderId="0" xfId="0" applyNumberFormat="1" applyFont="1" applyFill="1"/>
    <xf numFmtId="176" fontId="6" fillId="4" borderId="0" xfId="0" applyNumberFormat="1" applyFont="1" applyFill="1" applyBorder="1"/>
    <xf numFmtId="0" fontId="6" fillId="0" borderId="0" xfId="0" applyFont="1"/>
    <xf numFmtId="177" fontId="6" fillId="0" borderId="0" xfId="0" applyNumberFormat="1" applyFont="1"/>
    <xf numFmtId="179" fontId="6" fillId="0" borderId="0" xfId="0" applyNumberFormat="1" applyFont="1" applyBorder="1"/>
    <xf numFmtId="0" fontId="6" fillId="0" borderId="0" xfId="0" applyFont="1" applyBorder="1"/>
    <xf numFmtId="179" fontId="6" fillId="0" borderId="0" xfId="0" applyNumberFormat="1" applyFont="1" applyFill="1"/>
    <xf numFmtId="0" fontId="6" fillId="0" borderId="0" xfId="0" applyFont="1" applyFill="1" applyBorder="1"/>
    <xf numFmtId="0" fontId="6" fillId="0" borderId="0" xfId="0" applyFont="1" applyFill="1"/>
    <xf numFmtId="179" fontId="6" fillId="4" borderId="0" xfId="0" applyNumberFormat="1" applyFont="1" applyFill="1" applyBorder="1"/>
    <xf numFmtId="0" fontId="6" fillId="4" borderId="0" xfId="0" applyFont="1" applyFill="1" applyBorder="1"/>
    <xf numFmtId="179" fontId="6" fillId="0" borderId="0" xfId="0" applyNumberFormat="1" applyFont="1"/>
    <xf numFmtId="0" fontId="6" fillId="0" borderId="4" xfId="0" applyFont="1" applyBorder="1"/>
    <xf numFmtId="0" fontId="0" fillId="7" borderId="0" xfId="0" applyFill="1"/>
    <xf numFmtId="0" fontId="0" fillId="7" borderId="4" xfId="0" applyFill="1" applyBorder="1"/>
    <xf numFmtId="178" fontId="0" fillId="0" borderId="2" xfId="0" applyNumberFormat="1" applyBorder="1" applyAlignment="1">
      <alignment horizontal="right"/>
    </xf>
    <xf numFmtId="178" fontId="8" fillId="0" borderId="5" xfId="0" applyNumberFormat="1" applyFont="1" applyBorder="1"/>
    <xf numFmtId="178" fontId="8" fillId="5" borderId="0" xfId="0" applyNumberFormat="1" applyFont="1" applyFill="1"/>
    <xf numFmtId="176" fontId="8" fillId="7" borderId="0" xfId="0" applyNumberFormat="1" applyFont="1" applyFill="1"/>
    <xf numFmtId="178" fontId="0" fillId="7" borderId="0" xfId="0" applyNumberFormat="1" applyFill="1"/>
    <xf numFmtId="177" fontId="8" fillId="7" borderId="0" xfId="0" applyNumberFormat="1" applyFont="1" applyFill="1"/>
    <xf numFmtId="0" fontId="8" fillId="7" borderId="0" xfId="0" applyFont="1" applyFill="1"/>
    <xf numFmtId="0" fontId="8" fillId="0" borderId="0" xfId="0" applyFont="1" applyFill="1"/>
  </cellXfs>
  <cellStyles count="12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autoTitleDeleted val="1"/>
    <c:plotArea>
      <c:layout>
        <c:manualLayout>
          <c:layoutTarget val="inner"/>
          <c:xMode val="edge"/>
          <c:yMode val="edge"/>
          <c:x val="0.0189559375055545"/>
          <c:y val="0.0448159995625547"/>
          <c:w val="0.899624340129041"/>
          <c:h val="0.9328165374677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diamond"/>
            <c:size val="6"/>
          </c:marker>
          <c:xVal>
            <c:numRef>
              <c:f>'X1'!$C$3:$C$111</c:f>
              <c:numCache>
                <c:formatCode>0.0000_ </c:formatCode>
                <c:ptCount val="109"/>
                <c:pt idx="0">
                  <c:v>-438.741</c:v>
                </c:pt>
                <c:pt idx="1">
                  <c:v>-428.87</c:v>
                </c:pt>
                <c:pt idx="2">
                  <c:v>-244.372</c:v>
                </c:pt>
                <c:pt idx="3">
                  <c:v>-55.9919</c:v>
                </c:pt>
                <c:pt idx="4">
                  <c:v>-43.2689</c:v>
                </c:pt>
                <c:pt idx="5">
                  <c:v>-15.1254</c:v>
                </c:pt>
                <c:pt idx="6">
                  <c:v>141.294</c:v>
                </c:pt>
                <c:pt idx="7">
                  <c:v>185.459</c:v>
                </c:pt>
                <c:pt idx="8">
                  <c:v>236.078</c:v>
                </c:pt>
                <c:pt idx="9">
                  <c:v>321.231</c:v>
                </c:pt>
                <c:pt idx="12">
                  <c:v>-437.509</c:v>
                </c:pt>
                <c:pt idx="13">
                  <c:v>-427.45</c:v>
                </c:pt>
                <c:pt idx="14">
                  <c:v>-243.098</c:v>
                </c:pt>
                <c:pt idx="15">
                  <c:v>-54.7911</c:v>
                </c:pt>
                <c:pt idx="16">
                  <c:v>-41.9159</c:v>
                </c:pt>
                <c:pt idx="17">
                  <c:v>-13.8908</c:v>
                </c:pt>
                <c:pt idx="18">
                  <c:v>143.334</c:v>
                </c:pt>
                <c:pt idx="19">
                  <c:v>187.533</c:v>
                </c:pt>
                <c:pt idx="20">
                  <c:v>237.29</c:v>
                </c:pt>
                <c:pt idx="21">
                  <c:v>323.37</c:v>
                </c:pt>
                <c:pt idx="22">
                  <c:v>471.828</c:v>
                </c:pt>
                <c:pt idx="25">
                  <c:v>-435.305</c:v>
                </c:pt>
                <c:pt idx="26">
                  <c:v>-425.193</c:v>
                </c:pt>
                <c:pt idx="27">
                  <c:v>-240.348</c:v>
                </c:pt>
                <c:pt idx="28">
                  <c:v>-50.8263</c:v>
                </c:pt>
                <c:pt idx="29">
                  <c:v>-38.1337</c:v>
                </c:pt>
                <c:pt idx="30">
                  <c:v>-10.3206</c:v>
                </c:pt>
                <c:pt idx="31">
                  <c:v>148.156</c:v>
                </c:pt>
                <c:pt idx="32">
                  <c:v>192.87</c:v>
                </c:pt>
                <c:pt idx="33">
                  <c:v>243.715</c:v>
                </c:pt>
                <c:pt idx="34">
                  <c:v>331.294</c:v>
                </c:pt>
                <c:pt idx="35">
                  <c:v>495.338</c:v>
                </c:pt>
                <c:pt idx="37">
                  <c:v>-434.197</c:v>
                </c:pt>
                <c:pt idx="38">
                  <c:v>-424.037</c:v>
                </c:pt>
                <c:pt idx="39">
                  <c:v>-238.791</c:v>
                </c:pt>
                <c:pt idx="40">
                  <c:v>-47.9373</c:v>
                </c:pt>
                <c:pt idx="41">
                  <c:v>-35.3804</c:v>
                </c:pt>
                <c:pt idx="42">
                  <c:v>-6.91726</c:v>
                </c:pt>
                <c:pt idx="43">
                  <c:v>152.929</c:v>
                </c:pt>
                <c:pt idx="44">
                  <c:v>197.194</c:v>
                </c:pt>
                <c:pt idx="45">
                  <c:v>249.583</c:v>
                </c:pt>
                <c:pt idx="46">
                  <c:v>338.093</c:v>
                </c:pt>
                <c:pt idx="47">
                  <c:v>504.931</c:v>
                </c:pt>
                <c:pt idx="49">
                  <c:v>-435.276</c:v>
                </c:pt>
                <c:pt idx="50">
                  <c:v>-425.08</c:v>
                </c:pt>
                <c:pt idx="51">
                  <c:v>-239.128</c:v>
                </c:pt>
                <c:pt idx="52">
                  <c:v>-47.7344</c:v>
                </c:pt>
                <c:pt idx="53">
                  <c:v>-35.1674</c:v>
                </c:pt>
                <c:pt idx="54">
                  <c:v>-6.53028</c:v>
                </c:pt>
                <c:pt idx="55">
                  <c:v>154.157</c:v>
                </c:pt>
                <c:pt idx="56">
                  <c:v>200.477</c:v>
                </c:pt>
                <c:pt idx="57">
                  <c:v>251.811</c:v>
                </c:pt>
                <c:pt idx="58">
                  <c:v>341.104</c:v>
                </c:pt>
                <c:pt idx="59">
                  <c:v>511.349</c:v>
                </c:pt>
                <c:pt idx="61">
                  <c:v>-437.738</c:v>
                </c:pt>
                <c:pt idx="62">
                  <c:v>-427.334</c:v>
                </c:pt>
                <c:pt idx="63">
                  <c:v>-240.778</c:v>
                </c:pt>
                <c:pt idx="64">
                  <c:v>-48.7526</c:v>
                </c:pt>
                <c:pt idx="65">
                  <c:v>-36.0266</c:v>
                </c:pt>
                <c:pt idx="66">
                  <c:v>-7.30063</c:v>
                </c:pt>
                <c:pt idx="67">
                  <c:v>153.949</c:v>
                </c:pt>
                <c:pt idx="68">
                  <c:v>200.43</c:v>
                </c:pt>
                <c:pt idx="69">
                  <c:v>251.968</c:v>
                </c:pt>
                <c:pt idx="70">
                  <c:v>341.889</c:v>
                </c:pt>
                <c:pt idx="71">
                  <c:v>515.64</c:v>
                </c:pt>
                <c:pt idx="74">
                  <c:v>-440.325</c:v>
                </c:pt>
                <c:pt idx="75">
                  <c:v>-430.407</c:v>
                </c:pt>
                <c:pt idx="76">
                  <c:v>-243.481</c:v>
                </c:pt>
                <c:pt idx="77">
                  <c:v>-50.8867</c:v>
                </c:pt>
                <c:pt idx="78">
                  <c:v>-37.9284</c:v>
                </c:pt>
                <c:pt idx="79">
                  <c:v>-9.12829</c:v>
                </c:pt>
                <c:pt idx="80">
                  <c:v>152.892</c:v>
                </c:pt>
                <c:pt idx="81">
                  <c:v>199.63</c:v>
                </c:pt>
                <c:pt idx="82">
                  <c:v>251.418</c:v>
                </c:pt>
                <c:pt idx="83">
                  <c:v>341.533</c:v>
                </c:pt>
                <c:pt idx="84">
                  <c:v>514.595</c:v>
                </c:pt>
                <c:pt idx="86">
                  <c:v>-443.988</c:v>
                </c:pt>
                <c:pt idx="87">
                  <c:v>-433.636</c:v>
                </c:pt>
                <c:pt idx="88">
                  <c:v>-245.884</c:v>
                </c:pt>
                <c:pt idx="89">
                  <c:v>-52.8047</c:v>
                </c:pt>
                <c:pt idx="90">
                  <c:v>-39.6771</c:v>
                </c:pt>
                <c:pt idx="91">
                  <c:v>-10.9646</c:v>
                </c:pt>
                <c:pt idx="92">
                  <c:v>151.592</c:v>
                </c:pt>
                <c:pt idx="93">
                  <c:v>198.333</c:v>
                </c:pt>
                <c:pt idx="94">
                  <c:v>250.428</c:v>
                </c:pt>
                <c:pt idx="95">
                  <c:v>340.911</c:v>
                </c:pt>
                <c:pt idx="96">
                  <c:v>513.738</c:v>
                </c:pt>
                <c:pt idx="98">
                  <c:v>-444.076</c:v>
                </c:pt>
                <c:pt idx="99">
                  <c:v>-435.483</c:v>
                </c:pt>
                <c:pt idx="100">
                  <c:v>-245.99</c:v>
                </c:pt>
                <c:pt idx="101">
                  <c:v>-52.9813</c:v>
                </c:pt>
                <c:pt idx="102">
                  <c:v>-40.0022</c:v>
                </c:pt>
                <c:pt idx="103">
                  <c:v>-10.9806</c:v>
                </c:pt>
                <c:pt idx="104">
                  <c:v>151.55</c:v>
                </c:pt>
                <c:pt idx="105">
                  <c:v>198.163</c:v>
                </c:pt>
                <c:pt idx="106">
                  <c:v>250.512</c:v>
                </c:pt>
                <c:pt idx="107">
                  <c:v>341.16</c:v>
                </c:pt>
                <c:pt idx="108">
                  <c:v>512.915</c:v>
                </c:pt>
              </c:numCache>
            </c:numRef>
          </c:xVal>
          <c:yVal>
            <c:numRef>
              <c:f>'X1'!$D$3:$D$111</c:f>
              <c:numCache>
                <c:formatCode>General</c:formatCode>
                <c:ptCount val="10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</c:v>
                </c:pt>
                <c:pt idx="18">
                  <c:v>1.1</c:v>
                </c:pt>
                <c:pt idx="19">
                  <c:v>1.1</c:v>
                </c:pt>
                <c:pt idx="20">
                  <c:v>1.1</c:v>
                </c:pt>
                <c:pt idx="21">
                  <c:v>1.1</c:v>
                </c:pt>
                <c:pt idx="22">
                  <c:v>1.1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4">
                  <c:v>-0.8</c:v>
                </c:pt>
                <c:pt idx="75">
                  <c:v>-0.8</c:v>
                </c:pt>
                <c:pt idx="76">
                  <c:v>-0.8</c:v>
                </c:pt>
                <c:pt idx="77">
                  <c:v>-0.8</c:v>
                </c:pt>
                <c:pt idx="78">
                  <c:v>-0.8</c:v>
                </c:pt>
                <c:pt idx="79">
                  <c:v>-0.8</c:v>
                </c:pt>
                <c:pt idx="80">
                  <c:v>-0.8</c:v>
                </c:pt>
                <c:pt idx="81">
                  <c:v>-0.8</c:v>
                </c:pt>
                <c:pt idx="82">
                  <c:v>-0.8</c:v>
                </c:pt>
                <c:pt idx="83">
                  <c:v>-0.8</c:v>
                </c:pt>
                <c:pt idx="84">
                  <c:v>-0.8</c:v>
                </c:pt>
                <c:pt idx="86">
                  <c:v>-1.1</c:v>
                </c:pt>
                <c:pt idx="87">
                  <c:v>-1.1</c:v>
                </c:pt>
                <c:pt idx="88">
                  <c:v>-1.1</c:v>
                </c:pt>
                <c:pt idx="89">
                  <c:v>-1.1</c:v>
                </c:pt>
                <c:pt idx="90">
                  <c:v>-1.1</c:v>
                </c:pt>
                <c:pt idx="91">
                  <c:v>-1.1</c:v>
                </c:pt>
                <c:pt idx="92">
                  <c:v>-1.1</c:v>
                </c:pt>
                <c:pt idx="93">
                  <c:v>-1.1</c:v>
                </c:pt>
                <c:pt idx="94">
                  <c:v>-1.1</c:v>
                </c:pt>
                <c:pt idx="95">
                  <c:v>-1.1</c:v>
                </c:pt>
                <c:pt idx="96">
                  <c:v>-1.1</c:v>
                </c:pt>
                <c:pt idx="98">
                  <c:v>-1.3</c:v>
                </c:pt>
                <c:pt idx="99">
                  <c:v>-1.3</c:v>
                </c:pt>
                <c:pt idx="100">
                  <c:v>-1.3</c:v>
                </c:pt>
                <c:pt idx="101">
                  <c:v>-1.3</c:v>
                </c:pt>
                <c:pt idx="102">
                  <c:v>-1.3</c:v>
                </c:pt>
                <c:pt idx="103">
                  <c:v>-1.3</c:v>
                </c:pt>
                <c:pt idx="104">
                  <c:v>-1.3</c:v>
                </c:pt>
                <c:pt idx="105">
                  <c:v>-1.3</c:v>
                </c:pt>
                <c:pt idx="106">
                  <c:v>-1.3</c:v>
                </c:pt>
                <c:pt idx="107">
                  <c:v>-1.3</c:v>
                </c:pt>
                <c:pt idx="108">
                  <c:v>-1.3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34120"/>
        <c:axId val="2119007432"/>
      </c:scatterChart>
      <c:valAx>
        <c:axId val="2107234120"/>
        <c:scaling>
          <c:orientation val="minMax"/>
        </c:scaling>
        <c:delete val="0"/>
        <c:axPos val="b"/>
        <c:minorGridlines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19007432"/>
        <c:crossesAt val="0.0"/>
        <c:crossBetween val="midCat"/>
      </c:valAx>
      <c:valAx>
        <c:axId val="2119007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723412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'X11'!$D$3</c:f>
              <c:strCache>
                <c:ptCount val="1"/>
                <c:pt idx="0">
                  <c:v>p+p0</c:v>
                </c:pt>
              </c:strCache>
            </c:strRef>
          </c:tx>
          <c:spPr>
            <a:ln w="47625">
              <a:noFill/>
            </a:ln>
          </c:spPr>
          <c:xVal>
            <c:numRef>
              <c:f>'X11'!$C$4:$C$76</c:f>
              <c:numCache>
                <c:formatCode>0.00_ </c:formatCode>
                <c:ptCount val="73"/>
                <c:pt idx="0">
                  <c:v>-433.063</c:v>
                </c:pt>
                <c:pt idx="1">
                  <c:v>-422.771</c:v>
                </c:pt>
                <c:pt idx="2">
                  <c:v>-236.476</c:v>
                </c:pt>
                <c:pt idx="3">
                  <c:v>-44.9015</c:v>
                </c:pt>
                <c:pt idx="4">
                  <c:v>-32.249</c:v>
                </c:pt>
                <c:pt idx="5">
                  <c:v>156.989</c:v>
                </c:pt>
                <c:pt idx="6">
                  <c:v>203.29</c:v>
                </c:pt>
                <c:pt idx="7">
                  <c:v>343.946</c:v>
                </c:pt>
                <c:pt idx="8">
                  <c:v>515.947</c:v>
                </c:pt>
                <c:pt idx="12">
                  <c:v>-434.445</c:v>
                </c:pt>
                <c:pt idx="13">
                  <c:v>-424.212</c:v>
                </c:pt>
                <c:pt idx="14">
                  <c:v>-237.816</c:v>
                </c:pt>
                <c:pt idx="15">
                  <c:v>-46.159</c:v>
                </c:pt>
                <c:pt idx="16">
                  <c:v>-33.4643</c:v>
                </c:pt>
                <c:pt idx="17">
                  <c:v>155.753</c:v>
                </c:pt>
                <c:pt idx="18">
                  <c:v>201.964</c:v>
                </c:pt>
                <c:pt idx="19">
                  <c:v>342.466</c:v>
                </c:pt>
                <c:pt idx="20">
                  <c:v>513.323</c:v>
                </c:pt>
                <c:pt idx="22">
                  <c:v>-436.143</c:v>
                </c:pt>
                <c:pt idx="23">
                  <c:v>-425.987</c:v>
                </c:pt>
                <c:pt idx="24">
                  <c:v>-239.767</c:v>
                </c:pt>
                <c:pt idx="25">
                  <c:v>-48.1172</c:v>
                </c:pt>
                <c:pt idx="26">
                  <c:v>-35.4683</c:v>
                </c:pt>
                <c:pt idx="27">
                  <c:v>153.689</c:v>
                </c:pt>
                <c:pt idx="28">
                  <c:v>199.937</c:v>
                </c:pt>
                <c:pt idx="29">
                  <c:v>340.084</c:v>
                </c:pt>
                <c:pt idx="30">
                  <c:v>510.638</c:v>
                </c:pt>
                <c:pt idx="32">
                  <c:v>-436.605</c:v>
                </c:pt>
                <c:pt idx="33">
                  <c:v>-426.444</c:v>
                </c:pt>
                <c:pt idx="34">
                  <c:v>-240.375</c:v>
                </c:pt>
                <c:pt idx="35">
                  <c:v>-48.7805</c:v>
                </c:pt>
                <c:pt idx="36">
                  <c:v>-36.1249</c:v>
                </c:pt>
                <c:pt idx="37">
                  <c:v>152.952</c:v>
                </c:pt>
                <c:pt idx="38">
                  <c:v>199.272</c:v>
                </c:pt>
                <c:pt idx="39">
                  <c:v>339.59</c:v>
                </c:pt>
                <c:pt idx="40">
                  <c:v>509.99</c:v>
                </c:pt>
                <c:pt idx="43">
                  <c:v>-435.708</c:v>
                </c:pt>
                <c:pt idx="44">
                  <c:v>-425.517</c:v>
                </c:pt>
                <c:pt idx="45">
                  <c:v>-239.576</c:v>
                </c:pt>
                <c:pt idx="46">
                  <c:v>-47.9653</c:v>
                </c:pt>
                <c:pt idx="47">
                  <c:v>-35.3247</c:v>
                </c:pt>
                <c:pt idx="48">
                  <c:v>153.832</c:v>
                </c:pt>
                <c:pt idx="49">
                  <c:v>200.113</c:v>
                </c:pt>
                <c:pt idx="50">
                  <c:v>340.596</c:v>
                </c:pt>
                <c:pt idx="51">
                  <c:v>510.961</c:v>
                </c:pt>
                <c:pt idx="54">
                  <c:v>-433.701</c:v>
                </c:pt>
                <c:pt idx="55">
                  <c:v>-423.488</c:v>
                </c:pt>
                <c:pt idx="56">
                  <c:v>-237.604</c:v>
                </c:pt>
                <c:pt idx="57">
                  <c:v>-46.1558</c:v>
                </c:pt>
                <c:pt idx="58">
                  <c:v>-33.4675</c:v>
                </c:pt>
                <c:pt idx="59">
                  <c:v>155.702</c:v>
                </c:pt>
                <c:pt idx="60">
                  <c:v>202.012</c:v>
                </c:pt>
                <c:pt idx="61">
                  <c:v>342.947</c:v>
                </c:pt>
                <c:pt idx="62">
                  <c:v>513.722</c:v>
                </c:pt>
                <c:pt idx="64">
                  <c:v>-432.435</c:v>
                </c:pt>
                <c:pt idx="65">
                  <c:v>-421.958</c:v>
                </c:pt>
                <c:pt idx="66">
                  <c:v>-236.613</c:v>
                </c:pt>
                <c:pt idx="67">
                  <c:v>-45.6024</c:v>
                </c:pt>
                <c:pt idx="68">
                  <c:v>-32.9563</c:v>
                </c:pt>
                <c:pt idx="69">
                  <c:v>156.488</c:v>
                </c:pt>
                <c:pt idx="70">
                  <c:v>202.556</c:v>
                </c:pt>
                <c:pt idx="71">
                  <c:v>344.439</c:v>
                </c:pt>
                <c:pt idx="72">
                  <c:v>514.707</c:v>
                </c:pt>
              </c:numCache>
            </c:numRef>
          </c:xVal>
          <c:yVal>
            <c:numRef>
              <c:f>'X11'!$D$4:$D$76</c:f>
              <c:numCache>
                <c:formatCode>0.000_ </c:formatCode>
                <c:ptCount val="73"/>
                <c:pt idx="0">
                  <c:v>3.097941443</c:v>
                </c:pt>
                <c:pt idx="1">
                  <c:v>3.097941443</c:v>
                </c:pt>
                <c:pt idx="2">
                  <c:v>3.097941443</c:v>
                </c:pt>
                <c:pt idx="3">
                  <c:v>3.097941443</c:v>
                </c:pt>
                <c:pt idx="4">
                  <c:v>3.097941443</c:v>
                </c:pt>
                <c:pt idx="5">
                  <c:v>3.097941443</c:v>
                </c:pt>
                <c:pt idx="6">
                  <c:v>3.097941443</c:v>
                </c:pt>
                <c:pt idx="7">
                  <c:v>3.097941443</c:v>
                </c:pt>
                <c:pt idx="8">
                  <c:v>3.097941443</c:v>
                </c:pt>
                <c:pt idx="12">
                  <c:v>2.097941443</c:v>
                </c:pt>
                <c:pt idx="13">
                  <c:v>2.097941443</c:v>
                </c:pt>
                <c:pt idx="14">
                  <c:v>2.097941443</c:v>
                </c:pt>
                <c:pt idx="15">
                  <c:v>2.097941443</c:v>
                </c:pt>
                <c:pt idx="16">
                  <c:v>2.097941443</c:v>
                </c:pt>
                <c:pt idx="17">
                  <c:v>2.097941443</c:v>
                </c:pt>
                <c:pt idx="18">
                  <c:v>2.097941443</c:v>
                </c:pt>
                <c:pt idx="19">
                  <c:v>2.097941443</c:v>
                </c:pt>
                <c:pt idx="20">
                  <c:v>2.097941443</c:v>
                </c:pt>
                <c:pt idx="22">
                  <c:v>1.097941443</c:v>
                </c:pt>
                <c:pt idx="23">
                  <c:v>1.097941443</c:v>
                </c:pt>
                <c:pt idx="24">
                  <c:v>1.097941443</c:v>
                </c:pt>
                <c:pt idx="25">
                  <c:v>1.097941443</c:v>
                </c:pt>
                <c:pt idx="26">
                  <c:v>1.097941443</c:v>
                </c:pt>
                <c:pt idx="27">
                  <c:v>1.097941443</c:v>
                </c:pt>
                <c:pt idx="28">
                  <c:v>1.097941443</c:v>
                </c:pt>
                <c:pt idx="29">
                  <c:v>1.097941443</c:v>
                </c:pt>
                <c:pt idx="30">
                  <c:v>1.097941443</c:v>
                </c:pt>
                <c:pt idx="32">
                  <c:v>0.097941443</c:v>
                </c:pt>
                <c:pt idx="33">
                  <c:v>0.097941443</c:v>
                </c:pt>
                <c:pt idx="34">
                  <c:v>0.097941443</c:v>
                </c:pt>
                <c:pt idx="35">
                  <c:v>0.097941443</c:v>
                </c:pt>
                <c:pt idx="36">
                  <c:v>0.097941443</c:v>
                </c:pt>
                <c:pt idx="37">
                  <c:v>0.097941443</c:v>
                </c:pt>
                <c:pt idx="38">
                  <c:v>0.097941443</c:v>
                </c:pt>
                <c:pt idx="39">
                  <c:v>0.097941443</c:v>
                </c:pt>
                <c:pt idx="40">
                  <c:v>0.097941443</c:v>
                </c:pt>
                <c:pt idx="43">
                  <c:v>-0.902058557</c:v>
                </c:pt>
                <c:pt idx="44">
                  <c:v>-0.902058557</c:v>
                </c:pt>
                <c:pt idx="45">
                  <c:v>-0.902058557</c:v>
                </c:pt>
                <c:pt idx="46">
                  <c:v>-0.902058557</c:v>
                </c:pt>
                <c:pt idx="47">
                  <c:v>-0.902058557</c:v>
                </c:pt>
                <c:pt idx="48">
                  <c:v>-0.902058557</c:v>
                </c:pt>
                <c:pt idx="49">
                  <c:v>-0.902058557</c:v>
                </c:pt>
                <c:pt idx="50">
                  <c:v>-0.902058557</c:v>
                </c:pt>
                <c:pt idx="51">
                  <c:v>-0.902058557</c:v>
                </c:pt>
                <c:pt idx="54">
                  <c:v>-1.902058557</c:v>
                </c:pt>
                <c:pt idx="55">
                  <c:v>-1.902058557</c:v>
                </c:pt>
                <c:pt idx="56">
                  <c:v>-1.902058557</c:v>
                </c:pt>
                <c:pt idx="57">
                  <c:v>-1.902058557</c:v>
                </c:pt>
                <c:pt idx="58">
                  <c:v>-1.902058557</c:v>
                </c:pt>
                <c:pt idx="59">
                  <c:v>-1.902058557</c:v>
                </c:pt>
                <c:pt idx="60">
                  <c:v>-1.902058557</c:v>
                </c:pt>
                <c:pt idx="61">
                  <c:v>-1.902058557</c:v>
                </c:pt>
                <c:pt idx="62">
                  <c:v>-1.902058557</c:v>
                </c:pt>
                <c:pt idx="64">
                  <c:v>-2.902058557</c:v>
                </c:pt>
                <c:pt idx="65">
                  <c:v>-2.902058557</c:v>
                </c:pt>
                <c:pt idx="66">
                  <c:v>-2.902058557</c:v>
                </c:pt>
                <c:pt idx="67">
                  <c:v>-2.902058557</c:v>
                </c:pt>
                <c:pt idx="68">
                  <c:v>-2.902058557</c:v>
                </c:pt>
                <c:pt idx="69">
                  <c:v>-2.902058557</c:v>
                </c:pt>
                <c:pt idx="70">
                  <c:v>-2.902058557</c:v>
                </c:pt>
                <c:pt idx="71">
                  <c:v>-2.902058557</c:v>
                </c:pt>
                <c:pt idx="72">
                  <c:v>-2.902058557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60584"/>
        <c:axId val="2136680168"/>
      </c:scatterChart>
      <c:valAx>
        <c:axId val="2136560584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crossAx val="2136680168"/>
        <c:crosses val="autoZero"/>
        <c:crossBetween val="midCat"/>
      </c:valAx>
      <c:valAx>
        <c:axId val="2136680168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2136560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406400</xdr:colOff>
      <xdr:row>11</xdr:row>
      <xdr:rowOff>88900</xdr:rowOff>
    </xdr:from>
    <xdr:to>
      <xdr:col>24</xdr:col>
      <xdr:colOff>101600</xdr:colOff>
      <xdr:row>27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9</xdr:row>
      <xdr:rowOff>44450</xdr:rowOff>
    </xdr:from>
    <xdr:to>
      <xdr:col>20</xdr:col>
      <xdr:colOff>25400</xdr:colOff>
      <xdr:row>28</xdr:row>
      <xdr:rowOff>63500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selection activeCell="N3" sqref="N3:N8"/>
    </sheetView>
  </sheetViews>
  <sheetFormatPr baseColWidth="10" defaultColWidth="8.83203125" defaultRowHeight="15" x14ac:dyDescent="0"/>
  <cols>
    <col min="1" max="1" width="11.5" customWidth="1"/>
    <col min="2" max="2" width="11.6640625" customWidth="1"/>
    <col min="3" max="3" width="11.33203125" style="34" customWidth="1"/>
    <col min="7" max="8" width="10.83203125" customWidth="1"/>
  </cols>
  <sheetData>
    <row r="1" spans="1:14">
      <c r="A1" s="1" t="s">
        <v>23</v>
      </c>
      <c r="B1" s="1" t="s">
        <v>24</v>
      </c>
      <c r="C1" s="32" t="s">
        <v>0</v>
      </c>
      <c r="D1" s="2" t="s">
        <v>1</v>
      </c>
    </row>
    <row r="2" spans="1:14">
      <c r="A2" s="3" t="s">
        <v>3</v>
      </c>
      <c r="B2" s="3" t="s">
        <v>15</v>
      </c>
      <c r="C2" s="33" t="s">
        <v>4</v>
      </c>
      <c r="D2" s="3" t="s">
        <v>16</v>
      </c>
      <c r="F2" s="11" t="s">
        <v>21</v>
      </c>
      <c r="G2" s="11" t="s">
        <v>22</v>
      </c>
      <c r="H2" s="11"/>
      <c r="K2" t="s">
        <v>2</v>
      </c>
    </row>
    <row r="3" spans="1:14">
      <c r="A3" s="18">
        <v>-435.27600000000001</v>
      </c>
      <c r="B3" s="10">
        <f>A3-C3</f>
        <v>3.464999999999975</v>
      </c>
      <c r="C3" s="34">
        <v>-438.74099999999999</v>
      </c>
      <c r="D3">
        <v>1.3</v>
      </c>
      <c r="E3" t="s">
        <v>6</v>
      </c>
      <c r="F3">
        <f>C3+$K$3*D3+$K$4*D3*D3+$K$5*D3*D3*D3+$K$6*C3*D3+$K$7*C3*D3*D3+$K$8*C3*D3*D3*D3</f>
        <v>-436.44948951070597</v>
      </c>
      <c r="G3" s="12">
        <f>A3-F3</f>
        <v>1.1734895107059629</v>
      </c>
      <c r="H3" s="12">
        <f>C3+$N$3*D3+$N$4*D3*D3+$N$5*D3*D3*D3+$N$6*C3*D3+$N$7*C3*D3*D3+$N$8*C3*D3*D3*D3</f>
        <v>-436.23211544475805</v>
      </c>
      <c r="I3" s="12">
        <f>A3-H3</f>
        <v>0.95611544475804067</v>
      </c>
      <c r="J3" t="s">
        <v>5</v>
      </c>
      <c r="K3">
        <v>0.68667599999999995</v>
      </c>
      <c r="L3">
        <v>0.68667599999999995</v>
      </c>
      <c r="M3">
        <v>1.4804330000000001</v>
      </c>
      <c r="N3" s="55">
        <v>0.20008999999999999</v>
      </c>
    </row>
    <row r="4" spans="1:14">
      <c r="A4" s="18">
        <v>-425.08</v>
      </c>
      <c r="B4" s="10">
        <f t="shared" ref="B4:B85" si="0">A4-C4</f>
        <v>3.7900000000000205</v>
      </c>
      <c r="C4" s="34">
        <v>-428.87</v>
      </c>
      <c r="D4">
        <v>1.3</v>
      </c>
      <c r="F4">
        <f t="shared" ref="F4:F67" si="1">C4+$K$3*D4+$K$4*D4*D4+$K$5*D4*D4*D4+$K$6*C4*D4+$K$7*C4*D4*D4+$K$8*C4*D4*D4*D4</f>
        <v>-426.36846556642001</v>
      </c>
      <c r="G4" s="12">
        <f t="shared" ref="G4:G85" si="2">A4-F4</f>
        <v>1.2884655664200295</v>
      </c>
      <c r="H4" s="12">
        <f t="shared" ref="H4:H67" si="3">C4+$N$3*D4+$N$4*D4*D4+$N$5*D4*D4*D4+$N$6*C4*D4+$N$7*C4*D4*D4+$N$8*C4*D4*D4*D4</f>
        <v>-426.11600234606004</v>
      </c>
      <c r="I4" s="12">
        <f t="shared" ref="I4:I67" si="4">A4-H4</f>
        <v>1.0360023460600587</v>
      </c>
      <c r="J4" t="s">
        <v>7</v>
      </c>
      <c r="K4">
        <v>4.8780250000000001</v>
      </c>
      <c r="L4">
        <v>4.8780250000000001</v>
      </c>
      <c r="M4">
        <v>5.1958679999999999</v>
      </c>
      <c r="N4" s="55">
        <v>5.4899690000000003</v>
      </c>
    </row>
    <row r="5" spans="1:14">
      <c r="A5" s="18">
        <v>-239.12799999999999</v>
      </c>
      <c r="B5" s="10">
        <f t="shared" si="0"/>
        <v>5.2440000000000282</v>
      </c>
      <c r="C5" s="34">
        <v>-244.37200000000001</v>
      </c>
      <c r="D5">
        <v>1.3</v>
      </c>
      <c r="F5">
        <f t="shared" si="1"/>
        <v>-237.94492634315199</v>
      </c>
      <c r="G5" s="12">
        <f t="shared" si="2"/>
        <v>-1.1830736568479949</v>
      </c>
      <c r="H5" s="12">
        <f t="shared" si="3"/>
        <v>-237.03661479833602</v>
      </c>
      <c r="I5" s="12">
        <f t="shared" si="4"/>
        <v>-2.091385201663968</v>
      </c>
      <c r="J5" t="s">
        <v>17</v>
      </c>
      <c r="K5">
        <v>1.133365</v>
      </c>
      <c r="L5">
        <v>1.133365</v>
      </c>
      <c r="M5">
        <v>0.85888200000000003</v>
      </c>
      <c r="N5" s="55">
        <v>1.7593890000000001</v>
      </c>
    </row>
    <row r="6" spans="1:14">
      <c r="A6" s="18">
        <v>-47.734400000000001</v>
      </c>
      <c r="B6" s="10">
        <f t="shared" si="0"/>
        <v>8.2575000000000003</v>
      </c>
      <c r="C6" s="34">
        <v>-55.991900000000001</v>
      </c>
      <c r="D6">
        <v>1.3</v>
      </c>
      <c r="F6">
        <f t="shared" si="1"/>
        <v>-45.556688198385409</v>
      </c>
      <c r="G6" s="12">
        <f t="shared" si="2"/>
        <v>-2.177711801614592</v>
      </c>
      <c r="H6" s="12">
        <f t="shared" si="3"/>
        <v>-43.978728348732197</v>
      </c>
      <c r="I6" s="12">
        <f t="shared" si="4"/>
        <v>-3.7556716512678037</v>
      </c>
      <c r="J6" t="s">
        <v>18</v>
      </c>
      <c r="K6">
        <v>1.2543E-2</v>
      </c>
      <c r="L6">
        <v>1.2543E-2</v>
      </c>
      <c r="M6">
        <v>1.7590999999999999E-2</v>
      </c>
      <c r="N6" s="55">
        <v>1.1093E-2</v>
      </c>
    </row>
    <row r="7" spans="1:14">
      <c r="A7" s="18">
        <v>-35.167400000000001</v>
      </c>
      <c r="B7" s="10">
        <f t="shared" si="0"/>
        <v>8.1015000000000015</v>
      </c>
      <c r="C7" s="34">
        <v>-43.268900000000002</v>
      </c>
      <c r="D7">
        <v>1.3</v>
      </c>
      <c r="F7">
        <f t="shared" si="1"/>
        <v>-32.562982632267406</v>
      </c>
      <c r="G7" s="12">
        <f t="shared" si="2"/>
        <v>-2.6044173677325944</v>
      </c>
      <c r="H7" s="12">
        <f t="shared" si="3"/>
        <v>-30.9397954184582</v>
      </c>
      <c r="I7" s="12">
        <f t="shared" si="4"/>
        <v>-4.2276045815418009</v>
      </c>
      <c r="J7" t="s">
        <v>19</v>
      </c>
      <c r="K7" s="5">
        <v>2.879E-3</v>
      </c>
      <c r="L7" s="5">
        <v>2.879E-3</v>
      </c>
      <c r="M7" s="5">
        <v>4.8560000000000001E-3</v>
      </c>
      <c r="N7" s="56">
        <v>3.6329999999999999E-3</v>
      </c>
    </row>
    <row r="8" spans="1:14">
      <c r="A8" s="18">
        <v>-6.5302800000000003</v>
      </c>
      <c r="B8" s="10">
        <f t="shared" si="0"/>
        <v>8.5951200000000014</v>
      </c>
      <c r="C8" s="34">
        <v>-15.125400000000001</v>
      </c>
      <c r="D8">
        <v>1.3</v>
      </c>
      <c r="F8">
        <f t="shared" si="1"/>
        <v>-3.8206771539963986</v>
      </c>
      <c r="G8" s="12">
        <f t="shared" si="2"/>
        <v>-2.7096028460036017</v>
      </c>
      <c r="H8" s="12">
        <f t="shared" si="3"/>
        <v>-2.0974462144052008</v>
      </c>
      <c r="I8" s="12">
        <f t="shared" si="4"/>
        <v>-4.4328337855947995</v>
      </c>
      <c r="J8" t="s">
        <v>20</v>
      </c>
      <c r="K8">
        <v>4.8000000000000001E-5</v>
      </c>
      <c r="L8">
        <v>4.8000000000000001E-5</v>
      </c>
      <c r="M8">
        <v>-1.7240000000000001E-3</v>
      </c>
      <c r="N8" s="55">
        <v>1.944E-3</v>
      </c>
    </row>
    <row r="9" spans="1:14">
      <c r="A9" s="18">
        <v>154.15700000000001</v>
      </c>
      <c r="B9" s="10">
        <f t="shared" si="0"/>
        <v>12.863</v>
      </c>
      <c r="C9" s="34">
        <v>141.29400000000001</v>
      </c>
      <c r="D9">
        <v>1.3</v>
      </c>
      <c r="F9">
        <f t="shared" si="1"/>
        <v>155.92683745960403</v>
      </c>
      <c r="G9" s="12">
        <f t="shared" si="2"/>
        <v>-1.7698374596040196</v>
      </c>
      <c r="H9" s="12">
        <f t="shared" si="3"/>
        <v>158.20610370257199</v>
      </c>
      <c r="I9" s="12">
        <f t="shared" si="4"/>
        <v>-4.0491037025719834</v>
      </c>
      <c r="K9" t="s">
        <v>42</v>
      </c>
      <c r="N9" t="s">
        <v>41</v>
      </c>
    </row>
    <row r="10" spans="1:14">
      <c r="A10" s="18">
        <v>200.477</v>
      </c>
      <c r="B10" s="10">
        <f t="shared" si="0"/>
        <v>15.018000000000001</v>
      </c>
      <c r="C10" s="34">
        <v>185.459</v>
      </c>
      <c r="D10">
        <v>1.3</v>
      </c>
      <c r="F10">
        <f t="shared" si="1"/>
        <v>201.03153024649404</v>
      </c>
      <c r="G10" s="12">
        <f t="shared" si="2"/>
        <v>-0.55453024649403915</v>
      </c>
      <c r="H10" s="12">
        <f t="shared" si="3"/>
        <v>203.467792994842</v>
      </c>
      <c r="I10" s="12">
        <f t="shared" si="4"/>
        <v>-2.9907929948419962</v>
      </c>
    </row>
    <row r="11" spans="1:14">
      <c r="A11" s="18">
        <v>251.81100000000001</v>
      </c>
      <c r="B11" s="10">
        <f t="shared" si="0"/>
        <v>15.733000000000004</v>
      </c>
      <c r="C11" s="34">
        <v>236.078</v>
      </c>
      <c r="D11">
        <v>1.3</v>
      </c>
      <c r="F11">
        <f t="shared" si="1"/>
        <v>252.72754392654801</v>
      </c>
      <c r="G11" s="12">
        <f t="shared" si="2"/>
        <v>-0.91654392654800176</v>
      </c>
      <c r="H11" s="12">
        <f t="shared" si="3"/>
        <v>255.34374567876398</v>
      </c>
      <c r="I11" s="12">
        <f t="shared" si="4"/>
        <v>-3.5327456787639733</v>
      </c>
    </row>
    <row r="12" spans="1:14">
      <c r="A12" s="18">
        <v>341.10399999999998</v>
      </c>
      <c r="B12" s="10">
        <f t="shared" si="0"/>
        <v>19.87299999999999</v>
      </c>
      <c r="C12" s="34">
        <v>321.23099999999999</v>
      </c>
      <c r="D12">
        <v>1.3</v>
      </c>
      <c r="F12">
        <f t="shared" si="1"/>
        <v>339.69233289704596</v>
      </c>
      <c r="G12" s="12">
        <f t="shared" si="2"/>
        <v>1.4116671029540271</v>
      </c>
      <c r="H12" s="12">
        <f t="shared" si="3"/>
        <v>342.61123414937794</v>
      </c>
      <c r="I12" s="12">
        <f t="shared" si="4"/>
        <v>-1.5072341493779504</v>
      </c>
    </row>
    <row r="13" spans="1:14">
      <c r="A13" s="18"/>
      <c r="B13" s="10"/>
      <c r="G13" s="12"/>
      <c r="H13" s="12"/>
      <c r="I13" s="12"/>
    </row>
    <row r="14" spans="1:14">
      <c r="A14" s="4"/>
      <c r="B14" s="10"/>
      <c r="G14" s="12"/>
      <c r="H14" s="12"/>
      <c r="I14" s="12"/>
    </row>
    <row r="15" spans="1:14" s="5" customFormat="1">
      <c r="A15" s="31">
        <v>-435.28</v>
      </c>
      <c r="B15" s="10">
        <f t="shared" si="0"/>
        <v>2.2290000000000418</v>
      </c>
      <c r="C15" s="35">
        <v>-437.50900000000001</v>
      </c>
      <c r="D15">
        <v>1.1000000000000001</v>
      </c>
      <c r="E15" s="5" t="s">
        <v>8</v>
      </c>
      <c r="F15">
        <f t="shared" si="1"/>
        <v>-436.931233813002</v>
      </c>
      <c r="G15" s="12">
        <f t="shared" si="2"/>
        <v>1.6512338130020225</v>
      </c>
      <c r="H15" s="12">
        <f t="shared" si="3"/>
        <v>-436.698205547246</v>
      </c>
      <c r="I15" s="12">
        <f t="shared" si="4"/>
        <v>1.418205547246032</v>
      </c>
    </row>
    <row r="16" spans="1:14" s="6" customFormat="1">
      <c r="A16" s="31">
        <v>-425.08</v>
      </c>
      <c r="B16" s="10">
        <f t="shared" si="0"/>
        <v>2.3700000000000045</v>
      </c>
      <c r="C16" s="35">
        <v>-427.45</v>
      </c>
      <c r="D16">
        <v>1.1000000000000001</v>
      </c>
      <c r="F16">
        <f t="shared" si="1"/>
        <v>-426.69776269109997</v>
      </c>
      <c r="G16" s="12">
        <f t="shared" si="2"/>
        <v>1.6177626910999834</v>
      </c>
      <c r="H16" s="12">
        <f t="shared" si="3"/>
        <v>-426.44621665129995</v>
      </c>
      <c r="I16" s="12">
        <f t="shared" si="4"/>
        <v>1.3662166512999647</v>
      </c>
    </row>
    <row r="17" spans="1:11" s="6" customFormat="1">
      <c r="A17" s="31">
        <v>-239.13</v>
      </c>
      <c r="B17" s="10">
        <f t="shared" si="0"/>
        <v>3.9680000000000177</v>
      </c>
      <c r="C17" s="35">
        <v>-243.09800000000001</v>
      </c>
      <c r="D17">
        <v>1.1000000000000001</v>
      </c>
      <c r="F17">
        <f t="shared" si="1"/>
        <v>-239.14821817724402</v>
      </c>
      <c r="G17" s="12">
        <f t="shared" si="2"/>
        <v>1.8218177244023082E-2</v>
      </c>
      <c r="H17" s="12">
        <f t="shared" si="3"/>
        <v>-238.55729559101204</v>
      </c>
      <c r="I17" s="12">
        <f t="shared" si="4"/>
        <v>-0.57270440898795982</v>
      </c>
    </row>
    <row r="18" spans="1:11" s="6" customFormat="1">
      <c r="A18" s="31">
        <v>-47.73</v>
      </c>
      <c r="B18" s="10">
        <f t="shared" si="0"/>
        <v>7.0611000000000033</v>
      </c>
      <c r="C18" s="35">
        <v>-54.7911</v>
      </c>
      <c r="D18">
        <v>1.1000000000000001</v>
      </c>
      <c r="F18">
        <f t="shared" si="1"/>
        <v>-47.575176800875795</v>
      </c>
      <c r="G18" s="12">
        <f t="shared" si="2"/>
        <v>-0.15482319912420195</v>
      </c>
      <c r="H18" s="12">
        <f t="shared" si="3"/>
        <v>-46.637597029523398</v>
      </c>
      <c r="I18" s="12">
        <f t="shared" si="4"/>
        <v>-1.0924029704765985</v>
      </c>
    </row>
    <row r="19" spans="1:11" s="6" customFormat="1">
      <c r="A19" s="31">
        <v>-35.17</v>
      </c>
      <c r="B19" s="10">
        <f t="shared" si="0"/>
        <v>6.7458999999999989</v>
      </c>
      <c r="C19" s="35">
        <v>-41.915900000000001</v>
      </c>
      <c r="D19">
        <v>1.1000000000000001</v>
      </c>
      <c r="F19">
        <f t="shared" si="1"/>
        <v>-34.476659315170195</v>
      </c>
      <c r="G19" s="12">
        <f t="shared" si="2"/>
        <v>-0.69334068482980626</v>
      </c>
      <c r="H19" s="12">
        <f t="shared" si="3"/>
        <v>-33.515377382134602</v>
      </c>
      <c r="I19" s="12">
        <f t="shared" si="4"/>
        <v>-1.6546226178653995</v>
      </c>
    </row>
    <row r="20" spans="1:11" s="6" customFormat="1">
      <c r="A20" s="31">
        <v>-6.53</v>
      </c>
      <c r="B20" s="10">
        <f t="shared" si="0"/>
        <v>7.3608000000000002</v>
      </c>
      <c r="C20" s="34">
        <v>-13.8908</v>
      </c>
      <c r="D20">
        <v>1.1000000000000001</v>
      </c>
      <c r="F20">
        <f t="shared" si="1"/>
        <v>-5.9654701772423984</v>
      </c>
      <c r="G20" s="12">
        <f t="shared" si="2"/>
        <v>-0.56452982275760188</v>
      </c>
      <c r="H20" s="12">
        <f t="shared" si="3"/>
        <v>-4.9525963892151994</v>
      </c>
      <c r="I20" s="12">
        <f t="shared" si="4"/>
        <v>-1.5774036107848008</v>
      </c>
    </row>
    <row r="21" spans="1:11" s="6" customFormat="1">
      <c r="A21" s="31">
        <v>154.16</v>
      </c>
      <c r="B21" s="10">
        <f t="shared" si="0"/>
        <v>10.825999999999993</v>
      </c>
      <c r="C21" s="35">
        <v>143.334</v>
      </c>
      <c r="D21">
        <v>1.1000000000000001</v>
      </c>
      <c r="F21">
        <f t="shared" si="1"/>
        <v>153.986359074852</v>
      </c>
      <c r="G21" s="12">
        <f t="shared" si="2"/>
        <v>0.17364092514799268</v>
      </c>
      <c r="H21" s="12">
        <f t="shared" si="3"/>
        <v>155.28867051279602</v>
      </c>
      <c r="I21" s="12">
        <f t="shared" si="4"/>
        <v>-1.1286705127960204</v>
      </c>
    </row>
    <row r="22" spans="1:11" s="6" customFormat="1">
      <c r="A22" s="31">
        <v>200.48</v>
      </c>
      <c r="B22" s="10">
        <f t="shared" si="0"/>
        <v>12.947000000000003</v>
      </c>
      <c r="C22" s="35">
        <v>187.53299999999999</v>
      </c>
      <c r="D22">
        <v>1.1000000000000001</v>
      </c>
      <c r="F22">
        <f t="shared" si="1"/>
        <v>198.95198091767401</v>
      </c>
      <c r="G22" s="12">
        <f t="shared" si="2"/>
        <v>1.5280190823259829</v>
      </c>
      <c r="H22" s="12">
        <f t="shared" si="3"/>
        <v>200.33565900190197</v>
      </c>
      <c r="I22" s="12">
        <f t="shared" si="4"/>
        <v>0.14434099809801637</v>
      </c>
    </row>
    <row r="23" spans="1:11">
      <c r="A23" s="31">
        <v>251.81</v>
      </c>
      <c r="B23" s="10">
        <f t="shared" si="0"/>
        <v>14.52000000000001</v>
      </c>
      <c r="C23" s="35">
        <v>237.29</v>
      </c>
      <c r="D23">
        <v>1.1000000000000001</v>
      </c>
      <c r="F23">
        <f t="shared" si="1"/>
        <v>249.57200503661997</v>
      </c>
      <c r="G23" s="12">
        <f t="shared" si="2"/>
        <v>2.2379949633800322</v>
      </c>
      <c r="H23" s="12">
        <f t="shared" si="3"/>
        <v>251.04728157826</v>
      </c>
      <c r="I23" s="12">
        <f t="shared" si="4"/>
        <v>0.76271842174000426</v>
      </c>
    </row>
    <row r="24" spans="1:11">
      <c r="A24" s="31">
        <v>341.1</v>
      </c>
      <c r="B24" s="10">
        <f t="shared" si="0"/>
        <v>17.730000000000018</v>
      </c>
      <c r="C24" s="35">
        <v>323.37</v>
      </c>
      <c r="D24">
        <v>1.1000000000000001</v>
      </c>
      <c r="F24">
        <f t="shared" si="1"/>
        <v>337.14504352685998</v>
      </c>
      <c r="G24" s="12">
        <f t="shared" si="2"/>
        <v>3.9549564731400437</v>
      </c>
      <c r="H24" s="12">
        <f t="shared" si="3"/>
        <v>338.77878611778004</v>
      </c>
      <c r="I24" s="12">
        <f t="shared" si="4"/>
        <v>2.321213882219979</v>
      </c>
    </row>
    <row r="25" spans="1:11">
      <c r="A25" s="42">
        <v>511.35</v>
      </c>
      <c r="B25" s="43">
        <f t="shared" si="0"/>
        <v>39.522000000000048</v>
      </c>
      <c r="C25" s="36">
        <v>471.82799999999997</v>
      </c>
      <c r="D25" s="44">
        <v>1.1000000000000001</v>
      </c>
      <c r="E25" s="44"/>
      <c r="F25">
        <f t="shared" si="1"/>
        <v>488.17801457918404</v>
      </c>
      <c r="G25" s="45">
        <f t="shared" si="2"/>
        <v>23.171985420815986</v>
      </c>
      <c r="H25" s="12">
        <f t="shared" si="3"/>
        <v>490.08505587763204</v>
      </c>
      <c r="I25" s="12">
        <f t="shared" si="4"/>
        <v>21.264944122367979</v>
      </c>
    </row>
    <row r="26" spans="1:11">
      <c r="A26" s="4"/>
      <c r="B26" s="10"/>
      <c r="G26" s="12"/>
      <c r="H26" s="12"/>
      <c r="I26" s="12"/>
    </row>
    <row r="27" spans="1:11">
      <c r="A27" s="4"/>
      <c r="B27" s="10"/>
      <c r="C27" s="35"/>
      <c r="G27" s="12"/>
      <c r="H27" s="12"/>
      <c r="I27" s="12"/>
    </row>
    <row r="28" spans="1:11" s="5" customFormat="1">
      <c r="A28" s="31">
        <v>-435.28</v>
      </c>
      <c r="B28" s="10">
        <f t="shared" si="0"/>
        <v>2.5000000000034106E-2</v>
      </c>
      <c r="C28" s="37">
        <v>-435.30500000000001</v>
      </c>
      <c r="D28" s="5">
        <v>0.8</v>
      </c>
      <c r="E28" s="5" t="s">
        <v>9</v>
      </c>
      <c r="F28">
        <f t="shared" si="1"/>
        <v>-436.23423844848003</v>
      </c>
      <c r="G28" s="12">
        <f t="shared" si="2"/>
        <v>0.95423844848005501</v>
      </c>
      <c r="H28" s="12">
        <f t="shared" si="3"/>
        <v>-436.03901898063998</v>
      </c>
      <c r="I28" s="12">
        <f t="shared" si="4"/>
        <v>0.75901898064000761</v>
      </c>
    </row>
    <row r="29" spans="1:11" s="6" customFormat="1">
      <c r="A29" s="31">
        <v>-425.08</v>
      </c>
      <c r="B29" s="10">
        <f t="shared" si="0"/>
        <v>0.11299999999999955</v>
      </c>
      <c r="C29" s="35">
        <v>-425.19299999999998</v>
      </c>
      <c r="D29" s="6">
        <v>0.8</v>
      </c>
      <c r="F29">
        <f t="shared" si="1"/>
        <v>-426.00189011644801</v>
      </c>
      <c r="G29" s="12">
        <f t="shared" si="2"/>
        <v>0.92189011644802576</v>
      </c>
      <c r="H29" s="12">
        <f t="shared" si="3"/>
        <v>-425.80370467766403</v>
      </c>
      <c r="I29" s="12">
        <f t="shared" si="4"/>
        <v>0.72370467766404545</v>
      </c>
      <c r="K29" s="30"/>
    </row>
    <row r="30" spans="1:11" s="6" customFormat="1">
      <c r="A30" s="31">
        <v>-239.13</v>
      </c>
      <c r="B30" s="10">
        <f t="shared" si="0"/>
        <v>1.2180000000000177</v>
      </c>
      <c r="C30" s="35">
        <v>-240.34800000000001</v>
      </c>
      <c r="D30" s="6">
        <v>0.8</v>
      </c>
      <c r="F30">
        <f t="shared" si="1"/>
        <v>-238.95695069452799</v>
      </c>
      <c r="G30" s="12">
        <f t="shared" si="2"/>
        <v>-0.1730493054720057</v>
      </c>
      <c r="H30" s="12">
        <f t="shared" si="3"/>
        <v>-238.70454799910399</v>
      </c>
      <c r="I30" s="12">
        <f t="shared" si="4"/>
        <v>-0.42545200089600144</v>
      </c>
      <c r="K30" s="17"/>
    </row>
    <row r="31" spans="1:11" s="6" customFormat="1">
      <c r="A31" s="31">
        <v>-47.73</v>
      </c>
      <c r="B31" s="10">
        <f t="shared" si="0"/>
        <v>3.0963000000000065</v>
      </c>
      <c r="C31" s="35">
        <v>-50.826300000000003</v>
      </c>
      <c r="D31" s="6">
        <v>0.8</v>
      </c>
      <c r="F31">
        <f t="shared" si="1"/>
        <v>-47.179651359196804</v>
      </c>
      <c r="G31" s="12">
        <f t="shared" si="2"/>
        <v>-0.55034864080319323</v>
      </c>
      <c r="H31" s="12">
        <f t="shared" si="3"/>
        <v>-46.871659674902403</v>
      </c>
      <c r="I31" s="12">
        <f t="shared" si="4"/>
        <v>-0.85834032509759339</v>
      </c>
      <c r="K31" s="17"/>
    </row>
    <row r="32" spans="1:11" s="6" customFormat="1">
      <c r="A32" s="31">
        <v>-35.17</v>
      </c>
      <c r="B32" s="10">
        <f t="shared" si="0"/>
        <v>2.9636999999999958</v>
      </c>
      <c r="C32" s="35">
        <v>-38.133699999999997</v>
      </c>
      <c r="D32" s="6">
        <v>0.8</v>
      </c>
      <c r="F32">
        <f t="shared" si="1"/>
        <v>-34.335989923363201</v>
      </c>
      <c r="G32" s="12">
        <f t="shared" si="2"/>
        <v>-0.83401007663680105</v>
      </c>
      <c r="H32" s="12">
        <f t="shared" si="3"/>
        <v>-34.024275347177593</v>
      </c>
      <c r="I32" s="12">
        <f t="shared" si="4"/>
        <v>-1.145724652822409</v>
      </c>
      <c r="K32" s="17"/>
    </row>
    <row r="33" spans="1:11" s="6" customFormat="1">
      <c r="A33" s="31">
        <v>-6.53</v>
      </c>
      <c r="B33" s="10">
        <f t="shared" si="0"/>
        <v>3.7906000000000004</v>
      </c>
      <c r="C33" s="35">
        <v>-10.320600000000001</v>
      </c>
      <c r="D33" s="6">
        <v>0.8</v>
      </c>
      <c r="F33">
        <f t="shared" si="1"/>
        <v>-6.1918713124416005</v>
      </c>
      <c r="G33" s="12">
        <f t="shared" si="2"/>
        <v>-0.33812868755839975</v>
      </c>
      <c r="H33" s="12">
        <f t="shared" si="3"/>
        <v>-5.8719988202688009</v>
      </c>
      <c r="I33" s="12">
        <f t="shared" si="4"/>
        <v>-0.65800117973119931</v>
      </c>
      <c r="K33" s="17"/>
    </row>
    <row r="34" spans="1:11" s="6" customFormat="1">
      <c r="A34" s="31">
        <v>154.16</v>
      </c>
      <c r="B34" s="10">
        <f t="shared" si="0"/>
        <v>6.0039999999999907</v>
      </c>
      <c r="C34" s="34">
        <v>148.15600000000001</v>
      </c>
      <c r="D34" s="6">
        <v>0.8</v>
      </c>
      <c r="F34">
        <f t="shared" si="1"/>
        <v>154.17084364761601</v>
      </c>
      <c r="G34" s="12">
        <f t="shared" si="2"/>
        <v>-1.0843647616013641E-2</v>
      </c>
      <c r="H34" s="12">
        <f t="shared" si="3"/>
        <v>154.53719922828802</v>
      </c>
      <c r="I34" s="12">
        <f t="shared" si="4"/>
        <v>-0.37719922828802055</v>
      </c>
      <c r="K34" s="17"/>
    </row>
    <row r="35" spans="1:11">
      <c r="A35" s="31">
        <v>200.48</v>
      </c>
      <c r="B35" s="10">
        <f t="shared" si="0"/>
        <v>7.6099999999999852</v>
      </c>
      <c r="C35" s="35">
        <v>192.87</v>
      </c>
      <c r="D35" s="6">
        <v>0.8</v>
      </c>
      <c r="F35">
        <f t="shared" si="1"/>
        <v>199.41700892832</v>
      </c>
      <c r="G35" s="12">
        <f t="shared" si="2"/>
        <v>1.0629910716799884</v>
      </c>
      <c r="H35" s="12">
        <f t="shared" si="3"/>
        <v>199.79647966176003</v>
      </c>
      <c r="I35" s="12">
        <f t="shared" si="4"/>
        <v>0.68352033823995839</v>
      </c>
      <c r="K35" s="16"/>
    </row>
    <row r="36" spans="1:11">
      <c r="A36" s="31">
        <v>251.81</v>
      </c>
      <c r="B36" s="10">
        <f t="shared" si="0"/>
        <v>8.0949999999999989</v>
      </c>
      <c r="C36" s="35">
        <v>243.715</v>
      </c>
      <c r="D36" s="6">
        <v>0.8</v>
      </c>
      <c r="F36">
        <f t="shared" si="1"/>
        <v>250.86714252624</v>
      </c>
      <c r="G36" s="12">
        <f t="shared" si="2"/>
        <v>0.94285747376000018</v>
      </c>
      <c r="H36" s="12">
        <f t="shared" si="3"/>
        <v>251.26152670831999</v>
      </c>
      <c r="I36" s="12">
        <f t="shared" si="4"/>
        <v>0.54847329168001124</v>
      </c>
      <c r="K36" s="17"/>
    </row>
    <row r="37" spans="1:11">
      <c r="A37" s="31">
        <v>341.1</v>
      </c>
      <c r="B37" s="10">
        <f t="shared" si="0"/>
        <v>9.80600000000004</v>
      </c>
      <c r="C37" s="35">
        <v>331.29399999999998</v>
      </c>
      <c r="D37" s="6">
        <v>0.8</v>
      </c>
      <c r="F37">
        <f t="shared" si="1"/>
        <v>339.48846714758395</v>
      </c>
      <c r="G37" s="12">
        <f t="shared" si="2"/>
        <v>1.6115328524160759</v>
      </c>
      <c r="H37" s="12">
        <f t="shared" si="3"/>
        <v>339.90853930131198</v>
      </c>
      <c r="I37" s="12">
        <f t="shared" si="4"/>
        <v>1.1914606986880472</v>
      </c>
      <c r="K37" s="17"/>
    </row>
    <row r="38" spans="1:11">
      <c r="A38" s="42">
        <v>511.35</v>
      </c>
      <c r="B38" s="43">
        <f t="shared" si="0"/>
        <v>16.012</v>
      </c>
      <c r="C38" s="46">
        <v>495.33800000000002</v>
      </c>
      <c r="D38" s="47">
        <v>0.8</v>
      </c>
      <c r="E38" s="44"/>
      <c r="F38">
        <f t="shared" si="1"/>
        <v>505.484842719168</v>
      </c>
      <c r="G38" s="45">
        <f t="shared" si="2"/>
        <v>5.8651572808320225</v>
      </c>
      <c r="H38" s="12">
        <f t="shared" si="3"/>
        <v>505.95303094662404</v>
      </c>
      <c r="I38" s="12">
        <f t="shared" si="4"/>
        <v>5.3969690533759831</v>
      </c>
      <c r="K38" s="17"/>
    </row>
    <row r="39" spans="1:11">
      <c r="A39" s="4"/>
      <c r="B39" s="10"/>
      <c r="C39" s="35"/>
      <c r="D39" s="6"/>
      <c r="G39" s="12"/>
      <c r="H39" s="12"/>
      <c r="I39" s="12"/>
      <c r="K39" s="17"/>
    </row>
    <row r="40" spans="1:11" s="7" customFormat="1">
      <c r="A40" s="31">
        <v>-435.28</v>
      </c>
      <c r="B40" s="10">
        <f t="shared" si="0"/>
        <v>-1.08299999999997</v>
      </c>
      <c r="C40" s="38">
        <v>-434.197</v>
      </c>
      <c r="D40" s="13">
        <v>0.4</v>
      </c>
      <c r="E40" s="13" t="s">
        <v>10</v>
      </c>
      <c r="F40">
        <f t="shared" si="1"/>
        <v>-435.449105787664</v>
      </c>
      <c r="G40" s="12">
        <f t="shared" si="2"/>
        <v>0.16910578766402296</v>
      </c>
      <c r="H40" s="12">
        <f t="shared" si="3"/>
        <v>-435.358998078512</v>
      </c>
      <c r="I40" s="12">
        <f t="shared" si="4"/>
        <v>7.8998078512029224E-2</v>
      </c>
    </row>
    <row r="41" spans="1:11" s="9" customFormat="1">
      <c r="A41" s="31">
        <v>-425.08</v>
      </c>
      <c r="B41" s="10">
        <f t="shared" si="0"/>
        <v>-1.0430000000000064</v>
      </c>
      <c r="C41" s="39">
        <v>-424.03699999999998</v>
      </c>
      <c r="D41" s="14">
        <v>0.4</v>
      </c>
      <c r="E41" s="15"/>
      <c r="F41">
        <f t="shared" si="1"/>
        <v>-425.23341972174393</v>
      </c>
      <c r="G41" s="12">
        <f t="shared" si="2"/>
        <v>0.15341972174394414</v>
      </c>
      <c r="H41" s="12">
        <f t="shared" si="3"/>
        <v>-425.14674625515198</v>
      </c>
      <c r="I41" s="12">
        <f t="shared" si="4"/>
        <v>6.6746255151997502E-2</v>
      </c>
    </row>
    <row r="42" spans="1:11" s="9" customFormat="1">
      <c r="A42" s="31">
        <v>-239.13</v>
      </c>
      <c r="B42" s="10">
        <f t="shared" si="0"/>
        <v>-0.33899999999999864</v>
      </c>
      <c r="C42" s="39">
        <v>-238.791</v>
      </c>
      <c r="D42" s="14">
        <v>0.4</v>
      </c>
      <c r="E42" s="15"/>
      <c r="F42">
        <f t="shared" si="1"/>
        <v>-238.97210269739202</v>
      </c>
      <c r="G42" s="12">
        <f t="shared" si="2"/>
        <v>-0.15789730260797796</v>
      </c>
      <c r="H42" s="12">
        <f t="shared" si="3"/>
        <v>-238.94804534273598</v>
      </c>
      <c r="I42" s="12">
        <f t="shared" si="4"/>
        <v>-0.18195465726401494</v>
      </c>
    </row>
    <row r="43" spans="1:11" s="9" customFormat="1">
      <c r="A43" s="31">
        <v>-47.73</v>
      </c>
      <c r="B43" s="10">
        <f t="shared" si="0"/>
        <v>0.20730000000000359</v>
      </c>
      <c r="C43" s="39">
        <v>-47.9373</v>
      </c>
      <c r="D43" s="14">
        <v>0.4</v>
      </c>
      <c r="E43" s="15"/>
      <c r="F43">
        <f t="shared" si="1"/>
        <v>-47.072350362817602</v>
      </c>
      <c r="G43" s="12">
        <f t="shared" si="2"/>
        <v>-0.657649637182395</v>
      </c>
      <c r="H43" s="12">
        <f t="shared" si="3"/>
        <v>-47.112804612420796</v>
      </c>
      <c r="I43" s="12">
        <f t="shared" si="4"/>
        <v>-0.61719538757920134</v>
      </c>
    </row>
    <row r="44" spans="1:11" s="9" customFormat="1">
      <c r="A44" s="31">
        <v>-35.17</v>
      </c>
      <c r="B44" s="10">
        <f t="shared" si="0"/>
        <v>0.21039999999999992</v>
      </c>
      <c r="C44" s="40">
        <v>-35.380400000000002</v>
      </c>
      <c r="D44" s="14">
        <v>0.4</v>
      </c>
      <c r="E44" s="15"/>
      <c r="F44">
        <f t="shared" si="1"/>
        <v>-34.4466270989248</v>
      </c>
      <c r="G44" s="12">
        <f t="shared" si="2"/>
        <v>-0.72337290107520147</v>
      </c>
      <c r="H44" s="12">
        <f t="shared" si="3"/>
        <v>-34.491325781638395</v>
      </c>
      <c r="I44" s="12">
        <f t="shared" si="4"/>
        <v>-0.67867421836160702</v>
      </c>
    </row>
    <row r="45" spans="1:11" s="9" customFormat="1">
      <c r="A45" s="31">
        <v>-6.53</v>
      </c>
      <c r="B45" s="10">
        <f t="shared" si="0"/>
        <v>0.38725999999999949</v>
      </c>
      <c r="C45" s="39">
        <v>-6.9172599999999997</v>
      </c>
      <c r="D45" s="14">
        <v>0.4</v>
      </c>
      <c r="E45" s="15"/>
      <c r="F45">
        <f t="shared" si="1"/>
        <v>-5.8274831333411194</v>
      </c>
      <c r="G45" s="12">
        <f t="shared" si="2"/>
        <v>-0.7025168666588808</v>
      </c>
      <c r="H45" s="12">
        <f t="shared" si="3"/>
        <v>-5.8818028127849598</v>
      </c>
      <c r="I45" s="12">
        <f t="shared" si="4"/>
        <v>-0.64819718721504049</v>
      </c>
    </row>
    <row r="46" spans="1:11" s="9" customFormat="1">
      <c r="A46" s="31">
        <v>154.16</v>
      </c>
      <c r="B46" s="10">
        <f t="shared" si="0"/>
        <v>1.2309999999999945</v>
      </c>
      <c r="C46" s="39">
        <v>152.929</v>
      </c>
      <c r="D46" s="14">
        <v>0.4</v>
      </c>
      <c r="E46" s="15"/>
      <c r="F46">
        <f t="shared" si="1"/>
        <v>154.894880151248</v>
      </c>
      <c r="G46" s="12">
        <f t="shared" si="2"/>
        <v>-0.73488015124800654</v>
      </c>
      <c r="H46" s="12">
        <f t="shared" si="3"/>
        <v>154.78652987838399</v>
      </c>
      <c r="I46" s="12">
        <f t="shared" si="4"/>
        <v>-0.62652987838399099</v>
      </c>
    </row>
    <row r="47" spans="1:11" s="9" customFormat="1">
      <c r="A47" s="31">
        <v>200.48</v>
      </c>
      <c r="B47" s="10">
        <f t="shared" si="0"/>
        <v>3.2860000000000014</v>
      </c>
      <c r="C47" s="39">
        <v>197.19399999999999</v>
      </c>
      <c r="D47" s="14">
        <v>0.4</v>
      </c>
      <c r="E47" s="15"/>
      <c r="F47">
        <f t="shared" si="1"/>
        <v>199.40249272092797</v>
      </c>
      <c r="G47" s="12">
        <f t="shared" si="2"/>
        <v>1.077507279072023</v>
      </c>
      <c r="H47" s="12">
        <f t="shared" si="3"/>
        <v>199.279180169824</v>
      </c>
      <c r="I47" s="12">
        <f t="shared" si="4"/>
        <v>1.2008198301759876</v>
      </c>
    </row>
    <row r="48" spans="1:11" s="9" customFormat="1">
      <c r="A48" s="31">
        <v>251.81</v>
      </c>
      <c r="B48" s="10">
        <f t="shared" si="0"/>
        <v>2.2270000000000039</v>
      </c>
      <c r="C48" s="39">
        <v>249.583</v>
      </c>
      <c r="D48" s="14">
        <v>0.4</v>
      </c>
      <c r="E48" s="15"/>
      <c r="F48">
        <f t="shared" si="1"/>
        <v>252.07863221969598</v>
      </c>
      <c r="G48" s="12">
        <f t="shared" si="2"/>
        <v>-0.26863221969597362</v>
      </c>
      <c r="H48" s="12">
        <f t="shared" si="3"/>
        <v>251.93761134836799</v>
      </c>
      <c r="I48" s="12">
        <f t="shared" si="4"/>
        <v>-0.12761134836799215</v>
      </c>
    </row>
    <row r="49" spans="1:9" s="9" customFormat="1">
      <c r="A49" s="31">
        <v>341.1</v>
      </c>
      <c r="B49" s="10">
        <f t="shared" si="0"/>
        <v>3.007000000000005</v>
      </c>
      <c r="C49" s="39">
        <v>338.09300000000002</v>
      </c>
      <c r="D49" s="14">
        <v>0.4</v>
      </c>
      <c r="E49" s="15"/>
      <c r="F49">
        <f t="shared" si="1"/>
        <v>341.07374774081603</v>
      </c>
      <c r="G49" s="12">
        <f t="shared" si="2"/>
        <v>2.62522591839911E-2</v>
      </c>
      <c r="H49" s="12">
        <f t="shared" si="3"/>
        <v>340.90280907332806</v>
      </c>
      <c r="I49" s="12">
        <f t="shared" si="4"/>
        <v>0.19719092667196492</v>
      </c>
    </row>
    <row r="50" spans="1:9" s="9" customFormat="1">
      <c r="A50" s="42">
        <v>511.35</v>
      </c>
      <c r="B50" s="43">
        <f t="shared" si="0"/>
        <v>6.4190000000000396</v>
      </c>
      <c r="C50" s="48">
        <v>504.93099999999998</v>
      </c>
      <c r="D50" s="49">
        <v>0.4</v>
      </c>
      <c r="E50" s="50"/>
      <c r="F50">
        <f t="shared" si="1"/>
        <v>508.82617213707192</v>
      </c>
      <c r="G50" s="45">
        <f t="shared" si="2"/>
        <v>2.5238278629281012</v>
      </c>
      <c r="H50" s="12">
        <f t="shared" si="3"/>
        <v>508.59883955617602</v>
      </c>
      <c r="I50" s="12">
        <f t="shared" si="4"/>
        <v>2.7511604438240056</v>
      </c>
    </row>
    <row r="51" spans="1:9" s="9" customFormat="1">
      <c r="A51" s="4"/>
      <c r="B51" s="10"/>
      <c r="C51" s="39"/>
      <c r="D51" s="15"/>
      <c r="E51" s="15"/>
      <c r="F51"/>
      <c r="G51" s="12"/>
      <c r="H51" s="12"/>
      <c r="I51" s="12"/>
    </row>
    <row r="52" spans="1:9" s="5" customFormat="1">
      <c r="A52" s="41">
        <v>-435.27600000000001</v>
      </c>
      <c r="B52" s="10">
        <f>A52-C52</f>
        <v>0</v>
      </c>
      <c r="C52" s="41">
        <v>-435.27600000000001</v>
      </c>
      <c r="D52" s="7">
        <v>0</v>
      </c>
      <c r="E52" s="5" t="s">
        <v>11</v>
      </c>
      <c r="F52">
        <f t="shared" si="1"/>
        <v>-435.27600000000001</v>
      </c>
      <c r="G52" s="12">
        <f t="shared" si="2"/>
        <v>0</v>
      </c>
      <c r="H52" s="12">
        <f t="shared" si="3"/>
        <v>-435.27600000000001</v>
      </c>
      <c r="I52" s="12">
        <f t="shared" si="4"/>
        <v>0</v>
      </c>
    </row>
    <row r="53" spans="1:9">
      <c r="A53" s="41">
        <v>-425.08</v>
      </c>
      <c r="B53" s="10">
        <f t="shared" si="0"/>
        <v>0</v>
      </c>
      <c r="C53" s="41">
        <v>-425.08</v>
      </c>
      <c r="D53" s="8">
        <v>0</v>
      </c>
      <c r="F53">
        <f t="shared" si="1"/>
        <v>-425.08</v>
      </c>
      <c r="G53" s="12">
        <f t="shared" si="2"/>
        <v>0</v>
      </c>
      <c r="H53" s="12">
        <f t="shared" si="3"/>
        <v>-425.08</v>
      </c>
      <c r="I53" s="12">
        <f t="shared" si="4"/>
        <v>0</v>
      </c>
    </row>
    <row r="54" spans="1:9">
      <c r="A54" s="41">
        <v>-239.12799999999999</v>
      </c>
      <c r="B54" s="10">
        <f>A54-C54</f>
        <v>0</v>
      </c>
      <c r="C54" s="41">
        <v>-239.12799999999999</v>
      </c>
      <c r="D54" s="8">
        <v>0</v>
      </c>
      <c r="F54">
        <f t="shared" si="1"/>
        <v>-239.12799999999999</v>
      </c>
      <c r="G54" s="12">
        <f t="shared" si="2"/>
        <v>0</v>
      </c>
      <c r="H54" s="12">
        <f t="shared" si="3"/>
        <v>-239.12799999999999</v>
      </c>
      <c r="I54" s="12">
        <f t="shared" si="4"/>
        <v>0</v>
      </c>
    </row>
    <row r="55" spans="1:9">
      <c r="A55" s="41">
        <v>-47.734400000000001</v>
      </c>
      <c r="B55" s="10">
        <f t="shared" si="0"/>
        <v>0</v>
      </c>
      <c r="C55" s="41">
        <v>-47.734400000000001</v>
      </c>
      <c r="D55" s="8">
        <v>0</v>
      </c>
      <c r="F55">
        <f t="shared" si="1"/>
        <v>-47.734400000000001</v>
      </c>
      <c r="G55" s="12">
        <f t="shared" si="2"/>
        <v>0</v>
      </c>
      <c r="H55" s="12">
        <f t="shared" si="3"/>
        <v>-47.734400000000001</v>
      </c>
      <c r="I55" s="12">
        <f t="shared" si="4"/>
        <v>0</v>
      </c>
    </row>
    <row r="56" spans="1:9">
      <c r="A56" s="41">
        <v>-35.167400000000001</v>
      </c>
      <c r="B56" s="10">
        <f t="shared" si="0"/>
        <v>0</v>
      </c>
      <c r="C56" s="41">
        <v>-35.167400000000001</v>
      </c>
      <c r="D56" s="8">
        <v>0</v>
      </c>
      <c r="F56">
        <f t="shared" si="1"/>
        <v>-35.167400000000001</v>
      </c>
      <c r="G56" s="12">
        <f t="shared" si="2"/>
        <v>0</v>
      </c>
      <c r="H56" s="12">
        <f t="shared" si="3"/>
        <v>-35.167400000000001</v>
      </c>
      <c r="I56" s="12">
        <f t="shared" si="4"/>
        <v>0</v>
      </c>
    </row>
    <row r="57" spans="1:9">
      <c r="A57" s="41">
        <v>-6.5302800000000003</v>
      </c>
      <c r="B57" s="10">
        <f t="shared" si="0"/>
        <v>0</v>
      </c>
      <c r="C57" s="41">
        <v>-6.5302800000000003</v>
      </c>
      <c r="D57" s="8">
        <v>0</v>
      </c>
      <c r="F57">
        <f t="shared" si="1"/>
        <v>-6.5302800000000003</v>
      </c>
      <c r="G57" s="12">
        <f t="shared" si="2"/>
        <v>0</v>
      </c>
      <c r="H57" s="12">
        <f t="shared" si="3"/>
        <v>-6.5302800000000003</v>
      </c>
      <c r="I57" s="12">
        <f t="shared" si="4"/>
        <v>0</v>
      </c>
    </row>
    <row r="58" spans="1:9">
      <c r="A58" s="41">
        <v>154.15700000000001</v>
      </c>
      <c r="B58" s="10">
        <f t="shared" si="0"/>
        <v>0</v>
      </c>
      <c r="C58" s="41">
        <v>154.15700000000001</v>
      </c>
      <c r="D58" s="8">
        <v>0</v>
      </c>
      <c r="F58">
        <f t="shared" si="1"/>
        <v>154.15700000000001</v>
      </c>
      <c r="G58" s="12">
        <f t="shared" si="2"/>
        <v>0</v>
      </c>
      <c r="H58" s="12">
        <f t="shared" si="3"/>
        <v>154.15700000000001</v>
      </c>
      <c r="I58" s="12">
        <f t="shared" si="4"/>
        <v>0</v>
      </c>
    </row>
    <row r="59" spans="1:9">
      <c r="A59" s="41">
        <v>200.477</v>
      </c>
      <c r="B59" s="10">
        <f t="shared" si="0"/>
        <v>0</v>
      </c>
      <c r="C59" s="41">
        <v>200.477</v>
      </c>
      <c r="D59" s="8">
        <v>0</v>
      </c>
      <c r="F59">
        <f t="shared" si="1"/>
        <v>200.477</v>
      </c>
      <c r="G59" s="12">
        <f t="shared" si="2"/>
        <v>0</v>
      </c>
      <c r="H59" s="12">
        <f t="shared" si="3"/>
        <v>200.477</v>
      </c>
      <c r="I59" s="12">
        <f t="shared" si="4"/>
        <v>0</v>
      </c>
    </row>
    <row r="60" spans="1:9">
      <c r="A60" s="41">
        <v>251.81100000000001</v>
      </c>
      <c r="B60" s="10">
        <f t="shared" si="0"/>
        <v>0</v>
      </c>
      <c r="C60" s="41">
        <v>251.81100000000001</v>
      </c>
      <c r="D60" s="8">
        <v>0</v>
      </c>
      <c r="F60">
        <f t="shared" si="1"/>
        <v>251.81100000000001</v>
      </c>
      <c r="G60" s="12">
        <f t="shared" si="2"/>
        <v>0</v>
      </c>
      <c r="H60" s="12">
        <f t="shared" si="3"/>
        <v>251.81100000000001</v>
      </c>
      <c r="I60" s="12">
        <f t="shared" si="4"/>
        <v>0</v>
      </c>
    </row>
    <row r="61" spans="1:9">
      <c r="A61" s="41">
        <v>341.10399999999998</v>
      </c>
      <c r="B61" s="10">
        <f t="shared" si="0"/>
        <v>0</v>
      </c>
      <c r="C61" s="41">
        <v>341.10399999999998</v>
      </c>
      <c r="D61" s="8">
        <v>0</v>
      </c>
      <c r="F61">
        <f t="shared" si="1"/>
        <v>341.10399999999998</v>
      </c>
      <c r="G61" s="12">
        <f t="shared" si="2"/>
        <v>0</v>
      </c>
      <c r="H61" s="12">
        <f t="shared" si="3"/>
        <v>341.10399999999998</v>
      </c>
      <c r="I61" s="12">
        <f t="shared" si="4"/>
        <v>0</v>
      </c>
    </row>
    <row r="62" spans="1:9">
      <c r="A62" s="51">
        <v>511.34899999999999</v>
      </c>
      <c r="B62" s="43">
        <f t="shared" si="0"/>
        <v>0</v>
      </c>
      <c r="C62" s="51">
        <v>511.34899999999999</v>
      </c>
      <c r="D62" s="52">
        <v>0</v>
      </c>
      <c r="E62" s="44"/>
      <c r="F62">
        <f t="shared" si="1"/>
        <v>511.34899999999999</v>
      </c>
      <c r="G62" s="45">
        <f t="shared" si="2"/>
        <v>0</v>
      </c>
      <c r="H62" s="12">
        <f t="shared" si="3"/>
        <v>511.34899999999999</v>
      </c>
      <c r="I62" s="12">
        <f t="shared" si="4"/>
        <v>0</v>
      </c>
    </row>
    <row r="63" spans="1:9">
      <c r="A63" s="31"/>
      <c r="B63" s="10"/>
      <c r="C63" s="41"/>
      <c r="D63" s="8"/>
      <c r="G63" s="12"/>
      <c r="H63" s="12"/>
      <c r="I63" s="12"/>
    </row>
    <row r="64" spans="1:9" s="5" customFormat="1">
      <c r="A64" s="31">
        <v>-435.28</v>
      </c>
      <c r="B64" s="10">
        <f t="shared" si="0"/>
        <v>2.4580000000000268</v>
      </c>
      <c r="C64" s="37">
        <v>-437.738</v>
      </c>
      <c r="D64" s="5">
        <v>-0.4</v>
      </c>
      <c r="E64" s="5" t="s">
        <v>12</v>
      </c>
      <c r="F64">
        <f t="shared" si="1"/>
        <v>-435.30879756758401</v>
      </c>
      <c r="G64" s="12">
        <f t="shared" si="2"/>
        <v>2.8797567584035733E-2</v>
      </c>
      <c r="H64" s="12">
        <f t="shared" si="3"/>
        <v>-435.30989753603205</v>
      </c>
      <c r="I64" s="12">
        <f t="shared" si="4"/>
        <v>2.9897536032081007E-2</v>
      </c>
    </row>
    <row r="65" spans="1:9" s="6" customFormat="1">
      <c r="A65" s="31">
        <v>-425.08</v>
      </c>
      <c r="B65" s="10">
        <f t="shared" si="0"/>
        <v>2.2540000000000191</v>
      </c>
      <c r="C65" s="35">
        <v>-427.334</v>
      </c>
      <c r="D65" s="6">
        <v>-0.4</v>
      </c>
      <c r="F65">
        <f t="shared" si="1"/>
        <v>-424.95223597891203</v>
      </c>
      <c r="G65" s="12">
        <f t="shared" si="2"/>
        <v>-0.12776402108795537</v>
      </c>
      <c r="H65" s="12">
        <f t="shared" si="3"/>
        <v>-424.94730895177599</v>
      </c>
      <c r="I65" s="12">
        <f t="shared" si="4"/>
        <v>-0.13269104822398958</v>
      </c>
    </row>
    <row r="66" spans="1:9" s="6" customFormat="1">
      <c r="A66" s="31">
        <v>-239.13</v>
      </c>
      <c r="B66" s="10">
        <f t="shared" si="0"/>
        <v>1.6479999999999961</v>
      </c>
      <c r="C66" s="35">
        <v>-240.77799999999999</v>
      </c>
      <c r="D66" s="6">
        <v>-0.4</v>
      </c>
      <c r="F66">
        <f t="shared" si="1"/>
        <v>-239.24686268630398</v>
      </c>
      <c r="G66" s="12">
        <f t="shared" si="2"/>
        <v>0.11686268630398899</v>
      </c>
      <c r="H66" s="12">
        <f t="shared" si="3"/>
        <v>-239.13386451459203</v>
      </c>
      <c r="I66" s="12">
        <f t="shared" si="4"/>
        <v>3.8645145920384039E-3</v>
      </c>
    </row>
    <row r="67" spans="1:9" s="6" customFormat="1">
      <c r="A67" s="31">
        <v>-47.73</v>
      </c>
      <c r="B67" s="10">
        <f t="shared" si="0"/>
        <v>1.0226000000000042</v>
      </c>
      <c r="C67" s="35">
        <v>-48.752600000000001</v>
      </c>
      <c r="D67" s="6">
        <v>-0.4</v>
      </c>
      <c r="F67">
        <f t="shared" si="1"/>
        <v>-48.097027844956799</v>
      </c>
      <c r="G67" s="12">
        <f t="shared" si="2"/>
        <v>0.36702784495680163</v>
      </c>
      <c r="H67" s="12">
        <f t="shared" si="3"/>
        <v>-47.872790127126393</v>
      </c>
      <c r="I67" s="12">
        <f t="shared" si="4"/>
        <v>0.14279012712639627</v>
      </c>
    </row>
    <row r="68" spans="1:9" s="6" customFormat="1">
      <c r="A68" s="31">
        <v>-35.17</v>
      </c>
      <c r="B68" s="10">
        <f t="shared" si="0"/>
        <v>0.85660000000000025</v>
      </c>
      <c r="C68" s="35">
        <v>-36.026600000000002</v>
      </c>
      <c r="D68" s="6">
        <v>-0.4</v>
      </c>
      <c r="F68">
        <f t="shared" ref="F68:F111" si="5">C68+$K$3*D68+$K$4*D68*D68+$K$5*D68*D68*D68+$K$6*C68*D68+$K$7*C68*D68*D68+$K$8*C68*D68*D68*D68</f>
        <v>-35.429053721788797</v>
      </c>
      <c r="G68" s="12">
        <f t="shared" si="2"/>
        <v>0.2590537217887956</v>
      </c>
      <c r="H68" s="12">
        <f t="shared" ref="H68:H111" si="6">C68+$N$3*D68+$N$4*D68*D68+$N$5*D68*D68*D68+$N$6*C68*D68+$N$7*C68*D68*D68+$N$8*C68*D68*D68*D68</f>
        <v>-35.197443883062398</v>
      </c>
      <c r="I68" s="12">
        <f t="shared" ref="I68:I111" si="7">A68-H68</f>
        <v>2.7443883062396424E-2</v>
      </c>
    </row>
    <row r="69" spans="1:9" s="6" customFormat="1">
      <c r="A69" s="31">
        <v>-6.53</v>
      </c>
      <c r="B69" s="10">
        <f t="shared" si="0"/>
        <v>0.7706299999999997</v>
      </c>
      <c r="C69" s="35">
        <v>-7.30063</v>
      </c>
      <c r="D69" s="6">
        <v>-0.4</v>
      </c>
      <c r="F69">
        <f t="shared" si="5"/>
        <v>-6.8340635738318385</v>
      </c>
      <c r="G69" s="12">
        <f t="shared" si="2"/>
        <v>0.30406357383183824</v>
      </c>
      <c r="H69" s="12">
        <f t="shared" si="6"/>
        <v>-6.5858128955883197</v>
      </c>
      <c r="I69" s="12">
        <f t="shared" si="7"/>
        <v>5.5812895588319478E-2</v>
      </c>
    </row>
    <row r="70" spans="1:9" s="6" customFormat="1">
      <c r="A70" s="31">
        <v>154.16</v>
      </c>
      <c r="B70" s="10">
        <f t="shared" si="0"/>
        <v>0.21099999999998431</v>
      </c>
      <c r="C70" s="35">
        <v>153.94900000000001</v>
      </c>
      <c r="D70" s="6">
        <v>-0.4</v>
      </c>
      <c r="F70">
        <f t="shared" si="5"/>
        <v>153.68032745323202</v>
      </c>
      <c r="G70" s="12">
        <f t="shared" si="2"/>
        <v>0.47967254676797211</v>
      </c>
      <c r="H70" s="12">
        <f t="shared" si="6"/>
        <v>154.02198939713597</v>
      </c>
      <c r="I70" s="12">
        <f t="shared" si="7"/>
        <v>0.13801060286402844</v>
      </c>
    </row>
    <row r="71" spans="1:9" s="6" customFormat="1">
      <c r="A71" s="31">
        <v>200.48</v>
      </c>
      <c r="B71" s="10">
        <f t="shared" si="0"/>
        <v>4.9999999999982947E-2</v>
      </c>
      <c r="C71" s="35">
        <v>200.43</v>
      </c>
      <c r="D71" s="6">
        <v>-0.4</v>
      </c>
      <c r="F71">
        <f t="shared" si="5"/>
        <v>199.94939119823999</v>
      </c>
      <c r="G71" s="12">
        <f t="shared" si="2"/>
        <v>0.53060880175999614</v>
      </c>
      <c r="H71" s="12">
        <f t="shared" si="6"/>
        <v>200.31797939952</v>
      </c>
      <c r="I71" s="12">
        <f t="shared" si="7"/>
        <v>0.16202060047999112</v>
      </c>
    </row>
    <row r="72" spans="1:9" s="6" customFormat="1">
      <c r="A72" s="31">
        <v>251.81</v>
      </c>
      <c r="B72" s="10">
        <f t="shared" si="0"/>
        <v>-0.15799999999998704</v>
      </c>
      <c r="C72" s="35">
        <v>251.96799999999999</v>
      </c>
      <c r="D72" s="6">
        <v>-0.4</v>
      </c>
      <c r="F72">
        <f t="shared" si="5"/>
        <v>251.252396884224</v>
      </c>
      <c r="G72" s="12">
        <f t="shared" si="2"/>
        <v>0.55760311577600419</v>
      </c>
      <c r="H72" s="12">
        <f t="shared" si="6"/>
        <v>251.65084084275196</v>
      </c>
      <c r="I72" s="12">
        <f t="shared" si="7"/>
        <v>0.15915915724804108</v>
      </c>
    </row>
    <row r="73" spans="1:9" s="6" customFormat="1">
      <c r="A73" s="31">
        <v>341.1</v>
      </c>
      <c r="B73" s="10">
        <f t="shared" si="0"/>
        <v>-0.78899999999998727</v>
      </c>
      <c r="C73" s="35">
        <v>341.88900000000001</v>
      </c>
      <c r="D73" s="6">
        <v>-0.4</v>
      </c>
      <c r="F73">
        <f t="shared" si="5"/>
        <v>340.76339021515201</v>
      </c>
      <c r="G73" s="12">
        <f t="shared" si="2"/>
        <v>0.33660978484800808</v>
      </c>
      <c r="H73" s="12">
        <f t="shared" si="6"/>
        <v>341.21392504929599</v>
      </c>
      <c r="I73" s="12">
        <f t="shared" si="7"/>
        <v>-0.1139250492959718</v>
      </c>
    </row>
    <row r="74" spans="1:9" s="6" customFormat="1">
      <c r="A74" s="42">
        <v>511.35</v>
      </c>
      <c r="B74" s="43">
        <f t="shared" si="0"/>
        <v>-4.2899999999999636</v>
      </c>
      <c r="C74" s="46">
        <v>515.64</v>
      </c>
      <c r="D74" s="47">
        <v>-0.4</v>
      </c>
      <c r="E74" s="47"/>
      <c r="F74">
        <f t="shared" si="5"/>
        <v>513.72214959552014</v>
      </c>
      <c r="G74" s="45">
        <f t="shared" si="2"/>
        <v>-2.3721495955201135</v>
      </c>
      <c r="H74" s="12">
        <f t="shared" si="6"/>
        <v>514.27333768896005</v>
      </c>
      <c r="I74" s="12">
        <f t="shared" si="7"/>
        <v>-2.9233376889600322</v>
      </c>
    </row>
    <row r="75" spans="1:9" s="6" customFormat="1">
      <c r="A75" s="4"/>
      <c r="B75" s="10"/>
      <c r="C75" s="35"/>
      <c r="F75"/>
      <c r="G75" s="12"/>
      <c r="H75" s="12"/>
      <c r="I75" s="12"/>
    </row>
    <row r="76" spans="1:9" s="6" customFormat="1">
      <c r="A76" s="4"/>
      <c r="B76" s="10"/>
      <c r="C76" s="35"/>
      <c r="F76"/>
      <c r="G76" s="12"/>
      <c r="H76" s="12"/>
      <c r="I76" s="12"/>
    </row>
    <row r="77" spans="1:9" s="5" customFormat="1">
      <c r="A77" s="31">
        <v>-435.28</v>
      </c>
      <c r="B77" s="10">
        <f t="shared" si="0"/>
        <v>5.0450000000000159</v>
      </c>
      <c r="C77" s="37">
        <v>-440.32499999999999</v>
      </c>
      <c r="D77" s="5">
        <v>-0.8</v>
      </c>
      <c r="E77" s="5" t="s">
        <v>13</v>
      </c>
      <c r="F77">
        <f t="shared" si="5"/>
        <v>-434.71479430479997</v>
      </c>
      <c r="G77" s="12">
        <f t="shared" si="2"/>
        <v>-0.56520569520000663</v>
      </c>
      <c r="H77" s="12">
        <f t="shared" si="6"/>
        <v>-434.55021949040008</v>
      </c>
      <c r="I77" s="12">
        <f t="shared" si="7"/>
        <v>-0.72978050959989105</v>
      </c>
    </row>
    <row r="78" spans="1:9">
      <c r="A78" s="31">
        <v>-425.08</v>
      </c>
      <c r="B78" s="10">
        <f t="shared" si="0"/>
        <v>5.3269999999999982</v>
      </c>
      <c r="C78" s="34">
        <v>-430.40699999999998</v>
      </c>
      <c r="D78" s="6">
        <v>-0.8</v>
      </c>
      <c r="F78">
        <f t="shared" si="5"/>
        <v>-424.87828471868801</v>
      </c>
      <c r="G78" s="12">
        <f t="shared" si="2"/>
        <v>-0.20171528131197647</v>
      </c>
      <c r="H78" s="12">
        <f t="shared" si="6"/>
        <v>-424.707046912544</v>
      </c>
      <c r="I78" s="12">
        <f t="shared" si="7"/>
        <v>-0.37295308745598277</v>
      </c>
    </row>
    <row r="79" spans="1:9">
      <c r="A79" s="31">
        <v>-239.13</v>
      </c>
      <c r="B79" s="10">
        <f t="shared" si="0"/>
        <v>4.3509999999999991</v>
      </c>
      <c r="C79" s="34">
        <v>-243.48099999999999</v>
      </c>
      <c r="D79" s="6">
        <v>-0.8</v>
      </c>
      <c r="F79">
        <f t="shared" si="5"/>
        <v>-239.48814649590403</v>
      </c>
      <c r="G79" s="12">
        <f t="shared" si="2"/>
        <v>0.35814649590403747</v>
      </c>
      <c r="H79" s="12">
        <f t="shared" si="6"/>
        <v>-239.19133030755199</v>
      </c>
      <c r="I79" s="12">
        <f t="shared" si="7"/>
        <v>6.1330307551997976E-2</v>
      </c>
    </row>
    <row r="80" spans="1:9">
      <c r="A80" s="31">
        <v>-47.73</v>
      </c>
      <c r="B80" s="10">
        <f t="shared" si="0"/>
        <v>3.1567000000000007</v>
      </c>
      <c r="C80" s="34">
        <v>-50.886699999999998</v>
      </c>
      <c r="D80" s="6">
        <v>-0.8</v>
      </c>
      <c r="F80">
        <f t="shared" si="5"/>
        <v>-48.4762813839328</v>
      </c>
      <c r="G80" s="12">
        <f t="shared" si="2"/>
        <v>0.74628138393280352</v>
      </c>
      <c r="H80" s="12">
        <f t="shared" si="6"/>
        <v>-48.050078804086404</v>
      </c>
      <c r="I80" s="12">
        <f t="shared" si="7"/>
        <v>0.32007880408640688</v>
      </c>
    </row>
    <row r="81" spans="1:9">
      <c r="A81" s="31">
        <v>-35.17</v>
      </c>
      <c r="B81" s="10">
        <f t="shared" si="0"/>
        <v>2.7584000000000017</v>
      </c>
      <c r="C81" s="35">
        <v>-37.928400000000003</v>
      </c>
      <c r="D81" s="6">
        <v>-0.8</v>
      </c>
      <c r="F81">
        <f t="shared" si="5"/>
        <v>-35.624452167385606</v>
      </c>
      <c r="G81" s="12">
        <f t="shared" si="2"/>
        <v>0.4544521673856039</v>
      </c>
      <c r="H81" s="12">
        <f t="shared" si="6"/>
        <v>-35.189544097932803</v>
      </c>
      <c r="I81" s="12">
        <f t="shared" si="7"/>
        <v>1.9544097932801208E-2</v>
      </c>
    </row>
    <row r="82" spans="1:9">
      <c r="A82" s="31">
        <v>-6.53</v>
      </c>
      <c r="B82" s="10">
        <f t="shared" si="0"/>
        <v>2.5982899999999995</v>
      </c>
      <c r="C82" s="34">
        <v>-9.1282899999999998</v>
      </c>
      <c r="D82" s="6">
        <v>-0.8</v>
      </c>
      <c r="F82">
        <f t="shared" si="5"/>
        <v>-7.0609758519913601</v>
      </c>
      <c r="G82" s="12">
        <f t="shared" si="2"/>
        <v>0.53097585199135988</v>
      </c>
      <c r="H82" s="12">
        <f t="shared" si="6"/>
        <v>-6.6067196382396789</v>
      </c>
      <c r="I82" s="12">
        <f t="shared" si="7"/>
        <v>7.6719638239678645E-2</v>
      </c>
    </row>
    <row r="83" spans="1:9">
      <c r="A83" s="31">
        <v>154.16</v>
      </c>
      <c r="B83" s="10">
        <f t="shared" si="0"/>
        <v>1.2680000000000007</v>
      </c>
      <c r="C83" s="34">
        <v>152.892</v>
      </c>
      <c r="D83" s="6">
        <v>-0.8</v>
      </c>
      <c r="F83">
        <f t="shared" si="5"/>
        <v>153.62808804492798</v>
      </c>
      <c r="G83" s="12">
        <f t="shared" si="2"/>
        <v>0.53191195507201883</v>
      </c>
      <c r="H83" s="12">
        <f t="shared" si="6"/>
        <v>154.19119078566399</v>
      </c>
      <c r="I83" s="12">
        <f t="shared" si="7"/>
        <v>-3.1190785663994802E-2</v>
      </c>
    </row>
    <row r="84" spans="1:9">
      <c r="A84" s="31">
        <v>200.48</v>
      </c>
      <c r="B84" s="10">
        <f t="shared" si="0"/>
        <v>0.84999999999999432</v>
      </c>
      <c r="C84" s="34">
        <v>199.63</v>
      </c>
      <c r="D84" s="6">
        <v>-0.8</v>
      </c>
      <c r="F84">
        <f t="shared" si="5"/>
        <v>199.98206919391998</v>
      </c>
      <c r="G84" s="12">
        <f t="shared" si="2"/>
        <v>0.4979308060800065</v>
      </c>
      <c r="H84" s="12">
        <f t="shared" si="6"/>
        <v>200.57657089695996</v>
      </c>
      <c r="I84" s="12">
        <f t="shared" si="7"/>
        <v>-9.6570896959974561E-2</v>
      </c>
    </row>
    <row r="85" spans="1:9">
      <c r="A85" s="31">
        <v>251.81</v>
      </c>
      <c r="B85" s="10">
        <f t="shared" si="0"/>
        <v>0.39199999999999591</v>
      </c>
      <c r="C85" s="34">
        <v>251.41800000000001</v>
      </c>
      <c r="D85" s="6">
        <v>-0.8</v>
      </c>
      <c r="F85">
        <f t="shared" si="5"/>
        <v>251.34455744211198</v>
      </c>
      <c r="G85" s="12">
        <f t="shared" si="2"/>
        <v>0.46544255788802502</v>
      </c>
      <c r="H85" s="12">
        <f t="shared" si="6"/>
        <v>251.973850737856</v>
      </c>
      <c r="I85" s="12">
        <f t="shared" si="7"/>
        <v>-0.16385073785599502</v>
      </c>
    </row>
    <row r="86" spans="1:9">
      <c r="A86" s="31">
        <v>341.1</v>
      </c>
      <c r="B86" s="10">
        <f t="shared" ref="B86:B111" si="8">A86-C86</f>
        <v>-0.43299999999999272</v>
      </c>
      <c r="C86" s="34">
        <v>341.53300000000002</v>
      </c>
      <c r="D86" s="6">
        <v>-0.8</v>
      </c>
      <c r="F86">
        <f t="shared" si="5"/>
        <v>340.71913511427204</v>
      </c>
      <c r="G86" s="12">
        <f t="shared" ref="G86:G111" si="9">A86-F86</f>
        <v>0.38086488572798771</v>
      </c>
      <c r="H86" s="12">
        <f t="shared" si="6"/>
        <v>341.408968387936</v>
      </c>
      <c r="I86" s="12">
        <f t="shared" si="7"/>
        <v>-0.30896838793597681</v>
      </c>
    </row>
    <row r="87" spans="1:9">
      <c r="A87" s="42">
        <v>511.35</v>
      </c>
      <c r="B87" s="43">
        <f t="shared" si="8"/>
        <v>-3.2450000000000045</v>
      </c>
      <c r="C87" s="53">
        <v>514.59500000000003</v>
      </c>
      <c r="D87" s="47">
        <v>-0.8</v>
      </c>
      <c r="E87" s="44"/>
      <c r="F87">
        <f t="shared" si="5"/>
        <v>512.35918572848004</v>
      </c>
      <c r="G87" s="45">
        <f t="shared" si="9"/>
        <v>-1.0091857284800199</v>
      </c>
      <c r="H87" s="12">
        <f t="shared" si="6"/>
        <v>513.16528343823995</v>
      </c>
      <c r="I87" s="12">
        <f t="shared" si="7"/>
        <v>-1.8152834382399305</v>
      </c>
    </row>
    <row r="88" spans="1:9">
      <c r="B88" s="10"/>
      <c r="D88" s="6"/>
      <c r="G88" s="12"/>
      <c r="H88" s="12"/>
      <c r="I88" s="12"/>
    </row>
    <row r="89" spans="1:9">
      <c r="A89" s="31">
        <v>-435.28</v>
      </c>
      <c r="B89" s="10">
        <f t="shared" si="8"/>
        <v>8.7080000000000268</v>
      </c>
      <c r="C89" s="34">
        <v>-443.988</v>
      </c>
      <c r="D89" s="5">
        <v>-1.1000000000000001</v>
      </c>
      <c r="E89" t="s">
        <v>25</v>
      </c>
      <c r="F89">
        <f t="shared" si="5"/>
        <v>-435.74191318417598</v>
      </c>
      <c r="G89" s="12">
        <f t="shared" si="9"/>
        <v>0.46191318417601224</v>
      </c>
      <c r="H89" s="12">
        <f t="shared" si="6"/>
        <v>-435.29224569900794</v>
      </c>
      <c r="I89" s="12">
        <f t="shared" si="7"/>
        <v>1.2245699007962685E-2</v>
      </c>
    </row>
    <row r="90" spans="1:9">
      <c r="A90" s="31">
        <v>-425.08</v>
      </c>
      <c r="B90" s="10">
        <f t="shared" si="8"/>
        <v>8.55600000000004</v>
      </c>
      <c r="C90" s="34">
        <v>-433.63600000000002</v>
      </c>
      <c r="D90" s="5">
        <v>-1.1000000000000001</v>
      </c>
      <c r="F90">
        <f t="shared" si="5"/>
        <v>-425.49734207867203</v>
      </c>
      <c r="G90" s="12">
        <f t="shared" si="9"/>
        <v>0.41734207867204987</v>
      </c>
      <c r="H90" s="12">
        <f t="shared" si="6"/>
        <v>-425.04784266857604</v>
      </c>
      <c r="I90" s="12">
        <f t="shared" si="7"/>
        <v>-3.2157331423945834E-2</v>
      </c>
    </row>
    <row r="91" spans="1:9">
      <c r="A91" s="31">
        <v>-239.13</v>
      </c>
      <c r="B91" s="10">
        <f t="shared" si="8"/>
        <v>6.7539999999999907</v>
      </c>
      <c r="C91" s="34">
        <v>-245.88399999999999</v>
      </c>
      <c r="D91" s="5">
        <v>-1.1000000000000001</v>
      </c>
      <c r="F91">
        <f t="shared" si="5"/>
        <v>-239.69375685836798</v>
      </c>
      <c r="G91" s="12">
        <f t="shared" si="9"/>
        <v>0.56375685836798084</v>
      </c>
      <c r="H91" s="12">
        <f t="shared" si="6"/>
        <v>-239.24730578974399</v>
      </c>
      <c r="I91" s="12">
        <f t="shared" si="7"/>
        <v>0.11730578974399464</v>
      </c>
    </row>
    <row r="92" spans="1:9">
      <c r="A92" s="31">
        <v>-47.73</v>
      </c>
      <c r="B92" s="10">
        <f t="shared" si="8"/>
        <v>5.0747</v>
      </c>
      <c r="C92" s="34">
        <v>-52.804699999999997</v>
      </c>
      <c r="D92" s="5">
        <v>-1.1000000000000001</v>
      </c>
      <c r="F92">
        <f t="shared" si="5"/>
        <v>-48.6181562158894</v>
      </c>
      <c r="G92" s="12">
        <f t="shared" si="9"/>
        <v>0.88815621588940274</v>
      </c>
      <c r="H92" s="12">
        <f t="shared" si="6"/>
        <v>-48.174839982780192</v>
      </c>
      <c r="I92" s="12">
        <f t="shared" si="7"/>
        <v>0.44483998278019499</v>
      </c>
    </row>
    <row r="93" spans="1:9">
      <c r="A93" s="31">
        <v>-35.17</v>
      </c>
      <c r="B93" s="10">
        <f t="shared" si="8"/>
        <v>4.5071000000000012</v>
      </c>
      <c r="C93" s="34">
        <v>-39.677100000000003</v>
      </c>
      <c r="D93" s="5">
        <v>-1.1000000000000001</v>
      </c>
      <c r="F93">
        <f t="shared" si="5"/>
        <v>-35.626789171394201</v>
      </c>
      <c r="G93" s="12">
        <f t="shared" si="9"/>
        <v>0.45678917139419895</v>
      </c>
      <c r="H93" s="12">
        <f t="shared" si="6"/>
        <v>-35.183686077998601</v>
      </c>
      <c r="I93" s="12">
        <f t="shared" si="7"/>
        <v>1.3686077998599444E-2</v>
      </c>
    </row>
    <row r="94" spans="1:9">
      <c r="A94" s="31">
        <v>-6.53</v>
      </c>
      <c r="B94" s="10">
        <f t="shared" si="8"/>
        <v>4.4346000000000005</v>
      </c>
      <c r="C94" s="34">
        <v>-10.964600000000001</v>
      </c>
      <c r="D94" s="5">
        <v>-1.1000000000000001</v>
      </c>
      <c r="F94">
        <f t="shared" si="5"/>
        <v>-7.2122559539691995</v>
      </c>
      <c r="G94" s="12">
        <f t="shared" si="9"/>
        <v>0.68225595396919925</v>
      </c>
      <c r="H94" s="12">
        <f t="shared" si="6"/>
        <v>-6.7696190367235989</v>
      </c>
      <c r="I94" s="12">
        <f t="shared" si="7"/>
        <v>0.23961903672359863</v>
      </c>
    </row>
    <row r="95" spans="1:9">
      <c r="A95" s="31">
        <v>154.16</v>
      </c>
      <c r="B95" s="10">
        <f t="shared" si="8"/>
        <v>2.5679999999999836</v>
      </c>
      <c r="C95" s="34">
        <v>151.59200000000001</v>
      </c>
      <c r="D95" s="5">
        <v>-1.1000000000000001</v>
      </c>
      <c r="F95">
        <f t="shared" si="5"/>
        <v>153.65739699898401</v>
      </c>
      <c r="G95" s="12">
        <f t="shared" si="9"/>
        <v>0.50260300101598432</v>
      </c>
      <c r="H95" s="12">
        <f t="shared" si="6"/>
        <v>154.09739464727204</v>
      </c>
      <c r="I95" s="12">
        <f t="shared" si="7"/>
        <v>6.2605352727956642E-2</v>
      </c>
    </row>
    <row r="96" spans="1:9">
      <c r="A96" s="31">
        <v>200.48</v>
      </c>
      <c r="B96" s="10">
        <f t="shared" si="8"/>
        <v>2.1469999999999914</v>
      </c>
      <c r="C96" s="34">
        <v>198.333</v>
      </c>
      <c r="D96" s="5">
        <v>-1.1000000000000001</v>
      </c>
      <c r="F96">
        <f t="shared" si="5"/>
        <v>199.913337690866</v>
      </c>
      <c r="G96" s="12">
        <f t="shared" si="9"/>
        <v>0.56666230913398863</v>
      </c>
      <c r="H96" s="12">
        <f t="shared" si="6"/>
        <v>200.35257645227799</v>
      </c>
      <c r="I96" s="12">
        <f t="shared" si="7"/>
        <v>0.12742354772200315</v>
      </c>
    </row>
    <row r="97" spans="1:9">
      <c r="A97" s="31">
        <v>251.81</v>
      </c>
      <c r="B97" s="10">
        <f t="shared" si="8"/>
        <v>1.382000000000005</v>
      </c>
      <c r="C97" s="34">
        <v>250.428</v>
      </c>
      <c r="D97" s="5">
        <v>-1.1000000000000001</v>
      </c>
      <c r="F97">
        <f t="shared" si="5"/>
        <v>251.46771672305599</v>
      </c>
      <c r="G97" s="12">
        <f t="shared" si="9"/>
        <v>0.34228327694401628</v>
      </c>
      <c r="H97" s="12">
        <f t="shared" si="6"/>
        <v>251.90610967004804</v>
      </c>
      <c r="I97" s="12">
        <f t="shared" si="7"/>
        <v>-9.6109670048036833E-2</v>
      </c>
    </row>
    <row r="98" spans="1:9">
      <c r="A98" s="31">
        <v>341.1</v>
      </c>
      <c r="B98" s="10">
        <f t="shared" si="8"/>
        <v>0.18900000000002137</v>
      </c>
      <c r="C98" s="34">
        <v>340.911</v>
      </c>
      <c r="D98" s="5">
        <v>-1.1000000000000001</v>
      </c>
      <c r="F98">
        <f t="shared" si="5"/>
        <v>341.01172052322198</v>
      </c>
      <c r="G98" s="12">
        <f t="shared" si="9"/>
        <v>8.8279476778041044E-2</v>
      </c>
      <c r="H98" s="12">
        <f t="shared" si="6"/>
        <v>341.448644388226</v>
      </c>
      <c r="I98" s="12">
        <f t="shared" si="7"/>
        <v>-0.34864438822597776</v>
      </c>
    </row>
    <row r="99" spans="1:9">
      <c r="A99" s="42">
        <v>511.35</v>
      </c>
      <c r="B99" s="43">
        <f t="shared" si="8"/>
        <v>-2.3880000000000337</v>
      </c>
      <c r="C99" s="53">
        <v>513.73800000000006</v>
      </c>
      <c r="D99" s="54">
        <v>-1.1000000000000001</v>
      </c>
      <c r="E99" s="44"/>
      <c r="F99">
        <f t="shared" si="5"/>
        <v>512.04519139367608</v>
      </c>
      <c r="G99" s="45">
        <f t="shared" si="9"/>
        <v>-0.69519139367605476</v>
      </c>
      <c r="H99" s="12">
        <f t="shared" si="6"/>
        <v>512.4793092395081</v>
      </c>
      <c r="I99" s="12">
        <f t="shared" si="7"/>
        <v>-1.1293092395080748</v>
      </c>
    </row>
    <row r="100" spans="1:9">
      <c r="B100" s="10"/>
      <c r="D100" s="6"/>
      <c r="G100" s="12"/>
      <c r="H100" s="12"/>
      <c r="I100" s="12"/>
    </row>
    <row r="101" spans="1:9">
      <c r="A101" s="31">
        <v>-435.28</v>
      </c>
      <c r="B101" s="10">
        <f t="shared" si="8"/>
        <v>8.7960000000000491</v>
      </c>
      <c r="C101" s="34">
        <v>-444.07600000000002</v>
      </c>
      <c r="D101">
        <v>-1.3</v>
      </c>
      <c r="E101" t="s">
        <v>26</v>
      </c>
      <c r="F101">
        <f t="shared" si="5"/>
        <v>-434.08758634670403</v>
      </c>
      <c r="G101" s="12">
        <f t="shared" si="9"/>
        <v>-1.1924136532959437</v>
      </c>
      <c r="H101" s="12">
        <f t="shared" si="6"/>
        <v>-433.34936155155202</v>
      </c>
      <c r="I101" s="12">
        <f t="shared" si="7"/>
        <v>-1.9306384484479509</v>
      </c>
    </row>
    <row r="102" spans="1:9">
      <c r="A102" s="31">
        <v>-425.08</v>
      </c>
      <c r="B102" s="10">
        <f t="shared" si="8"/>
        <v>10.40300000000002</v>
      </c>
      <c r="C102" s="34">
        <v>-435.483</v>
      </c>
      <c r="D102">
        <v>-1.3</v>
      </c>
      <c r="F102">
        <f t="shared" si="5"/>
        <v>-425.59379980138198</v>
      </c>
      <c r="G102" s="12">
        <f t="shared" si="9"/>
        <v>0.51379980138199244</v>
      </c>
      <c r="H102" s="12">
        <f t="shared" si="6"/>
        <v>-424.86422172966599</v>
      </c>
      <c r="I102" s="12">
        <f t="shared" si="7"/>
        <v>-0.21577827033399899</v>
      </c>
    </row>
    <row r="103" spans="1:9">
      <c r="A103" s="31">
        <v>-239.13</v>
      </c>
      <c r="B103" s="10">
        <f t="shared" si="8"/>
        <v>6.8600000000000136</v>
      </c>
      <c r="C103" s="34">
        <v>-245.99</v>
      </c>
      <c r="D103">
        <v>-1.3</v>
      </c>
      <c r="F103">
        <f t="shared" si="5"/>
        <v>-238.28865679745999</v>
      </c>
      <c r="G103" s="12">
        <f t="shared" si="9"/>
        <v>-0.84134320254000272</v>
      </c>
      <c r="H103" s="12">
        <f t="shared" si="6"/>
        <v>-237.74975643598003</v>
      </c>
      <c r="I103" s="12">
        <f t="shared" si="7"/>
        <v>-1.3802435640199633</v>
      </c>
    </row>
    <row r="104" spans="1:9">
      <c r="A104" s="31">
        <v>-47.73</v>
      </c>
      <c r="B104" s="10">
        <f t="shared" si="8"/>
        <v>5.2513000000000005</v>
      </c>
      <c r="C104" s="34">
        <v>-52.981299999999997</v>
      </c>
      <c r="D104">
        <v>-1.3</v>
      </c>
      <c r="F104">
        <f t="shared" si="5"/>
        <v>-47.508405524320189</v>
      </c>
      <c r="G104" s="12">
        <f t="shared" si="9"/>
        <v>-0.22159447567980806</v>
      </c>
      <c r="H104" s="12">
        <f t="shared" si="6"/>
        <v>-47.163720553232601</v>
      </c>
      <c r="I104" s="12">
        <f t="shared" si="7"/>
        <v>-0.56627944676739617</v>
      </c>
    </row>
    <row r="105" spans="1:9">
      <c r="A105" s="31">
        <v>-35.17</v>
      </c>
      <c r="B105" s="10">
        <f t="shared" si="8"/>
        <v>4.8322000000000003</v>
      </c>
      <c r="C105" s="34">
        <v>-40.002200000000002</v>
      </c>
      <c r="D105">
        <v>-1.3</v>
      </c>
      <c r="F105">
        <f t="shared" si="5"/>
        <v>-34.679160214138797</v>
      </c>
      <c r="G105" s="12">
        <f t="shared" si="9"/>
        <v>-0.4908397858612048</v>
      </c>
      <c r="H105" s="12">
        <f t="shared" si="6"/>
        <v>-34.347535488384402</v>
      </c>
      <c r="I105" s="12">
        <f t="shared" si="7"/>
        <v>-0.82246451161559975</v>
      </c>
    </row>
    <row r="106" spans="1:9">
      <c r="A106" s="31">
        <v>-6.53</v>
      </c>
      <c r="B106" s="10">
        <f t="shared" si="8"/>
        <v>4.4506000000000006</v>
      </c>
      <c r="C106" s="34">
        <v>-10.980600000000001</v>
      </c>
      <c r="D106">
        <v>-1.3</v>
      </c>
      <c r="F106">
        <f t="shared" si="5"/>
        <v>-5.9926391384124011</v>
      </c>
      <c r="G106" s="12">
        <f t="shared" si="9"/>
        <v>-0.5373608615875991</v>
      </c>
      <c r="H106" s="12">
        <f t="shared" si="6"/>
        <v>-5.6902174557012009</v>
      </c>
      <c r="I106" s="12">
        <f t="shared" si="7"/>
        <v>-0.83978254429879939</v>
      </c>
    </row>
    <row r="107" spans="1:9">
      <c r="A107" s="31">
        <v>154.16</v>
      </c>
      <c r="B107" s="10">
        <f t="shared" si="8"/>
        <v>2.6099999999999852</v>
      </c>
      <c r="C107" s="34">
        <v>151.55000000000001</v>
      </c>
      <c r="D107">
        <v>-1.3</v>
      </c>
      <c r="F107">
        <f t="shared" si="5"/>
        <v>154.6614075837</v>
      </c>
      <c r="G107" s="12">
        <f t="shared" si="9"/>
        <v>-0.50140758370000071</v>
      </c>
      <c r="H107" s="12">
        <f t="shared" si="6"/>
        <v>154.80028252509999</v>
      </c>
      <c r="I107" s="12">
        <f t="shared" si="7"/>
        <v>-0.64028252509999106</v>
      </c>
    </row>
    <row r="108" spans="1:9">
      <c r="A108" s="31">
        <v>200.48</v>
      </c>
      <c r="B108" s="10">
        <f t="shared" si="8"/>
        <v>2.3169999999999789</v>
      </c>
      <c r="C108" s="34">
        <v>198.16300000000001</v>
      </c>
      <c r="D108">
        <v>-1.3</v>
      </c>
      <c r="F108">
        <f t="shared" si="5"/>
        <v>200.73622106410201</v>
      </c>
      <c r="G108" s="12">
        <f t="shared" si="9"/>
        <v>-0.2562210641020215</v>
      </c>
      <c r="H108" s="12">
        <f t="shared" si="6"/>
        <v>200.828191581026</v>
      </c>
      <c r="I108" s="12">
        <f t="shared" si="7"/>
        <v>-0.34819158102601477</v>
      </c>
    </row>
    <row r="109" spans="1:9">
      <c r="A109" s="31">
        <v>251.81</v>
      </c>
      <c r="B109" s="10">
        <f t="shared" si="8"/>
        <v>1.2980000000000018</v>
      </c>
      <c r="C109" s="34">
        <v>250.512</v>
      </c>
      <c r="D109">
        <v>-1.3</v>
      </c>
      <c r="F109">
        <f t="shared" si="5"/>
        <v>252.480807571848</v>
      </c>
      <c r="G109" s="12">
        <f t="shared" si="9"/>
        <v>-0.67080757184800177</v>
      </c>
      <c r="H109" s="12">
        <f t="shared" si="6"/>
        <v>252.520101802824</v>
      </c>
      <c r="I109" s="12">
        <f t="shared" si="7"/>
        <v>-0.71010180282399915</v>
      </c>
    </row>
    <row r="110" spans="1:9">
      <c r="A110" s="31">
        <v>341.1</v>
      </c>
      <c r="B110" s="10">
        <f t="shared" si="8"/>
        <v>-6.0000000000002274E-2</v>
      </c>
      <c r="C110" s="34">
        <v>341.16</v>
      </c>
      <c r="D110">
        <v>-1.3</v>
      </c>
      <c r="F110">
        <f t="shared" si="5"/>
        <v>342.08219972364003</v>
      </c>
      <c r="G110" s="12">
        <f t="shared" si="9"/>
        <v>-0.98219972364000796</v>
      </c>
      <c r="H110" s="12">
        <f t="shared" si="6"/>
        <v>342.03027922332006</v>
      </c>
      <c r="I110" s="12">
        <f t="shared" si="7"/>
        <v>-0.93027922332004209</v>
      </c>
    </row>
    <row r="111" spans="1:9">
      <c r="A111" s="42">
        <v>511.35</v>
      </c>
      <c r="B111" s="43">
        <f t="shared" si="8"/>
        <v>-1.5649999999999409</v>
      </c>
      <c r="C111" s="53">
        <v>512.91499999999996</v>
      </c>
      <c r="D111" s="44">
        <v>-1.3</v>
      </c>
      <c r="E111" s="44"/>
      <c r="F111">
        <f t="shared" si="5"/>
        <v>511.85414294391001</v>
      </c>
      <c r="G111" s="45">
        <f t="shared" si="9"/>
        <v>-0.50414294390998293</v>
      </c>
      <c r="H111" s="12">
        <f t="shared" si="6"/>
        <v>511.62939363133</v>
      </c>
      <c r="I111" s="12">
        <f t="shared" si="7"/>
        <v>-0.27939363132998096</v>
      </c>
    </row>
  </sheetData>
  <sortState ref="C101:C111">
    <sortCondition ref="C101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workbookViewId="0">
      <selection activeCell="B4" sqref="B4:D76"/>
    </sheetView>
  </sheetViews>
  <sheetFormatPr baseColWidth="10" defaultColWidth="8.83203125" defaultRowHeight="15" x14ac:dyDescent="0"/>
  <cols>
    <col min="3" max="3" width="9.5" style="16" bestFit="1" customWidth="1"/>
    <col min="8" max="8" width="10.6640625" customWidth="1"/>
  </cols>
  <sheetData>
    <row r="1" spans="1:15">
      <c r="A1" s="1" t="s">
        <v>23</v>
      </c>
      <c r="B1" s="1" t="s">
        <v>24</v>
      </c>
      <c r="C1" s="57" t="s">
        <v>27</v>
      </c>
      <c r="D1" s="19">
        <v>57.2958</v>
      </c>
      <c r="G1">
        <f xml:space="preserve"> 40/1000*D1</f>
        <v>2.2918319999999999</v>
      </c>
    </row>
    <row r="2" spans="1:15">
      <c r="A2" s="20"/>
      <c r="B2" s="21" t="s">
        <v>28</v>
      </c>
      <c r="C2" s="58">
        <v>1.7094E-3</v>
      </c>
      <c r="D2" s="23" t="s">
        <v>29</v>
      </c>
      <c r="E2" s="22"/>
      <c r="F2" s="24">
        <v>9.7941443000000003E-2</v>
      </c>
      <c r="G2" s="25" t="s">
        <v>30</v>
      </c>
      <c r="L2" s="20" t="s">
        <v>31</v>
      </c>
    </row>
    <row r="3" spans="1:15">
      <c r="A3" s="26" t="s">
        <v>4</v>
      </c>
      <c r="B3" s="26" t="s">
        <v>32</v>
      </c>
      <c r="C3" s="59" t="s">
        <v>33</v>
      </c>
      <c r="D3" s="26" t="s">
        <v>34</v>
      </c>
      <c r="E3" s="26" t="s">
        <v>35</v>
      </c>
      <c r="G3" s="26" t="s">
        <v>36</v>
      </c>
      <c r="H3" s="26" t="s">
        <v>37</v>
      </c>
      <c r="K3" s="20"/>
    </row>
    <row r="4" spans="1:15">
      <c r="A4" s="61">
        <v>-436.60500000000002</v>
      </c>
      <c r="B4" s="27">
        <f>A4-C4</f>
        <v>-3.54200000000003</v>
      </c>
      <c r="C4" s="16">
        <v>-433.06299999999999</v>
      </c>
      <c r="D4" s="28">
        <f>E4+$F$2</f>
        <v>3.0979414429999999</v>
      </c>
      <c r="E4">
        <v>3</v>
      </c>
      <c r="G4" s="20">
        <f>C4+$L$4*D4+$L$5*D4^2+$L$6*C4*D4</f>
        <v>-437.223389073617</v>
      </c>
      <c r="H4" s="28">
        <f>A4-G4</f>
        <v>0.61838907361698148</v>
      </c>
      <c r="I4">
        <f>C4+$N$4*D4+$N$5*D4*D4+$N$6*D4*D4*D4+$N$7*C4*D4+$N$8*C4*D4*D4+$N$9*C4*D4*D4*D4</f>
        <v>-439.78732680025189</v>
      </c>
      <c r="J4" s="12">
        <f>I4-A4</f>
        <v>-3.1823268002518716</v>
      </c>
      <c r="K4" s="20" t="s">
        <v>5</v>
      </c>
      <c r="L4" s="29">
        <v>9.8032999999999995E-2</v>
      </c>
      <c r="M4" t="s">
        <v>38</v>
      </c>
      <c r="N4" s="64">
        <v>-0.246396</v>
      </c>
      <c r="O4" s="64">
        <v>0.33288699999999999</v>
      </c>
    </row>
    <row r="5" spans="1:15">
      <c r="A5" s="61">
        <v>-426.44400000000002</v>
      </c>
      <c r="B5" s="27">
        <f t="shared" ref="B5:B65" si="0">A5-C5</f>
        <v>-3.6730000000000018</v>
      </c>
      <c r="C5" s="16">
        <v>-422.77100000000002</v>
      </c>
      <c r="D5" s="28">
        <f t="shared" ref="D5:D66" si="1">E5+$F$2</f>
        <v>3.0979414429999999</v>
      </c>
      <c r="E5">
        <v>3</v>
      </c>
      <c r="G5" s="20">
        <f>C5+$L$4*D5+$L$5*D5^2+$L$6*C5*D5</f>
        <v>-426.93747892016336</v>
      </c>
      <c r="H5" s="28">
        <f t="shared" ref="H5:H65" si="2">A5-G5</f>
        <v>0.49347892016334072</v>
      </c>
      <c r="I5">
        <f t="shared" ref="I5:I9" si="3">C5+$N$4*D5+$N$5*D5*D5+$N$6*D5*D5*D5+$N$7*C5*D5+$N$8*C5*D5*D5+$N$9*C5*D5*D5*D5</f>
        <v>-429.49532680025192</v>
      </c>
      <c r="J5" s="12">
        <f t="shared" ref="J5:J9" si="4">I5-A5</f>
        <v>-3.0513268002518998</v>
      </c>
      <c r="K5" s="20" t="s">
        <v>7</v>
      </c>
      <c r="L5" s="29">
        <v>-0.49184299999999997</v>
      </c>
      <c r="M5" t="s">
        <v>39</v>
      </c>
      <c r="N5" s="64">
        <v>-0.61790100000000003</v>
      </c>
      <c r="O5" s="64">
        <v>-0.58667100000000005</v>
      </c>
    </row>
    <row r="6" spans="1:15">
      <c r="A6" s="61">
        <v>-240.375</v>
      </c>
      <c r="B6" s="27">
        <f t="shared" si="0"/>
        <v>-3.8990000000000009</v>
      </c>
      <c r="C6" s="16">
        <v>-236.476</v>
      </c>
      <c r="D6" s="28">
        <f t="shared" si="1"/>
        <v>3.0979414429999999</v>
      </c>
      <c r="E6">
        <v>3</v>
      </c>
      <c r="G6" s="20">
        <f>C6+$L$4*D6+$L$5*D6^2+$L$6*C6*D6</f>
        <v>-240.75271094137796</v>
      </c>
      <c r="H6" s="28">
        <f t="shared" si="2"/>
        <v>0.37771094137795558</v>
      </c>
      <c r="I6">
        <f t="shared" si="3"/>
        <v>-243.20032680025184</v>
      </c>
      <c r="J6" s="12">
        <f t="shared" si="4"/>
        <v>-2.8253268002518439</v>
      </c>
      <c r="K6" s="20" t="s">
        <v>14</v>
      </c>
      <c r="L6" s="29">
        <v>-1.9100000000000001E-4</v>
      </c>
      <c r="M6" t="s">
        <v>40</v>
      </c>
      <c r="N6" s="64">
        <v>-1.0380000000000001E-3</v>
      </c>
      <c r="O6" s="64">
        <v>-3.2000000000000003E-4</v>
      </c>
    </row>
    <row r="7" spans="1:15">
      <c r="A7" s="61">
        <v>-48.780500000000004</v>
      </c>
      <c r="B7" s="27">
        <f t="shared" si="0"/>
        <v>-3.8790000000000049</v>
      </c>
      <c r="C7" s="16">
        <v>-44.901499999999999</v>
      </c>
      <c r="D7" s="28">
        <f t="shared" si="1"/>
        <v>3.0979414429999999</v>
      </c>
      <c r="E7">
        <v>3</v>
      </c>
      <c r="G7" s="20"/>
      <c r="H7" s="28"/>
      <c r="J7" s="12"/>
    </row>
    <row r="8" spans="1:15">
      <c r="A8" s="61">
        <v>-36.124899999999997</v>
      </c>
      <c r="B8" s="27">
        <f t="shared" si="0"/>
        <v>-3.8758999999999943</v>
      </c>
      <c r="C8" s="16">
        <v>-32.249000000000002</v>
      </c>
      <c r="D8" s="28">
        <f t="shared" si="1"/>
        <v>3.0979414429999999</v>
      </c>
      <c r="E8">
        <v>3</v>
      </c>
      <c r="G8" s="20">
        <f>C8+$L$4*D8+$L$5*D8^2+$L$6*C8*D8</f>
        <v>-36.64655344921016</v>
      </c>
      <c r="H8" s="28">
        <f t="shared" si="2"/>
        <v>0.52165344921016299</v>
      </c>
      <c r="I8">
        <f t="shared" si="3"/>
        <v>-38.973326800251861</v>
      </c>
      <c r="J8" s="12">
        <f t="shared" si="4"/>
        <v>-2.8484268002518647</v>
      </c>
    </row>
    <row r="9" spans="1:15">
      <c r="A9" s="61">
        <v>152.952</v>
      </c>
      <c r="B9" s="27">
        <f t="shared" si="0"/>
        <v>-4.0370000000000061</v>
      </c>
      <c r="C9" s="16">
        <v>156.989</v>
      </c>
      <c r="D9" s="28">
        <f t="shared" si="1"/>
        <v>3.0979414429999999</v>
      </c>
      <c r="E9">
        <v>3</v>
      </c>
      <c r="G9" s="20">
        <f>C9+$L$4*D9+$L$5*D9^2+$L$6*C9*D9</f>
        <v>152.47947313641686</v>
      </c>
      <c r="H9" s="28">
        <f t="shared" si="2"/>
        <v>0.47252686358314122</v>
      </c>
      <c r="I9">
        <f t="shared" si="3"/>
        <v>150.26467319974816</v>
      </c>
      <c r="J9" s="12">
        <f t="shared" si="4"/>
        <v>-2.6873268002518387</v>
      </c>
    </row>
    <row r="10" spans="1:15">
      <c r="A10" s="61">
        <v>199.27199999999999</v>
      </c>
      <c r="B10" s="27">
        <f t="shared" si="0"/>
        <v>-4.0180000000000007</v>
      </c>
      <c r="C10" s="16">
        <v>203.29</v>
      </c>
      <c r="D10" s="28">
        <f t="shared" si="1"/>
        <v>3.0979414429999999</v>
      </c>
      <c r="E10">
        <v>3</v>
      </c>
      <c r="G10" s="20">
        <f t="shared" ref="G10:G65" si="5">C10+$L$4*D10+$L$5*D10^2+$L$6*C10*D10</f>
        <v>198.75307651914716</v>
      </c>
      <c r="H10" s="28">
        <f t="shared" si="2"/>
        <v>0.51892348085283402</v>
      </c>
    </row>
    <row r="11" spans="1:15">
      <c r="A11" s="61">
        <v>339.59</v>
      </c>
      <c r="B11" s="27">
        <f t="shared" si="0"/>
        <v>-4.3560000000000514</v>
      </c>
      <c r="C11" s="16">
        <v>343.94600000000003</v>
      </c>
      <c r="D11" s="28">
        <f t="shared" si="1"/>
        <v>3.0979414429999999</v>
      </c>
      <c r="E11">
        <v>3</v>
      </c>
      <c r="G11" s="20">
        <f t="shared" si="5"/>
        <v>339.32584940529034</v>
      </c>
      <c r="H11" s="28">
        <f t="shared" si="2"/>
        <v>0.26415059470963342</v>
      </c>
    </row>
    <row r="12" spans="1:15">
      <c r="A12" s="61">
        <v>509.99</v>
      </c>
      <c r="B12" s="27">
        <f t="shared" si="0"/>
        <v>-5.9569999999999936</v>
      </c>
      <c r="C12" s="16">
        <v>515.947</v>
      </c>
      <c r="D12" s="28">
        <f t="shared" si="1"/>
        <v>3.0979414429999999</v>
      </c>
      <c r="E12">
        <v>3</v>
      </c>
      <c r="G12" s="20">
        <f t="shared" si="5"/>
        <v>511.2250752412981</v>
      </c>
      <c r="H12" s="28">
        <f t="shared" si="2"/>
        <v>-1.235075241298091</v>
      </c>
    </row>
    <row r="13" spans="1:15">
      <c r="B13" s="27"/>
      <c r="D13" s="28"/>
      <c r="G13" s="20"/>
      <c r="H13" s="28"/>
    </row>
    <row r="14" spans="1:15">
      <c r="B14" s="27"/>
      <c r="D14" s="28"/>
      <c r="G14" s="20"/>
      <c r="H14" s="28"/>
    </row>
    <row r="15" spans="1:15">
      <c r="B15" s="27"/>
      <c r="D15" s="28"/>
      <c r="G15" s="20"/>
      <c r="H15" s="28"/>
    </row>
    <row r="16" spans="1:15">
      <c r="A16" s="61">
        <v>-436.60500000000002</v>
      </c>
      <c r="B16" s="27">
        <f t="shared" si="0"/>
        <v>-2.160000000000025</v>
      </c>
      <c r="C16" s="16">
        <v>-434.44499999999999</v>
      </c>
      <c r="D16" s="28">
        <f t="shared" si="1"/>
        <v>2.0979414429999999</v>
      </c>
      <c r="E16">
        <v>2</v>
      </c>
      <c r="G16" s="20">
        <f t="shared" si="5"/>
        <v>-436.230024703499</v>
      </c>
      <c r="H16" s="28">
        <f t="shared" si="2"/>
        <v>-0.37497529650102024</v>
      </c>
    </row>
    <row r="17" spans="1:8">
      <c r="A17" s="61">
        <v>-426.44400000000002</v>
      </c>
      <c r="B17" s="27">
        <f t="shared" si="0"/>
        <v>-2.2320000000000277</v>
      </c>
      <c r="C17" s="16">
        <v>-424.21199999999999</v>
      </c>
      <c r="D17" s="28">
        <f t="shared" si="1"/>
        <v>2.0979414429999999</v>
      </c>
      <c r="E17">
        <v>2</v>
      </c>
      <c r="G17" s="20">
        <f t="shared" si="5"/>
        <v>-426.00112513634315</v>
      </c>
      <c r="H17" s="28">
        <f t="shared" si="2"/>
        <v>-0.44287486365686846</v>
      </c>
    </row>
    <row r="18" spans="1:8">
      <c r="A18" s="61">
        <v>-240.375</v>
      </c>
      <c r="B18" s="27">
        <f t="shared" si="0"/>
        <v>-2.5589999999999975</v>
      </c>
      <c r="C18" s="16">
        <v>-237.816</v>
      </c>
      <c r="D18" s="28">
        <f t="shared" si="1"/>
        <v>2.0979414429999999</v>
      </c>
      <c r="E18">
        <v>2</v>
      </c>
      <c r="G18" s="20">
        <f t="shared" si="5"/>
        <v>-239.67981528394614</v>
      </c>
      <c r="H18" s="28">
        <f t="shared" si="2"/>
        <v>-0.69518471605385912</v>
      </c>
    </row>
    <row r="19" spans="1:8">
      <c r="A19" s="61">
        <v>-48.780500000000004</v>
      </c>
      <c r="B19" s="27">
        <f t="shared" si="0"/>
        <v>-2.6215000000000046</v>
      </c>
      <c r="C19" s="16">
        <v>-46.158999999999999</v>
      </c>
      <c r="D19" s="28">
        <f t="shared" si="1"/>
        <v>2.0979414429999999</v>
      </c>
      <c r="E19">
        <v>2</v>
      </c>
      <c r="G19" s="20">
        <f t="shared" si="5"/>
        <v>-48.099613550106078</v>
      </c>
      <c r="H19" s="28">
        <f t="shared" si="2"/>
        <v>-0.68088644989392577</v>
      </c>
    </row>
    <row r="20" spans="1:8">
      <c r="A20" s="61">
        <v>-36.124899999999997</v>
      </c>
      <c r="B20" s="27">
        <f t="shared" si="0"/>
        <v>-2.6605999999999952</v>
      </c>
      <c r="C20" s="16">
        <v>-33.464300000000001</v>
      </c>
      <c r="D20" s="28">
        <f t="shared" si="1"/>
        <v>2.0979414429999999</v>
      </c>
      <c r="E20">
        <v>2</v>
      </c>
      <c r="G20" s="20">
        <f t="shared" si="5"/>
        <v>-35.410000402918243</v>
      </c>
      <c r="H20" s="28">
        <f t="shared" si="2"/>
        <v>-0.71489959708175377</v>
      </c>
    </row>
    <row r="21" spans="1:8">
      <c r="A21" s="61">
        <v>152.952</v>
      </c>
      <c r="B21" s="27">
        <f t="shared" si="0"/>
        <v>-2.8009999999999877</v>
      </c>
      <c r="C21" s="16">
        <v>155.75299999999999</v>
      </c>
      <c r="D21" s="28">
        <f t="shared" si="1"/>
        <v>2.0979414429999999</v>
      </c>
      <c r="E21">
        <v>2</v>
      </c>
      <c r="G21" s="20">
        <f t="shared" si="5"/>
        <v>153.73147893533985</v>
      </c>
      <c r="H21" s="28">
        <f t="shared" si="2"/>
        <v>-0.7794789353398528</v>
      </c>
    </row>
    <row r="22" spans="1:8">
      <c r="A22" s="61">
        <v>199.27199999999999</v>
      </c>
      <c r="B22" s="27">
        <f t="shared" si="0"/>
        <v>-2.6920000000000073</v>
      </c>
      <c r="C22" s="16">
        <v>201.964</v>
      </c>
      <c r="D22" s="28">
        <f t="shared" si="1"/>
        <v>2.0979414429999999</v>
      </c>
      <c r="E22">
        <v>2</v>
      </c>
      <c r="G22" s="20">
        <f>C22+$L$4*D22+$L$5*D22^2+$L$6*C22*D22</f>
        <v>199.92396187268358</v>
      </c>
      <c r="H22" s="28">
        <f t="shared" si="2"/>
        <v>-0.65196187268358585</v>
      </c>
    </row>
    <row r="23" spans="1:8">
      <c r="A23" s="61">
        <v>339.59</v>
      </c>
      <c r="B23" s="27">
        <f t="shared" si="0"/>
        <v>-2.8760000000000332</v>
      </c>
      <c r="C23" s="16">
        <v>342.46600000000001</v>
      </c>
      <c r="D23" s="28">
        <f t="shared" si="1"/>
        <v>2.0979414429999999</v>
      </c>
      <c r="E23">
        <v>2</v>
      </c>
      <c r="G23" s="20">
        <f t="shared" si="5"/>
        <v>340.36966176367628</v>
      </c>
      <c r="H23" s="28">
        <f t="shared" si="2"/>
        <v>-0.77966176367630169</v>
      </c>
    </row>
    <row r="24" spans="1:8">
      <c r="A24" s="61">
        <v>509.99</v>
      </c>
      <c r="B24" s="27">
        <f t="shared" si="0"/>
        <v>-3.33299999999997</v>
      </c>
      <c r="C24" s="16">
        <v>513.32299999999998</v>
      </c>
      <c r="D24" s="28">
        <f t="shared" si="1"/>
        <v>2.0979414429999999</v>
      </c>
      <c r="E24">
        <v>2</v>
      </c>
      <c r="G24" s="20">
        <f t="shared" si="5"/>
        <v>511.15819819928112</v>
      </c>
      <c r="H24" s="28">
        <f t="shared" si="2"/>
        <v>-1.1681981992811075</v>
      </c>
    </row>
    <row r="25" spans="1:8">
      <c r="B25" s="27"/>
      <c r="D25" s="28"/>
      <c r="G25" s="20"/>
      <c r="H25" s="28"/>
    </row>
    <row r="26" spans="1:8">
      <c r="A26" s="61">
        <v>-436.60500000000002</v>
      </c>
      <c r="B26" s="27">
        <f t="shared" si="0"/>
        <v>-0.46200000000004593</v>
      </c>
      <c r="C26" s="16">
        <v>-436.14299999999997</v>
      </c>
      <c r="D26" s="28">
        <f t="shared" si="1"/>
        <v>1.0979414430000001</v>
      </c>
      <c r="E26">
        <v>1</v>
      </c>
      <c r="G26" s="20">
        <f t="shared" si="5"/>
        <v>-436.53680799002717</v>
      </c>
      <c r="H26" s="28">
        <f t="shared" si="2"/>
        <v>-6.8192009972847245E-2</v>
      </c>
    </row>
    <row r="27" spans="1:8">
      <c r="A27" s="61">
        <v>-426.44400000000002</v>
      </c>
      <c r="B27" s="27">
        <f t="shared" si="0"/>
        <v>-0.45699999999999363</v>
      </c>
      <c r="C27" s="16">
        <v>-425.98700000000002</v>
      </c>
      <c r="D27" s="28">
        <f t="shared" si="1"/>
        <v>1.0979414430000001</v>
      </c>
      <c r="E27">
        <v>1</v>
      </c>
      <c r="G27" s="20">
        <f t="shared" si="5"/>
        <v>-426.38293777244661</v>
      </c>
      <c r="H27" s="28">
        <f t="shared" si="2"/>
        <v>-6.1062227553406956E-2</v>
      </c>
    </row>
    <row r="28" spans="1:8">
      <c r="A28" s="61">
        <v>-240.375</v>
      </c>
      <c r="B28" s="27">
        <f t="shared" si="0"/>
        <v>-0.60800000000000409</v>
      </c>
      <c r="C28" s="16">
        <v>-239.767</v>
      </c>
      <c r="D28" s="28">
        <f t="shared" si="1"/>
        <v>1.0979414430000001</v>
      </c>
      <c r="E28">
        <v>1</v>
      </c>
      <c r="G28" s="20">
        <f t="shared" si="5"/>
        <v>-240.20198937564999</v>
      </c>
      <c r="H28" s="28">
        <f t="shared" si="2"/>
        <v>-0.17301062435001313</v>
      </c>
    </row>
    <row r="29" spans="1:8">
      <c r="A29" s="61">
        <v>-48.780500000000004</v>
      </c>
      <c r="B29" s="27">
        <f t="shared" si="0"/>
        <v>-0.66330000000000666</v>
      </c>
      <c r="C29" s="16">
        <v>-48.117199999999997</v>
      </c>
      <c r="D29" s="28">
        <f t="shared" si="1"/>
        <v>1.0979414430000001</v>
      </c>
      <c r="E29">
        <v>1</v>
      </c>
      <c r="G29" s="20">
        <f t="shared" si="5"/>
        <v>-48.59237964492084</v>
      </c>
      <c r="H29" s="28">
        <f t="shared" si="2"/>
        <v>-0.18812035507916391</v>
      </c>
    </row>
    <row r="30" spans="1:8">
      <c r="A30" s="61">
        <v>-36.124899999999997</v>
      </c>
      <c r="B30" s="27">
        <f t="shared" si="0"/>
        <v>-0.65659999999999741</v>
      </c>
      <c r="C30" s="16">
        <v>-35.468299999999999</v>
      </c>
      <c r="D30" s="28">
        <f t="shared" si="1"/>
        <v>1.0979414430000001</v>
      </c>
      <c r="E30">
        <v>1</v>
      </c>
      <c r="G30" s="20">
        <f t="shared" si="5"/>
        <v>-35.946132205460849</v>
      </c>
      <c r="H30" s="28">
        <f t="shared" si="2"/>
        <v>-0.17876779453914793</v>
      </c>
    </row>
    <row r="31" spans="1:8">
      <c r="A31" s="61">
        <v>152.952</v>
      </c>
      <c r="B31" s="27">
        <f t="shared" si="0"/>
        <v>-0.73699999999999477</v>
      </c>
      <c r="C31" s="16">
        <v>153.68899999999999</v>
      </c>
      <c r="D31" s="28">
        <f t="shared" si="1"/>
        <v>1.0979414430000001</v>
      </c>
      <c r="E31">
        <v>1</v>
      </c>
      <c r="G31" s="20">
        <f t="shared" si="5"/>
        <v>153.17150021950619</v>
      </c>
      <c r="H31" s="28">
        <f t="shared" si="2"/>
        <v>-0.21950021950618748</v>
      </c>
    </row>
    <row r="32" spans="1:8">
      <c r="A32" s="61">
        <v>199.27199999999999</v>
      </c>
      <c r="B32" s="27">
        <f t="shared" si="0"/>
        <v>-0.66500000000002046</v>
      </c>
      <c r="C32" s="16">
        <v>199.93700000000001</v>
      </c>
      <c r="D32" s="28">
        <f t="shared" si="1"/>
        <v>1.0979414430000001</v>
      </c>
      <c r="E32">
        <v>1</v>
      </c>
      <c r="G32" s="20">
        <f t="shared" si="5"/>
        <v>199.40980169869772</v>
      </c>
      <c r="H32" s="28">
        <f t="shared" si="2"/>
        <v>-0.13780169869772863</v>
      </c>
    </row>
    <row r="33" spans="1:8">
      <c r="A33" s="61">
        <v>339.59</v>
      </c>
      <c r="B33" s="27">
        <f t="shared" si="0"/>
        <v>-0.49400000000002819</v>
      </c>
      <c r="C33" s="16">
        <v>340.084</v>
      </c>
      <c r="D33" s="28">
        <f t="shared" si="1"/>
        <v>1.0979414430000001</v>
      </c>
      <c r="E33">
        <v>1</v>
      </c>
      <c r="G33" s="20">
        <f t="shared" si="5"/>
        <v>339.52741191760998</v>
      </c>
      <c r="H33" s="28">
        <f t="shared" si="2"/>
        <v>6.258808238999336E-2</v>
      </c>
    </row>
    <row r="34" spans="1:8">
      <c r="A34" s="61">
        <v>509.99</v>
      </c>
      <c r="B34" s="27">
        <f t="shared" si="0"/>
        <v>-0.64799999999996771</v>
      </c>
      <c r="C34" s="16">
        <v>510.63799999999998</v>
      </c>
      <c r="D34" s="28">
        <f t="shared" si="1"/>
        <v>1.0979414430000001</v>
      </c>
      <c r="E34">
        <v>1</v>
      </c>
      <c r="G34" s="20">
        <f t="shared" si="5"/>
        <v>510.04564558137992</v>
      </c>
      <c r="H34" s="28">
        <f t="shared" si="2"/>
        <v>-5.5645581379906162E-2</v>
      </c>
    </row>
    <row r="35" spans="1:8">
      <c r="B35" s="27"/>
      <c r="D35" s="28"/>
      <c r="G35" s="20"/>
      <c r="H35" s="28"/>
    </row>
    <row r="36" spans="1:8">
      <c r="A36" s="61">
        <v>-436.60500000000002</v>
      </c>
      <c r="B36" s="60">
        <f t="shared" si="0"/>
        <v>0</v>
      </c>
      <c r="C36" s="61">
        <v>-436.60500000000002</v>
      </c>
      <c r="D36" s="62">
        <f t="shared" si="1"/>
        <v>9.7941443000000003E-2</v>
      </c>
      <c r="E36" s="55">
        <v>0</v>
      </c>
      <c r="F36" s="55"/>
      <c r="G36" s="63">
        <f t="shared" si="5"/>
        <v>-436.59194903417949</v>
      </c>
      <c r="H36" s="62">
        <f t="shared" si="2"/>
        <v>-1.3050965820525562E-2</v>
      </c>
    </row>
    <row r="37" spans="1:8">
      <c r="A37" s="61">
        <v>-426.44400000000002</v>
      </c>
      <c r="B37" s="60">
        <f t="shared" si="0"/>
        <v>0</v>
      </c>
      <c r="C37" s="61">
        <v>-426.44400000000002</v>
      </c>
      <c r="D37" s="62">
        <f t="shared" si="1"/>
        <v>9.7941443000000003E-2</v>
      </c>
      <c r="E37" s="55">
        <v>0</v>
      </c>
      <c r="F37" s="55"/>
      <c r="G37" s="63">
        <f t="shared" si="5"/>
        <v>-426.43113911413292</v>
      </c>
      <c r="H37" s="62">
        <f t="shared" si="2"/>
        <v>-1.2860885867098659E-2</v>
      </c>
    </row>
    <row r="38" spans="1:8">
      <c r="A38" s="61">
        <v>-240.375</v>
      </c>
      <c r="B38" s="60">
        <f t="shared" si="0"/>
        <v>0</v>
      </c>
      <c r="C38" s="61">
        <v>-240.375</v>
      </c>
      <c r="D38" s="62">
        <f t="shared" si="1"/>
        <v>9.7941443000000003E-2</v>
      </c>
      <c r="E38" s="55">
        <v>0</v>
      </c>
      <c r="F38" s="55"/>
      <c r="G38" s="63">
        <f t="shared" si="5"/>
        <v>-240.3656198726072</v>
      </c>
      <c r="H38" s="62">
        <f t="shared" si="2"/>
        <v>-9.3801273928022511E-3</v>
      </c>
    </row>
    <row r="39" spans="1:8">
      <c r="A39" s="61">
        <v>-48.780500000000004</v>
      </c>
      <c r="B39" s="60">
        <f t="shared" si="0"/>
        <v>0</v>
      </c>
      <c r="C39" s="61">
        <v>-48.780500000000004</v>
      </c>
      <c r="D39" s="62">
        <f t="shared" si="1"/>
        <v>9.7941443000000003E-2</v>
      </c>
      <c r="E39" s="55">
        <v>0</v>
      </c>
      <c r="F39" s="55"/>
      <c r="G39" s="63">
        <f t="shared" si="5"/>
        <v>-48.77470399559116</v>
      </c>
      <c r="H39" s="62">
        <f t="shared" si="2"/>
        <v>-5.7960044088432028E-3</v>
      </c>
    </row>
    <row r="40" spans="1:8">
      <c r="A40" s="61">
        <v>-36.124899999999997</v>
      </c>
      <c r="B40" s="60">
        <f t="shared" si="0"/>
        <v>0</v>
      </c>
      <c r="C40" s="61">
        <v>-36.124899999999997</v>
      </c>
      <c r="D40" s="62">
        <f t="shared" si="1"/>
        <v>9.7941443000000003E-2</v>
      </c>
      <c r="E40" s="55">
        <v>0</v>
      </c>
      <c r="F40" s="55"/>
      <c r="G40" s="63">
        <f t="shared" si="5"/>
        <v>-36.119340741566823</v>
      </c>
      <c r="H40" s="62">
        <f t="shared" si="2"/>
        <v>-5.5592584331733974E-3</v>
      </c>
    </row>
    <row r="41" spans="1:8">
      <c r="A41" s="61">
        <v>152.952</v>
      </c>
      <c r="B41" s="60">
        <f t="shared" si="0"/>
        <v>0</v>
      </c>
      <c r="C41" s="61">
        <v>152.952</v>
      </c>
      <c r="D41" s="62">
        <f t="shared" si="1"/>
        <v>9.7941443000000003E-2</v>
      </c>
      <c r="E41" s="55">
        <v>0</v>
      </c>
      <c r="F41" s="55"/>
      <c r="G41" s="63">
        <f t="shared" si="5"/>
        <v>152.9540222317282</v>
      </c>
      <c r="H41" s="62">
        <f t="shared" si="2"/>
        <v>-2.0222317282048152E-3</v>
      </c>
    </row>
    <row r="42" spans="1:8">
      <c r="A42" s="61">
        <v>199.27199999999999</v>
      </c>
      <c r="B42" s="60">
        <f t="shared" si="0"/>
        <v>0</v>
      </c>
      <c r="C42" s="61">
        <v>199.27199999999999</v>
      </c>
      <c r="D42" s="62">
        <f t="shared" si="1"/>
        <v>9.7941443000000003E-2</v>
      </c>
      <c r="E42" s="55">
        <v>0</v>
      </c>
      <c r="F42" s="55"/>
      <c r="G42" s="63">
        <f t="shared" si="5"/>
        <v>199.27315573202901</v>
      </c>
      <c r="H42" s="62">
        <f t="shared" si="2"/>
        <v>-1.1557320290194184E-3</v>
      </c>
    </row>
    <row r="43" spans="1:8">
      <c r="A43" s="61">
        <v>339.59</v>
      </c>
      <c r="B43" s="60">
        <f t="shared" si="0"/>
        <v>0</v>
      </c>
      <c r="C43" s="61">
        <v>339.59</v>
      </c>
      <c r="D43" s="62">
        <f t="shared" si="1"/>
        <v>9.7941443000000003E-2</v>
      </c>
      <c r="E43" s="55">
        <v>0</v>
      </c>
      <c r="F43" s="55"/>
      <c r="G43" s="63">
        <f t="shared" si="5"/>
        <v>339.58853082907581</v>
      </c>
      <c r="H43" s="62">
        <f t="shared" si="2"/>
        <v>1.4691709241674289E-3</v>
      </c>
    </row>
    <row r="44" spans="1:8">
      <c r="A44" s="61">
        <v>509.99</v>
      </c>
      <c r="B44" s="60">
        <f t="shared" si="0"/>
        <v>0</v>
      </c>
      <c r="C44" s="61">
        <v>509.99</v>
      </c>
      <c r="D44" s="62">
        <f t="shared" si="1"/>
        <v>9.7941443000000003E-2</v>
      </c>
      <c r="E44" s="55">
        <v>0</v>
      </c>
      <c r="F44" s="55"/>
      <c r="G44" s="63"/>
      <c r="H44" s="62"/>
    </row>
    <row r="45" spans="1:8">
      <c r="B45" s="27"/>
      <c r="D45" s="28"/>
      <c r="G45" s="20"/>
      <c r="H45" s="28"/>
    </row>
    <row r="46" spans="1:8">
      <c r="B46" s="27"/>
      <c r="D46" s="28"/>
      <c r="G46" s="20"/>
      <c r="H46" s="28"/>
    </row>
    <row r="47" spans="1:8">
      <c r="A47" s="61">
        <v>-436.60500000000002</v>
      </c>
      <c r="B47" s="27">
        <f t="shared" si="0"/>
        <v>-0.89699999999999136</v>
      </c>
      <c r="C47" s="16">
        <v>-435.70800000000003</v>
      </c>
      <c r="D47" s="28">
        <f t="shared" si="1"/>
        <v>-0.90205855700000004</v>
      </c>
      <c r="E47">
        <v>-1</v>
      </c>
      <c r="G47" s="20">
        <f t="shared" si="5"/>
        <v>-436.27171841589416</v>
      </c>
      <c r="H47" s="28">
        <f t="shared" si="2"/>
        <v>-0.33328158410586184</v>
      </c>
    </row>
    <row r="48" spans="1:8">
      <c r="A48" s="61">
        <v>-426.44400000000002</v>
      </c>
      <c r="B48" s="27">
        <f t="shared" si="0"/>
        <v>-0.92700000000002092</v>
      </c>
      <c r="C48" s="16">
        <v>-425.517</v>
      </c>
      <c r="D48" s="28">
        <f t="shared" si="1"/>
        <v>-0.90205855700000004</v>
      </c>
      <c r="E48">
        <v>-1</v>
      </c>
      <c r="G48" s="20">
        <f t="shared" si="5"/>
        <v>-426.07896257605205</v>
      </c>
      <c r="H48" s="28">
        <f t="shared" si="2"/>
        <v>-0.36503742394796745</v>
      </c>
    </row>
    <row r="49" spans="1:8">
      <c r="A49" s="61">
        <v>-240.375</v>
      </c>
      <c r="B49" s="27">
        <f t="shared" si="0"/>
        <v>-0.79900000000000659</v>
      </c>
      <c r="C49" s="16">
        <v>-239.57599999999999</v>
      </c>
      <c r="D49" s="28">
        <f t="shared" si="1"/>
        <v>-0.90205855700000004</v>
      </c>
      <c r="E49">
        <v>-1</v>
      </c>
      <c r="G49" s="20">
        <f t="shared" si="5"/>
        <v>-240.10592620905396</v>
      </c>
      <c r="H49" s="28">
        <f t="shared" si="2"/>
        <v>-0.26907379094603812</v>
      </c>
    </row>
    <row r="50" spans="1:8">
      <c r="A50" s="61">
        <v>-48.780500000000004</v>
      </c>
      <c r="B50" s="27">
        <f t="shared" si="0"/>
        <v>-0.81520000000000437</v>
      </c>
      <c r="C50" s="16">
        <v>-47.965299999999999</v>
      </c>
      <c r="D50" s="28">
        <f t="shared" si="1"/>
        <v>-0.90205855700000004</v>
      </c>
      <c r="E50">
        <v>-1</v>
      </c>
      <c r="G50" s="20">
        <f t="shared" si="5"/>
        <v>-48.462212991388348</v>
      </c>
      <c r="H50" s="28">
        <f t="shared" si="2"/>
        <v>-0.31828700861165515</v>
      </c>
    </row>
    <row r="51" spans="1:8">
      <c r="A51" s="61">
        <v>-36.124899999999997</v>
      </c>
      <c r="B51" s="27">
        <f t="shared" si="0"/>
        <v>-0.80019999999999669</v>
      </c>
      <c r="C51" s="16">
        <v>-35.3247</v>
      </c>
      <c r="D51" s="28">
        <f t="shared" si="1"/>
        <v>-0.90205855700000004</v>
      </c>
      <c r="E51">
        <v>-1</v>
      </c>
      <c r="G51" s="20">
        <f t="shared" si="5"/>
        <v>-35.819435102161783</v>
      </c>
      <c r="H51" s="28">
        <f t="shared" si="2"/>
        <v>-0.30546489783821329</v>
      </c>
    </row>
    <row r="52" spans="1:8">
      <c r="A52" s="61">
        <v>152.952</v>
      </c>
      <c r="B52" s="27">
        <f t="shared" si="0"/>
        <v>-0.87999999999999545</v>
      </c>
      <c r="C52" s="16">
        <v>153.83199999999999</v>
      </c>
      <c r="D52" s="28">
        <f t="shared" si="1"/>
        <v>-0.90205855700000004</v>
      </c>
      <c r="E52">
        <v>-1</v>
      </c>
      <c r="G52" s="20">
        <f t="shared" si="5"/>
        <v>153.36985530802934</v>
      </c>
      <c r="H52" s="28">
        <f t="shared" si="2"/>
        <v>-0.41785530802934545</v>
      </c>
    </row>
    <row r="53" spans="1:8">
      <c r="A53" s="61">
        <v>199.27199999999999</v>
      </c>
      <c r="B53" s="27">
        <f t="shared" si="0"/>
        <v>-0.84100000000000819</v>
      </c>
      <c r="C53" s="16">
        <v>200.113</v>
      </c>
      <c r="D53" s="28">
        <f t="shared" si="1"/>
        <v>-0.90205855700000004</v>
      </c>
      <c r="E53">
        <v>-1</v>
      </c>
      <c r="G53" s="20">
        <f t="shared" si="5"/>
        <v>199.65882920889598</v>
      </c>
      <c r="H53" s="28">
        <f t="shared" si="2"/>
        <v>-0.38682920889598904</v>
      </c>
    </row>
    <row r="54" spans="1:8">
      <c r="A54" s="61">
        <v>339.59</v>
      </c>
      <c r="B54" s="27">
        <f t="shared" si="0"/>
        <v>-1.0060000000000286</v>
      </c>
      <c r="C54" s="16">
        <v>340.596</v>
      </c>
      <c r="D54" s="28">
        <f t="shared" si="1"/>
        <v>-0.90205855700000004</v>
      </c>
      <c r="E54">
        <v>-1</v>
      </c>
      <c r="G54" s="20">
        <f t="shared" si="5"/>
        <v>340.16603347231819</v>
      </c>
      <c r="H54" s="28">
        <f t="shared" si="2"/>
        <v>-0.57603347231821544</v>
      </c>
    </row>
    <row r="55" spans="1:8">
      <c r="A55" s="61">
        <v>509.99</v>
      </c>
      <c r="B55" s="27">
        <f t="shared" si="0"/>
        <v>-0.97100000000000364</v>
      </c>
      <c r="C55" s="16">
        <v>510.96100000000001</v>
      </c>
      <c r="D55" s="28">
        <f t="shared" si="1"/>
        <v>-0.90205855700000004</v>
      </c>
      <c r="E55">
        <v>-1</v>
      </c>
      <c r="G55" s="20">
        <f t="shared" si="5"/>
        <v>510.56038620067631</v>
      </c>
      <c r="H55" s="28">
        <f t="shared" si="2"/>
        <v>-0.57038620067629608</v>
      </c>
    </row>
    <row r="56" spans="1:8">
      <c r="B56" s="27"/>
      <c r="D56" s="28"/>
      <c r="G56" s="20"/>
      <c r="H56" s="28"/>
    </row>
    <row r="57" spans="1:8">
      <c r="B57" s="27"/>
      <c r="D57" s="28"/>
      <c r="G57" s="20"/>
      <c r="H57" s="28"/>
    </row>
    <row r="58" spans="1:8">
      <c r="A58" s="61">
        <v>-436.60500000000002</v>
      </c>
      <c r="B58" s="27">
        <f t="shared" si="0"/>
        <v>-2.9039999999999964</v>
      </c>
      <c r="C58" s="16">
        <v>-433.70100000000002</v>
      </c>
      <c r="D58" s="28">
        <f t="shared" si="1"/>
        <v>-1.9020585569999999</v>
      </c>
      <c r="E58">
        <v>-2</v>
      </c>
      <c r="G58" s="20">
        <f t="shared" si="5"/>
        <v>-435.82442788817423</v>
      </c>
      <c r="H58" s="28">
        <f t="shared" si="2"/>
        <v>-0.78057211182579067</v>
      </c>
    </row>
    <row r="59" spans="1:8">
      <c r="A59" s="61">
        <v>-426.44400000000002</v>
      </c>
      <c r="B59" s="27">
        <f t="shared" si="0"/>
        <v>-2.9560000000000173</v>
      </c>
      <c r="C59" s="16">
        <v>-423.488</v>
      </c>
      <c r="D59" s="28">
        <f t="shared" si="1"/>
        <v>-1.9020585569999999</v>
      </c>
      <c r="E59">
        <v>-2</v>
      </c>
      <c r="G59" s="20">
        <f t="shared" si="5"/>
        <v>-425.60771757488209</v>
      </c>
      <c r="H59" s="28">
        <f t="shared" si="2"/>
        <v>-0.83628242511792905</v>
      </c>
    </row>
    <row r="60" spans="1:8">
      <c r="A60" s="61">
        <v>-240.375</v>
      </c>
      <c r="B60" s="27">
        <f t="shared" si="0"/>
        <v>-2.7709999999999866</v>
      </c>
      <c r="C60" s="16">
        <v>-237.60400000000001</v>
      </c>
      <c r="D60" s="28">
        <f t="shared" si="1"/>
        <v>-1.9020585569999999</v>
      </c>
      <c r="E60">
        <v>-2</v>
      </c>
      <c r="G60" s="20">
        <f t="shared" si="5"/>
        <v>-239.65618718459547</v>
      </c>
      <c r="H60" s="28">
        <f t="shared" si="2"/>
        <v>-0.71881281540453301</v>
      </c>
    </row>
    <row r="61" spans="1:8">
      <c r="A61" s="61">
        <v>-48.780500000000004</v>
      </c>
      <c r="B61" s="27">
        <f t="shared" si="0"/>
        <v>-2.6247000000000043</v>
      </c>
      <c r="C61" s="16">
        <v>-46.155799999999999</v>
      </c>
      <c r="D61" s="28">
        <f t="shared" si="1"/>
        <v>-1.9020585569999999</v>
      </c>
      <c r="E61">
        <v>-2</v>
      </c>
      <c r="G61" s="20">
        <f t="shared" si="5"/>
        <v>-48.138435358372298</v>
      </c>
      <c r="H61" s="28">
        <f t="shared" si="2"/>
        <v>-0.64206464162770516</v>
      </c>
    </row>
    <row r="62" spans="1:8">
      <c r="A62" s="61">
        <v>-36.124899999999997</v>
      </c>
      <c r="B62" s="27">
        <f t="shared" si="0"/>
        <v>-2.6573999999999955</v>
      </c>
      <c r="C62" s="16">
        <v>-33.467500000000001</v>
      </c>
      <c r="D62" s="28">
        <f t="shared" si="1"/>
        <v>-1.9020585569999999</v>
      </c>
      <c r="E62">
        <v>-2</v>
      </c>
      <c r="G62" s="20">
        <f t="shared" si="5"/>
        <v>-35.445525785460838</v>
      </c>
      <c r="H62" s="28">
        <f t="shared" si="2"/>
        <v>-0.67937421453915903</v>
      </c>
    </row>
    <row r="63" spans="1:8">
      <c r="A63" s="61">
        <v>152.952</v>
      </c>
      <c r="B63" s="27">
        <f t="shared" si="0"/>
        <v>-2.75</v>
      </c>
      <c r="C63" s="16">
        <v>155.702</v>
      </c>
      <c r="D63" s="28">
        <f t="shared" si="1"/>
        <v>-1.9020585569999999</v>
      </c>
      <c r="E63">
        <v>-2</v>
      </c>
      <c r="G63" s="20">
        <f t="shared" si="5"/>
        <v>153.79269820458305</v>
      </c>
      <c r="H63" s="28">
        <f t="shared" si="2"/>
        <v>-0.84069820458304889</v>
      </c>
    </row>
    <row r="64" spans="1:8">
      <c r="A64" s="61">
        <v>199.27199999999999</v>
      </c>
      <c r="B64" s="27">
        <f t="shared" si="0"/>
        <v>-2.7400000000000091</v>
      </c>
      <c r="C64" s="16">
        <v>202.012</v>
      </c>
      <c r="D64" s="28">
        <f t="shared" si="1"/>
        <v>-1.9020585569999999</v>
      </c>
      <c r="E64">
        <v>-2</v>
      </c>
      <c r="G64" s="20">
        <f t="shared" si="5"/>
        <v>200.11952231195201</v>
      </c>
      <c r="H64" s="28">
        <f t="shared" si="2"/>
        <v>-0.84752231195201944</v>
      </c>
    </row>
    <row r="65" spans="1:8">
      <c r="A65" s="61">
        <v>339.59</v>
      </c>
      <c r="B65" s="27">
        <f t="shared" si="0"/>
        <v>-3.3570000000000277</v>
      </c>
      <c r="C65" s="16">
        <v>342.947</v>
      </c>
      <c r="D65" s="28">
        <f t="shared" si="1"/>
        <v>-1.9020585569999999</v>
      </c>
      <c r="E65">
        <v>-2</v>
      </c>
      <c r="G65" s="20">
        <f t="shared" si="5"/>
        <v>341.10572303689355</v>
      </c>
      <c r="H65" s="28">
        <f t="shared" si="2"/>
        <v>-1.5157230368935757</v>
      </c>
    </row>
    <row r="66" spans="1:8">
      <c r="A66" s="61">
        <v>509.99</v>
      </c>
      <c r="B66" s="27">
        <f>A66-C66</f>
        <v>-3.7319999999999709</v>
      </c>
      <c r="C66" s="16">
        <v>513.72199999999998</v>
      </c>
      <c r="D66" s="28">
        <f t="shared" si="1"/>
        <v>-1.9020585569999999</v>
      </c>
      <c r="E66">
        <v>-2</v>
      </c>
    </row>
    <row r="67" spans="1:8">
      <c r="B67" s="27"/>
      <c r="D67" s="28"/>
    </row>
    <row r="68" spans="1:8">
      <c r="A68" s="61">
        <v>-436.60500000000002</v>
      </c>
      <c r="B68" s="27">
        <f t="shared" ref="B68:B76" si="6">A68-C68</f>
        <v>-4.1700000000000159</v>
      </c>
      <c r="C68" s="16">
        <v>-432.435</v>
      </c>
      <c r="D68" s="28">
        <f>E68+$F$2</f>
        <v>-2.9020585570000001</v>
      </c>
      <c r="E68">
        <v>-3</v>
      </c>
      <c r="G68" s="20">
        <f t="shared" ref="G68:G74" si="7">C68+$L$4*D68+$L$5*D68^2+$L$6*C68*D68</f>
        <v>-437.10146741770393</v>
      </c>
      <c r="H68" s="28">
        <f>A68-G68</f>
        <v>0.49646741770391145</v>
      </c>
    </row>
    <row r="69" spans="1:8">
      <c r="A69" s="61">
        <v>-426.44400000000002</v>
      </c>
      <c r="B69" s="27">
        <f t="shared" si="6"/>
        <v>-4.48599999999999</v>
      </c>
      <c r="C69" s="16">
        <v>-421.95800000000003</v>
      </c>
      <c r="D69" s="28">
        <f>E69+$F$2</f>
        <v>-2.9020585570000001</v>
      </c>
      <c r="E69">
        <v>-3</v>
      </c>
      <c r="G69" s="20">
        <f t="shared" si="7"/>
        <v>-426.6186600880111</v>
      </c>
      <c r="H69" s="28">
        <f t="shared" ref="H69:H76" si="8">A69-G69</f>
        <v>0.17466008801108046</v>
      </c>
    </row>
    <row r="70" spans="1:8">
      <c r="A70" s="61">
        <v>-240.375</v>
      </c>
      <c r="B70" s="27">
        <f t="shared" si="6"/>
        <v>-3.7620000000000005</v>
      </c>
      <c r="C70" s="16">
        <v>-236.613</v>
      </c>
      <c r="D70" s="28">
        <f t="shared" ref="D70:D76" si="9">E70+$F$2</f>
        <v>-2.9020585570000001</v>
      </c>
      <c r="E70">
        <v>-3</v>
      </c>
      <c r="G70" s="20">
        <f t="shared" si="7"/>
        <v>-241.17092461775084</v>
      </c>
      <c r="H70" s="28">
        <f t="shared" si="8"/>
        <v>0.79592461775084189</v>
      </c>
    </row>
    <row r="71" spans="1:8">
      <c r="A71" s="61">
        <v>-48.780500000000004</v>
      </c>
      <c r="B71" s="27">
        <f t="shared" si="6"/>
        <v>-3.1781000000000006</v>
      </c>
      <c r="C71" s="16">
        <v>-45.602400000000003</v>
      </c>
      <c r="D71" s="28">
        <f t="shared" si="9"/>
        <v>-2.9020585570000001</v>
      </c>
      <c r="E71">
        <v>-3</v>
      </c>
      <c r="G71" s="20">
        <f t="shared" si="7"/>
        <v>-50.054448744025159</v>
      </c>
      <c r="H71" s="28">
        <f t="shared" si="8"/>
        <v>1.2739487440251551</v>
      </c>
    </row>
    <row r="72" spans="1:8">
      <c r="A72" s="61">
        <v>-36.124899999999997</v>
      </c>
      <c r="B72" s="27">
        <f t="shared" si="6"/>
        <v>-3.1685999999999979</v>
      </c>
      <c r="C72" s="16">
        <v>-32.956299999999999</v>
      </c>
      <c r="D72" s="28">
        <f t="shared" si="9"/>
        <v>-2.9020585570000001</v>
      </c>
      <c r="E72">
        <v>-3</v>
      </c>
      <c r="G72" s="20">
        <f t="shared" si="7"/>
        <v>-37.401339096986078</v>
      </c>
      <c r="H72" s="28">
        <f t="shared" si="8"/>
        <v>1.2764390969860813</v>
      </c>
    </row>
    <row r="73" spans="1:8">
      <c r="A73" s="61">
        <v>152.952</v>
      </c>
      <c r="B73" s="27">
        <f t="shared" si="6"/>
        <v>-3.5360000000000014</v>
      </c>
      <c r="C73" s="16">
        <v>156.488</v>
      </c>
      <c r="D73" s="28">
        <f t="shared" si="9"/>
        <v>-2.9020585570000001</v>
      </c>
      <c r="E73">
        <v>-3</v>
      </c>
      <c r="G73" s="20">
        <f t="shared" si="7"/>
        <v>152.14796858732487</v>
      </c>
      <c r="H73" s="28">
        <f t="shared" si="8"/>
        <v>0.80403141267512979</v>
      </c>
    </row>
    <row r="74" spans="1:8">
      <c r="A74" s="61">
        <v>199.27199999999999</v>
      </c>
      <c r="B74" s="27">
        <f t="shared" si="6"/>
        <v>-3.2840000000000202</v>
      </c>
      <c r="C74" s="16">
        <v>202.55600000000001</v>
      </c>
      <c r="D74" s="28">
        <f t="shared" si="9"/>
        <v>-2.9020585570000001</v>
      </c>
      <c r="E74">
        <v>-3</v>
      </c>
      <c r="G74" s="20">
        <f t="shared" si="7"/>
        <v>198.24150376574323</v>
      </c>
      <c r="H74" s="28">
        <f t="shared" si="8"/>
        <v>1.0304962342567592</v>
      </c>
    </row>
    <row r="75" spans="1:8">
      <c r="A75" s="61">
        <v>339.59</v>
      </c>
      <c r="B75" s="27">
        <f t="shared" si="6"/>
        <v>-4.8490000000000464</v>
      </c>
      <c r="C75" s="16">
        <v>344.43900000000002</v>
      </c>
      <c r="D75" s="28">
        <f t="shared" si="9"/>
        <v>-2.9020585570000001</v>
      </c>
      <c r="E75">
        <v>-3</v>
      </c>
      <c r="G75" s="20">
        <f t="shared" ref="G75:G76" si="10">C75+$L$4*D75+$L$5*D75^2+$L$6*C75*D75</f>
        <v>340.20314854562361</v>
      </c>
      <c r="H75" s="28">
        <f t="shared" si="8"/>
        <v>-0.61314854562363053</v>
      </c>
    </row>
    <row r="76" spans="1:8">
      <c r="A76" s="61">
        <v>509.99</v>
      </c>
      <c r="B76" s="27">
        <f t="shared" si="6"/>
        <v>-4.7169999999999845</v>
      </c>
      <c r="C76" s="16">
        <v>514.70699999999999</v>
      </c>
      <c r="D76" s="28">
        <f t="shared" si="9"/>
        <v>-2.9020585570000001</v>
      </c>
      <c r="E76">
        <v>-3</v>
      </c>
      <c r="G76" s="20">
        <f t="shared" si="10"/>
        <v>510.56552693754276</v>
      </c>
      <c r="H76" s="28">
        <f t="shared" si="8"/>
        <v>-0.57552693754274742</v>
      </c>
    </row>
  </sheetData>
  <sortState ref="C4:C12">
    <sortCondition ref="C4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2015-11-02T23:06:53Z</dcterms:modified>
  <dc:language>en-US</dc:language>
</cp:coreProperties>
</file>