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9840" windowHeight="19880" tabRatio="520" activeTab="1"/>
  </bookViews>
  <sheets>
    <sheet name="X1" sheetId="1" r:id="rId1"/>
    <sheet name="X11" sheetId="2" r:id="rId2"/>
    <sheet name="工作表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H5" i="2"/>
  <c r="G6" i="2"/>
  <c r="H6" i="2"/>
  <c r="G7" i="2"/>
  <c r="H7" i="2"/>
  <c r="G8" i="2"/>
  <c r="H8" i="2"/>
  <c r="G9" i="2"/>
  <c r="H9" i="2"/>
  <c r="G11" i="2"/>
  <c r="H11" i="2"/>
  <c r="G12" i="2"/>
  <c r="H12" i="2"/>
  <c r="G13" i="2"/>
  <c r="H13" i="2"/>
  <c r="G14" i="2"/>
  <c r="H14" i="2"/>
  <c r="G15" i="2"/>
  <c r="H15" i="2"/>
  <c r="G16" i="2"/>
  <c r="H16" i="2"/>
  <c r="G18" i="2"/>
  <c r="H18" i="2"/>
  <c r="G19" i="2"/>
  <c r="H19" i="2"/>
  <c r="G20" i="2"/>
  <c r="H20" i="2"/>
  <c r="G21" i="2"/>
  <c r="H21" i="2"/>
  <c r="G22" i="2"/>
  <c r="H22" i="2"/>
  <c r="G23" i="2"/>
  <c r="H23" i="2"/>
  <c r="G25" i="2"/>
  <c r="H25" i="2"/>
  <c r="G26" i="2"/>
  <c r="H26" i="2"/>
  <c r="G27" i="2"/>
  <c r="H27" i="2"/>
  <c r="G28" i="2"/>
  <c r="H28" i="2"/>
  <c r="G29" i="2"/>
  <c r="H29" i="2"/>
  <c r="G30" i="2"/>
  <c r="H30" i="2"/>
  <c r="G32" i="2"/>
  <c r="H32" i="2"/>
  <c r="G33" i="2"/>
  <c r="H33" i="2"/>
  <c r="G34" i="2"/>
  <c r="H34" i="2"/>
  <c r="G35" i="2"/>
  <c r="H35" i="2"/>
  <c r="G36" i="2"/>
  <c r="H36" i="2"/>
  <c r="G37" i="2"/>
  <c r="H37" i="2"/>
  <c r="G39" i="2"/>
  <c r="H39" i="2"/>
  <c r="G40" i="2"/>
  <c r="H40" i="2"/>
  <c r="G41" i="2"/>
  <c r="H41" i="2"/>
  <c r="G42" i="2"/>
  <c r="H42" i="2"/>
  <c r="G43" i="2"/>
  <c r="H43" i="2"/>
  <c r="G44" i="2"/>
  <c r="H44" i="2"/>
  <c r="G46" i="2"/>
  <c r="H46" i="2"/>
  <c r="G47" i="2"/>
  <c r="H47" i="2"/>
  <c r="G48" i="2"/>
  <c r="H48" i="2"/>
  <c r="B5" i="2"/>
  <c r="B6" i="2"/>
  <c r="B7" i="2"/>
  <c r="B8" i="2"/>
  <c r="B9" i="2"/>
  <c r="B11" i="2"/>
  <c r="B12" i="2"/>
  <c r="B13" i="2"/>
  <c r="B14" i="2"/>
  <c r="B15" i="2"/>
  <c r="B16" i="2"/>
  <c r="B18" i="2"/>
  <c r="B19" i="2"/>
  <c r="B20" i="2"/>
  <c r="B21" i="2"/>
  <c r="B22" i="2"/>
  <c r="B23" i="2"/>
  <c r="B25" i="2"/>
  <c r="B26" i="2"/>
  <c r="B27" i="2"/>
  <c r="B28" i="2"/>
  <c r="B29" i="2"/>
  <c r="B30" i="2"/>
  <c r="B32" i="2"/>
  <c r="B33" i="2"/>
  <c r="B34" i="2"/>
  <c r="B35" i="2"/>
  <c r="B36" i="2"/>
  <c r="B37" i="2"/>
  <c r="B39" i="2"/>
  <c r="B40" i="2"/>
  <c r="B41" i="2"/>
  <c r="B42" i="2"/>
  <c r="B43" i="2"/>
  <c r="B44" i="2"/>
  <c r="B46" i="2"/>
  <c r="B47" i="2"/>
  <c r="B48" i="2"/>
  <c r="D42" i="2"/>
  <c r="D43" i="2"/>
  <c r="D44" i="2"/>
  <c r="D35" i="2"/>
  <c r="D36" i="2"/>
  <c r="D37" i="2"/>
  <c r="D28" i="2"/>
  <c r="D29" i="2"/>
  <c r="D30" i="2"/>
  <c r="D23" i="2"/>
  <c r="D21" i="2"/>
  <c r="D22" i="2"/>
  <c r="D14" i="2"/>
  <c r="D15" i="2"/>
  <c r="D16" i="2"/>
  <c r="D7" i="2"/>
  <c r="D8" i="2"/>
  <c r="D9" i="2"/>
  <c r="D48" i="2"/>
  <c r="D47" i="2"/>
  <c r="D46" i="2"/>
  <c r="D41" i="2"/>
  <c r="D40" i="2"/>
  <c r="D39" i="2"/>
  <c r="D34" i="2"/>
  <c r="D33" i="2"/>
  <c r="D32" i="2"/>
  <c r="D27" i="2"/>
  <c r="D26" i="2"/>
  <c r="D25" i="2"/>
  <c r="D20" i="2"/>
  <c r="D19" i="2"/>
  <c r="D18" i="2"/>
  <c r="D13" i="2"/>
  <c r="D12" i="2"/>
  <c r="D11" i="2"/>
  <c r="D6" i="2"/>
  <c r="D5" i="2"/>
  <c r="D4" i="2"/>
  <c r="G4" i="2"/>
  <c r="H4" i="2"/>
  <c r="B4" i="2"/>
  <c r="G1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3" i="1"/>
  <c r="G3" i="1"/>
  <c r="B19" i="1"/>
  <c r="B3" i="1"/>
  <c r="B4" i="1"/>
  <c r="B5" i="1"/>
  <c r="B9" i="1"/>
  <c r="B10" i="1"/>
  <c r="B11" i="1"/>
  <c r="B12" i="1"/>
  <c r="B13" i="1"/>
  <c r="B15" i="1"/>
  <c r="B16" i="1"/>
  <c r="B17" i="1"/>
  <c r="B18" i="1"/>
  <c r="B48" i="1"/>
  <c r="B41" i="1"/>
  <c r="B57" i="1"/>
  <c r="B58" i="1"/>
  <c r="B59" i="1"/>
  <c r="B60" i="1"/>
  <c r="B61" i="1"/>
  <c r="B55" i="1"/>
  <c r="B34" i="1"/>
  <c r="B22" i="1"/>
  <c r="B23" i="1"/>
  <c r="B24" i="1"/>
  <c r="B25" i="1"/>
  <c r="B26" i="1"/>
  <c r="B29" i="1"/>
  <c r="B30" i="1"/>
  <c r="B31" i="1"/>
  <c r="B32" i="1"/>
  <c r="B33" i="1"/>
  <c r="B36" i="1"/>
  <c r="B37" i="1"/>
  <c r="B38" i="1"/>
  <c r="B39" i="1"/>
  <c r="B40" i="1"/>
  <c r="B43" i="1"/>
  <c r="B44" i="1"/>
  <c r="B45" i="1"/>
  <c r="B46" i="1"/>
  <c r="B47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<sst xmlns="http://schemas.openxmlformats.org/spreadsheetml/2006/main" count="45" uniqueCount="39">
  <si>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</si>
  <si>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</si>
  <si>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</si>
  <si>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</si>
  <si>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</si>
  <si>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</si>
  <si>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</si>
  <si>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</si>
  <si>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</si>
  <si>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</si>
  <si>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</si>
  <si>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</si>
  <si>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</si>
  <si>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</si>
  <si>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X1</t>
    <phoneticPr fontId="2" type="noConversion"/>
  </si>
  <si>
    <t>X</t>
    <phoneticPr fontId="2" type="noConversion"/>
  </si>
  <si>
    <t>XC-X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</si>
  <si>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</si>
  <si>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</si>
  <si>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</si>
  <si>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delta</t>
    <phoneticPr fontId="2" type="noConversion"/>
  </si>
  <si>
    <t>TH_tar(mdeg)</t>
    <phoneticPr fontId="2" type="noConversion"/>
  </si>
  <si>
    <t>RUN#6039</t>
    <phoneticPr fontId="2" type="noConversion"/>
  </si>
  <si>
    <t>RUN#6041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</si>
  <si>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</si>
  <si>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</si>
  <si>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</si>
  <si>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</si>
  <si>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</si>
  <si>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</si>
  <si>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 = x1+A1*(ph+0.1deg) + A2*(ph+0.1deg)^2 + B1*x1*(ph+0.1deg)</t>
  </si>
  <si>
    <t>XC-X1</t>
  </si>
  <si>
    <t>X1</t>
  </si>
  <si>
    <t>p+p0</t>
    <phoneticPr fontId="6" type="noConversion"/>
  </si>
  <si>
    <t>Phitar [deg]</t>
    <phoneticPr fontId="6" type="noConversion"/>
  </si>
  <si>
    <t>X11</t>
  </si>
  <si>
    <t>Delta</t>
  </si>
  <si>
    <t>A2</t>
    <phoneticPr fontId="2" type="noConversion"/>
  </si>
  <si>
    <t>B1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</si>
</sst>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theme="9" tint="0.59999389629810485"/>
        <bgColor rgb="FFCCCC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0" fontId="0" fillId="0" borderId="4" xfId="0" applyBorder="1"/>
    <xf numFmtId="0" fontId="0" fillId="0" borderId="0" xfId="0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0" fillId="0" borderId="5" xfId="0" applyFont="1" applyBorder="1"/>
    <xf numFmtId="176" fontId="0" fillId="6" borderId="0" xfId="0" applyNumberFormat="1" applyFill="1"/>
    <xf numFmtId="0" fontId="0" fillId="6" borderId="0" xfId="0" applyFill="1"/>
    <xf numFmtId="177" fontId="0" fillId="6" borderId="0" xfId="0" applyNumberFormat="1" applyFill="1"/>
    <xf numFmtId="0" fontId="0" fillId="6" borderId="4" xfId="0" applyFill="1" applyBorder="1"/>
    <xf numFmtId="0" fontId="0" fillId="5" borderId="4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5" xfId="0" applyFont="1" applyBorder="1"/>
    <xf numFmtId="0" fontId="7" fillId="0" borderId="3" xfId="0" applyFont="1" applyBorder="1"/>
    <xf numFmtId="0" fontId="7" fillId="7" borderId="0" xfId="0" applyFont="1" applyFill="1"/>
    <xf numFmtId="176" fontId="0" fillId="8" borderId="0" xfId="0" applyNumberForma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8" borderId="0" xfId="0" applyFont="1" applyFill="1"/>
  </cellXfs>
  <cellStyles count="1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diamond"/>
            <c:size val="7"/>
          </c:marker>
          <c:xVal>
            <c:numRef>
              <c:f>'X1'!$C$3:$C$62</c:f>
              <c:numCache>
                <c:formatCode>0.000</c:formatCode>
                <c:ptCount val="60"/>
                <c:pt idx="0">
                  <c:v>-353.038</c:v>
                </c:pt>
                <c:pt idx="1">
                  <c:v>-220.356</c:v>
                </c:pt>
                <c:pt idx="2">
                  <c:v>-182.836</c:v>
                </c:pt>
                <c:pt idx="6">
                  <c:v>-351.873</c:v>
                </c:pt>
                <c:pt idx="7">
                  <c:v>-219.392</c:v>
                </c:pt>
                <c:pt idx="8">
                  <c:v>-181.59</c:v>
                </c:pt>
                <c:pt idx="9">
                  <c:v>217.842</c:v>
                </c:pt>
                <c:pt idx="10">
                  <c:v>346.07</c:v>
                </c:pt>
                <c:pt idx="12">
                  <c:v>-349.911</c:v>
                </c:pt>
                <c:pt idx="13">
                  <c:v>-217.3</c:v>
                </c:pt>
                <c:pt idx="14">
                  <c:v>-179.125</c:v>
                </c:pt>
                <c:pt idx="15">
                  <c:v>223.752</c:v>
                </c:pt>
                <c:pt idx="16">
                  <c:v>354.95</c:v>
                </c:pt>
                <c:pt idx="19">
                  <c:v>-349.464</c:v>
                </c:pt>
                <c:pt idx="20">
                  <c:v>-216.248</c:v>
                </c:pt>
                <c:pt idx="21">
                  <c:v>-177.86</c:v>
                </c:pt>
                <c:pt idx="22">
                  <c:v>230.027</c:v>
                </c:pt>
                <c:pt idx="23">
                  <c:v>362.736</c:v>
                </c:pt>
                <c:pt idx="26">
                  <c:v>-350.874</c:v>
                </c:pt>
                <c:pt idx="27">
                  <c:v>-217.289</c:v>
                </c:pt>
                <c:pt idx="28">
                  <c:v>-178.895</c:v>
                </c:pt>
                <c:pt idx="29">
                  <c:v>231.35</c:v>
                </c:pt>
                <c:pt idx="30">
                  <c:v>365.675</c:v>
                </c:pt>
                <c:pt idx="31">
                  <c:v>493.755</c:v>
                </c:pt>
                <c:pt idx="33">
                  <c:v>-353.657</c:v>
                </c:pt>
                <c:pt idx="34">
                  <c:v>-219.475</c:v>
                </c:pt>
                <c:pt idx="35">
                  <c:v>-180.988</c:v>
                </c:pt>
                <c:pt idx="36">
                  <c:v>231.923</c:v>
                </c:pt>
                <c:pt idx="37">
                  <c:v>366.226</c:v>
                </c:pt>
                <c:pt idx="38">
                  <c:v>495.388</c:v>
                </c:pt>
                <c:pt idx="40">
                  <c:v>-357.38</c:v>
                </c:pt>
                <c:pt idx="41">
                  <c:v>-222.793</c:v>
                </c:pt>
                <c:pt idx="42">
                  <c:v>-184.094</c:v>
                </c:pt>
                <c:pt idx="43">
                  <c:v>230.778</c:v>
                </c:pt>
                <c:pt idx="44">
                  <c:v>365.858</c:v>
                </c:pt>
                <c:pt idx="45">
                  <c:v>495.584</c:v>
                </c:pt>
                <c:pt idx="47">
                  <c:v>-360.28</c:v>
                </c:pt>
                <c:pt idx="48">
                  <c:v>-225.675</c:v>
                </c:pt>
                <c:pt idx="49">
                  <c:v>-186.725</c:v>
                </c:pt>
                <c:pt idx="50">
                  <c:v>229.136</c:v>
                </c:pt>
                <c:pt idx="51">
                  <c:v>365.196</c:v>
                </c:pt>
                <c:pt idx="52">
                  <c:v>494.548</c:v>
                </c:pt>
                <c:pt idx="54">
                  <c:v>-360.242</c:v>
                </c:pt>
                <c:pt idx="55">
                  <c:v>-227.047</c:v>
                </c:pt>
                <c:pt idx="56">
                  <c:v>-187.103</c:v>
                </c:pt>
                <c:pt idx="57">
                  <c:v>228.111</c:v>
                </c:pt>
                <c:pt idx="58">
                  <c:v>364.564</c:v>
                </c:pt>
              </c:numCache>
            </c:numRef>
          </c:xVal>
          <c:yVal>
            <c:numRef>
              <c:f>'X1'!$D$3:$D$62</c:f>
              <c:numCache>
                <c:formatCode>General</c:formatCode>
                <c:ptCount val="6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6">
                  <c:v>1.1</c:v>
                </c:pt>
                <c:pt idx="7">
                  <c:v>1.1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40">
                  <c:v>-0.8</c:v>
                </c:pt>
                <c:pt idx="41">
                  <c:v>-0.8</c:v>
                </c:pt>
                <c:pt idx="42">
                  <c:v>-0.8</c:v>
                </c:pt>
                <c:pt idx="43">
                  <c:v>-0.8</c:v>
                </c:pt>
                <c:pt idx="44">
                  <c:v>-0.8</c:v>
                </c:pt>
                <c:pt idx="45">
                  <c:v>-0.8</c:v>
                </c:pt>
                <c:pt idx="47">
                  <c:v>-1.1</c:v>
                </c:pt>
                <c:pt idx="48">
                  <c:v>-1.1</c:v>
                </c:pt>
                <c:pt idx="49">
                  <c:v>-1.1</c:v>
                </c:pt>
                <c:pt idx="50">
                  <c:v>-1.1</c:v>
                </c:pt>
                <c:pt idx="51">
                  <c:v>-1.1</c:v>
                </c:pt>
                <c:pt idx="52">
                  <c:v>-1.1</c:v>
                </c:pt>
                <c:pt idx="54">
                  <c:v>-1.3</c:v>
                </c:pt>
                <c:pt idx="55">
                  <c:v>-1.3</c:v>
                </c:pt>
                <c:pt idx="56">
                  <c:v>-1.3</c:v>
                </c:pt>
                <c:pt idx="57">
                  <c:v>-1.3</c:v>
                </c:pt>
                <c:pt idx="58">
                  <c:v>-1.3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97112"/>
        <c:axId val="-2112022600"/>
      </c:scatterChart>
      <c:valAx>
        <c:axId val="-211269711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12022600"/>
        <c:crossesAt val="0.0"/>
        <c:crossBetween val="midCat"/>
      </c:valAx>
      <c:valAx>
        <c:axId val="-2112022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12697112"/>
        <c:crossesAt val="0.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'X11'!$C$4:$C$51</c:f>
              <c:numCache>
                <c:formatCode>0.000</c:formatCode>
                <c:ptCount val="48"/>
                <c:pt idx="0">
                  <c:v>-347.649</c:v>
                </c:pt>
                <c:pt idx="1">
                  <c:v>-214.0</c:v>
                </c:pt>
                <c:pt idx="2">
                  <c:v>-175.597</c:v>
                </c:pt>
                <c:pt idx="3">
                  <c:v>233.116</c:v>
                </c:pt>
                <c:pt idx="4">
                  <c:v>367.879</c:v>
                </c:pt>
                <c:pt idx="5">
                  <c:v>496.323</c:v>
                </c:pt>
                <c:pt idx="7">
                  <c:v>-349.78</c:v>
                </c:pt>
                <c:pt idx="8">
                  <c:v>-215.872</c:v>
                </c:pt>
                <c:pt idx="9">
                  <c:v>-177.361</c:v>
                </c:pt>
                <c:pt idx="10">
                  <c:v>232.883</c:v>
                </c:pt>
                <c:pt idx="11">
                  <c:v>366.459</c:v>
                </c:pt>
                <c:pt idx="12">
                  <c:v>494.737</c:v>
                </c:pt>
                <c:pt idx="14">
                  <c:v>-352.095</c:v>
                </c:pt>
                <c:pt idx="15">
                  <c:v>-218.215</c:v>
                </c:pt>
                <c:pt idx="16">
                  <c:v>-179.709</c:v>
                </c:pt>
                <c:pt idx="17">
                  <c:v>230.471</c:v>
                </c:pt>
                <c:pt idx="18">
                  <c:v>364.107</c:v>
                </c:pt>
                <c:pt idx="19">
                  <c:v>492.204</c:v>
                </c:pt>
                <c:pt idx="21">
                  <c:v>-352.777</c:v>
                </c:pt>
                <c:pt idx="22">
                  <c:v>-218.902</c:v>
                </c:pt>
                <c:pt idx="23">
                  <c:v>-180.419</c:v>
                </c:pt>
                <c:pt idx="24">
                  <c:v>228.892</c:v>
                </c:pt>
                <c:pt idx="25">
                  <c:v>363.462</c:v>
                </c:pt>
                <c:pt idx="26">
                  <c:v>491.521</c:v>
                </c:pt>
                <c:pt idx="28">
                  <c:v>-351.51</c:v>
                </c:pt>
                <c:pt idx="29">
                  <c:v>-217.764</c:v>
                </c:pt>
                <c:pt idx="30">
                  <c:v>-179.28</c:v>
                </c:pt>
                <c:pt idx="31">
                  <c:v>230.954</c:v>
                </c:pt>
                <c:pt idx="32">
                  <c:v>364.692</c:v>
                </c:pt>
                <c:pt idx="33">
                  <c:v>493.05</c:v>
                </c:pt>
                <c:pt idx="35">
                  <c:v>-348.916</c:v>
                </c:pt>
                <c:pt idx="36">
                  <c:v>-215.291</c:v>
                </c:pt>
                <c:pt idx="37">
                  <c:v>-176.923</c:v>
                </c:pt>
                <c:pt idx="38">
                  <c:v>233.247</c:v>
                </c:pt>
                <c:pt idx="39">
                  <c:v>366.795</c:v>
                </c:pt>
                <c:pt idx="40">
                  <c:v>495.373</c:v>
                </c:pt>
                <c:pt idx="42">
                  <c:v>-348.187</c:v>
                </c:pt>
                <c:pt idx="43">
                  <c:v>-215.142</c:v>
                </c:pt>
                <c:pt idx="44">
                  <c:v>-176.718</c:v>
                </c:pt>
              </c:numCache>
            </c:numRef>
          </c:xVal>
          <c:yVal>
            <c:numRef>
              <c:f>'X11'!$D$4:$D$51</c:f>
              <c:numCache>
                <c:formatCode>0.000_ </c:formatCode>
                <c:ptCount val="48"/>
                <c:pt idx="0">
                  <c:v>3.097941443</c:v>
                </c:pt>
                <c:pt idx="1">
                  <c:v>3.097941443</c:v>
                </c:pt>
                <c:pt idx="2">
                  <c:v>3.097941443</c:v>
                </c:pt>
                <c:pt idx="3">
                  <c:v>3.097941443</c:v>
                </c:pt>
                <c:pt idx="4">
                  <c:v>3.097941443</c:v>
                </c:pt>
                <c:pt idx="5">
                  <c:v>3.097941443</c:v>
                </c:pt>
                <c:pt idx="7">
                  <c:v>2.097941443</c:v>
                </c:pt>
                <c:pt idx="8">
                  <c:v>2.097941443</c:v>
                </c:pt>
                <c:pt idx="9">
                  <c:v>2.097941443</c:v>
                </c:pt>
                <c:pt idx="10">
                  <c:v>2.097941443</c:v>
                </c:pt>
                <c:pt idx="11">
                  <c:v>2.097941443</c:v>
                </c:pt>
                <c:pt idx="12">
                  <c:v>2.097941443</c:v>
                </c:pt>
                <c:pt idx="14">
                  <c:v>1.097941443</c:v>
                </c:pt>
                <c:pt idx="15">
                  <c:v>1.097941443</c:v>
                </c:pt>
                <c:pt idx="16">
                  <c:v>1.097941443</c:v>
                </c:pt>
                <c:pt idx="17">
                  <c:v>1.097941443</c:v>
                </c:pt>
                <c:pt idx="18">
                  <c:v>1.097941443</c:v>
                </c:pt>
                <c:pt idx="19">
                  <c:v>1.097941443</c:v>
                </c:pt>
                <c:pt idx="21">
                  <c:v>0.097941443</c:v>
                </c:pt>
                <c:pt idx="22">
                  <c:v>0.097941443</c:v>
                </c:pt>
                <c:pt idx="23">
                  <c:v>0.097941443</c:v>
                </c:pt>
                <c:pt idx="24">
                  <c:v>0.097941443</c:v>
                </c:pt>
                <c:pt idx="25">
                  <c:v>0.097941443</c:v>
                </c:pt>
                <c:pt idx="26">
                  <c:v>0.097941443</c:v>
                </c:pt>
                <c:pt idx="28">
                  <c:v>-0.902058557</c:v>
                </c:pt>
                <c:pt idx="29">
                  <c:v>-0.902058557</c:v>
                </c:pt>
                <c:pt idx="30">
                  <c:v>-0.902058557</c:v>
                </c:pt>
                <c:pt idx="31">
                  <c:v>-0.902058557</c:v>
                </c:pt>
                <c:pt idx="32">
                  <c:v>-0.902058557</c:v>
                </c:pt>
                <c:pt idx="33">
                  <c:v>-0.902058557</c:v>
                </c:pt>
                <c:pt idx="35">
                  <c:v>-1.902058557</c:v>
                </c:pt>
                <c:pt idx="36">
                  <c:v>-1.902058557</c:v>
                </c:pt>
                <c:pt idx="37">
                  <c:v>-1.902058557</c:v>
                </c:pt>
                <c:pt idx="38">
                  <c:v>-1.902058557</c:v>
                </c:pt>
                <c:pt idx="39">
                  <c:v>-1.902058557</c:v>
                </c:pt>
                <c:pt idx="40">
                  <c:v>-1.902058557</c:v>
                </c:pt>
                <c:pt idx="42">
                  <c:v>-2.902058557</c:v>
                </c:pt>
                <c:pt idx="43">
                  <c:v>-2.902058557</c:v>
                </c:pt>
                <c:pt idx="44">
                  <c:v>-2.902058557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61640"/>
        <c:axId val="2144779144"/>
      </c:scatterChart>
      <c:valAx>
        <c:axId val="-21126616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44779144"/>
        <c:crosses val="autoZero"/>
        <c:crossBetween val="midCat"/>
      </c:valAx>
      <c:valAx>
        <c:axId val="2144779144"/>
        <c:scaling>
          <c:orientation val="minMax"/>
        </c:scaling>
        <c:delete val="0"/>
        <c:axPos val="l"/>
        <c:majorGridlines/>
        <c:numFmt formatCode="0.000_ " sourceLinked="1"/>
        <c:majorTickMark val="out"/>
        <c:minorTickMark val="none"/>
        <c:tickLblPos val="nextTo"/>
        <c:crossAx val="-211266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</xdr:colOff>
      <xdr:row>28</xdr:row>
      <xdr:rowOff>12700</xdr:rowOff>
    </xdr:from>
    <xdr:to>
      <xdr:col>20</xdr:col>
      <xdr:colOff>469900</xdr:colOff>
      <xdr:row>39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18</xdr:row>
      <xdr:rowOff>184150</xdr:rowOff>
    </xdr:from>
    <xdr:to>
      <xdr:col>22</xdr:col>
      <xdr:colOff>571500</xdr:colOff>
      <xdr:row>32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sqref="A1:B1"/>
    </sheetView>
  </sheetViews>
  <sheetFormatPr baseColWidth="10" defaultColWidth="8.83203125" defaultRowHeight="15" x14ac:dyDescent="0"/>
  <cols>
    <col min="4" max="4" width="12.6640625" customWidth="1"/>
    <col min="6" max="6" width="9.5" bestFit="1" customWidth="1"/>
    <col min="7" max="7" width="10.33203125" customWidth="1"/>
  </cols>
  <sheetData>
    <row r="1" spans="1:11">
      <c r="A1" s="1" t="s">
        <v>22</v>
      </c>
      <c r="B1" s="1" t="s">
        <v>23</v>
      </c>
      <c r="C1" s="2" t="s">
        <v>0</v>
      </c>
      <c r="D1" s="3" t="s">
        <v>1</v>
      </c>
      <c r="E1" s="2" t="s">
        <v>0</v>
      </c>
      <c r="F1" s="13"/>
      <c r="G1" s="3" t="s">
        <v>1</v>
      </c>
    </row>
    <row r="2" spans="1:11">
      <c r="A2" s="4" t="s">
        <v>3</v>
      </c>
      <c r="B2" s="4" t="s">
        <v>16</v>
      </c>
      <c r="C2" s="4" t="s">
        <v>15</v>
      </c>
      <c r="D2" s="4" t="s">
        <v>21</v>
      </c>
      <c r="F2" s="12" t="s">
        <v>14</v>
      </c>
      <c r="G2" s="12" t="s">
        <v>20</v>
      </c>
      <c r="J2" t="s">
        <v>2</v>
      </c>
    </row>
    <row r="3" spans="1:11">
      <c r="A3" s="5">
        <v>-350.87400000000002</v>
      </c>
      <c r="B3" s="5">
        <f t="shared" ref="B3:B18" si="0">A3-C3</f>
        <v>2.1639999999999873</v>
      </c>
      <c r="C3" s="5">
        <v>-353.03800000000001</v>
      </c>
      <c r="D3" s="15">
        <v>1.3</v>
      </c>
      <c r="E3" s="15" t="s">
        <v>5</v>
      </c>
      <c r="F3" s="5">
        <f>C3+$J$3*D3+$J$4*D3*D3+$J$5*D3*D3*D3+$J$6*C3*D3+$J$7*C3*D3*D3+$J$8*C3*D3*D3*D3</f>
        <v>-352.77163190509805</v>
      </c>
      <c r="G3" s="16">
        <f>F3-A3</f>
        <v>-1.8976319050980237</v>
      </c>
      <c r="I3" t="s">
        <v>4</v>
      </c>
      <c r="J3" s="15">
        <v>-0.64988599999999996</v>
      </c>
      <c r="K3">
        <v>-24.042812000000001</v>
      </c>
    </row>
    <row r="4" spans="1:11">
      <c r="A4" s="5">
        <v>-217.28899999999999</v>
      </c>
      <c r="B4" s="5">
        <f t="shared" si="0"/>
        <v>3.0670000000000073</v>
      </c>
      <c r="C4" s="5">
        <v>-220.35599999999999</v>
      </c>
      <c r="D4" s="15">
        <v>1.3</v>
      </c>
      <c r="F4" s="5">
        <f>C4+$J$3*D4+$J$4*D4*D4+$J$5*D4*D4*D4+$J$6*C4*D4+$J$7*C4*D4*D4+$J$8*C4*D4*D4*D4</f>
        <v>-215.55139389307598</v>
      </c>
      <c r="G4" s="16">
        <f t="shared" ref="G4:G61" si="1">F4-A4</f>
        <v>1.7376061069240052</v>
      </c>
      <c r="I4" t="s">
        <v>6</v>
      </c>
      <c r="J4" s="15">
        <v>5.4639610000000003</v>
      </c>
      <c r="K4">
        <v>5.6669419999999997</v>
      </c>
    </row>
    <row r="5" spans="1:11">
      <c r="A5" s="5">
        <v>-178.89500000000001</v>
      </c>
      <c r="B5" s="5">
        <f t="shared" si="0"/>
        <v>3.9410000000000025</v>
      </c>
      <c r="C5" s="5">
        <v>-182.83600000000001</v>
      </c>
      <c r="D5" s="15">
        <v>1.3</v>
      </c>
      <c r="F5" s="5">
        <f t="shared" ref="F5:F61" si="2">C5+$J$3*D5+$J$4*D5*D5+$J$5*D5*D5*D5+$J$6*C5*D5+$J$7*C5*D5*D5+$J$8*C5*D5*D5*D5</f>
        <v>-176.74806465315601</v>
      </c>
      <c r="G5" s="16">
        <f t="shared" si="1"/>
        <v>2.1469353468440033</v>
      </c>
      <c r="I5" t="s">
        <v>7</v>
      </c>
      <c r="J5" s="15">
        <v>1.7989949999999999</v>
      </c>
      <c r="K5">
        <v>5.8174279999999996</v>
      </c>
    </row>
    <row r="6" spans="1:11">
      <c r="A6" s="5"/>
      <c r="B6" s="5"/>
      <c r="D6" s="15"/>
      <c r="F6" s="5">
        <f t="shared" si="2"/>
        <v>0</v>
      </c>
      <c r="G6" s="16">
        <f t="shared" si="1"/>
        <v>0</v>
      </c>
      <c r="I6" t="s">
        <v>17</v>
      </c>
      <c r="J6" s="15">
        <v>1.5876999999999999E-2</v>
      </c>
      <c r="K6">
        <v>1.3738E-2</v>
      </c>
    </row>
    <row r="7" spans="1:11">
      <c r="A7" s="5"/>
      <c r="B7" s="5"/>
      <c r="C7" s="5"/>
      <c r="D7" s="15"/>
      <c r="F7" s="5">
        <f t="shared" si="2"/>
        <v>0</v>
      </c>
      <c r="G7" s="16">
        <f t="shared" si="1"/>
        <v>0</v>
      </c>
      <c r="I7" t="s">
        <v>18</v>
      </c>
      <c r="J7" s="17">
        <v>6.241E-3</v>
      </c>
      <c r="K7">
        <v>4.2570000000000004E-3</v>
      </c>
    </row>
    <row r="8" spans="1:11" s="7" customFormat="1">
      <c r="A8" s="5"/>
      <c r="B8" s="5"/>
      <c r="F8" s="5">
        <f t="shared" si="2"/>
        <v>0</v>
      </c>
      <c r="G8" s="16">
        <f t="shared" si="1"/>
        <v>0</v>
      </c>
      <c r="I8" t="s">
        <v>19</v>
      </c>
      <c r="J8" s="15">
        <v>1.3730000000000001E-3</v>
      </c>
      <c r="K8">
        <v>1.0790000000000001E-3</v>
      </c>
    </row>
    <row r="9" spans="1:11">
      <c r="A9" s="5">
        <v>-350.87400000000002</v>
      </c>
      <c r="B9" s="5">
        <f t="shared" si="0"/>
        <v>0.9989999999999668</v>
      </c>
      <c r="C9" s="5">
        <v>-351.87299999999999</v>
      </c>
      <c r="D9" s="15">
        <v>1.1000000000000001</v>
      </c>
      <c r="E9" s="17" t="s">
        <v>8</v>
      </c>
      <c r="F9" s="5">
        <f t="shared" si="2"/>
        <v>-353.02761838182897</v>
      </c>
      <c r="G9" s="16">
        <f t="shared" si="1"/>
        <v>-2.1536183818289487</v>
      </c>
    </row>
    <row r="10" spans="1:11">
      <c r="A10" s="5">
        <v>-217.28899999999999</v>
      </c>
      <c r="B10" s="5">
        <f t="shared" si="0"/>
        <v>2.1030000000000086</v>
      </c>
      <c r="C10" s="5">
        <v>-219.392</v>
      </c>
      <c r="D10" s="15">
        <v>1.1000000000000001</v>
      </c>
      <c r="F10" s="5">
        <f t="shared" si="2"/>
        <v>-216.99032849101599</v>
      </c>
      <c r="G10" s="16">
        <f t="shared" si="1"/>
        <v>0.29867150898400041</v>
      </c>
      <c r="J10">
        <v>-24.593805</v>
      </c>
    </row>
    <row r="11" spans="1:11">
      <c r="A11" s="5">
        <v>-178.89500000000001</v>
      </c>
      <c r="B11" s="5">
        <f t="shared" si="0"/>
        <v>2.6949999999999932</v>
      </c>
      <c r="C11" s="5">
        <v>-181.59</v>
      </c>
      <c r="D11" s="15">
        <v>1.1000000000000001</v>
      </c>
      <c r="F11" s="5">
        <f t="shared" si="2"/>
        <v>-178.17358018407</v>
      </c>
      <c r="G11" s="16">
        <f t="shared" si="1"/>
        <v>0.72141981593000537</v>
      </c>
      <c r="J11">
        <v>4.9666420000000002</v>
      </c>
    </row>
    <row r="12" spans="1:11">
      <c r="A12" s="5">
        <v>231.35</v>
      </c>
      <c r="B12" s="5">
        <f t="shared" si="0"/>
        <v>13.507999999999981</v>
      </c>
      <c r="C12" s="5">
        <v>217.84200000000001</v>
      </c>
      <c r="D12" s="15">
        <v>1.1000000000000001</v>
      </c>
      <c r="F12" s="5">
        <f t="shared" si="2"/>
        <v>231.98068175286602</v>
      </c>
      <c r="G12" s="16">
        <f t="shared" si="1"/>
        <v>0.63068175286602468</v>
      </c>
      <c r="J12">
        <v>5.6487080000000001</v>
      </c>
    </row>
    <row r="13" spans="1:11">
      <c r="A13" s="5">
        <v>365.67500000000001</v>
      </c>
      <c r="B13" s="5">
        <f t="shared" si="0"/>
        <v>19.605000000000018</v>
      </c>
      <c r="C13" s="5">
        <v>346.07</v>
      </c>
      <c r="D13" s="15">
        <v>1.1000000000000001</v>
      </c>
      <c r="F13" s="5">
        <f t="shared" si="2"/>
        <v>363.65080507711002</v>
      </c>
      <c r="G13" s="16">
        <f t="shared" si="1"/>
        <v>-2.0241949228899898</v>
      </c>
    </row>
    <row r="14" spans="1:11">
      <c r="A14" s="5"/>
      <c r="B14" s="5"/>
      <c r="C14" s="5"/>
      <c r="F14" s="5">
        <f t="shared" si="2"/>
        <v>0</v>
      </c>
      <c r="G14" s="16">
        <f t="shared" si="1"/>
        <v>0</v>
      </c>
      <c r="J14">
        <v>1.5372E-2</v>
      </c>
    </row>
    <row r="15" spans="1:11" s="7" customFormat="1">
      <c r="A15" s="5">
        <v>-350.87400000000002</v>
      </c>
      <c r="B15" s="5">
        <f t="shared" si="0"/>
        <v>-0.96300000000002228</v>
      </c>
      <c r="C15" s="5">
        <v>-349.911</v>
      </c>
      <c r="D15" s="17">
        <v>0.8</v>
      </c>
      <c r="E15" s="7" t="s">
        <v>9</v>
      </c>
      <c r="F15" s="5">
        <f t="shared" si="2"/>
        <v>-352.10092542537598</v>
      </c>
      <c r="G15" s="16">
        <f t="shared" si="1"/>
        <v>-1.2269254253759527</v>
      </c>
      <c r="J15" s="7">
        <v>6.2379999999999996E-3</v>
      </c>
    </row>
    <row r="16" spans="1:11">
      <c r="A16" s="5">
        <v>-217.28899999999999</v>
      </c>
      <c r="B16" s="5">
        <f t="shared" si="0"/>
        <v>1.1000000000024102E-2</v>
      </c>
      <c r="C16" s="5">
        <v>-217.3</v>
      </c>
      <c r="D16" s="8">
        <v>0.8</v>
      </c>
      <c r="F16" s="5">
        <f t="shared" si="2"/>
        <v>-217.1826510368</v>
      </c>
      <c r="G16" s="16">
        <f t="shared" si="1"/>
        <v>0.10634896319999143</v>
      </c>
      <c r="J16">
        <v>1.493E-3</v>
      </c>
    </row>
    <row r="17" spans="1:7">
      <c r="A17" s="5">
        <v>-178.89500000000001</v>
      </c>
      <c r="B17" s="5">
        <f t="shared" si="0"/>
        <v>0.22999999999998977</v>
      </c>
      <c r="C17" s="5">
        <v>-179.125</v>
      </c>
      <c r="D17" s="8">
        <v>0.8</v>
      </c>
      <c r="F17" s="5">
        <f t="shared" si="2"/>
        <v>-178.34345123599996</v>
      </c>
      <c r="G17" s="16">
        <f t="shared" si="1"/>
        <v>0.55154876400004582</v>
      </c>
    </row>
    <row r="18" spans="1:7">
      <c r="A18" s="5">
        <v>231.35</v>
      </c>
      <c r="B18" s="5">
        <f t="shared" si="0"/>
        <v>7.5979999999999848</v>
      </c>
      <c r="C18" s="5">
        <v>223.75200000000001</v>
      </c>
      <c r="D18" s="8">
        <v>0.8</v>
      </c>
      <c r="F18" s="5">
        <f t="shared" si="2"/>
        <v>231.54313155763202</v>
      </c>
      <c r="G18" s="16">
        <f t="shared" si="1"/>
        <v>0.19313155763202872</v>
      </c>
    </row>
    <row r="19" spans="1:7">
      <c r="A19" s="5">
        <v>365.67500000000001</v>
      </c>
      <c r="B19" s="5">
        <f>A19-C19</f>
        <v>10.725000000000023</v>
      </c>
      <c r="C19" s="5">
        <v>354.95</v>
      </c>
      <c r="D19" s="8">
        <v>0.8</v>
      </c>
      <c r="F19" s="5">
        <f t="shared" si="2"/>
        <v>365.02382141920003</v>
      </c>
      <c r="G19" s="16">
        <f t="shared" si="1"/>
        <v>-0.65117858079997859</v>
      </c>
    </row>
    <row r="20" spans="1:7" s="9" customFormat="1">
      <c r="A20" s="5"/>
      <c r="B20" s="5"/>
      <c r="C20" s="5"/>
      <c r="D20" s="8"/>
      <c r="E20"/>
      <c r="F20" s="5">
        <f t="shared" si="2"/>
        <v>0</v>
      </c>
      <c r="G20" s="16">
        <f t="shared" si="1"/>
        <v>0</v>
      </c>
    </row>
    <row r="21" spans="1:7" s="10" customFormat="1">
      <c r="A21" s="6"/>
      <c r="B21" s="5"/>
      <c r="C21" s="5"/>
      <c r="D21" s="8"/>
      <c r="F21" s="5">
        <f t="shared" si="2"/>
        <v>0</v>
      </c>
      <c r="G21" s="16">
        <f t="shared" si="1"/>
        <v>0</v>
      </c>
    </row>
    <row r="22" spans="1:7" s="11" customFormat="1">
      <c r="A22" s="5">
        <v>-350.87400000000002</v>
      </c>
      <c r="B22" s="5">
        <f>A22-C22</f>
        <v>-1.410000000000025</v>
      </c>
      <c r="C22" s="5">
        <v>-349.464</v>
      </c>
      <c r="D22" s="7">
        <v>0.4</v>
      </c>
      <c r="E22" s="18" t="s">
        <v>10</v>
      </c>
      <c r="F22" s="5">
        <f t="shared" si="2"/>
        <v>-351.33362980364808</v>
      </c>
      <c r="G22" s="16">
        <f t="shared" si="1"/>
        <v>-0.45962980364805617</v>
      </c>
    </row>
    <row r="23" spans="1:7" s="11" customFormat="1">
      <c r="A23" s="5">
        <v>-217.28899999999999</v>
      </c>
      <c r="B23" s="5">
        <f>A23-C23</f>
        <v>-1.0409999999999968</v>
      </c>
      <c r="C23" s="5">
        <v>-216.24799999999999</v>
      </c>
      <c r="D23" s="8">
        <v>0.4</v>
      </c>
      <c r="E23" s="19"/>
      <c r="F23" s="5">
        <f t="shared" si="2"/>
        <v>-217.12687150553597</v>
      </c>
      <c r="G23" s="16">
        <f t="shared" si="1"/>
        <v>0.16212849446401378</v>
      </c>
    </row>
    <row r="24" spans="1:7" s="11" customFormat="1">
      <c r="A24" s="5">
        <v>-178.89500000000001</v>
      </c>
      <c r="B24" s="5">
        <f>A24-C24</f>
        <v>-1.0349999999999966</v>
      </c>
      <c r="C24" s="5">
        <v>-177.86</v>
      </c>
      <c r="D24" s="8">
        <v>0.4</v>
      </c>
      <c r="E24" s="19"/>
      <c r="F24" s="5">
        <f t="shared" si="2"/>
        <v>-178.45337104352001</v>
      </c>
      <c r="G24" s="16">
        <f t="shared" si="1"/>
        <v>0.44162895648000244</v>
      </c>
    </row>
    <row r="25" spans="1:7" s="11" customFormat="1">
      <c r="A25" s="5">
        <v>231.35</v>
      </c>
      <c r="B25" s="5">
        <f>A25-C25</f>
        <v>1.3230000000000075</v>
      </c>
      <c r="C25" s="5">
        <v>230.02699999999999</v>
      </c>
      <c r="D25" s="8">
        <v>0.4</v>
      </c>
      <c r="E25" s="19"/>
      <c r="F25" s="5">
        <f t="shared" si="2"/>
        <v>232.46717920526405</v>
      </c>
      <c r="G25" s="16">
        <f t="shared" si="1"/>
        <v>1.1171792052640512</v>
      </c>
    </row>
    <row r="26" spans="1:7" s="11" customFormat="1">
      <c r="A26" s="5">
        <v>365.67500000000001</v>
      </c>
      <c r="B26" s="5">
        <f>A26-C26</f>
        <v>2.9390000000000214</v>
      </c>
      <c r="C26" s="5">
        <v>362.73599999999999</v>
      </c>
      <c r="D26" s="8">
        <v>0.4</v>
      </c>
      <c r="E26" s="19"/>
      <c r="F26" s="5">
        <f t="shared" si="2"/>
        <v>366.16316682675193</v>
      </c>
      <c r="G26" s="16">
        <f t="shared" si="1"/>
        <v>0.48816682675192169</v>
      </c>
    </row>
    <row r="27" spans="1:7" s="11" customFormat="1">
      <c r="A27" s="5"/>
      <c r="B27" s="5"/>
      <c r="C27" s="5"/>
      <c r="D27" s="8"/>
      <c r="F27" s="5">
        <f t="shared" si="2"/>
        <v>0</v>
      </c>
      <c r="G27" s="16">
        <f t="shared" si="1"/>
        <v>0</v>
      </c>
    </row>
    <row r="28" spans="1:7" s="11" customFormat="1">
      <c r="A28" s="6"/>
      <c r="B28" s="5"/>
      <c r="C28" s="5"/>
      <c r="D28" s="8"/>
      <c r="F28" s="5">
        <f t="shared" si="2"/>
        <v>0</v>
      </c>
      <c r="G28" s="16">
        <f t="shared" si="1"/>
        <v>0</v>
      </c>
    </row>
    <row r="29" spans="1:7" s="7" customFormat="1">
      <c r="A29" s="5">
        <v>-350.87400000000002</v>
      </c>
      <c r="B29" s="14">
        <f t="shared" ref="B29:B34" si="3">A29-C29</f>
        <v>0</v>
      </c>
      <c r="C29" s="5">
        <v>-350.87400000000002</v>
      </c>
      <c r="D29" s="18">
        <v>0</v>
      </c>
      <c r="E29" s="10" t="s">
        <v>11</v>
      </c>
      <c r="F29" s="5">
        <f t="shared" si="2"/>
        <v>-350.87400000000002</v>
      </c>
      <c r="G29" s="16">
        <f t="shared" si="1"/>
        <v>0</v>
      </c>
    </row>
    <row r="30" spans="1:7">
      <c r="A30" s="5">
        <v>-217.28899999999999</v>
      </c>
      <c r="B30" s="5">
        <f t="shared" si="3"/>
        <v>0</v>
      </c>
      <c r="C30" s="5">
        <v>-217.28899999999999</v>
      </c>
      <c r="D30" s="10">
        <v>0</v>
      </c>
      <c r="E30" s="10"/>
      <c r="F30" s="5">
        <f t="shared" si="2"/>
        <v>-217.28899999999999</v>
      </c>
      <c r="G30" s="16">
        <f t="shared" si="1"/>
        <v>0</v>
      </c>
    </row>
    <row r="31" spans="1:7">
      <c r="A31" s="5">
        <v>-178.89500000000001</v>
      </c>
      <c r="B31" s="5">
        <f t="shared" si="3"/>
        <v>0</v>
      </c>
      <c r="C31" s="5">
        <v>-178.89500000000001</v>
      </c>
      <c r="D31" s="10">
        <v>0</v>
      </c>
      <c r="E31" s="10"/>
      <c r="F31" s="5">
        <f t="shared" si="2"/>
        <v>-178.89500000000001</v>
      </c>
      <c r="G31" s="16">
        <f t="shared" si="1"/>
        <v>0</v>
      </c>
    </row>
    <row r="32" spans="1:7">
      <c r="A32" s="5">
        <v>231.35</v>
      </c>
      <c r="B32" s="5">
        <f t="shared" si="3"/>
        <v>0</v>
      </c>
      <c r="C32" s="5">
        <v>231.35</v>
      </c>
      <c r="D32" s="10">
        <v>0</v>
      </c>
      <c r="E32" s="10"/>
      <c r="F32" s="5">
        <f t="shared" si="2"/>
        <v>231.35</v>
      </c>
      <c r="G32" s="16">
        <f t="shared" si="1"/>
        <v>0</v>
      </c>
    </row>
    <row r="33" spans="1:7">
      <c r="A33" s="5">
        <v>365.67500000000001</v>
      </c>
      <c r="B33" s="5">
        <f t="shared" si="3"/>
        <v>0</v>
      </c>
      <c r="C33" s="5">
        <v>365.67500000000001</v>
      </c>
      <c r="D33" s="10">
        <v>0</v>
      </c>
      <c r="E33" s="10"/>
      <c r="F33" s="5">
        <f t="shared" si="2"/>
        <v>365.67500000000001</v>
      </c>
      <c r="G33" s="16">
        <f t="shared" si="1"/>
        <v>0</v>
      </c>
    </row>
    <row r="34" spans="1:7" s="7" customFormat="1">
      <c r="A34" s="5">
        <v>493.755</v>
      </c>
      <c r="B34" s="5">
        <f t="shared" si="3"/>
        <v>0</v>
      </c>
      <c r="C34" s="5">
        <v>493.755</v>
      </c>
      <c r="D34" s="10">
        <v>0</v>
      </c>
      <c r="E34" s="10"/>
      <c r="F34" s="5">
        <f t="shared" si="2"/>
        <v>493.755</v>
      </c>
      <c r="G34" s="16">
        <f t="shared" si="1"/>
        <v>0</v>
      </c>
    </row>
    <row r="35" spans="1:7" s="8" customFormat="1">
      <c r="A35" s="6"/>
      <c r="B35" s="5"/>
      <c r="C35" s="5"/>
      <c r="D35" s="10"/>
      <c r="E35" s="10"/>
      <c r="F35" s="5">
        <f t="shared" si="2"/>
        <v>0</v>
      </c>
      <c r="G35" s="16">
        <f t="shared" si="1"/>
        <v>0</v>
      </c>
    </row>
    <row r="36" spans="1:7">
      <c r="A36" s="5">
        <v>-350.87400000000002</v>
      </c>
      <c r="B36" s="5">
        <f t="shared" ref="B36:B41" si="4">A36-C36</f>
        <v>2.7829999999999586</v>
      </c>
      <c r="C36" s="5">
        <v>-353.65699999999998</v>
      </c>
      <c r="D36" s="7">
        <v>-0.4</v>
      </c>
      <c r="E36" s="7" t="s">
        <v>12</v>
      </c>
      <c r="F36" s="5">
        <f t="shared" si="2"/>
        <v>-350.71401383041598</v>
      </c>
      <c r="G36" s="16">
        <f t="shared" si="1"/>
        <v>0.15998616958404455</v>
      </c>
    </row>
    <row r="37" spans="1:7">
      <c r="A37" s="5">
        <v>-217.28899999999999</v>
      </c>
      <c r="B37" s="5">
        <f t="shared" si="4"/>
        <v>2.186000000000007</v>
      </c>
      <c r="C37" s="5">
        <v>-219.47499999999999</v>
      </c>
      <c r="D37" s="8">
        <v>-0.4</v>
      </c>
      <c r="F37" s="5">
        <f t="shared" si="2"/>
        <v>-217.26197893879998</v>
      </c>
      <c r="G37" s="16">
        <f t="shared" si="1"/>
        <v>2.7021061200002805E-2</v>
      </c>
    </row>
    <row r="38" spans="1:7">
      <c r="A38" s="5">
        <v>-178.89500000000001</v>
      </c>
      <c r="B38" s="5">
        <f t="shared" si="4"/>
        <v>2.0929999999999893</v>
      </c>
      <c r="C38" s="5">
        <v>-180.988</v>
      </c>
      <c r="D38" s="8">
        <v>-0.4</v>
      </c>
      <c r="F38" s="5">
        <f t="shared" si="2"/>
        <v>-178.98435252934399</v>
      </c>
      <c r="G38" s="16">
        <f t="shared" si="1"/>
        <v>-8.9352529343983633E-2</v>
      </c>
    </row>
    <row r="39" spans="1:7">
      <c r="A39" s="5">
        <v>231.35</v>
      </c>
      <c r="B39" s="5">
        <f t="shared" si="4"/>
        <v>-0.5730000000000075</v>
      </c>
      <c r="C39" s="5">
        <v>231.923</v>
      </c>
      <c r="D39" s="8">
        <v>-0.4</v>
      </c>
      <c r="F39" s="5">
        <f t="shared" si="2"/>
        <v>231.680365384624</v>
      </c>
      <c r="G39" s="16">
        <f t="shared" si="1"/>
        <v>0.33036538462400244</v>
      </c>
    </row>
    <row r="40" spans="1:7" s="7" customFormat="1">
      <c r="A40" s="5">
        <v>365.67500000000001</v>
      </c>
      <c r="B40" s="5">
        <f t="shared" si="4"/>
        <v>-0.55099999999998772</v>
      </c>
      <c r="C40" s="5">
        <v>366.226</v>
      </c>
      <c r="D40" s="8">
        <v>-0.4</v>
      </c>
      <c r="E40"/>
      <c r="F40" s="5">
        <f t="shared" si="2"/>
        <v>365.25274202268798</v>
      </c>
      <c r="G40" s="16">
        <f t="shared" si="1"/>
        <v>-0.42225797731202874</v>
      </c>
    </row>
    <row r="41" spans="1:7" s="8" customFormat="1">
      <c r="A41" s="5">
        <v>493.755</v>
      </c>
      <c r="B41" s="5">
        <f t="shared" si="4"/>
        <v>-1.6329999999999814</v>
      </c>
      <c r="C41" s="5">
        <v>495.38799999999998</v>
      </c>
      <c r="D41" s="8">
        <v>-0.4</v>
      </c>
      <c r="E41"/>
      <c r="F41" s="5">
        <f t="shared" si="2"/>
        <v>493.71208627654403</v>
      </c>
      <c r="G41" s="16">
        <f t="shared" si="1"/>
        <v>-4.2913723455967556E-2</v>
      </c>
    </row>
    <row r="42" spans="1:7" s="8" customFormat="1">
      <c r="A42" s="6"/>
      <c r="B42" s="5"/>
      <c r="C42" s="5"/>
      <c r="E42"/>
      <c r="F42" s="5">
        <f t="shared" si="2"/>
        <v>0</v>
      </c>
      <c r="G42" s="16">
        <f t="shared" si="1"/>
        <v>0</v>
      </c>
    </row>
    <row r="43" spans="1:7">
      <c r="A43" s="5">
        <v>-350.87400000000002</v>
      </c>
      <c r="B43" s="5">
        <f t="shared" ref="B43:B48" si="5">A43-C43</f>
        <v>6.5059999999999718</v>
      </c>
      <c r="C43" s="5">
        <v>-357.38</v>
      </c>
      <c r="D43" s="7">
        <v>-0.8</v>
      </c>
      <c r="E43" s="7" t="s">
        <v>13</v>
      </c>
      <c r="F43" s="5">
        <f t="shared" si="2"/>
        <v>-350.92117572032004</v>
      </c>
      <c r="G43" s="16">
        <f t="shared" si="1"/>
        <v>-4.7175720320012715E-2</v>
      </c>
    </row>
    <row r="44" spans="1:7">
      <c r="A44" s="5">
        <v>-217.28899999999999</v>
      </c>
      <c r="B44" s="5">
        <f t="shared" si="5"/>
        <v>5.5040000000000191</v>
      </c>
      <c r="C44" s="5">
        <v>-222.79300000000001</v>
      </c>
      <c r="D44" s="8">
        <v>-0.8</v>
      </c>
      <c r="F44" s="5">
        <f t="shared" si="2"/>
        <v>-217.600684611552</v>
      </c>
      <c r="G44" s="16">
        <f t="shared" si="1"/>
        <v>-0.31168461155201044</v>
      </c>
    </row>
    <row r="45" spans="1:7">
      <c r="A45" s="5">
        <v>-178.89500000000001</v>
      </c>
      <c r="B45" s="5">
        <f t="shared" si="5"/>
        <v>5.1989999999999839</v>
      </c>
      <c r="C45" s="5">
        <v>-184.09399999999999</v>
      </c>
      <c r="D45" s="8">
        <v>-0.8</v>
      </c>
      <c r="F45" s="5">
        <f t="shared" si="2"/>
        <v>-179.265855204416</v>
      </c>
      <c r="G45" s="16">
        <f t="shared" si="1"/>
        <v>-0.37085520441598874</v>
      </c>
    </row>
    <row r="46" spans="1:7">
      <c r="A46" s="5">
        <v>231.35</v>
      </c>
      <c r="B46" s="5">
        <f t="shared" si="5"/>
        <v>0.57200000000000273</v>
      </c>
      <c r="C46" s="5">
        <v>230.77799999999999</v>
      </c>
      <c r="D46" s="8">
        <v>-0.8</v>
      </c>
      <c r="F46" s="5">
        <f t="shared" si="2"/>
        <v>231.702059878592</v>
      </c>
      <c r="G46" s="16">
        <f t="shared" si="1"/>
        <v>0.3520598785920015</v>
      </c>
    </row>
    <row r="47" spans="1:7">
      <c r="A47" s="5">
        <v>365.67500000000001</v>
      </c>
      <c r="B47" s="5">
        <f t="shared" si="5"/>
        <v>-0.18299999999999272</v>
      </c>
      <c r="C47" s="5">
        <v>365.858</v>
      </c>
      <c r="D47" s="8">
        <v>-0.8</v>
      </c>
      <c r="F47" s="5">
        <f t="shared" si="2"/>
        <v>365.51091169171195</v>
      </c>
      <c r="G47" s="16">
        <f t="shared" si="1"/>
        <v>-0.16408830828805776</v>
      </c>
    </row>
    <row r="48" spans="1:7">
      <c r="A48" s="5">
        <v>493.755</v>
      </c>
      <c r="B48" s="5">
        <f t="shared" si="5"/>
        <v>-1.8290000000000077</v>
      </c>
      <c r="C48" s="5">
        <v>495.584</v>
      </c>
      <c r="D48" s="8">
        <v>-0.8</v>
      </c>
      <c r="F48" s="5">
        <f t="shared" si="2"/>
        <v>494.01614644377599</v>
      </c>
      <c r="G48" s="16">
        <f t="shared" si="1"/>
        <v>0.26114644377599916</v>
      </c>
    </row>
    <row r="49" spans="1:7">
      <c r="A49" s="6"/>
      <c r="B49" s="5"/>
      <c r="C49" s="5"/>
      <c r="D49" s="8"/>
      <c r="F49" s="5">
        <f t="shared" si="2"/>
        <v>0</v>
      </c>
      <c r="G49" s="16">
        <f t="shared" si="1"/>
        <v>0</v>
      </c>
    </row>
    <row r="50" spans="1:7">
      <c r="A50" s="5">
        <v>-350.87400000000002</v>
      </c>
      <c r="B50" s="5">
        <f t="shared" ref="B50:B55" si="6">A50-C50</f>
        <v>9.4059999999999491</v>
      </c>
      <c r="C50" s="5">
        <v>-360.28</v>
      </c>
      <c r="D50" s="7">
        <v>-1.1000000000000001</v>
      </c>
      <c r="E50" t="s">
        <v>24</v>
      </c>
      <c r="F50" s="5">
        <f t="shared" si="2"/>
        <v>-351.11830850016003</v>
      </c>
      <c r="G50" s="16">
        <f t="shared" si="1"/>
        <v>-0.2443085001600025</v>
      </c>
    </row>
    <row r="51" spans="1:7">
      <c r="A51" s="5">
        <v>-217.28899999999999</v>
      </c>
      <c r="B51" s="5">
        <f t="shared" si="6"/>
        <v>8.3860000000000241</v>
      </c>
      <c r="C51" s="5">
        <v>-225.67500000000001</v>
      </c>
      <c r="D51" s="7">
        <v>-1.1000000000000001</v>
      </c>
      <c r="F51" s="5">
        <f t="shared" si="2"/>
        <v>-218.093645636725</v>
      </c>
      <c r="G51" s="16">
        <f t="shared" si="1"/>
        <v>-0.80464563672501299</v>
      </c>
    </row>
    <row r="52" spans="1:7">
      <c r="A52" s="5">
        <v>-178.89500000000001</v>
      </c>
      <c r="B52" s="5">
        <f t="shared" si="6"/>
        <v>7.8299999999999841</v>
      </c>
      <c r="C52" s="5">
        <v>-186.72499999999999</v>
      </c>
      <c r="D52" s="7">
        <v>-1.1000000000000001</v>
      </c>
      <c r="F52" s="5">
        <f t="shared" si="2"/>
        <v>-179.60094017607497</v>
      </c>
      <c r="G52" s="16">
        <f t="shared" si="1"/>
        <v>-0.70594017607496085</v>
      </c>
    </row>
    <row r="53" spans="1:7">
      <c r="A53" s="5">
        <v>231.35</v>
      </c>
      <c r="B53" s="5">
        <f t="shared" si="6"/>
        <v>2.2139999999999986</v>
      </c>
      <c r="C53" s="5">
        <v>229.136</v>
      </c>
      <c r="D53" s="7">
        <v>-1.1000000000000001</v>
      </c>
      <c r="F53" s="5">
        <f t="shared" si="2"/>
        <v>231.37762171279201</v>
      </c>
      <c r="G53" s="16">
        <f t="shared" si="1"/>
        <v>2.7621712792011976E-2</v>
      </c>
    </row>
    <row r="54" spans="1:7">
      <c r="A54" s="5">
        <v>365.67500000000001</v>
      </c>
      <c r="B54" s="5">
        <f t="shared" si="6"/>
        <v>0.47899999999998499</v>
      </c>
      <c r="C54" s="5">
        <v>365.19600000000003</v>
      </c>
      <c r="D54" s="7">
        <v>-1.1000000000000001</v>
      </c>
      <c r="F54" s="5">
        <f t="shared" si="2"/>
        <v>365.840202071612</v>
      </c>
      <c r="G54" s="16">
        <f t="shared" si="1"/>
        <v>0.16520207161198641</v>
      </c>
    </row>
    <row r="55" spans="1:7">
      <c r="A55" s="5">
        <v>493.755</v>
      </c>
      <c r="B55" s="5">
        <f t="shared" si="6"/>
        <v>-0.79300000000000637</v>
      </c>
      <c r="C55" s="5">
        <v>494.548</v>
      </c>
      <c r="D55" s="7">
        <v>-1.1000000000000001</v>
      </c>
      <c r="F55" s="5">
        <f t="shared" si="2"/>
        <v>493.67353805995594</v>
      </c>
      <c r="G55" s="16">
        <f t="shared" si="1"/>
        <v>-8.1461940044050607E-2</v>
      </c>
    </row>
    <row r="56" spans="1:7">
      <c r="B56" s="5"/>
      <c r="C56" s="5"/>
      <c r="D56" s="8"/>
      <c r="F56" s="5">
        <f t="shared" si="2"/>
        <v>0</v>
      </c>
      <c r="G56" s="16">
        <f t="shared" si="1"/>
        <v>0</v>
      </c>
    </row>
    <row r="57" spans="1:7">
      <c r="A57" s="5">
        <v>-350.87400000000002</v>
      </c>
      <c r="B57" s="5">
        <f t="shared" ref="B57:B61" si="7">A57-C57</f>
        <v>9.367999999999995</v>
      </c>
      <c r="C57" s="5">
        <v>-360.24200000000002</v>
      </c>
      <c r="D57">
        <v>-1.3</v>
      </c>
      <c r="E57" t="s">
        <v>25</v>
      </c>
      <c r="F57" s="5">
        <f t="shared" si="2"/>
        <v>-349.392928916578</v>
      </c>
      <c r="G57" s="16">
        <f t="shared" si="1"/>
        <v>1.4810710834220231</v>
      </c>
    </row>
    <row r="58" spans="1:7">
      <c r="A58" s="5">
        <v>-217.28899999999999</v>
      </c>
      <c r="B58" s="5">
        <f t="shared" si="7"/>
        <v>9.7580000000000098</v>
      </c>
      <c r="C58" s="5">
        <v>-227.047</v>
      </c>
      <c r="D58">
        <v>-1.3</v>
      </c>
      <c r="F58" s="5">
        <f t="shared" si="2"/>
        <v>-217.94402093132297</v>
      </c>
      <c r="G58" s="16">
        <f t="shared" si="1"/>
        <v>-0.65502093132298</v>
      </c>
    </row>
    <row r="59" spans="1:7">
      <c r="A59" s="5">
        <v>-178.89500000000001</v>
      </c>
      <c r="B59" s="5">
        <f t="shared" si="7"/>
        <v>8.2079999999999984</v>
      </c>
      <c r="C59" s="5">
        <v>-187.10300000000001</v>
      </c>
      <c r="D59">
        <v>-1.3</v>
      </c>
      <c r="F59" s="5">
        <f t="shared" si="2"/>
        <v>-178.52365845102699</v>
      </c>
      <c r="G59" s="16">
        <f t="shared" si="1"/>
        <v>0.37134154897302096</v>
      </c>
    </row>
    <row r="60" spans="1:7">
      <c r="A60" s="5">
        <v>231.35</v>
      </c>
      <c r="B60" s="5">
        <f t="shared" si="7"/>
        <v>3.2390000000000043</v>
      </c>
      <c r="C60" s="5">
        <v>228.11099999999999</v>
      </c>
      <c r="D60">
        <v>-1.3</v>
      </c>
      <c r="F60" s="5">
        <f t="shared" si="2"/>
        <v>231.24718039569899</v>
      </c>
      <c r="G60" s="16">
        <f t="shared" si="1"/>
        <v>-0.10281960430100412</v>
      </c>
    </row>
    <row r="61" spans="1:7">
      <c r="A61" s="5">
        <v>365.67500000000001</v>
      </c>
      <c r="B61" s="5">
        <f t="shared" si="7"/>
        <v>1.11099999999999</v>
      </c>
      <c r="C61" s="5">
        <v>364.56400000000002</v>
      </c>
      <c r="D61">
        <v>-1.3</v>
      </c>
      <c r="F61" s="5">
        <f t="shared" si="2"/>
        <v>365.91137831087599</v>
      </c>
      <c r="G61" s="16">
        <f t="shared" si="1"/>
        <v>0.2363783108759776</v>
      </c>
    </row>
    <row r="62" spans="1:7">
      <c r="A62" s="5"/>
      <c r="C62" s="5"/>
    </row>
    <row r="63" spans="1:7">
      <c r="C63" s="5"/>
    </row>
  </sheetData>
  <sortState ref="C57:C61">
    <sortCondition ref="C5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L6" sqref="L6"/>
    </sheetView>
  </sheetViews>
  <sheetFormatPr baseColWidth="10" defaultColWidth="8.83203125" defaultRowHeight="15" x14ac:dyDescent="0"/>
  <cols>
    <col min="3" max="3" width="9.1640625" customWidth="1"/>
  </cols>
  <sheetData>
    <row r="1" spans="1:12">
      <c r="A1" s="1" t="s">
        <v>22</v>
      </c>
      <c r="B1" s="1" t="s">
        <v>23</v>
      </c>
      <c r="C1" s="20" t="s">
        <v>26</v>
      </c>
      <c r="D1" s="21">
        <v>57.2958</v>
      </c>
      <c r="G1">
        <f xml:space="preserve"> 40/1000*D1</f>
        <v>2.2918319999999999</v>
      </c>
    </row>
    <row r="2" spans="1:12">
      <c r="A2" s="22"/>
      <c r="B2" s="23" t="s">
        <v>27</v>
      </c>
      <c r="C2" s="24">
        <v>1.7094E-3</v>
      </c>
      <c r="D2" s="25" t="s">
        <v>28</v>
      </c>
      <c r="E2" s="24"/>
      <c r="F2" s="26">
        <v>9.7941443000000003E-2</v>
      </c>
      <c r="G2" s="27" t="s">
        <v>29</v>
      </c>
      <c r="H2" s="22"/>
      <c r="K2" s="22"/>
      <c r="L2" s="22" t="s">
        <v>30</v>
      </c>
    </row>
    <row r="3" spans="1:12">
      <c r="A3" s="28" t="s">
        <v>3</v>
      </c>
      <c r="B3" s="28" t="s">
        <v>31</v>
      </c>
      <c r="C3" s="28" t="s">
        <v>32</v>
      </c>
      <c r="D3" s="28" t="s">
        <v>33</v>
      </c>
      <c r="E3" s="28" t="s">
        <v>34</v>
      </c>
      <c r="G3" s="28" t="s">
        <v>35</v>
      </c>
      <c r="H3" s="28" t="s">
        <v>36</v>
      </c>
      <c r="K3" s="22"/>
    </row>
    <row r="4" spans="1:12">
      <c r="A4" s="29">
        <v>-352.77699999999999</v>
      </c>
      <c r="B4" s="30">
        <f>A4-C4</f>
        <v>-5.1279999999999859</v>
      </c>
      <c r="C4" s="5">
        <v>-347.649</v>
      </c>
      <c r="D4" s="31">
        <f>E4+$F$2</f>
        <v>3.0979414429999999</v>
      </c>
      <c r="E4">
        <v>3</v>
      </c>
      <c r="G4" s="22">
        <f>C4+$L$4*D4+$L$5*D4^2+$L$6*C4*D4</f>
        <v>-353.23341144281068</v>
      </c>
      <c r="H4" s="31">
        <f>A4-G4</f>
        <v>0.45641144281069046</v>
      </c>
      <c r="J4" s="32"/>
      <c r="K4" s="22" t="s">
        <v>4</v>
      </c>
      <c r="L4" s="33">
        <v>0.17571300000000001</v>
      </c>
    </row>
    <row r="5" spans="1:12">
      <c r="A5" s="29">
        <v>-218.90199999999999</v>
      </c>
      <c r="B5" s="30">
        <f t="shared" ref="B5:B48" si="0">A5-C5</f>
        <v>-4.9019999999999868</v>
      </c>
      <c r="C5" s="5">
        <v>-214</v>
      </c>
      <c r="D5" s="31">
        <f t="shared" ref="D5:D51" si="1">E5+$F$2</f>
        <v>3.0979414429999999</v>
      </c>
      <c r="E5">
        <v>3</v>
      </c>
      <c r="G5" s="22">
        <f t="shared" ref="G5:G48" si="2">C5+$L$4*D5+$L$5*D5^2+$L$6*C5*D5</f>
        <v>-219.44281086544754</v>
      </c>
      <c r="H5" s="31">
        <f t="shared" ref="H5:H48" si="3">A5-G5</f>
        <v>0.54081086544755408</v>
      </c>
      <c r="K5" t="s">
        <v>37</v>
      </c>
      <c r="L5">
        <v>-0.600217</v>
      </c>
    </row>
    <row r="6" spans="1:12">
      <c r="A6" s="29">
        <v>-180.41900000000001</v>
      </c>
      <c r="B6" s="30">
        <f t="shared" si="0"/>
        <v>-4.8220000000000027</v>
      </c>
      <c r="C6" s="5">
        <v>-175.59700000000001</v>
      </c>
      <c r="D6" s="31">
        <f t="shared" si="1"/>
        <v>3.0979414429999999</v>
      </c>
      <c r="E6">
        <v>3</v>
      </c>
      <c r="G6" s="22">
        <f t="shared" si="2"/>
        <v>-180.99912304157701</v>
      </c>
      <c r="H6" s="31">
        <f t="shared" si="3"/>
        <v>0.58012304157699646</v>
      </c>
      <c r="K6" t="s">
        <v>38</v>
      </c>
      <c r="L6">
        <v>3.4200000000000002E-4</v>
      </c>
    </row>
    <row r="7" spans="1:12">
      <c r="A7" s="29">
        <v>228.892</v>
      </c>
      <c r="B7" s="30">
        <f t="shared" si="0"/>
        <v>-4.224000000000018</v>
      </c>
      <c r="C7" s="5">
        <v>233.11600000000001</v>
      </c>
      <c r="D7" s="31">
        <f t="shared" si="1"/>
        <v>3.0979414429999999</v>
      </c>
      <c r="E7">
        <v>3</v>
      </c>
      <c r="G7" s="22">
        <f t="shared" si="2"/>
        <v>228.14690673624258</v>
      </c>
      <c r="H7" s="31">
        <f t="shared" si="3"/>
        <v>0.74509326375741125</v>
      </c>
    </row>
    <row r="8" spans="1:12">
      <c r="A8" s="29">
        <v>363.46199999999999</v>
      </c>
      <c r="B8" s="30">
        <f t="shared" si="0"/>
        <v>-4.41700000000003</v>
      </c>
      <c r="C8" s="5">
        <v>367.87900000000002</v>
      </c>
      <c r="D8" s="31">
        <f t="shared" si="1"/>
        <v>3.0979414429999999</v>
      </c>
      <c r="E8">
        <v>3</v>
      </c>
      <c r="G8" s="22">
        <f t="shared" si="2"/>
        <v>363.05268759212015</v>
      </c>
      <c r="H8" s="31">
        <f t="shared" si="3"/>
        <v>0.40931240787983825</v>
      </c>
    </row>
    <row r="9" spans="1:12">
      <c r="A9" s="29">
        <v>491.52100000000002</v>
      </c>
      <c r="B9" s="30">
        <f t="shared" si="0"/>
        <v>-4.8019999999999641</v>
      </c>
      <c r="C9" s="5">
        <v>496.32299999999998</v>
      </c>
      <c r="D9" s="31">
        <f t="shared" si="1"/>
        <v>3.0979414429999999</v>
      </c>
      <c r="E9">
        <v>3</v>
      </c>
      <c r="G9" s="22">
        <f t="shared" si="2"/>
        <v>491.63277349294111</v>
      </c>
      <c r="H9" s="31">
        <f t="shared" si="3"/>
        <v>-0.11177349294109717</v>
      </c>
    </row>
    <row r="10" spans="1:12">
      <c r="A10" s="29"/>
      <c r="B10" s="30"/>
      <c r="C10" s="5"/>
      <c r="D10" s="31"/>
      <c r="G10" s="22"/>
      <c r="H10" s="31"/>
    </row>
    <row r="11" spans="1:12">
      <c r="A11" s="29">
        <v>-352.77699999999999</v>
      </c>
      <c r="B11" s="30">
        <f t="shared" si="0"/>
        <v>-2.9970000000000141</v>
      </c>
      <c r="C11" s="5">
        <v>-349.78</v>
      </c>
      <c r="D11" s="31">
        <f t="shared" si="1"/>
        <v>2.0979414429999999</v>
      </c>
      <c r="E11">
        <v>2</v>
      </c>
      <c r="G11" s="22">
        <f t="shared" si="2"/>
        <v>-352.3041002305439</v>
      </c>
      <c r="H11" s="31">
        <f t="shared" si="3"/>
        <v>-0.47289976945609169</v>
      </c>
    </row>
    <row r="12" spans="1:12">
      <c r="A12" s="29">
        <v>-218.90199999999999</v>
      </c>
      <c r="B12" s="30">
        <f t="shared" si="0"/>
        <v>-3.0299999999999727</v>
      </c>
      <c r="C12" s="5">
        <v>-215.87200000000001</v>
      </c>
      <c r="D12" s="31">
        <f t="shared" si="1"/>
        <v>2.0979414429999999</v>
      </c>
      <c r="E12">
        <v>2</v>
      </c>
      <c r="G12" s="22">
        <f t="shared" si="2"/>
        <v>-218.30002177972369</v>
      </c>
      <c r="H12" s="31">
        <f t="shared" si="3"/>
        <v>-0.601978220276294</v>
      </c>
    </row>
    <row r="13" spans="1:12">
      <c r="A13" s="29">
        <v>-180.41900000000001</v>
      </c>
      <c r="B13" s="30">
        <f t="shared" si="0"/>
        <v>-3.0580000000000211</v>
      </c>
      <c r="C13" s="5">
        <v>-177.36099999999999</v>
      </c>
      <c r="D13" s="31">
        <f t="shared" si="1"/>
        <v>2.0979414429999999</v>
      </c>
      <c r="E13">
        <v>2</v>
      </c>
      <c r="G13" s="22">
        <f t="shared" si="2"/>
        <v>-179.76139029228798</v>
      </c>
      <c r="H13" s="31">
        <f t="shared" si="3"/>
        <v>-0.65760970771202665</v>
      </c>
    </row>
    <row r="14" spans="1:12">
      <c r="A14" s="29">
        <v>228.892</v>
      </c>
      <c r="B14" s="30">
        <f t="shared" si="0"/>
        <v>-3.9910000000000139</v>
      </c>
      <c r="C14" s="5">
        <v>232.88300000000001</v>
      </c>
      <c r="D14" s="31">
        <f t="shared" si="1"/>
        <v>2.0979414429999999</v>
      </c>
      <c r="E14">
        <v>2</v>
      </c>
      <c r="G14" s="22">
        <f t="shared" si="2"/>
        <v>230.77695812586703</v>
      </c>
      <c r="H14" s="31">
        <f t="shared" si="3"/>
        <v>-1.8849581258670298</v>
      </c>
    </row>
    <row r="15" spans="1:12">
      <c r="A15" s="29">
        <v>363.46199999999999</v>
      </c>
      <c r="B15" s="30">
        <f t="shared" si="0"/>
        <v>-2.9970000000000141</v>
      </c>
      <c r="C15" s="5">
        <v>366.459</v>
      </c>
      <c r="D15" s="31">
        <f t="shared" si="1"/>
        <v>2.0979414429999999</v>
      </c>
      <c r="E15">
        <v>2</v>
      </c>
      <c r="G15" s="22">
        <f t="shared" si="2"/>
        <v>364.44879836802403</v>
      </c>
      <c r="H15" s="31">
        <f t="shared" si="3"/>
        <v>-0.98679836802403997</v>
      </c>
    </row>
    <row r="16" spans="1:12" ht="17" customHeight="1">
      <c r="A16" s="29">
        <v>491.52100000000002</v>
      </c>
      <c r="B16" s="30">
        <f t="shared" si="0"/>
        <v>-3.2160000000000082</v>
      </c>
      <c r="C16" s="5">
        <v>494.73700000000002</v>
      </c>
      <c r="D16" s="31">
        <f t="shared" si="1"/>
        <v>2.0979414429999999</v>
      </c>
      <c r="E16">
        <v>2</v>
      </c>
      <c r="G16" s="22">
        <f t="shared" si="2"/>
        <v>492.81883731651345</v>
      </c>
      <c r="H16" s="31">
        <f t="shared" si="3"/>
        <v>-1.2978373165134371</v>
      </c>
    </row>
    <row r="17" spans="1:8">
      <c r="B17" s="30"/>
      <c r="C17" s="5"/>
      <c r="D17" s="31"/>
      <c r="G17" s="22"/>
      <c r="H17" s="31"/>
    </row>
    <row r="18" spans="1:8">
      <c r="A18" s="29">
        <v>-352.77699999999999</v>
      </c>
      <c r="B18" s="30">
        <f t="shared" si="0"/>
        <v>-0.68199999999995953</v>
      </c>
      <c r="C18" s="5">
        <v>-352.09500000000003</v>
      </c>
      <c r="D18" s="31">
        <f t="shared" si="1"/>
        <v>1.0979414430000001</v>
      </c>
      <c r="E18">
        <v>1</v>
      </c>
      <c r="G18" s="22">
        <f t="shared" si="2"/>
        <v>-352.75783450553638</v>
      </c>
      <c r="H18" s="31">
        <f t="shared" si="3"/>
        <v>-1.9165494463607047E-2</v>
      </c>
    </row>
    <row r="19" spans="1:8">
      <c r="A19" s="29">
        <v>-218.90199999999999</v>
      </c>
      <c r="B19" s="30">
        <f t="shared" si="0"/>
        <v>-0.6869999999999834</v>
      </c>
      <c r="C19" s="5">
        <v>-218.215</v>
      </c>
      <c r="D19" s="31">
        <f t="shared" si="1"/>
        <v>1.0979414430000001</v>
      </c>
      <c r="E19">
        <v>1</v>
      </c>
      <c r="G19" s="22">
        <f t="shared" si="2"/>
        <v>-218.82756310460337</v>
      </c>
      <c r="H19" s="31">
        <f t="shared" si="3"/>
        <v>-7.443689539661591E-2</v>
      </c>
    </row>
    <row r="20" spans="1:8">
      <c r="A20" s="29">
        <v>-180.41900000000001</v>
      </c>
      <c r="B20" s="30">
        <f t="shared" si="0"/>
        <v>-0.71000000000000796</v>
      </c>
      <c r="C20" s="5">
        <v>-179.709</v>
      </c>
      <c r="D20" s="31">
        <f t="shared" si="1"/>
        <v>1.0979414430000001</v>
      </c>
      <c r="E20">
        <v>1</v>
      </c>
      <c r="G20" s="22">
        <f t="shared" si="2"/>
        <v>-180.30710425664753</v>
      </c>
      <c r="H20" s="31">
        <f t="shared" si="3"/>
        <v>-0.11189574335247698</v>
      </c>
    </row>
    <row r="21" spans="1:8">
      <c r="A21" s="29">
        <v>228.892</v>
      </c>
      <c r="B21" s="30">
        <f t="shared" si="0"/>
        <v>-1.5790000000000077</v>
      </c>
      <c r="C21" s="5">
        <v>230.471</v>
      </c>
      <c r="D21" s="31">
        <f t="shared" si="1"/>
        <v>1.0979414430000001</v>
      </c>
      <c r="E21">
        <v>1</v>
      </c>
      <c r="G21" s="22">
        <f t="shared" si="2"/>
        <v>230.02691668176516</v>
      </c>
      <c r="H21" s="31">
        <f t="shared" si="3"/>
        <v>-1.1349166817651621</v>
      </c>
    </row>
    <row r="22" spans="1:8">
      <c r="A22" s="29">
        <v>363.46199999999999</v>
      </c>
      <c r="B22" s="30">
        <f t="shared" si="0"/>
        <v>-0.64500000000003865</v>
      </c>
      <c r="C22" s="5">
        <v>364.10700000000003</v>
      </c>
      <c r="D22" s="31">
        <f t="shared" si="1"/>
        <v>1.0979414430000001</v>
      </c>
      <c r="E22">
        <v>1</v>
      </c>
      <c r="G22" s="22">
        <f t="shared" si="2"/>
        <v>363.71309646168061</v>
      </c>
      <c r="H22" s="31">
        <f t="shared" si="3"/>
        <v>-0.25109646168061772</v>
      </c>
    </row>
    <row r="23" spans="1:8">
      <c r="A23" s="29">
        <v>491.52100000000002</v>
      </c>
      <c r="B23" s="30">
        <f t="shared" si="0"/>
        <v>-0.68299999999999272</v>
      </c>
      <c r="C23" s="5">
        <v>492.20400000000001</v>
      </c>
      <c r="D23" s="31">
        <f t="shared" si="1"/>
        <v>1.0979414430000001</v>
      </c>
      <c r="E23">
        <v>1</v>
      </c>
      <c r="G23" s="22">
        <f t="shared" si="2"/>
        <v>491.8581963693988</v>
      </c>
      <c r="H23" s="31">
        <f t="shared" si="3"/>
        <v>-0.33719636939878228</v>
      </c>
    </row>
    <row r="24" spans="1:8">
      <c r="B24" s="30"/>
      <c r="C24" s="5"/>
      <c r="D24" s="31"/>
      <c r="G24" s="22"/>
      <c r="H24" s="31"/>
    </row>
    <row r="25" spans="1:8">
      <c r="A25" s="29">
        <v>-352.77699999999999</v>
      </c>
      <c r="B25" s="30">
        <f t="shared" si="0"/>
        <v>0</v>
      </c>
      <c r="C25" s="29">
        <v>-352.77699999999999</v>
      </c>
      <c r="D25" s="31">
        <f t="shared" si="1"/>
        <v>9.7941443000000003E-2</v>
      </c>
      <c r="E25">
        <v>0</v>
      </c>
      <c r="G25" s="22">
        <f t="shared" si="2"/>
        <v>-352.77736462160402</v>
      </c>
      <c r="H25" s="31">
        <f t="shared" si="3"/>
        <v>3.6462160403516464E-4</v>
      </c>
    </row>
    <row r="26" spans="1:8">
      <c r="A26" s="29">
        <v>-218.90199999999999</v>
      </c>
      <c r="B26" s="30">
        <f t="shared" si="0"/>
        <v>0</v>
      </c>
      <c r="C26" s="29">
        <v>-218.90199999999999</v>
      </c>
      <c r="D26" s="31">
        <f t="shared" si="1"/>
        <v>9.7941443000000003E-2</v>
      </c>
      <c r="E26">
        <v>0</v>
      </c>
      <c r="G26" s="22">
        <f t="shared" si="2"/>
        <v>-218.89788034815089</v>
      </c>
      <c r="H26" s="31">
        <f t="shared" si="3"/>
        <v>-4.1196518490949074E-3</v>
      </c>
    </row>
    <row r="27" spans="1:8">
      <c r="A27" s="29">
        <v>-180.41900000000001</v>
      </c>
      <c r="B27" s="30">
        <f t="shared" si="0"/>
        <v>0</v>
      </c>
      <c r="C27" s="29">
        <v>-180.41900000000001</v>
      </c>
      <c r="D27" s="31">
        <f t="shared" si="1"/>
        <v>9.7941443000000003E-2</v>
      </c>
      <c r="E27">
        <v>0</v>
      </c>
      <c r="G27" s="22">
        <f t="shared" si="2"/>
        <v>-180.41359132260249</v>
      </c>
      <c r="H27" s="31">
        <f t="shared" si="3"/>
        <v>-5.4086773975257074E-3</v>
      </c>
    </row>
    <row r="28" spans="1:8">
      <c r="A28" s="29">
        <v>228.892</v>
      </c>
      <c r="B28" s="30">
        <f t="shared" si="0"/>
        <v>0</v>
      </c>
      <c r="C28" s="29">
        <v>228.892</v>
      </c>
      <c r="D28" s="31">
        <f t="shared" si="1"/>
        <v>9.7941443000000003E-2</v>
      </c>
      <c r="E28">
        <v>0</v>
      </c>
      <c r="G28" s="22">
        <f t="shared" si="2"/>
        <v>228.91111894780926</v>
      </c>
      <c r="H28" s="31">
        <f t="shared" si="3"/>
        <v>-1.9118947809261044E-2</v>
      </c>
    </row>
    <row r="29" spans="1:8">
      <c r="A29" s="29">
        <v>363.46199999999999</v>
      </c>
      <c r="B29" s="30">
        <f t="shared" si="0"/>
        <v>0</v>
      </c>
      <c r="C29" s="29">
        <v>363.46199999999999</v>
      </c>
      <c r="D29" s="31">
        <f t="shared" si="1"/>
        <v>9.7941443000000003E-2</v>
      </c>
      <c r="E29">
        <v>0</v>
      </c>
      <c r="G29" s="22">
        <f t="shared" si="2"/>
        <v>363.48562650096392</v>
      </c>
      <c r="H29" s="31">
        <f t="shared" si="3"/>
        <v>-2.3626500963928265E-2</v>
      </c>
    </row>
    <row r="30" spans="1:8">
      <c r="A30" s="29">
        <v>491.52100000000002</v>
      </c>
      <c r="B30" s="30">
        <f t="shared" si="0"/>
        <v>0</v>
      </c>
      <c r="C30" s="29">
        <v>491.52100000000002</v>
      </c>
      <c r="D30" s="31">
        <f t="shared" si="1"/>
        <v>9.7941443000000003E-2</v>
      </c>
      <c r="E30">
        <v>0</v>
      </c>
      <c r="G30" s="22">
        <f t="shared" si="2"/>
        <v>491.54891596183512</v>
      </c>
      <c r="H30" s="31">
        <f t="shared" si="3"/>
        <v>-2.7915961835105918E-2</v>
      </c>
    </row>
    <row r="31" spans="1:8">
      <c r="B31" s="30"/>
      <c r="C31" s="5"/>
      <c r="D31" s="31"/>
      <c r="G31" s="22"/>
      <c r="H31" s="31"/>
    </row>
    <row r="32" spans="1:8">
      <c r="A32" s="29">
        <v>-352.77699999999999</v>
      </c>
      <c r="B32" s="30">
        <f t="shared" si="0"/>
        <v>-1.2669999999999959</v>
      </c>
      <c r="C32" s="5">
        <v>-351.51</v>
      </c>
      <c r="D32" s="31">
        <f t="shared" si="1"/>
        <v>-0.90205855700000004</v>
      </c>
      <c r="E32">
        <v>-1</v>
      </c>
      <c r="G32" s="22">
        <f t="shared" si="2"/>
        <v>-352.04846352401938</v>
      </c>
      <c r="H32" s="31">
        <f t="shared" si="3"/>
        <v>-0.72853647598060434</v>
      </c>
    </row>
    <row r="33" spans="1:8">
      <c r="A33" s="29">
        <v>-218.90199999999999</v>
      </c>
      <c r="B33" s="30">
        <f t="shared" si="0"/>
        <v>-1.1379999999999768</v>
      </c>
      <c r="C33" s="5">
        <v>-217.76400000000001</v>
      </c>
      <c r="D33" s="31">
        <f t="shared" si="1"/>
        <v>-0.90205855700000004</v>
      </c>
      <c r="E33">
        <v>-1</v>
      </c>
      <c r="G33" s="22">
        <f t="shared" si="2"/>
        <v>-218.3437247035468</v>
      </c>
      <c r="H33" s="31">
        <f t="shared" si="3"/>
        <v>-0.55827529645318918</v>
      </c>
    </row>
    <row r="34" spans="1:8">
      <c r="A34" s="29">
        <v>-180.41900000000001</v>
      </c>
      <c r="B34" s="30">
        <f t="shared" si="0"/>
        <v>-1.13900000000001</v>
      </c>
      <c r="C34" s="5">
        <v>-179.28</v>
      </c>
      <c r="D34" s="31">
        <f t="shared" si="1"/>
        <v>-0.90205855700000004</v>
      </c>
      <c r="E34">
        <v>-1</v>
      </c>
      <c r="G34" s="22">
        <f t="shared" si="2"/>
        <v>-179.87159717250236</v>
      </c>
      <c r="H34" s="31">
        <f t="shared" si="3"/>
        <v>-0.54740282749764901</v>
      </c>
    </row>
    <row r="35" spans="1:8">
      <c r="A35" s="29">
        <v>228.892</v>
      </c>
      <c r="B35" s="30">
        <f t="shared" si="0"/>
        <v>-2.0620000000000118</v>
      </c>
      <c r="C35" s="5">
        <v>230.95400000000001</v>
      </c>
      <c r="D35" s="31">
        <f t="shared" si="1"/>
        <v>-0.90205855700000004</v>
      </c>
      <c r="E35">
        <v>-1</v>
      </c>
      <c r="G35" s="22">
        <f t="shared" si="2"/>
        <v>230.23584398669288</v>
      </c>
      <c r="H35" s="31">
        <f t="shared" si="3"/>
        <v>-1.3438439866928888</v>
      </c>
    </row>
    <row r="36" spans="1:8">
      <c r="A36" s="29">
        <v>363.46199999999999</v>
      </c>
      <c r="B36" s="30">
        <f t="shared" si="0"/>
        <v>-1.2300000000000182</v>
      </c>
      <c r="C36" s="5">
        <v>364.69200000000001</v>
      </c>
      <c r="D36" s="31">
        <f t="shared" si="1"/>
        <v>-0.90205855700000004</v>
      </c>
      <c r="E36">
        <v>-1</v>
      </c>
      <c r="G36" s="22">
        <f t="shared" si="2"/>
        <v>363.9325852751976</v>
      </c>
      <c r="H36" s="31">
        <f t="shared" si="3"/>
        <v>-0.47058527519760673</v>
      </c>
    </row>
    <row r="37" spans="1:8">
      <c r="A37" s="29">
        <v>491.52100000000002</v>
      </c>
      <c r="B37" s="30">
        <f t="shared" si="0"/>
        <v>-1.5289999999999964</v>
      </c>
      <c r="C37" s="5">
        <v>493.05</v>
      </c>
      <c r="D37" s="31">
        <f t="shared" si="1"/>
        <v>-0.90205855700000004</v>
      </c>
      <c r="E37">
        <v>-1</v>
      </c>
      <c r="G37" s="22">
        <f t="shared" si="2"/>
        <v>492.25098631536486</v>
      </c>
      <c r="H37" s="31">
        <f t="shared" si="3"/>
        <v>-0.72998631536484027</v>
      </c>
    </row>
    <row r="38" spans="1:8">
      <c r="B38" s="30"/>
      <c r="C38" s="5"/>
      <c r="D38" s="31"/>
      <c r="G38" s="22"/>
      <c r="H38" s="31"/>
    </row>
    <row r="39" spans="1:8">
      <c r="A39" s="29">
        <v>-352.77699999999999</v>
      </c>
      <c r="B39" s="30">
        <f t="shared" si="0"/>
        <v>-3.86099999999999</v>
      </c>
      <c r="C39" s="5">
        <v>-348.916</v>
      </c>
      <c r="D39" s="31">
        <f t="shared" si="1"/>
        <v>-1.9020585569999999</v>
      </c>
      <c r="E39">
        <v>-2</v>
      </c>
      <c r="G39" s="22">
        <f t="shared" si="2"/>
        <v>-351.19472627327775</v>
      </c>
      <c r="H39" s="31">
        <f t="shared" si="3"/>
        <v>-1.5822737267222351</v>
      </c>
    </row>
    <row r="40" spans="1:8">
      <c r="A40" s="29">
        <v>-218.90199999999999</v>
      </c>
      <c r="B40" s="30">
        <f t="shared" si="0"/>
        <v>-3.61099999999999</v>
      </c>
      <c r="C40" s="5">
        <v>-215.291</v>
      </c>
      <c r="D40" s="31">
        <f t="shared" si="1"/>
        <v>-1.9020585569999999</v>
      </c>
      <c r="E40">
        <v>-2</v>
      </c>
      <c r="G40" s="22">
        <f t="shared" si="2"/>
        <v>-217.65664987381805</v>
      </c>
      <c r="H40" s="31">
        <f t="shared" si="3"/>
        <v>-1.2453501261819326</v>
      </c>
    </row>
    <row r="41" spans="1:8">
      <c r="A41" s="29">
        <v>-180.41900000000001</v>
      </c>
      <c r="B41" s="30">
        <f t="shared" si="0"/>
        <v>-3.4960000000000093</v>
      </c>
      <c r="C41" s="5">
        <v>-176.923</v>
      </c>
      <c r="D41" s="31">
        <f t="shared" si="1"/>
        <v>-1.9020585569999999</v>
      </c>
      <c r="E41">
        <v>-2</v>
      </c>
      <c r="G41" s="22">
        <f t="shared" si="2"/>
        <v>-179.31360841230659</v>
      </c>
      <c r="H41" s="31">
        <f t="shared" si="3"/>
        <v>-1.1053915876934184</v>
      </c>
    </row>
    <row r="42" spans="1:8">
      <c r="A42" s="29">
        <v>228.892</v>
      </c>
      <c r="B42" s="30">
        <f t="shared" si="0"/>
        <v>-4.3550000000000182</v>
      </c>
      <c r="C42" s="5">
        <v>233.24700000000001</v>
      </c>
      <c r="D42" s="31">
        <f t="shared" si="1"/>
        <v>-1.9020585569999999</v>
      </c>
      <c r="E42">
        <v>-2</v>
      </c>
      <c r="G42" s="22">
        <f t="shared" si="2"/>
        <v>230.58957435114638</v>
      </c>
      <c r="H42" s="31">
        <f t="shared" si="3"/>
        <v>-1.6975743511463861</v>
      </c>
    </row>
    <row r="43" spans="1:8">
      <c r="A43" s="29">
        <v>363.46199999999999</v>
      </c>
      <c r="B43" s="30">
        <f t="shared" si="0"/>
        <v>-3.3330000000000268</v>
      </c>
      <c r="C43" s="5">
        <v>366.79500000000002</v>
      </c>
      <c r="D43" s="31">
        <f t="shared" si="1"/>
        <v>-1.9020585569999999</v>
      </c>
      <c r="E43">
        <v>-2</v>
      </c>
      <c r="G43" s="22">
        <f t="shared" si="2"/>
        <v>364.05070083941621</v>
      </c>
      <c r="H43" s="31">
        <f t="shared" si="3"/>
        <v>-0.58870083941621942</v>
      </c>
    </row>
    <row r="44" spans="1:8">
      <c r="A44" s="29">
        <v>491.52100000000002</v>
      </c>
      <c r="B44" s="30">
        <f t="shared" si="0"/>
        <v>-3.8519999999999754</v>
      </c>
      <c r="C44" s="5">
        <v>495.37299999999999</v>
      </c>
      <c r="D44" s="31">
        <f t="shared" si="1"/>
        <v>-1.9020585569999999</v>
      </c>
      <c r="E44">
        <v>-2</v>
      </c>
      <c r="G44" s="22">
        <f t="shared" si="2"/>
        <v>492.54506033269763</v>
      </c>
      <c r="H44" s="31">
        <f t="shared" si="3"/>
        <v>-1.0240603326976156</v>
      </c>
    </row>
    <row r="45" spans="1:8">
      <c r="B45" s="30"/>
      <c r="C45" s="5"/>
      <c r="D45" s="31"/>
      <c r="G45" s="22"/>
      <c r="H45" s="31"/>
    </row>
    <row r="46" spans="1:8">
      <c r="A46" s="29">
        <v>-352.77699999999999</v>
      </c>
      <c r="B46" s="30">
        <f t="shared" si="0"/>
        <v>-4.589999999999975</v>
      </c>
      <c r="C46" s="5">
        <v>-348.18700000000001</v>
      </c>
      <c r="D46" s="31">
        <f t="shared" si="1"/>
        <v>-2.9020585570000001</v>
      </c>
      <c r="E46">
        <v>-3</v>
      </c>
      <c r="G46" s="22">
        <f t="shared" si="2"/>
        <v>-353.40634629852684</v>
      </c>
      <c r="H46" s="31">
        <f t="shared" si="3"/>
        <v>0.62934629852685475</v>
      </c>
    </row>
    <row r="47" spans="1:8">
      <c r="A47" s="29">
        <v>-218.90199999999999</v>
      </c>
      <c r="B47" s="30">
        <f t="shared" si="0"/>
        <v>-3.7599999999999909</v>
      </c>
      <c r="C47" s="5">
        <v>-215.142</v>
      </c>
      <c r="D47" s="31">
        <f t="shared" si="1"/>
        <v>-2.9020585570000001</v>
      </c>
      <c r="E47">
        <v>-3</v>
      </c>
      <c r="G47" s="22">
        <f t="shared" si="2"/>
        <v>-220.49339399673173</v>
      </c>
      <c r="H47" s="31">
        <f t="shared" si="3"/>
        <v>1.591393996731739</v>
      </c>
    </row>
    <row r="48" spans="1:8">
      <c r="A48" s="29">
        <v>-180.41900000000001</v>
      </c>
      <c r="B48" s="30">
        <f t="shared" si="0"/>
        <v>-3.7010000000000218</v>
      </c>
      <c r="C48" s="5">
        <v>-176.71799999999999</v>
      </c>
      <c r="D48" s="31">
        <f t="shared" si="1"/>
        <v>-2.9020585570000001</v>
      </c>
      <c r="E48">
        <v>-3</v>
      </c>
      <c r="G48" s="22">
        <f t="shared" si="2"/>
        <v>-182.10752997144573</v>
      </c>
      <c r="H48" s="31">
        <f t="shared" si="3"/>
        <v>1.6885299714457176</v>
      </c>
    </row>
    <row r="49" spans="1:4">
      <c r="A49" s="29"/>
      <c r="C49" s="5"/>
      <c r="D49" s="31"/>
    </row>
    <row r="50" spans="1:4">
      <c r="A50" s="29"/>
      <c r="C50" s="5"/>
      <c r="D50" s="31"/>
    </row>
    <row r="51" spans="1:4">
      <c r="A51" s="29"/>
      <c r="C51" s="5"/>
      <c r="D51" s="31"/>
    </row>
  </sheetData>
  <sortState ref="C46:C48">
    <sortCondition ref="C46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X1</vt:lpstr>
      <vt:lpstr>X11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2015-10-30T14:56:29Z</dcterms:modified>
  <dc:language>en-US</dc:language>
</cp:coreProperties>
</file>