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760" yWindow="1700" windowWidth="23260" windowHeight="13180" tabRatio="520" activeTab="2"/>
  </bookViews>
  <sheets>
    <sheet name="X1" sheetId="1" r:id="rId1"/>
    <sheet name="X11" sheetId="2" r:id="rId2"/>
    <sheet name="fp calibra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G5" i="2"/>
  <c r="H5" i="2"/>
  <c r="D6" i="2"/>
  <c r="G6" i="2"/>
  <c r="H6" i="2"/>
  <c r="D8" i="2"/>
  <c r="G8" i="2"/>
  <c r="H8" i="2"/>
  <c r="D9" i="2"/>
  <c r="G9" i="2"/>
  <c r="H9" i="2"/>
  <c r="D10" i="2"/>
  <c r="G10" i="2"/>
  <c r="H10" i="2"/>
  <c r="D12" i="2"/>
  <c r="G12" i="2"/>
  <c r="H12" i="2"/>
  <c r="D13" i="2"/>
  <c r="G13" i="2"/>
  <c r="H13" i="2"/>
  <c r="D14" i="2"/>
  <c r="G14" i="2"/>
  <c r="H14" i="2"/>
  <c r="D16" i="2"/>
  <c r="G16" i="2"/>
  <c r="H16" i="2"/>
  <c r="D17" i="2"/>
  <c r="G17" i="2"/>
  <c r="H17" i="2"/>
  <c r="D18" i="2"/>
  <c r="G18" i="2"/>
  <c r="H18" i="2"/>
  <c r="D19" i="2"/>
  <c r="G19" i="2"/>
  <c r="H19" i="2"/>
  <c r="D21" i="2"/>
  <c r="G21" i="2"/>
  <c r="H21" i="2"/>
  <c r="D22" i="2"/>
  <c r="G22" i="2"/>
  <c r="H22" i="2"/>
  <c r="D23" i="2"/>
  <c r="G23" i="2"/>
  <c r="H23" i="2"/>
  <c r="D25" i="2"/>
  <c r="G25" i="2"/>
  <c r="H25" i="2"/>
  <c r="D26" i="2"/>
  <c r="G26" i="2"/>
  <c r="H26" i="2"/>
  <c r="D27" i="2"/>
  <c r="G27" i="2"/>
  <c r="H27" i="2"/>
  <c r="D29" i="2"/>
  <c r="G29" i="2"/>
  <c r="H29" i="2"/>
  <c r="D30" i="2"/>
  <c r="G30" i="2"/>
  <c r="H30" i="2"/>
  <c r="D31" i="2"/>
  <c r="G31" i="2"/>
  <c r="H31" i="2"/>
  <c r="B5" i="2"/>
  <c r="B6" i="2"/>
  <c r="B8" i="2"/>
  <c r="B9" i="2"/>
  <c r="B10" i="2"/>
  <c r="B12" i="2"/>
  <c r="B13" i="2"/>
  <c r="B14" i="2"/>
  <c r="B16" i="2"/>
  <c r="B17" i="2"/>
  <c r="B18" i="2"/>
  <c r="B19" i="2"/>
  <c r="B21" i="2"/>
  <c r="B22" i="2"/>
  <c r="B23" i="2"/>
  <c r="B25" i="2"/>
  <c r="B26" i="2"/>
  <c r="B27" i="2"/>
  <c r="B29" i="2"/>
  <c r="B30" i="2"/>
  <c r="B31" i="2"/>
  <c r="D4" i="2"/>
  <c r="G4" i="2"/>
  <c r="H4" i="2"/>
  <c r="B4" i="2"/>
  <c r="G1" i="2"/>
  <c r="F3" i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<sst xmlns="http://schemas.openxmlformats.org/spreadsheetml/2006/main" count="43" uniqueCount="38">
  <si>
    <t>RUN#6090</t>
  </si>
  <si>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</si>
  <si>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</si>
  <si>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</si>
  <si>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</si>
  <si>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</si>
  <si>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</si>
  <si>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</si>
  <si>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</si>
  <si>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</si>
  <si>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</si>
  <si>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</si>
  <si>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</si>
  <si>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</si>
  <si>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</si>
  <si>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</si>
  <si>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</si>
  <si>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</si>
  <si>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</si>
  <si>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</si>
  <si>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</si>
  <si>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</si>
  <si>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</si>
  <si>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</si>
  <si>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</si>
  <si>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</si>
  <si>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</si>
  <si>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</si>
  <si>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</si>
  <si>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</si>
  <si>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</si>
  <si>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</si>
  <si>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</si>
  <si>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</si>
  <si>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A2</t>
    <phoneticPr fontId="2" type="noConversion"/>
  </si>
  <si>
    <t>B1</t>
    <phoneticPr fontId="2" type="noConversion"/>
  </si>
  <si>
    <t>x</t>
  </si>
  <si>
    <t>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</si>
</sst>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  <family val="3"/>
      <charset val="134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0" borderId="4" xfId="0" applyNumberFormat="1" applyBorder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7" fontId="0" fillId="0" borderId="0" xfId="0" applyNumberFormat="1"/>
    <xf numFmtId="176" fontId="0" fillId="5" borderId="4" xfId="0" applyNumberFormat="1" applyFill="1" applyBorder="1"/>
    <xf numFmtId="176" fontId="0" fillId="6" borderId="0" xfId="0" applyNumberFormat="1" applyFill="1"/>
    <xf numFmtId="176" fontId="0" fillId="6" borderId="4" xfId="0" applyNumberFormat="1" applyFill="1" applyBorder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7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8" borderId="0" xfId="0" applyFont="1" applyFill="1"/>
    <xf numFmtId="176" fontId="7" fillId="0" borderId="0" xfId="0" applyNumberFormat="1" applyFont="1"/>
    <xf numFmtId="177" fontId="7" fillId="0" borderId="0" xfId="0" applyNumberFormat="1" applyFont="1"/>
    <xf numFmtId="0" fontId="7" fillId="9" borderId="0" xfId="0" applyFont="1" applyFill="1"/>
    <xf numFmtId="176" fontId="0" fillId="9" borderId="0" xfId="0" applyNumberFormat="1" applyFill="1"/>
  </cellXfs>
  <cellStyles count="9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'X1'!$C$3:$C$39</c:f>
              <c:numCache>
                <c:formatCode>0.000</c:formatCode>
                <c:ptCount val="37"/>
                <c:pt idx="0">
                  <c:v>-411.36</c:v>
                </c:pt>
                <c:pt idx="1">
                  <c:v>-397.782</c:v>
                </c:pt>
                <c:pt idx="2">
                  <c:v>262.288</c:v>
                </c:pt>
                <c:pt idx="3">
                  <c:v>384.554</c:v>
                </c:pt>
                <c:pt idx="4">
                  <c:v>416.677</c:v>
                </c:pt>
                <c:pt idx="5">
                  <c:v>-412.913</c:v>
                </c:pt>
                <c:pt idx="6">
                  <c:v>-401.325</c:v>
                </c:pt>
                <c:pt idx="7">
                  <c:v>264.778</c:v>
                </c:pt>
                <c:pt idx="8">
                  <c:v>296.8</c:v>
                </c:pt>
                <c:pt idx="9">
                  <c:v>389.035</c:v>
                </c:pt>
                <c:pt idx="10">
                  <c:v>423.926</c:v>
                </c:pt>
                <c:pt idx="11">
                  <c:v>-411.202</c:v>
                </c:pt>
                <c:pt idx="12">
                  <c:v>261.661</c:v>
                </c:pt>
                <c:pt idx="13">
                  <c:v>293.47</c:v>
                </c:pt>
                <c:pt idx="14">
                  <c:v>388.183</c:v>
                </c:pt>
                <c:pt idx="15">
                  <c:v>424.535</c:v>
                </c:pt>
                <c:pt idx="16">
                  <c:v>-428.249</c:v>
                </c:pt>
                <c:pt idx="17">
                  <c:v>-421.72</c:v>
                </c:pt>
                <c:pt idx="18">
                  <c:v>254.018</c:v>
                </c:pt>
                <c:pt idx="19">
                  <c:v>288.848</c:v>
                </c:pt>
                <c:pt idx="20">
                  <c:v>382.732</c:v>
                </c:pt>
                <c:pt idx="21">
                  <c:v>419.293</c:v>
                </c:pt>
                <c:pt idx="22">
                  <c:v>-433.804</c:v>
                </c:pt>
                <c:pt idx="23">
                  <c:v>244.127</c:v>
                </c:pt>
                <c:pt idx="24">
                  <c:v>278.801</c:v>
                </c:pt>
                <c:pt idx="25">
                  <c:v>374.916</c:v>
                </c:pt>
                <c:pt idx="26">
                  <c:v>411.415</c:v>
                </c:pt>
                <c:pt idx="27">
                  <c:v>-446.243</c:v>
                </c:pt>
                <c:pt idx="28">
                  <c:v>234.525</c:v>
                </c:pt>
                <c:pt idx="29">
                  <c:v>271.289</c:v>
                </c:pt>
                <c:pt idx="30">
                  <c:v>365.56</c:v>
                </c:pt>
                <c:pt idx="31">
                  <c:v>402.722</c:v>
                </c:pt>
                <c:pt idx="32">
                  <c:v>-453.868</c:v>
                </c:pt>
                <c:pt idx="33">
                  <c:v>229.69</c:v>
                </c:pt>
                <c:pt idx="34">
                  <c:v>266.199</c:v>
                </c:pt>
                <c:pt idx="35">
                  <c:v>359.959</c:v>
                </c:pt>
                <c:pt idx="36">
                  <c:v>397.706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'X1'!$F$3:$F$39</c:f>
              <c:numCache>
                <c:formatCode>0.000</c:formatCode>
                <c:ptCount val="37"/>
                <c:pt idx="0">
                  <c:v>-436.30414620864</c:v>
                </c:pt>
                <c:pt idx="1">
                  <c:v>-422.318683680768</c:v>
                </c:pt>
                <c:pt idx="2">
                  <c:v>257.5593727909121</c:v>
                </c:pt>
                <c:pt idx="3">
                  <c:v>383.494456119296</c:v>
                </c:pt>
                <c:pt idx="4">
                  <c:v>416.581435997248</c:v>
                </c:pt>
                <c:pt idx="5">
                  <c:v>-433.559211664768</c:v>
                </c:pt>
                <c:pt idx="6">
                  <c:v>-421.7735860192</c:v>
                </c:pt>
                <c:pt idx="7">
                  <c:v>255.689358353408</c:v>
                </c:pt>
                <c:pt idx="8">
                  <c:v>288.2574723008</c:v>
                </c:pt>
                <c:pt idx="9">
                  <c:v>382.06547898176</c:v>
                </c:pt>
                <c:pt idx="10">
                  <c:v>417.551521819136</c:v>
                </c:pt>
                <c:pt idx="11">
                  <c:v>-422.861444491264</c:v>
                </c:pt>
                <c:pt idx="12">
                  <c:v>254.874720031552</c:v>
                </c:pt>
                <c:pt idx="13">
                  <c:v>286.9140945510401</c:v>
                </c:pt>
                <c:pt idx="14">
                  <c:v>382.313047013056</c:v>
                </c:pt>
                <c:pt idx="15">
                  <c:v>418.9283239011201</c:v>
                </c:pt>
                <c:pt idx="16">
                  <c:v>-428.249</c:v>
                </c:pt>
                <c:pt idx="17">
                  <c:v>-421.72</c:v>
                </c:pt>
                <c:pt idx="18">
                  <c:v>254.018</c:v>
                </c:pt>
                <c:pt idx="19">
                  <c:v>288.848</c:v>
                </c:pt>
                <c:pt idx="20">
                  <c:v>382.732</c:v>
                </c:pt>
                <c:pt idx="21">
                  <c:v>419.293</c:v>
                </c:pt>
                <c:pt idx="22">
                  <c:v>-421.257478813312</c:v>
                </c:pt>
                <c:pt idx="23">
                  <c:v>253.116910763456</c:v>
                </c:pt>
                <c:pt idx="24">
                  <c:v>287.609001528128</c:v>
                </c:pt>
                <c:pt idx="25">
                  <c:v>383.219756094848</c:v>
                </c:pt>
                <c:pt idx="26">
                  <c:v>419.52727241312</c:v>
                </c:pt>
                <c:pt idx="27">
                  <c:v>-422.2341552638719</c:v>
                </c:pt>
                <c:pt idx="28">
                  <c:v>252.3594859296</c:v>
                </c:pt>
                <c:pt idx="29">
                  <c:v>288.790047625856</c:v>
                </c:pt>
                <c:pt idx="30">
                  <c:v>382.20603831424</c:v>
                </c:pt>
                <c:pt idx="31">
                  <c:v>419.030990271488</c:v>
                </c:pt>
                <c:pt idx="32">
                  <c:v>-421.498239561088</c:v>
                </c:pt>
                <c:pt idx="33">
                  <c:v>253.82727224704</c:v>
                </c:pt>
                <c:pt idx="34">
                  <c:v>289.896573038784</c:v>
                </c:pt>
                <c:pt idx="35">
                  <c:v>382.527366602944</c:v>
                </c:pt>
                <c:pt idx="36">
                  <c:v>419.819757437696</c:v>
                </c:pt>
              </c:numCache>
            </c:numRef>
          </c:xVal>
          <c:yVal>
            <c:numRef>
              <c:f>'X1'!$D$3:$D$39</c:f>
              <c:numCache>
                <c:formatCode>General</c:formatCode>
                <c:ptCount val="3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27256"/>
        <c:axId val="2107430520"/>
      </c:scatterChart>
      <c:valAx>
        <c:axId val="210742725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7430520"/>
        <c:crossesAt val="0.0"/>
        <c:crossBetween val="midCat"/>
      </c:valAx>
      <c:valAx>
        <c:axId val="2107430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74272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'X11'!$C$4:$C$31</c:f>
              <c:numCache>
                <c:formatCode>0.000</c:formatCode>
                <c:ptCount val="28"/>
                <c:pt idx="0">
                  <c:v>-421.291</c:v>
                </c:pt>
                <c:pt idx="1">
                  <c:v>254.028</c:v>
                </c:pt>
                <c:pt idx="2">
                  <c:v>419.814</c:v>
                </c:pt>
                <c:pt idx="4">
                  <c:v>-421.64</c:v>
                </c:pt>
                <c:pt idx="5">
                  <c:v>254.68</c:v>
                </c:pt>
                <c:pt idx="6">
                  <c:v>420.12</c:v>
                </c:pt>
                <c:pt idx="8">
                  <c:v>-423.411</c:v>
                </c:pt>
                <c:pt idx="9">
                  <c:v>253.135</c:v>
                </c:pt>
                <c:pt idx="10">
                  <c:v>417.927</c:v>
                </c:pt>
                <c:pt idx="13">
                  <c:v>-423.787</c:v>
                </c:pt>
                <c:pt idx="14">
                  <c:v>252.496</c:v>
                </c:pt>
                <c:pt idx="15">
                  <c:v>417.166</c:v>
                </c:pt>
                <c:pt idx="17">
                  <c:v>-422.468</c:v>
                </c:pt>
                <c:pt idx="18">
                  <c:v>253.865</c:v>
                </c:pt>
                <c:pt idx="19">
                  <c:v>419.09</c:v>
                </c:pt>
                <c:pt idx="21">
                  <c:v>-420.014</c:v>
                </c:pt>
                <c:pt idx="22">
                  <c:v>255.771</c:v>
                </c:pt>
                <c:pt idx="23">
                  <c:v>421.231</c:v>
                </c:pt>
                <c:pt idx="25">
                  <c:v>-419.181</c:v>
                </c:pt>
                <c:pt idx="26">
                  <c:v>254.432</c:v>
                </c:pt>
                <c:pt idx="27">
                  <c:v>420.257</c:v>
                </c:pt>
              </c:numCache>
            </c:numRef>
          </c:xVal>
          <c:yVal>
            <c:numRef>
              <c:f>'X11'!$D$4:$D$31</c:f>
              <c:numCache>
                <c:formatCode>0.000_ </c:formatCode>
                <c:ptCount val="28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4">
                  <c:v>2.097941443</c:v>
                </c:pt>
                <c:pt idx="5">
                  <c:v>2.097941443</c:v>
                </c:pt>
                <c:pt idx="6">
                  <c:v>2.097941443</c:v>
                </c:pt>
                <c:pt idx="8">
                  <c:v>1.097941443</c:v>
                </c:pt>
                <c:pt idx="9">
                  <c:v>1.097941443</c:v>
                </c:pt>
                <c:pt idx="10">
                  <c:v>1.097941443</c:v>
                </c:pt>
                <c:pt idx="12">
                  <c:v>1.097941443</c:v>
                </c:pt>
                <c:pt idx="13">
                  <c:v>0.097941443</c:v>
                </c:pt>
                <c:pt idx="14">
                  <c:v>0.097941443</c:v>
                </c:pt>
                <c:pt idx="15">
                  <c:v>0.097941443</c:v>
                </c:pt>
                <c:pt idx="17">
                  <c:v>-0.902058557</c:v>
                </c:pt>
                <c:pt idx="18">
                  <c:v>-0.902058557</c:v>
                </c:pt>
                <c:pt idx="19">
                  <c:v>-0.902058557</c:v>
                </c:pt>
                <c:pt idx="21">
                  <c:v>-1.902058557</c:v>
                </c:pt>
                <c:pt idx="22">
                  <c:v>-1.902058557</c:v>
                </c:pt>
                <c:pt idx="23">
                  <c:v>-1.902058557</c:v>
                </c:pt>
                <c:pt idx="25">
                  <c:v>-0.902058557</c:v>
                </c:pt>
                <c:pt idx="26">
                  <c:v>-0.902058557</c:v>
                </c:pt>
                <c:pt idx="27">
                  <c:v>-0.902058557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7224"/>
        <c:axId val="2107450392"/>
      </c:scatterChart>
      <c:valAx>
        <c:axId val="21074472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07450392"/>
        <c:crosses val="autoZero"/>
        <c:crossBetween val="midCat"/>
      </c:valAx>
      <c:valAx>
        <c:axId val="2107450392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0744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'fp calibration'!$A$2:$A$5</c:f>
              <c:numCache>
                <c:formatCode>General</c:formatCode>
                <c:ptCount val="4"/>
                <c:pt idx="0">
                  <c:v>-423.55</c:v>
                </c:pt>
                <c:pt idx="1">
                  <c:v>252.667</c:v>
                </c:pt>
                <c:pt idx="2">
                  <c:v>381.344</c:v>
                </c:pt>
                <c:pt idx="3">
                  <c:v>417.828</c:v>
                </c:pt>
              </c:numCache>
            </c:numRef>
          </c:xVal>
          <c:yVal>
            <c:numRef>
              <c:f>'fp calibration'!$B$2:$B$5</c:f>
              <c:numCache>
                <c:formatCode>General</c:formatCode>
                <c:ptCount val="4"/>
                <c:pt idx="0">
                  <c:v>0.0</c:v>
                </c:pt>
                <c:pt idx="1">
                  <c:v>3089.443</c:v>
                </c:pt>
                <c:pt idx="2">
                  <c:v>3684.507</c:v>
                </c:pt>
                <c:pt idx="3">
                  <c:v>3853.807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22024"/>
        <c:axId val="2116813560"/>
      </c:scatterChart>
      <c:valAx>
        <c:axId val="21168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813560"/>
        <c:crosses val="autoZero"/>
        <c:crossBetween val="midCat"/>
      </c:valAx>
      <c:valAx>
        <c:axId val="211681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2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210200</xdr:colOff>
      <xdr:row>9</xdr:row>
      <xdr:rowOff>168920</xdr:rowOff>
    </xdr:from>
    <xdr:to>
      <xdr:col>18</xdr:col>
      <xdr:colOff>584200</xdr:colOff>
      <xdr:row>40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</xdr:row>
      <xdr:rowOff>152400</xdr:rowOff>
    </xdr:from>
    <xdr:to>
      <xdr:col>20</xdr:col>
      <xdr:colOff>0</xdr:colOff>
      <xdr:row>26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</xdr:row>
      <xdr:rowOff>177800</xdr:rowOff>
    </xdr:from>
    <xdr:to>
      <xdr:col>14</xdr:col>
      <xdr:colOff>146050</xdr:colOff>
      <xdr:row>22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/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1">
      <c r="A1" s="1" t="s">
        <v>0</v>
      </c>
      <c r="B1" s="2" t="s">
        <v>1</v>
      </c>
      <c r="C1" s="3" t="s">
        <v>2</v>
      </c>
      <c r="D1" s="2" t="s">
        <v>1</v>
      </c>
      <c r="E1" s="14"/>
      <c r="F1" s="3" t="s">
        <v>2</v>
      </c>
    </row>
    <row r="2" spans="1:11">
      <c r="A2" s="4" t="s">
        <v>4</v>
      </c>
      <c r="B2" s="4" t="s">
        <v>17</v>
      </c>
      <c r="C2" s="4" t="s">
        <v>16</v>
      </c>
      <c r="D2" s="4" t="s">
        <v>22</v>
      </c>
      <c r="F2" s="13" t="s">
        <v>15</v>
      </c>
      <c r="G2" s="13" t="s">
        <v>21</v>
      </c>
      <c r="J2" t="s">
        <v>3</v>
      </c>
    </row>
    <row r="3" spans="1:11">
      <c r="A3" s="16">
        <v>-428.24900000000002</v>
      </c>
      <c r="B3" s="17">
        <f>A3-C3</f>
        <v>-16.88900000000001</v>
      </c>
      <c r="C3" s="17">
        <v>-411.36</v>
      </c>
      <c r="D3" s="19">
        <v>1.2</v>
      </c>
      <c r="E3" s="19" t="s">
        <v>6</v>
      </c>
      <c r="F3" s="17">
        <f>C3+$J$3*D3+$J$4*D3*D3+$J$5*D3*D3*D3+$J$6*C3*D3+$J$7*C3*D3*D3+$J$8*C3*D3*D3*D3</f>
        <v>-436.30414620863996</v>
      </c>
      <c r="G3" s="20">
        <f t="shared" ref="G3:G39" si="0">F3-A3</f>
        <v>-8.0551462086399397</v>
      </c>
      <c r="I3" t="s">
        <v>5</v>
      </c>
      <c r="J3" s="19">
        <v>-24.593805</v>
      </c>
      <c r="K3">
        <v>-24.042812000000001</v>
      </c>
    </row>
    <row r="4" spans="1:11">
      <c r="A4" s="6">
        <v>-421.72</v>
      </c>
      <c r="B4" s="5">
        <f t="shared" ref="B4:B39" si="1">A4-C4</f>
        <v>-23.938000000000045</v>
      </c>
      <c r="C4" s="5">
        <v>-397.78199999999998</v>
      </c>
      <c r="D4">
        <v>1.2</v>
      </c>
      <c r="F4" s="5">
        <f t="shared" ref="F4:F39" si="2">C4+$J$3*D4+$J$4*D4*D4+$J$5*D4*D4*D4+$J$6*C4*D4+$J$7*C4*D4*D4+$J$8*C4*D4*D4*D4</f>
        <v>-422.31868368076795</v>
      </c>
      <c r="G4" s="15">
        <f t="shared" si="0"/>
        <v>-0.59868368076791967</v>
      </c>
      <c r="I4" t="s">
        <v>7</v>
      </c>
      <c r="J4" s="19">
        <v>4.9666420000000002</v>
      </c>
      <c r="K4">
        <v>5.6669419999999997</v>
      </c>
    </row>
    <row r="5" spans="1:11">
      <c r="A5" s="6">
        <v>254.018</v>
      </c>
      <c r="B5" s="5">
        <f t="shared" si="1"/>
        <v>-8.2700000000000102</v>
      </c>
      <c r="C5" s="5">
        <v>262.28800000000001</v>
      </c>
      <c r="D5">
        <v>1.2</v>
      </c>
      <c r="F5" s="5">
        <f t="shared" si="2"/>
        <v>257.55937279091205</v>
      </c>
      <c r="G5" s="15">
        <f t="shared" si="0"/>
        <v>3.5413727909120496</v>
      </c>
      <c r="I5" t="s">
        <v>8</v>
      </c>
      <c r="J5" s="19">
        <v>5.6487080000000001</v>
      </c>
      <c r="K5">
        <v>5.8174279999999996</v>
      </c>
    </row>
    <row r="6" spans="1:11">
      <c r="A6" s="6">
        <v>382.73200000000003</v>
      </c>
      <c r="B6" s="5">
        <f t="shared" si="1"/>
        <v>-1.8219999999999459</v>
      </c>
      <c r="C6" s="5">
        <v>384.55399999999997</v>
      </c>
      <c r="D6">
        <v>1.2</v>
      </c>
      <c r="F6" s="5">
        <f t="shared" si="2"/>
        <v>383.49445611929605</v>
      </c>
      <c r="G6" s="15">
        <f t="shared" si="0"/>
        <v>0.76245611929601864</v>
      </c>
      <c r="I6" t="s">
        <v>18</v>
      </c>
      <c r="J6" s="19">
        <v>1.5372E-2</v>
      </c>
      <c r="K6">
        <v>1.3738E-2</v>
      </c>
    </row>
    <row r="7" spans="1:11">
      <c r="A7" s="6">
        <v>419.29300000000001</v>
      </c>
      <c r="B7" s="5">
        <f t="shared" si="1"/>
        <v>2.6159999999999854</v>
      </c>
      <c r="C7" s="5">
        <v>416.67700000000002</v>
      </c>
      <c r="D7">
        <v>1.2</v>
      </c>
      <c r="F7" s="5">
        <f t="shared" si="2"/>
        <v>416.58143599724804</v>
      </c>
      <c r="G7" s="15">
        <f t="shared" si="0"/>
        <v>-2.7115640027519703</v>
      </c>
      <c r="I7" t="s">
        <v>19</v>
      </c>
      <c r="J7" s="21">
        <v>6.2379999999999996E-3</v>
      </c>
      <c r="K7">
        <v>4.2570000000000004E-3</v>
      </c>
    </row>
    <row r="8" spans="1:11" s="8" customFormat="1">
      <c r="A8" s="16">
        <v>-428.24900000000002</v>
      </c>
      <c r="B8" s="17">
        <f t="shared" si="1"/>
        <v>-15.336000000000013</v>
      </c>
      <c r="C8" s="18">
        <v>-412.91300000000001</v>
      </c>
      <c r="D8" s="21">
        <v>0.8</v>
      </c>
      <c r="E8" s="21" t="s">
        <v>9</v>
      </c>
      <c r="F8" s="17">
        <f t="shared" si="2"/>
        <v>-433.55921166476804</v>
      </c>
      <c r="G8" s="20">
        <f t="shared" si="0"/>
        <v>-5.3102116647680191</v>
      </c>
      <c r="I8" t="s">
        <v>20</v>
      </c>
      <c r="J8" s="19">
        <v>1.493E-3</v>
      </c>
      <c r="K8">
        <v>1.0790000000000001E-3</v>
      </c>
    </row>
    <row r="9" spans="1:11">
      <c r="A9" s="6">
        <v>-421.72</v>
      </c>
      <c r="B9" s="5">
        <f t="shared" si="1"/>
        <v>-20.395000000000039</v>
      </c>
      <c r="C9" s="5">
        <v>-401.32499999999999</v>
      </c>
      <c r="D9" s="9">
        <v>0.8</v>
      </c>
      <c r="F9" s="5">
        <f t="shared" si="2"/>
        <v>-421.77358601919997</v>
      </c>
      <c r="G9" s="15">
        <f t="shared" si="0"/>
        <v>-5.3586019199940438E-2</v>
      </c>
    </row>
    <row r="10" spans="1:11">
      <c r="A10" s="6">
        <v>254.018</v>
      </c>
      <c r="B10" s="5">
        <f t="shared" si="1"/>
        <v>-10.760000000000019</v>
      </c>
      <c r="C10" s="5">
        <v>264.77800000000002</v>
      </c>
      <c r="D10" s="9">
        <v>0.8</v>
      </c>
      <c r="F10" s="5">
        <f t="shared" si="2"/>
        <v>255.68935835340801</v>
      </c>
      <c r="G10" s="15">
        <f t="shared" si="0"/>
        <v>1.6713583534080101</v>
      </c>
      <c r="J10">
        <v>-24.593805</v>
      </c>
    </row>
    <row r="11" spans="1:11">
      <c r="A11" s="6">
        <v>288.84800000000001</v>
      </c>
      <c r="B11" s="5">
        <f t="shared" si="1"/>
        <v>-7.9519999999999982</v>
      </c>
      <c r="C11" s="5">
        <v>296.8</v>
      </c>
      <c r="D11" s="9">
        <v>0.8</v>
      </c>
      <c r="F11" s="5">
        <f t="shared" si="2"/>
        <v>288.25747230080003</v>
      </c>
      <c r="G11" s="15">
        <f t="shared" si="0"/>
        <v>-0.59052769919998127</v>
      </c>
      <c r="J11">
        <v>4.9666420000000002</v>
      </c>
    </row>
    <row r="12" spans="1:11">
      <c r="A12" s="6">
        <v>382.73200000000003</v>
      </c>
      <c r="B12" s="5">
        <f t="shared" si="1"/>
        <v>-6.3029999999999973</v>
      </c>
      <c r="C12" s="5">
        <v>389.03500000000003</v>
      </c>
      <c r="D12" s="9">
        <v>0.8</v>
      </c>
      <c r="F12" s="5">
        <f t="shared" si="2"/>
        <v>382.06547898176001</v>
      </c>
      <c r="G12" s="15">
        <f t="shared" si="0"/>
        <v>-0.66652101824001875</v>
      </c>
      <c r="J12">
        <v>5.6487080000000001</v>
      </c>
    </row>
    <row r="13" spans="1:11">
      <c r="A13" s="6">
        <v>419.29300000000001</v>
      </c>
      <c r="B13" s="5">
        <f t="shared" si="1"/>
        <v>-4.6329999999999814</v>
      </c>
      <c r="C13" s="5">
        <v>423.92599999999999</v>
      </c>
      <c r="D13" s="9">
        <v>0.8</v>
      </c>
      <c r="F13" s="5">
        <f t="shared" si="2"/>
        <v>417.55152181913593</v>
      </c>
      <c r="G13" s="15">
        <f t="shared" si="0"/>
        <v>-1.7414781808640782</v>
      </c>
      <c r="J13">
        <v>1.5372E-2</v>
      </c>
    </row>
    <row r="14" spans="1:11" s="8" customFormat="1">
      <c r="A14" s="6">
        <v>-421.72</v>
      </c>
      <c r="B14" s="5">
        <f t="shared" si="1"/>
        <v>-10.518000000000029</v>
      </c>
      <c r="C14" s="7">
        <v>-411.202</v>
      </c>
      <c r="D14" s="8">
        <v>0.4</v>
      </c>
      <c r="E14" s="8" t="s">
        <v>10</v>
      </c>
      <c r="F14" s="5">
        <f t="shared" si="2"/>
        <v>-422.86144449126397</v>
      </c>
      <c r="G14" s="15">
        <f t="shared" si="0"/>
        <v>-1.1414444912639397</v>
      </c>
      <c r="J14" s="8">
        <v>6.2379999999999996E-3</v>
      </c>
    </row>
    <row r="15" spans="1:11">
      <c r="A15" s="6">
        <v>254.018</v>
      </c>
      <c r="B15" s="5">
        <f t="shared" si="1"/>
        <v>-7.6430000000000007</v>
      </c>
      <c r="C15" s="5">
        <v>261.661</v>
      </c>
      <c r="D15" s="9">
        <v>0.4</v>
      </c>
      <c r="F15" s="5">
        <f t="shared" si="2"/>
        <v>254.87472003155196</v>
      </c>
      <c r="G15" s="15">
        <f t="shared" si="0"/>
        <v>0.85672003155195853</v>
      </c>
      <c r="J15">
        <v>1.493E-3</v>
      </c>
    </row>
    <row r="16" spans="1:11">
      <c r="A16" s="6">
        <v>288.84800000000001</v>
      </c>
      <c r="B16" s="5">
        <f t="shared" si="1"/>
        <v>-4.6220000000000141</v>
      </c>
      <c r="C16" s="5">
        <v>293.47000000000003</v>
      </c>
      <c r="D16" s="9">
        <v>0.4</v>
      </c>
      <c r="F16" s="5">
        <f t="shared" si="2"/>
        <v>286.91409455104008</v>
      </c>
      <c r="G16" s="15">
        <f t="shared" si="0"/>
        <v>-1.9339054489599334</v>
      </c>
    </row>
    <row r="17" spans="1:7">
      <c r="A17" s="6">
        <v>382.73200000000003</v>
      </c>
      <c r="B17" s="5">
        <f t="shared" si="1"/>
        <v>-5.450999999999965</v>
      </c>
      <c r="C17" s="5">
        <v>388.18299999999999</v>
      </c>
      <c r="D17" s="9">
        <v>0.4</v>
      </c>
      <c r="F17" s="5">
        <f t="shared" si="2"/>
        <v>382.31304701305601</v>
      </c>
      <c r="G17" s="15">
        <f t="shared" si="0"/>
        <v>-0.41895298694402072</v>
      </c>
    </row>
    <row r="18" spans="1:7">
      <c r="A18" s="6">
        <v>419.29300000000001</v>
      </c>
      <c r="B18" s="5">
        <f t="shared" si="1"/>
        <v>-5.2420000000000186</v>
      </c>
      <c r="C18" s="5">
        <v>424.53500000000003</v>
      </c>
      <c r="D18" s="9">
        <v>0.4</v>
      </c>
      <c r="F18" s="5">
        <f t="shared" si="2"/>
        <v>418.92832390112005</v>
      </c>
      <c r="G18" s="15">
        <f t="shared" si="0"/>
        <v>-0.36467609887995422</v>
      </c>
    </row>
    <row r="19" spans="1:7" s="10" customFormat="1">
      <c r="A19" s="16">
        <v>-428.24900000000002</v>
      </c>
      <c r="B19" s="17">
        <f t="shared" si="1"/>
        <v>0</v>
      </c>
      <c r="C19" s="16">
        <v>-428.24900000000002</v>
      </c>
      <c r="D19" s="22">
        <v>0</v>
      </c>
      <c r="E19" s="22" t="s">
        <v>11</v>
      </c>
      <c r="F19" s="17">
        <f t="shared" si="2"/>
        <v>-428.24900000000002</v>
      </c>
      <c r="G19" s="20">
        <f t="shared" si="0"/>
        <v>0</v>
      </c>
    </row>
    <row r="20" spans="1:7" s="12" customFormat="1">
      <c r="A20" s="6">
        <v>-421.72</v>
      </c>
      <c r="B20" s="5">
        <f t="shared" si="1"/>
        <v>0</v>
      </c>
      <c r="C20" s="6">
        <v>-421.72</v>
      </c>
      <c r="D20" s="11">
        <v>0</v>
      </c>
      <c r="F20" s="5">
        <f t="shared" si="2"/>
        <v>-421.72</v>
      </c>
      <c r="G20" s="15">
        <f t="shared" si="0"/>
        <v>0</v>
      </c>
    </row>
    <row r="21" spans="1:7" s="12" customFormat="1">
      <c r="A21" s="6">
        <v>254.018</v>
      </c>
      <c r="B21" s="5">
        <f t="shared" si="1"/>
        <v>0</v>
      </c>
      <c r="C21" s="6">
        <v>254.018</v>
      </c>
      <c r="D21" s="11">
        <v>0</v>
      </c>
      <c r="F21" s="5">
        <f t="shared" si="2"/>
        <v>254.018</v>
      </c>
      <c r="G21" s="15">
        <f t="shared" si="0"/>
        <v>0</v>
      </c>
    </row>
    <row r="22" spans="1:7" s="12" customFormat="1">
      <c r="A22" s="6">
        <v>288.84800000000001</v>
      </c>
      <c r="B22" s="5">
        <f t="shared" si="1"/>
        <v>0</v>
      </c>
      <c r="C22" s="6">
        <v>288.84800000000001</v>
      </c>
      <c r="D22" s="11">
        <v>0</v>
      </c>
      <c r="F22" s="5">
        <f t="shared" si="2"/>
        <v>288.84800000000001</v>
      </c>
      <c r="G22" s="15">
        <f t="shared" si="0"/>
        <v>0</v>
      </c>
    </row>
    <row r="23" spans="1:7" s="12" customFormat="1">
      <c r="A23" s="6">
        <v>382.73200000000003</v>
      </c>
      <c r="B23" s="5">
        <f t="shared" si="1"/>
        <v>0</v>
      </c>
      <c r="C23" s="6">
        <v>382.73200000000003</v>
      </c>
      <c r="D23" s="11">
        <v>0</v>
      </c>
      <c r="F23" s="5">
        <f t="shared" si="2"/>
        <v>382.73200000000003</v>
      </c>
      <c r="G23" s="15">
        <f t="shared" si="0"/>
        <v>0</v>
      </c>
    </row>
    <row r="24" spans="1:7" s="12" customFormat="1">
      <c r="A24" s="6">
        <v>419.29300000000001</v>
      </c>
      <c r="B24" s="5">
        <f t="shared" si="1"/>
        <v>0</v>
      </c>
      <c r="C24" s="6">
        <v>419.29300000000001</v>
      </c>
      <c r="D24" s="11">
        <v>0</v>
      </c>
      <c r="F24" s="5">
        <f t="shared" si="2"/>
        <v>419.29300000000001</v>
      </c>
      <c r="G24" s="15">
        <f t="shared" si="0"/>
        <v>0</v>
      </c>
    </row>
    <row r="25" spans="1:7" s="8" customFormat="1">
      <c r="A25" s="6">
        <v>-421.72</v>
      </c>
      <c r="B25" s="5">
        <f t="shared" si="1"/>
        <v>12.083999999999946</v>
      </c>
      <c r="C25" s="7">
        <v>-433.80399999999997</v>
      </c>
      <c r="D25" s="8">
        <v>-0.4</v>
      </c>
      <c r="E25" s="8" t="s">
        <v>12</v>
      </c>
      <c r="F25" s="5">
        <f t="shared" si="2"/>
        <v>-421.25747881331193</v>
      </c>
      <c r="G25" s="15">
        <f t="shared" si="0"/>
        <v>0.46252118668809317</v>
      </c>
    </row>
    <row r="26" spans="1:7">
      <c r="A26" s="6">
        <v>254.018</v>
      </c>
      <c r="B26" s="5">
        <f t="shared" si="1"/>
        <v>9.8909999999999911</v>
      </c>
      <c r="C26" s="5">
        <v>244.12700000000001</v>
      </c>
      <c r="D26" s="9">
        <v>-0.4</v>
      </c>
      <c r="F26" s="5">
        <f t="shared" si="2"/>
        <v>253.11691076345605</v>
      </c>
      <c r="G26" s="15">
        <f t="shared" si="0"/>
        <v>-0.90108923654395312</v>
      </c>
    </row>
    <row r="27" spans="1:7">
      <c r="A27" s="6">
        <v>288.84800000000001</v>
      </c>
      <c r="B27" s="5">
        <f t="shared" si="1"/>
        <v>10.047000000000025</v>
      </c>
      <c r="C27" s="5">
        <v>278.80099999999999</v>
      </c>
      <c r="D27" s="9">
        <v>-0.4</v>
      </c>
      <c r="F27" s="5">
        <f t="shared" si="2"/>
        <v>287.60900152812798</v>
      </c>
      <c r="G27" s="15">
        <f t="shared" si="0"/>
        <v>-1.238998471872037</v>
      </c>
    </row>
    <row r="28" spans="1:7">
      <c r="A28" s="6">
        <v>382.73200000000003</v>
      </c>
      <c r="B28" s="5">
        <f t="shared" si="1"/>
        <v>7.8160000000000309</v>
      </c>
      <c r="C28" s="5">
        <v>374.916</v>
      </c>
      <c r="D28" s="9">
        <v>-0.4</v>
      </c>
      <c r="F28" s="5">
        <f t="shared" si="2"/>
        <v>383.21975609484804</v>
      </c>
      <c r="G28" s="15">
        <f t="shared" si="0"/>
        <v>0.48775609484800952</v>
      </c>
    </row>
    <row r="29" spans="1:7">
      <c r="A29" s="6">
        <v>419.29300000000001</v>
      </c>
      <c r="B29" s="5">
        <f t="shared" si="1"/>
        <v>7.8779999999999859</v>
      </c>
      <c r="C29" s="5">
        <v>411.41500000000002</v>
      </c>
      <c r="D29" s="9">
        <v>-0.4</v>
      </c>
      <c r="F29" s="5">
        <f t="shared" si="2"/>
        <v>419.52727241312004</v>
      </c>
      <c r="G29" s="15">
        <f t="shared" si="0"/>
        <v>0.23427241312003844</v>
      </c>
    </row>
    <row r="30" spans="1:7" s="8" customFormat="1">
      <c r="A30" s="6">
        <v>-421.72</v>
      </c>
      <c r="B30" s="5">
        <f t="shared" si="1"/>
        <v>24.522999999999968</v>
      </c>
      <c r="C30" s="7">
        <v>-446.24299999999999</v>
      </c>
      <c r="D30" s="8">
        <v>-0.8</v>
      </c>
      <c r="E30" s="8" t="s">
        <v>13</v>
      </c>
      <c r="F30" s="5">
        <f t="shared" si="2"/>
        <v>-422.23415526387191</v>
      </c>
      <c r="G30" s="15">
        <f t="shared" si="0"/>
        <v>-0.51415526387188493</v>
      </c>
    </row>
    <row r="31" spans="1:7">
      <c r="A31" s="6">
        <v>254.018</v>
      </c>
      <c r="B31" s="5">
        <f t="shared" si="1"/>
        <v>19.492999999999995</v>
      </c>
      <c r="C31" s="5">
        <v>234.52500000000001</v>
      </c>
      <c r="D31" s="9">
        <v>-0.8</v>
      </c>
      <c r="F31" s="5">
        <f t="shared" si="2"/>
        <v>252.35948592960003</v>
      </c>
      <c r="G31" s="15">
        <f t="shared" si="0"/>
        <v>-1.6585140703999741</v>
      </c>
    </row>
    <row r="32" spans="1:7">
      <c r="A32" s="6">
        <v>288.84800000000001</v>
      </c>
      <c r="B32" s="5">
        <f t="shared" si="1"/>
        <v>17.559000000000026</v>
      </c>
      <c r="C32" s="7">
        <v>271.28899999999999</v>
      </c>
      <c r="D32" s="9">
        <v>-0.8</v>
      </c>
      <c r="F32" s="5">
        <f t="shared" si="2"/>
        <v>288.79004762585606</v>
      </c>
      <c r="G32" s="15">
        <f t="shared" si="0"/>
        <v>-5.7952374143951602E-2</v>
      </c>
    </row>
    <row r="33" spans="1:7">
      <c r="A33" s="6">
        <v>382.73200000000003</v>
      </c>
      <c r="B33" s="5">
        <f t="shared" si="1"/>
        <v>17.172000000000025</v>
      </c>
      <c r="C33" s="5">
        <v>365.56</v>
      </c>
      <c r="D33" s="9">
        <v>-0.8</v>
      </c>
      <c r="F33" s="5">
        <f t="shared" si="2"/>
        <v>382.20603831424</v>
      </c>
      <c r="G33" s="15">
        <f t="shared" si="0"/>
        <v>-0.52596168576002356</v>
      </c>
    </row>
    <row r="34" spans="1:7">
      <c r="A34" s="6">
        <v>419.29300000000001</v>
      </c>
      <c r="B34" s="5">
        <f t="shared" si="1"/>
        <v>16.571000000000026</v>
      </c>
      <c r="C34" s="5">
        <v>402.72199999999998</v>
      </c>
      <c r="D34" s="9">
        <v>-0.8</v>
      </c>
      <c r="F34" s="5">
        <f t="shared" si="2"/>
        <v>419.03099027148801</v>
      </c>
      <c r="G34" s="15">
        <f t="shared" si="0"/>
        <v>-0.26200972851199822</v>
      </c>
    </row>
    <row r="35" spans="1:7" s="8" customFormat="1">
      <c r="A35" s="6">
        <v>-421.72</v>
      </c>
      <c r="B35" s="5">
        <f t="shared" si="1"/>
        <v>32.147999999999968</v>
      </c>
      <c r="C35" s="7">
        <v>-453.86799999999999</v>
      </c>
      <c r="D35" s="8">
        <v>-1.2</v>
      </c>
      <c r="E35" s="8" t="s">
        <v>14</v>
      </c>
      <c r="F35" s="5">
        <f t="shared" si="2"/>
        <v>-421.49823956108798</v>
      </c>
      <c r="G35" s="15">
        <f t="shared" si="0"/>
        <v>0.22176043891204245</v>
      </c>
    </row>
    <row r="36" spans="1:7">
      <c r="A36" s="6">
        <v>254.018</v>
      </c>
      <c r="B36" s="5">
        <f t="shared" si="1"/>
        <v>24.328000000000003</v>
      </c>
      <c r="C36" s="5">
        <v>229.69</v>
      </c>
      <c r="D36" s="9">
        <v>-1.2</v>
      </c>
      <c r="F36" s="5">
        <f t="shared" si="2"/>
        <v>253.82727224704001</v>
      </c>
      <c r="G36" s="15">
        <f t="shared" si="0"/>
        <v>-0.19072775295998667</v>
      </c>
    </row>
    <row r="37" spans="1:7">
      <c r="A37" s="6">
        <v>288.84800000000001</v>
      </c>
      <c r="B37" s="5">
        <f t="shared" si="1"/>
        <v>22.649000000000001</v>
      </c>
      <c r="C37" s="5">
        <v>266.19900000000001</v>
      </c>
      <c r="D37" s="9">
        <v>-1.2</v>
      </c>
      <c r="F37" s="5">
        <f t="shared" si="2"/>
        <v>289.89657303878397</v>
      </c>
      <c r="G37" s="15">
        <f t="shared" si="0"/>
        <v>1.0485730387839567</v>
      </c>
    </row>
    <row r="38" spans="1:7">
      <c r="A38" s="6">
        <v>382.73200000000003</v>
      </c>
      <c r="B38" s="5">
        <f t="shared" si="1"/>
        <v>22.773000000000025</v>
      </c>
      <c r="C38" s="5">
        <v>359.959</v>
      </c>
      <c r="D38" s="9">
        <v>-1.2</v>
      </c>
      <c r="F38" s="5">
        <f t="shared" si="2"/>
        <v>382.52736660294397</v>
      </c>
      <c r="G38" s="15">
        <f t="shared" si="0"/>
        <v>-0.20463339705605676</v>
      </c>
    </row>
    <row r="39" spans="1:7">
      <c r="A39" s="6">
        <v>419.29300000000001</v>
      </c>
      <c r="B39" s="5">
        <f t="shared" si="1"/>
        <v>21.586999999999989</v>
      </c>
      <c r="C39" s="5">
        <v>397.70600000000002</v>
      </c>
      <c r="D39" s="9">
        <v>-1.2</v>
      </c>
      <c r="F39" s="5">
        <f t="shared" si="2"/>
        <v>419.81975743769601</v>
      </c>
      <c r="G39" s="15">
        <f t="shared" si="0"/>
        <v>0.52675743769600558</v>
      </c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I4" sqref="I4:J4"/>
    </sheetView>
  </sheetViews>
  <sheetFormatPr baseColWidth="10" defaultColWidth="8.83203125" defaultRowHeight="15" x14ac:dyDescent="0"/>
  <cols>
    <col min="3" max="3" width="9.1640625" customWidth="1"/>
  </cols>
  <sheetData>
    <row r="1" spans="1:12">
      <c r="A1" s="1" t="s">
        <v>0</v>
      </c>
      <c r="B1" s="23"/>
      <c r="C1" s="24" t="s">
        <v>23</v>
      </c>
      <c r="D1" s="25">
        <v>57.2958</v>
      </c>
      <c r="G1">
        <f xml:space="preserve"> 40/1000*D1</f>
        <v>2.2918319999999999</v>
      </c>
    </row>
    <row r="2" spans="1:12">
      <c r="A2" s="26"/>
      <c r="B2" s="27" t="s">
        <v>24</v>
      </c>
      <c r="C2" s="28">
        <v>1.7094E-3</v>
      </c>
      <c r="D2" s="29" t="s">
        <v>25</v>
      </c>
      <c r="E2" s="28"/>
      <c r="F2" s="30">
        <v>9.7941443000000003E-2</v>
      </c>
      <c r="G2" s="31" t="s">
        <v>26</v>
      </c>
      <c r="H2" s="26"/>
      <c r="K2" s="26"/>
      <c r="L2" s="26" t="s">
        <v>27</v>
      </c>
    </row>
    <row r="3" spans="1:12">
      <c r="A3" s="32" t="s">
        <v>4</v>
      </c>
      <c r="B3" s="32" t="s">
        <v>28</v>
      </c>
      <c r="C3" s="32" t="s">
        <v>29</v>
      </c>
      <c r="D3" s="32" t="s">
        <v>30</v>
      </c>
      <c r="E3" s="32" t="s">
        <v>31</v>
      </c>
      <c r="G3" s="32" t="s">
        <v>32</v>
      </c>
      <c r="H3" s="32" t="s">
        <v>33</v>
      </c>
      <c r="K3" s="26"/>
    </row>
    <row r="4" spans="1:12">
      <c r="A4" s="36">
        <v>-423.78699999999998</v>
      </c>
      <c r="B4" s="33">
        <f>A4-C4</f>
        <v>-2.4959999999999809</v>
      </c>
      <c r="C4" s="5">
        <v>-421.291</v>
      </c>
      <c r="D4" s="34">
        <f>E4+$F$2</f>
        <v>3.0979414429999999</v>
      </c>
      <c r="E4">
        <v>3</v>
      </c>
      <c r="G4" s="26">
        <f>C4+$L$4*D4+$L$5*D4^2+$L$6*C4*D4</f>
        <v>-424.2320521364698</v>
      </c>
      <c r="H4" s="34">
        <f>A4-G4</f>
        <v>0.44505213646982611</v>
      </c>
      <c r="J4" s="15"/>
      <c r="K4" s="26" t="s">
        <v>5</v>
      </c>
      <c r="L4" s="35">
        <v>0.91400599999999999</v>
      </c>
    </row>
    <row r="5" spans="1:12">
      <c r="A5" s="36">
        <v>252.49600000000001</v>
      </c>
      <c r="B5" s="33">
        <f t="shared" ref="B5:B31" si="0">A5-C5</f>
        <v>-1.5319999999999823</v>
      </c>
      <c r="C5" s="5">
        <v>254.02799999999999</v>
      </c>
      <c r="D5" s="34">
        <f t="shared" ref="D5:D31" si="1">E5+$F$2</f>
        <v>3.0979414429999999</v>
      </c>
      <c r="E5">
        <v>3</v>
      </c>
      <c r="G5" s="26">
        <f t="shared" ref="G5:G31" si="2">C5+$L$4*D5+$L$5*D5^2+$L$6*C5*D5</f>
        <v>250.81288293155794</v>
      </c>
      <c r="H5" s="34">
        <f t="shared" ref="H5:H31" si="3">A5-G5</f>
        <v>1.6831170684420727</v>
      </c>
      <c r="K5" t="s">
        <v>34</v>
      </c>
      <c r="L5">
        <v>-0.61929900000000004</v>
      </c>
    </row>
    <row r="6" spans="1:12" ht="14" customHeight="1">
      <c r="A6" s="36">
        <v>417.166</v>
      </c>
      <c r="B6" s="33">
        <f t="shared" si="0"/>
        <v>-2.6480000000000246</v>
      </c>
      <c r="C6" s="5">
        <v>419.81400000000002</v>
      </c>
      <c r="D6" s="34">
        <f t="shared" si="1"/>
        <v>3.0979414429999999</v>
      </c>
      <c r="E6">
        <v>3</v>
      </c>
      <c r="G6" s="26">
        <f t="shared" si="2"/>
        <v>416.5316019446289</v>
      </c>
      <c r="H6" s="34">
        <f t="shared" si="3"/>
        <v>0.63439805537109351</v>
      </c>
      <c r="K6" t="s">
        <v>35</v>
      </c>
      <c r="L6">
        <v>-1.3100000000000001E-4</v>
      </c>
    </row>
    <row r="7" spans="1:12" ht="14" customHeight="1">
      <c r="A7" s="36"/>
      <c r="B7" s="33"/>
      <c r="C7" s="5"/>
      <c r="D7" s="34"/>
      <c r="G7" s="26"/>
      <c r="H7" s="34"/>
    </row>
    <row r="8" spans="1:12">
      <c r="A8" s="36">
        <v>-423.78699999999998</v>
      </c>
      <c r="B8" s="33">
        <f t="shared" si="0"/>
        <v>-2.1469999999999914</v>
      </c>
      <c r="C8" s="5">
        <v>-421.64</v>
      </c>
      <c r="D8" s="34">
        <f t="shared" si="1"/>
        <v>2.0979414429999999</v>
      </c>
      <c r="E8">
        <v>2</v>
      </c>
      <c r="G8" s="26">
        <f t="shared" si="2"/>
        <v>-422.33234626626808</v>
      </c>
      <c r="H8" s="34">
        <f t="shared" si="3"/>
        <v>-1.4546537337319023</v>
      </c>
    </row>
    <row r="9" spans="1:12">
      <c r="A9" s="36">
        <v>252.49600000000001</v>
      </c>
      <c r="B9" s="33">
        <f t="shared" si="0"/>
        <v>-2.1839999999999975</v>
      </c>
      <c r="C9" s="5">
        <v>254.68</v>
      </c>
      <c r="D9" s="34">
        <f t="shared" si="1"/>
        <v>2.0979414429999999</v>
      </c>
      <c r="E9">
        <v>2</v>
      </c>
      <c r="G9" s="26">
        <f t="shared" si="2"/>
        <v>253.80178048560035</v>
      </c>
      <c r="H9" s="34">
        <f t="shared" si="3"/>
        <v>-1.3057804856003372</v>
      </c>
    </row>
    <row r="10" spans="1:12">
      <c r="A10" s="36">
        <v>417.166</v>
      </c>
      <c r="B10" s="33">
        <f t="shared" si="0"/>
        <v>-2.9540000000000077</v>
      </c>
      <c r="C10" s="5">
        <v>420.12</v>
      </c>
      <c r="D10" s="34">
        <f t="shared" si="1"/>
        <v>2.0979414429999999</v>
      </c>
      <c r="E10">
        <v>2</v>
      </c>
      <c r="G10" s="26">
        <f t="shared" si="2"/>
        <v>419.19631255596511</v>
      </c>
      <c r="H10" s="34">
        <f t="shared" si="3"/>
        <v>-2.0303125559651107</v>
      </c>
    </row>
    <row r="11" spans="1:12">
      <c r="B11" s="33"/>
      <c r="C11" s="5"/>
      <c r="D11" s="34"/>
      <c r="G11" s="26"/>
      <c r="H11" s="34"/>
    </row>
    <row r="12" spans="1:12">
      <c r="A12" s="36">
        <v>-423.78699999999998</v>
      </c>
      <c r="B12" s="33">
        <f t="shared" si="0"/>
        <v>-0.37599999999997635</v>
      </c>
      <c r="C12" s="5">
        <v>-423.411</v>
      </c>
      <c r="D12" s="34">
        <f t="shared" si="1"/>
        <v>1.0979414430000001</v>
      </c>
      <c r="E12">
        <v>1</v>
      </c>
      <c r="G12" s="26">
        <f t="shared" si="2"/>
        <v>-423.09312530733848</v>
      </c>
      <c r="H12" s="34">
        <f t="shared" si="3"/>
        <v>-0.69387469266149537</v>
      </c>
    </row>
    <row r="13" spans="1:12">
      <c r="A13" s="36">
        <v>252.49600000000001</v>
      </c>
      <c r="B13" s="33">
        <f t="shared" si="0"/>
        <v>-0.63899999999998158</v>
      </c>
      <c r="C13" s="5">
        <v>253.13499999999999</v>
      </c>
      <c r="D13" s="34">
        <f t="shared" si="1"/>
        <v>1.0979414430000001</v>
      </c>
      <c r="E13">
        <v>1</v>
      </c>
      <c r="G13" s="26">
        <f t="shared" si="2"/>
        <v>253.35556685887556</v>
      </c>
      <c r="H13" s="34">
        <f t="shared" si="3"/>
        <v>-0.85956685887555295</v>
      </c>
    </row>
    <row r="14" spans="1:12">
      <c r="A14" s="36">
        <v>417.166</v>
      </c>
      <c r="B14" s="33">
        <f t="shared" si="0"/>
        <v>-0.7610000000000241</v>
      </c>
      <c r="C14" s="5">
        <v>417.92700000000002</v>
      </c>
      <c r="D14" s="34">
        <f t="shared" si="1"/>
        <v>1.0979414430000001</v>
      </c>
      <c r="E14">
        <v>1</v>
      </c>
      <c r="G14" s="26">
        <f t="shared" si="2"/>
        <v>418.1238647712936</v>
      </c>
      <c r="H14" s="34">
        <f t="shared" si="3"/>
        <v>-0.95786477129360037</v>
      </c>
    </row>
    <row r="15" spans="1:12" ht="20" customHeight="1">
      <c r="B15" s="33"/>
      <c r="C15" s="5"/>
      <c r="D15" s="34"/>
      <c r="G15" s="26"/>
      <c r="H15" s="34"/>
    </row>
    <row r="16" spans="1:12" ht="1" customHeight="1">
      <c r="B16" s="33">
        <f t="shared" si="0"/>
        <v>0</v>
      </c>
      <c r="C16" s="5"/>
      <c r="D16" s="34">
        <f t="shared" si="1"/>
        <v>1.0979414430000001</v>
      </c>
      <c r="E16">
        <v>1</v>
      </c>
      <c r="G16" s="26">
        <f t="shared" si="2"/>
        <v>0.25697534921535825</v>
      </c>
      <c r="H16" s="34">
        <f t="shared" si="3"/>
        <v>-0.25697534921535825</v>
      </c>
    </row>
    <row r="17" spans="1:8">
      <c r="A17" s="36">
        <v>-423.78699999999998</v>
      </c>
      <c r="B17" s="33">
        <f t="shared" si="0"/>
        <v>0</v>
      </c>
      <c r="C17" s="36">
        <v>-423.78699999999998</v>
      </c>
      <c r="D17" s="34">
        <f t="shared" si="1"/>
        <v>9.7941443000000003E-2</v>
      </c>
      <c r="E17">
        <v>0</v>
      </c>
      <c r="G17" s="26">
        <f t="shared" si="2"/>
        <v>-423.69798424871777</v>
      </c>
      <c r="H17" s="34">
        <f t="shared" si="3"/>
        <v>-8.9015751282204292E-2</v>
      </c>
    </row>
    <row r="18" spans="1:8">
      <c r="A18" s="36">
        <v>252.49600000000001</v>
      </c>
      <c r="B18" s="33">
        <f t="shared" si="0"/>
        <v>0</v>
      </c>
      <c r="C18" s="36">
        <v>252.49600000000001</v>
      </c>
      <c r="D18" s="34">
        <f t="shared" si="1"/>
        <v>9.7941443000000003E-2</v>
      </c>
      <c r="E18">
        <v>0</v>
      </c>
      <c r="G18" s="26">
        <f t="shared" si="2"/>
        <v>252.57633881787277</v>
      </c>
      <c r="H18" s="34">
        <f t="shared" si="3"/>
        <v>-8.0338817872757318E-2</v>
      </c>
    </row>
    <row r="19" spans="1:8">
      <c r="A19" s="36">
        <v>417.166</v>
      </c>
      <c r="B19" s="33">
        <f t="shared" si="0"/>
        <v>0</v>
      </c>
      <c r="C19" s="36">
        <v>417.166</v>
      </c>
      <c r="D19" s="34">
        <f t="shared" si="1"/>
        <v>9.7941443000000003E-2</v>
      </c>
      <c r="E19">
        <v>0</v>
      </c>
      <c r="G19" s="26">
        <f t="shared" si="2"/>
        <v>417.24422604759093</v>
      </c>
      <c r="H19" s="34">
        <f t="shared" si="3"/>
        <v>-7.8226047590931103E-2</v>
      </c>
    </row>
    <row r="20" spans="1:8">
      <c r="B20" s="33"/>
      <c r="C20" s="5"/>
      <c r="D20" s="34"/>
      <c r="G20" s="26"/>
      <c r="H20" s="34"/>
    </row>
    <row r="21" spans="1:8">
      <c r="A21" s="36">
        <v>-423.78699999999998</v>
      </c>
      <c r="B21" s="33">
        <f t="shared" si="0"/>
        <v>-1.31899999999996</v>
      </c>
      <c r="C21" s="5">
        <v>-422.46800000000002</v>
      </c>
      <c r="D21" s="34">
        <f t="shared" si="1"/>
        <v>-0.90205855700000004</v>
      </c>
      <c r="E21">
        <v>-1</v>
      </c>
      <c r="G21" s="26">
        <f t="shared" si="2"/>
        <v>-423.84633940450493</v>
      </c>
      <c r="H21" s="34">
        <f t="shared" si="3"/>
        <v>5.9339404504953563E-2</v>
      </c>
    </row>
    <row r="22" spans="1:8">
      <c r="A22" s="36">
        <v>252.49600000000001</v>
      </c>
      <c r="B22" s="33">
        <f t="shared" si="0"/>
        <v>-1.3689999999999998</v>
      </c>
      <c r="C22" s="5">
        <v>253.86500000000001</v>
      </c>
      <c r="D22" s="34">
        <f t="shared" si="1"/>
        <v>-0.90205855700000004</v>
      </c>
      <c r="E22">
        <v>-1</v>
      </c>
      <c r="G22" s="26">
        <f t="shared" si="2"/>
        <v>252.56658264356921</v>
      </c>
      <c r="H22" s="34">
        <f t="shared" si="3"/>
        <v>-7.058264356919608E-2</v>
      </c>
    </row>
    <row r="23" spans="1:8">
      <c r="A23" s="36">
        <v>417.166</v>
      </c>
      <c r="B23" s="33">
        <f t="shared" si="0"/>
        <v>-1.9239999999999782</v>
      </c>
      <c r="C23" s="5">
        <v>419.09</v>
      </c>
      <c r="D23" s="34">
        <f t="shared" si="1"/>
        <v>-0.90205855700000004</v>
      </c>
      <c r="E23">
        <v>-1</v>
      </c>
      <c r="G23" s="26">
        <f t="shared" si="2"/>
        <v>417.81110722745473</v>
      </c>
      <c r="H23" s="34">
        <f t="shared" si="3"/>
        <v>-0.64510722745473004</v>
      </c>
    </row>
    <row r="24" spans="1:8">
      <c r="B24" s="33"/>
      <c r="C24" s="5"/>
      <c r="D24" s="34"/>
      <c r="G24" s="26"/>
      <c r="H24" s="34"/>
    </row>
    <row r="25" spans="1:8">
      <c r="A25" s="36">
        <v>-423.78699999999998</v>
      </c>
      <c r="B25" s="33">
        <f t="shared" si="0"/>
        <v>-3.7729999999999677</v>
      </c>
      <c r="C25" s="5">
        <v>-420.01400000000001</v>
      </c>
      <c r="D25" s="34">
        <f t="shared" si="1"/>
        <v>-1.9020585569999999</v>
      </c>
      <c r="E25">
        <v>-2</v>
      </c>
      <c r="G25" s="26">
        <f t="shared" si="2"/>
        <v>-424.09766417471542</v>
      </c>
      <c r="H25" s="34">
        <f t="shared" si="3"/>
        <v>0.31066417471544128</v>
      </c>
    </row>
    <row r="26" spans="1:8">
      <c r="A26" s="36">
        <v>252.49600000000001</v>
      </c>
      <c r="B26" s="33">
        <f t="shared" si="0"/>
        <v>-3.2749999999999773</v>
      </c>
      <c r="C26" s="5">
        <v>255.77099999999999</v>
      </c>
      <c r="D26" s="34">
        <f t="shared" si="1"/>
        <v>-1.9020585569999999</v>
      </c>
      <c r="E26">
        <v>-2</v>
      </c>
      <c r="G26" s="26">
        <f t="shared" si="2"/>
        <v>251.855720951379</v>
      </c>
      <c r="H26" s="34">
        <f t="shared" si="3"/>
        <v>0.64027904862101082</v>
      </c>
    </row>
    <row r="27" spans="1:8">
      <c r="A27" s="36">
        <v>417.166</v>
      </c>
      <c r="B27" s="33">
        <f t="shared" si="0"/>
        <v>-4.0649999999999977</v>
      </c>
      <c r="C27" s="5">
        <v>421.23099999999999</v>
      </c>
      <c r="D27" s="34">
        <f t="shared" si="1"/>
        <v>-1.9020585569999999</v>
      </c>
      <c r="E27">
        <v>-2</v>
      </c>
      <c r="G27" s="26">
        <f t="shared" si="2"/>
        <v>417.3569485651372</v>
      </c>
      <c r="H27" s="34">
        <f t="shared" si="3"/>
        <v>-0.19094856513720515</v>
      </c>
    </row>
    <row r="28" spans="1:8" ht="20" customHeight="1">
      <c r="B28" s="33"/>
      <c r="C28" s="5"/>
      <c r="D28" s="34"/>
      <c r="G28" s="26"/>
      <c r="H28" s="34"/>
    </row>
    <row r="29" spans="1:8">
      <c r="A29" s="36">
        <v>-423.78699999999998</v>
      </c>
      <c r="B29" s="33">
        <f t="shared" si="0"/>
        <v>-4.6059999999999945</v>
      </c>
      <c r="C29" s="5">
        <v>-419.18099999999998</v>
      </c>
      <c r="D29" s="34">
        <f t="shared" si="1"/>
        <v>-0.90205855700000004</v>
      </c>
      <c r="E29">
        <v>-1</v>
      </c>
      <c r="G29" s="26">
        <f t="shared" si="2"/>
        <v>-420.55895098079645</v>
      </c>
      <c r="H29" s="34">
        <f t="shared" si="3"/>
        <v>-3.2280490192035245</v>
      </c>
    </row>
    <row r="30" spans="1:8">
      <c r="A30" s="36">
        <v>252.49600000000001</v>
      </c>
      <c r="B30" s="33">
        <f t="shared" si="0"/>
        <v>-1.9359999999999786</v>
      </c>
      <c r="C30" s="5">
        <v>254.43199999999999</v>
      </c>
      <c r="D30" s="34">
        <f t="shared" si="1"/>
        <v>-0.90205855700000004</v>
      </c>
      <c r="E30">
        <v>-1</v>
      </c>
      <c r="G30" s="26">
        <f t="shared" si="2"/>
        <v>253.13364964577264</v>
      </c>
      <c r="H30" s="34">
        <f t="shared" si="3"/>
        <v>-0.63764964577262617</v>
      </c>
    </row>
    <row r="31" spans="1:8">
      <c r="A31" s="36">
        <v>417.166</v>
      </c>
      <c r="B31" s="33">
        <f t="shared" si="0"/>
        <v>-3.0910000000000082</v>
      </c>
      <c r="C31" s="5">
        <v>420.25700000000001</v>
      </c>
      <c r="D31" s="34">
        <f t="shared" si="1"/>
        <v>-0.90205855700000004</v>
      </c>
      <c r="E31">
        <v>-1</v>
      </c>
      <c r="G31" s="26">
        <f t="shared" si="2"/>
        <v>418.97824513146077</v>
      </c>
      <c r="H31" s="34">
        <f t="shared" si="3"/>
        <v>-1.8122451314607702</v>
      </c>
    </row>
    <row r="32" spans="1:8">
      <c r="C32" s="5"/>
      <c r="D32" s="34"/>
    </row>
    <row r="33" spans="3:4">
      <c r="C33" s="5"/>
      <c r="D33" s="34"/>
    </row>
    <row r="34" spans="3:4">
      <c r="C34" s="5"/>
      <c r="D34" s="34"/>
    </row>
  </sheetData>
  <sortState ref="C50:C52">
    <sortCondition ref="C50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:B5"/>
    </sheetView>
  </sheetViews>
  <sheetFormatPr baseColWidth="10" defaultColWidth="8.83203125" defaultRowHeight="15" x14ac:dyDescent="0"/>
  <sheetData>
    <row r="1" spans="1:2">
      <c r="A1" t="s">
        <v>36</v>
      </c>
      <c r="B1" t="s">
        <v>37</v>
      </c>
    </row>
    <row r="2" spans="1:2">
      <c r="A2">
        <v>-423.55</v>
      </c>
      <c r="B2">
        <v>0</v>
      </c>
    </row>
    <row r="3" spans="1:2">
      <c r="A3">
        <v>252.667</v>
      </c>
      <c r="B3">
        <v>3089.4430000000002</v>
      </c>
    </row>
    <row r="4" spans="1:2">
      <c r="A4">
        <v>381.34399999999999</v>
      </c>
      <c r="B4">
        <v>3684.5070000000001</v>
      </c>
    </row>
    <row r="5" spans="1:2">
      <c r="A5">
        <v>417.82799999999997</v>
      </c>
      <c r="B5">
        <v>3853.8069999999998</v>
      </c>
    </row>
  </sheetData>
  <sortState ref="A2:A5">
    <sortCondition ref="A2"/>
  </sortState>
  <phoneticPr fontId="2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X1</vt:lpstr>
      <vt:lpstr>X11</vt:lpstr>
      <vt:lpstr>fp calibration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2015-10-26T02:03:12Z</dcterms:modified>
  <dc:language>en-US</dc:language>
</cp:coreProperties>
</file>