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17980" yWindow="1120" windowWidth="25600" windowHeight="16060" tabRatio="398" activeTab="1"/>
  </bookViews>
  <sheets>
    <sheet name="X1" sheetId="1" r:id="rId1"/>
    <sheet name="X11" sheetId="2" r:id="rId2"/>
  </sheets>
  <definedNames>
    <definedName name="_xlnm._FilterDatabase" localSheetId="0" hidden="1">'X1'!$C$117:$C$130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03" i="2" l="1"/>
  <c r="H104" i="2"/>
  <c r="G103" i="2"/>
  <c r="G104" i="2"/>
  <c r="B103" i="2"/>
  <c r="B104" i="2"/>
  <c r="B89" i="2"/>
  <c r="B73" i="2"/>
  <c r="B41" i="2"/>
  <c r="B25" i="2"/>
  <c r="B11" i="2"/>
  <c r="B57" i="2"/>
  <c r="G7" i="2"/>
  <c r="G8" i="2"/>
  <c r="G9" i="2"/>
  <c r="G10" i="2"/>
  <c r="B7" i="2"/>
  <c r="B8" i="2"/>
  <c r="B9" i="2"/>
  <c r="B10" i="2"/>
  <c r="G76" i="1"/>
  <c r="G77" i="1"/>
  <c r="B12" i="1"/>
  <c r="B13" i="1"/>
  <c r="B14" i="1"/>
  <c r="B15" i="1"/>
  <c r="B76" i="1"/>
  <c r="B77" i="1"/>
  <c r="F77" i="1"/>
  <c r="F15" i="1"/>
  <c r="F11" i="1"/>
  <c r="F12" i="1"/>
  <c r="F13" i="1"/>
  <c r="F14" i="1"/>
  <c r="F26" i="1"/>
  <c r="F27" i="1"/>
  <c r="F28" i="1"/>
  <c r="F29" i="1"/>
  <c r="F30" i="1"/>
  <c r="F42" i="1"/>
  <c r="F43" i="1"/>
  <c r="F44" i="1"/>
  <c r="F45" i="1"/>
  <c r="F46" i="1"/>
  <c r="F57" i="1"/>
  <c r="F58" i="1"/>
  <c r="F59" i="1"/>
  <c r="F60" i="1"/>
  <c r="F61" i="1"/>
  <c r="F72" i="1"/>
  <c r="F73" i="1"/>
  <c r="F74" i="1"/>
  <c r="F76" i="1"/>
  <c r="F87" i="1"/>
  <c r="F88" i="1"/>
  <c r="F89" i="1"/>
  <c r="F90" i="1"/>
  <c r="F92" i="1"/>
  <c r="B11" i="1"/>
  <c r="B27" i="1"/>
  <c r="B28" i="1"/>
  <c r="B29" i="1"/>
  <c r="B30" i="1"/>
  <c r="B42" i="1"/>
  <c r="B43" i="1"/>
  <c r="B44" i="1"/>
  <c r="B45" i="1"/>
  <c r="B46" i="1"/>
  <c r="B26" i="1"/>
  <c r="B72" i="1"/>
  <c r="B73" i="1"/>
  <c r="B74" i="1"/>
  <c r="B57" i="1"/>
  <c r="B58" i="1"/>
  <c r="B59" i="1"/>
  <c r="B60" i="1"/>
  <c r="B61" i="1"/>
  <c r="B6" i="2"/>
  <c r="B20" i="2"/>
  <c r="B21" i="2"/>
  <c r="B22" i="2"/>
  <c r="B23" i="2"/>
  <c r="B24" i="2"/>
  <c r="B36" i="2"/>
  <c r="B37" i="2"/>
  <c r="B38" i="2"/>
  <c r="B39" i="2"/>
  <c r="B40" i="2"/>
  <c r="B52" i="2"/>
  <c r="B53" i="2"/>
  <c r="B54" i="2"/>
  <c r="B55" i="2"/>
  <c r="B56" i="2"/>
  <c r="B68" i="2"/>
  <c r="B69" i="2"/>
  <c r="B70" i="2"/>
  <c r="B71" i="2"/>
  <c r="B72" i="2"/>
  <c r="B84" i="2"/>
  <c r="B85" i="2"/>
  <c r="B86" i="2"/>
  <c r="B87" i="2"/>
  <c r="B88" i="2"/>
  <c r="B100" i="2"/>
  <c r="B101" i="2"/>
  <c r="B102" i="2"/>
  <c r="G6" i="2"/>
  <c r="H6" i="2"/>
  <c r="H7" i="2"/>
  <c r="H8" i="2"/>
  <c r="H9" i="2"/>
  <c r="H10" i="2"/>
  <c r="G20" i="2"/>
  <c r="H20" i="2"/>
  <c r="G21" i="2"/>
  <c r="H21" i="2"/>
  <c r="G22" i="2"/>
  <c r="H22" i="2"/>
  <c r="G23" i="2"/>
  <c r="H23" i="2"/>
  <c r="G24" i="2"/>
  <c r="H24" i="2"/>
  <c r="G36" i="2"/>
  <c r="H36" i="2"/>
  <c r="G37" i="2"/>
  <c r="H37" i="2"/>
  <c r="G38" i="2"/>
  <c r="H38" i="2"/>
  <c r="G39" i="2"/>
  <c r="H39" i="2"/>
  <c r="G40" i="2"/>
  <c r="H40" i="2"/>
  <c r="G52" i="2"/>
  <c r="H52" i="2"/>
  <c r="G53" i="2"/>
  <c r="H53" i="2"/>
  <c r="G54" i="2"/>
  <c r="H54" i="2"/>
  <c r="G55" i="2"/>
  <c r="H55" i="2"/>
  <c r="G56" i="2"/>
  <c r="H56" i="2"/>
  <c r="G68" i="2"/>
  <c r="H68" i="2"/>
  <c r="G69" i="2"/>
  <c r="H69" i="2"/>
  <c r="G70" i="2"/>
  <c r="H70" i="2"/>
  <c r="G71" i="2"/>
  <c r="H71" i="2"/>
  <c r="G72" i="2"/>
  <c r="H72" i="2"/>
  <c r="G84" i="2"/>
  <c r="H84" i="2"/>
  <c r="G85" i="2"/>
  <c r="H85" i="2"/>
  <c r="G86" i="2"/>
  <c r="H86" i="2"/>
  <c r="G87" i="2"/>
  <c r="H87" i="2"/>
  <c r="G88" i="2"/>
  <c r="H88" i="2"/>
  <c r="G100" i="2"/>
  <c r="H100" i="2"/>
  <c r="G101" i="2"/>
  <c r="H101" i="2"/>
  <c r="G102" i="2"/>
  <c r="H102" i="2"/>
  <c r="B88" i="1"/>
  <c r="B89" i="1"/>
  <c r="B90" i="1"/>
  <c r="B92" i="1"/>
  <c r="F4" i="1"/>
  <c r="F5" i="1"/>
  <c r="G4" i="1"/>
  <c r="G5" i="1"/>
  <c r="G12" i="1"/>
  <c r="G13" i="1"/>
  <c r="G14" i="1"/>
  <c r="G15" i="1"/>
  <c r="G26" i="1"/>
  <c r="G27" i="1"/>
  <c r="G28" i="1"/>
  <c r="G29" i="1"/>
  <c r="G30" i="1"/>
  <c r="G42" i="1"/>
  <c r="G43" i="1"/>
  <c r="G44" i="1"/>
  <c r="G45" i="1"/>
  <c r="G46" i="1"/>
  <c r="G57" i="1"/>
  <c r="G58" i="1"/>
  <c r="G59" i="1"/>
  <c r="G60" i="1"/>
  <c r="G61" i="1"/>
  <c r="G72" i="1"/>
  <c r="G73" i="1"/>
  <c r="G74" i="1"/>
  <c r="G87" i="1"/>
  <c r="G88" i="1"/>
  <c r="G89" i="1"/>
  <c r="G90" i="1"/>
  <c r="G92" i="1"/>
  <c r="B4" i="1"/>
  <c r="B5" i="1"/>
  <c r="B87" i="1"/>
  <c r="I8" i="2"/>
  <c r="J8" i="2"/>
  <c r="I7" i="2"/>
  <c r="J7" i="2"/>
  <c r="I6" i="2"/>
  <c r="J6" i="2"/>
  <c r="I5" i="2"/>
  <c r="J5" i="2"/>
  <c r="I4" i="2"/>
  <c r="J4" i="2"/>
  <c r="G1" i="2"/>
</calcChain>
</file>

<file path=xl/sharedStrings.xml><?xml version="1.0" encoding="utf-8"?>
<sst xmlns="http://schemas.openxmlformats.org/spreadsheetml/2006/main" count="44" uniqueCount="39">
  <si>
    <t>TH Center</t>
  </si>
  <si>
    <t>0 deg</t>
  </si>
  <si>
    <r>
      <t>xc = x +A1*th + A2*th^2 + A3*th^3 + B1*x*th + B2*x*th*2+</t>
    </r>
    <r>
      <rPr>
        <b/>
        <sz val="12"/>
        <color rgb="FF000000"/>
        <rFont val="宋体"/>
        <family val="2"/>
        <charset val="134"/>
      </rPr>
      <t xml:space="preserve"> B3*x*th*3</t>
    </r>
  </si>
  <si>
    <t>XC</t>
  </si>
  <si>
    <t>X</t>
  </si>
  <si>
    <t>TH_tar(?)</t>
  </si>
  <si>
    <t>A1</t>
  </si>
  <si>
    <t>G1</t>
  </si>
  <si>
    <t>A2</t>
  </si>
  <si>
    <t>A3</t>
  </si>
  <si>
    <t>G2</t>
  </si>
  <si>
    <t>G3</t>
  </si>
  <si>
    <t>G4</t>
  </si>
  <si>
    <t>G5</t>
  </si>
  <si>
    <t>G6</t>
  </si>
  <si>
    <t>G7</t>
  </si>
  <si>
    <t>B1</t>
  </si>
  <si>
    <t>XC-X</t>
    <phoneticPr fontId="2" type="noConversion"/>
  </si>
  <si>
    <t>X1</t>
    <phoneticPr fontId="2" type="noConversion"/>
  </si>
  <si>
    <t>delta</t>
    <phoneticPr fontId="2" type="noConversion"/>
  </si>
  <si>
    <t>B1</t>
    <phoneticPr fontId="2" type="noConversion"/>
  </si>
  <si>
    <t>B2</t>
    <phoneticPr fontId="2" type="noConversion"/>
  </si>
  <si>
    <t>B3</t>
    <phoneticPr fontId="2" type="noConversion"/>
  </si>
  <si>
    <t>r2d=</t>
    <phoneticPr fontId="6" type="noConversion"/>
  </si>
  <si>
    <t xml:space="preserve">Ph center </t>
  </si>
  <si>
    <t>rad</t>
  </si>
  <si>
    <t>deg</t>
  </si>
  <si>
    <t>XC-X1</t>
  </si>
  <si>
    <t>X1</t>
  </si>
  <si>
    <t>Phitar [deg]</t>
    <phoneticPr fontId="6" type="noConversion"/>
  </si>
  <si>
    <t>X11</t>
  </si>
  <si>
    <t>Delta</t>
  </si>
  <si>
    <t>xc = x1+A1*(ph+0.1deg) + A2*(ph+0.1deg)^2 + B1*x1*(ph+0.1deg)</t>
  </si>
  <si>
    <t>A1</t>
    <phoneticPr fontId="6" type="noConversion"/>
  </si>
  <si>
    <t>A2</t>
    <phoneticPr fontId="6" type="noConversion"/>
  </si>
  <si>
    <t>A3</t>
    <phoneticPr fontId="6" type="noConversion"/>
  </si>
  <si>
    <t>B2</t>
    <phoneticPr fontId="6" type="noConversion"/>
  </si>
  <si>
    <t>B3</t>
    <phoneticPr fontId="6" type="noConversion"/>
  </si>
  <si>
    <t>RUN#6028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</si>
</sst>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"/>
    <numFmt numFmtId="177" formatCode="0.000_ "/>
    <numFmt numFmtId="178" formatCode="0.00_ "/>
  </numFmts>
  <fonts count="8" x14ac:knownFonts="1">
    <font>
      <sz val="12"/>
      <color rgb="FF000000"/>
      <name val="宋体"/>
      <family val="2"/>
      <charset val="134"/>
    </font>
    <font>
      <b/>
      <sz val="12"/>
      <color rgb="FF000000"/>
      <name val="宋体"/>
      <family val="2"/>
      <charset val="134"/>
    </font>
    <font>
      <sz val="9"/>
      <name val="宋体"/>
      <family val="2"/>
      <charset val="134"/>
    </font>
    <font>
      <b/>
      <sz val="12"/>
      <color rgb="FF000000"/>
      <name val="仿宋"/>
    </font>
    <font>
      <u/>
      <sz val="12"/>
      <color theme="10"/>
      <name val="宋体"/>
      <family val="2"/>
      <charset val="134"/>
    </font>
    <font>
      <u/>
      <sz val="12"/>
      <color theme="11"/>
      <name val="宋体"/>
      <family val="2"/>
      <charset val="134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B3B3B3"/>
      </patternFill>
    </fill>
    <fill>
      <patternFill patternType="solid">
        <fgColor rgb="FFFFCCCC"/>
        <bgColor rgb="FFCCCCFF"/>
      </patternFill>
    </fill>
    <fill>
      <patternFill patternType="solid">
        <fgColor rgb="FFD9D9D9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0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1" fillId="3" borderId="0" xfId="0" applyFont="1" applyFill="1"/>
    <xf numFmtId="176" fontId="0" fillId="0" borderId="0" xfId="0" applyNumberFormat="1"/>
    <xf numFmtId="176" fontId="0" fillId="4" borderId="0" xfId="0" applyNumberFormat="1" applyFill="1"/>
    <xf numFmtId="176" fontId="0" fillId="4" borderId="0" xfId="0" applyNumberFormat="1" applyFill="1" applyBorder="1"/>
    <xf numFmtId="0" fontId="0" fillId="0" borderId="4" xfId="0" applyBorder="1"/>
    <xf numFmtId="0" fontId="0" fillId="0" borderId="0" xfId="0" applyBorder="1"/>
    <xf numFmtId="176" fontId="0" fillId="0" borderId="0" xfId="0" applyNumberFormat="1" applyBorder="1"/>
    <xf numFmtId="176" fontId="0" fillId="0" borderId="4" xfId="0" applyNumberFormat="1" applyBorder="1"/>
    <xf numFmtId="0" fontId="0" fillId="4" borderId="4" xfId="0" applyFill="1" applyBorder="1"/>
    <xf numFmtId="0" fontId="0" fillId="4" borderId="0" xfId="0" applyFill="1" applyBorder="1"/>
    <xf numFmtId="0" fontId="0" fillId="4" borderId="0" xfId="0" applyFill="1"/>
    <xf numFmtId="0" fontId="3" fillId="3" borderId="0" xfId="0" applyFont="1" applyFill="1"/>
    <xf numFmtId="0" fontId="3" fillId="0" borderId="0" xfId="0" applyFont="1" applyFill="1"/>
    <xf numFmtId="0" fontId="0" fillId="0" borderId="4" xfId="0" applyFill="1" applyBorder="1"/>
    <xf numFmtId="0" fontId="0" fillId="0" borderId="0" xfId="0" applyFill="1" applyBorder="1"/>
    <xf numFmtId="0" fontId="0" fillId="0" borderId="0" xfId="0" applyFill="1"/>
    <xf numFmtId="0" fontId="0" fillId="0" borderId="2" xfId="0" applyBorder="1" applyAlignment="1">
      <alignment horizontal="right"/>
    </xf>
    <xf numFmtId="0" fontId="0" fillId="0" borderId="3" xfId="0" applyBorder="1"/>
    <xf numFmtId="0" fontId="7" fillId="0" borderId="0" xfId="0" applyFont="1"/>
    <xf numFmtId="0" fontId="7" fillId="0" borderId="1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3" xfId="0" applyFont="1" applyBorder="1"/>
    <xf numFmtId="0" fontId="7" fillId="5" borderId="0" xfId="0" applyFont="1" applyFill="1"/>
    <xf numFmtId="176" fontId="7" fillId="6" borderId="0" xfId="0" applyNumberFormat="1" applyFont="1" applyFill="1"/>
    <xf numFmtId="176" fontId="7" fillId="0" borderId="0" xfId="0" applyNumberFormat="1" applyFont="1"/>
    <xf numFmtId="177" fontId="7" fillId="0" borderId="0" xfId="0" applyNumberFormat="1" applyFont="1"/>
    <xf numFmtId="177" fontId="0" fillId="0" borderId="0" xfId="0" applyNumberFormat="1"/>
    <xf numFmtId="0" fontId="7" fillId="7" borderId="0" xfId="0" applyFont="1" applyFill="1"/>
    <xf numFmtId="178" fontId="0" fillId="0" borderId="0" xfId="0" applyNumberFormat="1"/>
    <xf numFmtId="178" fontId="3" fillId="3" borderId="0" xfId="0" applyNumberFormat="1" applyFont="1" applyFill="1"/>
    <xf numFmtId="178" fontId="3" fillId="0" borderId="0" xfId="0" applyNumberFormat="1" applyFont="1" applyFill="1"/>
    <xf numFmtId="176" fontId="0" fillId="8" borderId="4" xfId="0" applyNumberFormat="1" applyFill="1" applyBorder="1"/>
    <xf numFmtId="176" fontId="0" fillId="8" borderId="0" xfId="0" applyNumberFormat="1" applyFill="1" applyBorder="1"/>
    <xf numFmtId="176" fontId="0" fillId="8" borderId="0" xfId="0" applyNumberFormat="1" applyFill="1"/>
    <xf numFmtId="176" fontId="0" fillId="9" borderId="0" xfId="0" applyNumberFormat="1" applyFill="1"/>
    <xf numFmtId="0" fontId="0" fillId="8" borderId="0" xfId="0" applyFill="1"/>
    <xf numFmtId="0" fontId="0" fillId="9" borderId="0" xfId="0" applyFill="1"/>
    <xf numFmtId="0" fontId="0" fillId="8" borderId="4" xfId="0" applyFill="1" applyBorder="1"/>
    <xf numFmtId="0" fontId="0" fillId="8" borderId="0" xfId="0" applyFill="1" applyBorder="1"/>
    <xf numFmtId="0" fontId="0" fillId="9" borderId="4" xfId="0" applyFill="1" applyBorder="1"/>
  </cellXfs>
  <cellStyles count="50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221104343089189"/>
          <c:y val="0.0299424729443066"/>
          <c:w val="0.958631704055861"/>
          <c:h val="0.92896174863388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'X1'!$C$3:$C$133</c:f>
              <c:numCache>
                <c:formatCode>General</c:formatCode>
                <c:ptCount val="131"/>
                <c:pt idx="1">
                  <c:v>82.199997</c:v>
                </c:pt>
                <c:pt idx="2">
                  <c:v>153.800003</c:v>
                </c:pt>
                <c:pt idx="8">
                  <c:v>-27.4</c:v>
                </c:pt>
                <c:pt idx="9">
                  <c:v>83.0</c:v>
                </c:pt>
                <c:pt idx="10">
                  <c:v>155.399994</c:v>
                </c:pt>
                <c:pt idx="11">
                  <c:v>439.0</c:v>
                </c:pt>
                <c:pt idx="12">
                  <c:v>492.200012</c:v>
                </c:pt>
                <c:pt idx="23">
                  <c:v>-23.0</c:v>
                </c:pt>
                <c:pt idx="24">
                  <c:v>88.599998</c:v>
                </c:pt>
                <c:pt idx="25">
                  <c:v>162.600006</c:v>
                </c:pt>
                <c:pt idx="26">
                  <c:v>458.600006</c:v>
                </c:pt>
                <c:pt idx="27">
                  <c:v>504.200012</c:v>
                </c:pt>
                <c:pt idx="39" formatCode="0.000">
                  <c:v>-19.4</c:v>
                </c:pt>
                <c:pt idx="40" formatCode="0.000">
                  <c:v>92.199997</c:v>
                </c:pt>
                <c:pt idx="41" formatCode="0.000">
                  <c:v>167.0</c:v>
                </c:pt>
                <c:pt idx="42" formatCode="0.000">
                  <c:v>468.200012</c:v>
                </c:pt>
                <c:pt idx="43" formatCode="0.000">
                  <c:v>512.599976</c:v>
                </c:pt>
                <c:pt idx="54">
                  <c:v>-19.4</c:v>
                </c:pt>
                <c:pt idx="55">
                  <c:v>93.400002</c:v>
                </c:pt>
                <c:pt idx="56">
                  <c:v>168.600006</c:v>
                </c:pt>
                <c:pt idx="57">
                  <c:v>472.600006</c:v>
                </c:pt>
                <c:pt idx="58">
                  <c:v>517.400024</c:v>
                </c:pt>
                <c:pt idx="69">
                  <c:v>-19.799999</c:v>
                </c:pt>
                <c:pt idx="70">
                  <c:v>93.400002</c:v>
                </c:pt>
                <c:pt idx="71">
                  <c:v>168.600006</c:v>
                </c:pt>
                <c:pt idx="73">
                  <c:v>474.600006</c:v>
                </c:pt>
                <c:pt idx="74">
                  <c:v>520.599976</c:v>
                </c:pt>
                <c:pt idx="84">
                  <c:v>-21.799999</c:v>
                </c:pt>
                <c:pt idx="85">
                  <c:v>91.800003</c:v>
                </c:pt>
                <c:pt idx="86">
                  <c:v>167.800003</c:v>
                </c:pt>
                <c:pt idx="87">
                  <c:v>475.399994</c:v>
                </c:pt>
                <c:pt idx="89">
                  <c:v>521.0</c:v>
                </c:pt>
              </c:numCache>
            </c:numRef>
          </c:xVal>
          <c:yVal>
            <c:numRef>
              <c:f>'X1'!$D$3:$D$133</c:f>
              <c:numCache>
                <c:formatCode>General</c:formatCode>
                <c:ptCount val="131"/>
                <c:pt idx="1">
                  <c:v>1.3</c:v>
                </c:pt>
                <c:pt idx="2">
                  <c:v>1.3</c:v>
                </c:pt>
                <c:pt idx="8">
                  <c:v>1.1</c:v>
                </c:pt>
                <c:pt idx="9">
                  <c:v>1.1</c:v>
                </c:pt>
                <c:pt idx="10">
                  <c:v>1.1</c:v>
                </c:pt>
                <c:pt idx="11">
                  <c:v>1.1</c:v>
                </c:pt>
                <c:pt idx="12">
                  <c:v>1.1</c:v>
                </c:pt>
                <c:pt idx="23">
                  <c:v>0.8</c:v>
                </c:pt>
                <c:pt idx="24">
                  <c:v>0.8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69">
                  <c:v>-0.4</c:v>
                </c:pt>
                <c:pt idx="70">
                  <c:v>-0.4</c:v>
                </c:pt>
                <c:pt idx="71">
                  <c:v>-0.4</c:v>
                </c:pt>
                <c:pt idx="73">
                  <c:v>-0.4</c:v>
                </c:pt>
                <c:pt idx="74">
                  <c:v>-0.4</c:v>
                </c:pt>
                <c:pt idx="84">
                  <c:v>-0.8</c:v>
                </c:pt>
                <c:pt idx="85">
                  <c:v>-0.8</c:v>
                </c:pt>
                <c:pt idx="86">
                  <c:v>-0.8</c:v>
                </c:pt>
                <c:pt idx="87">
                  <c:v>-0.8</c:v>
                </c:pt>
                <c:pt idx="89">
                  <c:v>-0.8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4539992"/>
        <c:axId val="-2142069176"/>
      </c:scatterChart>
      <c:valAx>
        <c:axId val="2064539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2069176"/>
        <c:crosses val="autoZero"/>
        <c:crossBetween val="midCat"/>
      </c:valAx>
      <c:valAx>
        <c:axId val="-2142069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45399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'X11'!$C$4:$C$136</c:f>
              <c:numCache>
                <c:formatCode>General</c:formatCode>
                <c:ptCount val="133"/>
                <c:pt idx="2">
                  <c:v>-16.6</c:v>
                </c:pt>
                <c:pt idx="3">
                  <c:v>96.599998</c:v>
                </c:pt>
                <c:pt idx="4">
                  <c:v>171.800003</c:v>
                </c:pt>
                <c:pt idx="5">
                  <c:v>361.0</c:v>
                </c:pt>
                <c:pt idx="6">
                  <c:v>475.399994</c:v>
                </c:pt>
                <c:pt idx="7">
                  <c:v>521.0</c:v>
                </c:pt>
                <c:pt idx="16">
                  <c:v>-17.799999</c:v>
                </c:pt>
                <c:pt idx="17">
                  <c:v>95.0</c:v>
                </c:pt>
                <c:pt idx="18">
                  <c:v>170.199997</c:v>
                </c:pt>
                <c:pt idx="19">
                  <c:v>360.200012</c:v>
                </c:pt>
                <c:pt idx="20">
                  <c:v>473.799988</c:v>
                </c:pt>
                <c:pt idx="21">
                  <c:v>519.0</c:v>
                </c:pt>
                <c:pt idx="32">
                  <c:v>-19.799999</c:v>
                </c:pt>
                <c:pt idx="33">
                  <c:v>93.0</c:v>
                </c:pt>
                <c:pt idx="34">
                  <c:v>168.199997</c:v>
                </c:pt>
                <c:pt idx="35">
                  <c:v>358.200012</c:v>
                </c:pt>
                <c:pt idx="36">
                  <c:v>471.799988</c:v>
                </c:pt>
                <c:pt idx="37">
                  <c:v>517.0</c:v>
                </c:pt>
                <c:pt idx="48">
                  <c:v>-20.6</c:v>
                </c:pt>
                <c:pt idx="49">
                  <c:v>92.599998</c:v>
                </c:pt>
                <c:pt idx="50">
                  <c:v>167.800003</c:v>
                </c:pt>
                <c:pt idx="51">
                  <c:v>357.399994</c:v>
                </c:pt>
                <c:pt idx="52">
                  <c:v>471.399994</c:v>
                </c:pt>
                <c:pt idx="53">
                  <c:v>516.599976</c:v>
                </c:pt>
                <c:pt idx="64">
                  <c:v>-19.799999</c:v>
                </c:pt>
                <c:pt idx="65">
                  <c:v>93.0</c:v>
                </c:pt>
                <c:pt idx="66">
                  <c:v>168.600006</c:v>
                </c:pt>
                <c:pt idx="67">
                  <c:v>358.600006</c:v>
                </c:pt>
                <c:pt idx="68">
                  <c:v>472.200012</c:v>
                </c:pt>
                <c:pt idx="69">
                  <c:v>517.400024</c:v>
                </c:pt>
                <c:pt idx="80">
                  <c:v>-17.799999</c:v>
                </c:pt>
                <c:pt idx="81">
                  <c:v>95.0</c:v>
                </c:pt>
                <c:pt idx="82">
                  <c:v>170.199997</c:v>
                </c:pt>
                <c:pt idx="83">
                  <c:v>360.200012</c:v>
                </c:pt>
                <c:pt idx="84">
                  <c:v>474.200012</c:v>
                </c:pt>
                <c:pt idx="85">
                  <c:v>519.400024</c:v>
                </c:pt>
                <c:pt idx="96">
                  <c:v>-16.200001</c:v>
                </c:pt>
                <c:pt idx="97">
                  <c:v>96.199997</c:v>
                </c:pt>
                <c:pt idx="98">
                  <c:v>171.0</c:v>
                </c:pt>
                <c:pt idx="99">
                  <c:v>475.399994</c:v>
                </c:pt>
                <c:pt idx="100">
                  <c:v>521.799988</c:v>
                </c:pt>
              </c:numCache>
            </c:numRef>
          </c:xVal>
          <c:yVal>
            <c:numRef>
              <c:f>'X11'!$D$4:$D$136</c:f>
              <c:numCache>
                <c:formatCode>General</c:formatCode>
                <c:ptCount val="133"/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16">
                  <c:v>2.0</c:v>
                </c:pt>
                <c:pt idx="17">
                  <c:v>2.0</c:v>
                </c:pt>
                <c:pt idx="18">
                  <c:v>2.0</c:v>
                </c:pt>
                <c:pt idx="19">
                  <c:v>2.0</c:v>
                </c:pt>
                <c:pt idx="20">
                  <c:v>2.0</c:v>
                </c:pt>
                <c:pt idx="21">
                  <c:v>2.0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64">
                  <c:v>-1.0</c:v>
                </c:pt>
                <c:pt idx="65">
                  <c:v>-1.0</c:v>
                </c:pt>
                <c:pt idx="66">
                  <c:v>-1.0</c:v>
                </c:pt>
                <c:pt idx="67">
                  <c:v>-1.0</c:v>
                </c:pt>
                <c:pt idx="68">
                  <c:v>-1.0</c:v>
                </c:pt>
                <c:pt idx="69">
                  <c:v>-1.0</c:v>
                </c:pt>
                <c:pt idx="70">
                  <c:v>-1.0</c:v>
                </c:pt>
                <c:pt idx="71">
                  <c:v>-1.0</c:v>
                </c:pt>
                <c:pt idx="80">
                  <c:v>-2.0</c:v>
                </c:pt>
                <c:pt idx="81">
                  <c:v>-2.0</c:v>
                </c:pt>
                <c:pt idx="82">
                  <c:v>-2.0</c:v>
                </c:pt>
                <c:pt idx="83">
                  <c:v>-2.0</c:v>
                </c:pt>
                <c:pt idx="84">
                  <c:v>-2.0</c:v>
                </c:pt>
                <c:pt idx="85">
                  <c:v>-2.0</c:v>
                </c:pt>
                <c:pt idx="96">
                  <c:v>-3.0</c:v>
                </c:pt>
                <c:pt idx="97">
                  <c:v>-3.0</c:v>
                </c:pt>
                <c:pt idx="98">
                  <c:v>-3.0</c:v>
                </c:pt>
                <c:pt idx="99">
                  <c:v>-3.0</c:v>
                </c:pt>
                <c:pt idx="100">
                  <c:v>-3.0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4104552"/>
        <c:axId val="-2145327080"/>
      </c:scatterChart>
      <c:valAx>
        <c:axId val="-2144104552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crossAx val="-2145327080"/>
        <c:crosses val="autoZero"/>
        <c:crossBetween val="midCat"/>
      </c:valAx>
      <c:valAx>
        <c:axId val="-2145327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41045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520700</xdr:colOff>
      <xdr:row>66</xdr:row>
      <xdr:rowOff>12700</xdr:rowOff>
    </xdr:from>
    <xdr:to>
      <xdr:col>23</xdr:col>
      <xdr:colOff>520700</xdr:colOff>
      <xdr:row>80</xdr:row>
      <xdr:rowOff>127000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50800</xdr:colOff>
      <xdr:row>47</xdr:row>
      <xdr:rowOff>101600</xdr:rowOff>
    </xdr:from>
    <xdr:to>
      <xdr:col>22</xdr:col>
      <xdr:colOff>50800</xdr:colOff>
      <xdr:row>64</xdr:row>
      <xdr:rowOff>177800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workbookViewId="0"/>
  </sheetViews>
  <sheetFormatPr baseColWidth="10" defaultColWidth="8.83203125" defaultRowHeight="15" x14ac:dyDescent="0"/>
  <cols>
    <col min="3" max="3" width="9.83203125" customWidth="1"/>
    <col min="4" max="4" width="9.1640625" customWidth="1"/>
    <col min="7" max="7" width="11" style="34" customWidth="1"/>
  </cols>
  <sheetData>
    <row r="1" spans="1:10">
      <c r="A1" s="1" t="s">
        <v>38</v>
      </c>
      <c r="B1" s="1"/>
      <c r="C1" s="2" t="s">
        <v>0</v>
      </c>
      <c r="D1" s="3" t="s">
        <v>1</v>
      </c>
    </row>
    <row r="2" spans="1:10">
      <c r="A2" s="4" t="s">
        <v>3</v>
      </c>
      <c r="B2" s="4" t="s">
        <v>17</v>
      </c>
      <c r="C2" s="4" t="s">
        <v>4</v>
      </c>
      <c r="D2" s="4" t="s">
        <v>5</v>
      </c>
      <c r="F2" s="15" t="s">
        <v>18</v>
      </c>
      <c r="G2" s="35" t="s">
        <v>19</v>
      </c>
      <c r="J2" t="s">
        <v>2</v>
      </c>
    </row>
    <row r="3" spans="1:10">
      <c r="A3" s="38"/>
      <c r="B3" s="7"/>
      <c r="E3" t="s">
        <v>7</v>
      </c>
      <c r="F3" s="16"/>
      <c r="G3" s="36"/>
      <c r="I3" t="s">
        <v>6</v>
      </c>
      <c r="J3">
        <v>2.0303140000000002</v>
      </c>
    </row>
    <row r="4" spans="1:10">
      <c r="A4" s="41">
        <v>93.400002000000001</v>
      </c>
      <c r="B4" s="7">
        <f t="shared" ref="B4:B5" si="0">A4-C4</f>
        <v>11.200005000000004</v>
      </c>
      <c r="C4">
        <v>82.199996999999996</v>
      </c>
      <c r="D4">
        <v>1.3</v>
      </c>
      <c r="F4" s="16">
        <f>C4+$J$3*D4+$J$4*D4*D4+$J$5*D4*D4*D4+$J$6*C4*D4+$J$7*C4*D4*D4+$J$8*C4*D4*D4*D4</f>
        <v>94.72000882956101</v>
      </c>
      <c r="G4" s="36">
        <f t="shared" ref="G4:G72" si="1">A4-F4</f>
        <v>-1.3200068295610095</v>
      </c>
      <c r="I4" t="s">
        <v>8</v>
      </c>
      <c r="J4">
        <v>5.1133379999999997</v>
      </c>
    </row>
    <row r="5" spans="1:10">
      <c r="A5" s="41">
        <v>168.60000600000001</v>
      </c>
      <c r="B5" s="7">
        <f t="shared" si="0"/>
        <v>14.800003000000004</v>
      </c>
      <c r="C5">
        <v>153.800003</v>
      </c>
      <c r="D5">
        <v>1.3</v>
      </c>
      <c r="F5" s="16">
        <f t="shared" ref="F5" si="2">C5+$J$3*D5+$J$4*D5*D5+$J$5*D5*D5*D5+$J$6*C5*D5+$J$7*C5*D5*D5+$J$8*C5*D5*D5*D5</f>
        <v>171.39499934043897</v>
      </c>
      <c r="G5" s="36">
        <f t="shared" si="1"/>
        <v>-2.794993340438964</v>
      </c>
      <c r="I5" t="s">
        <v>9</v>
      </c>
      <c r="J5">
        <v>-2.0879590000000001</v>
      </c>
    </row>
    <row r="6" spans="1:10">
      <c r="A6" s="41"/>
      <c r="B6" s="7"/>
      <c r="F6" s="16"/>
      <c r="G6" s="36"/>
      <c r="I6" t="s">
        <v>20</v>
      </c>
      <c r="J6">
        <v>8.1370000000000001E-3</v>
      </c>
    </row>
    <row r="7" spans="1:10">
      <c r="A7" s="41"/>
      <c r="B7" s="7"/>
      <c r="F7" s="16"/>
      <c r="G7" s="36"/>
      <c r="I7" t="s">
        <v>21</v>
      </c>
      <c r="J7" s="8">
        <v>7.9419999999999994E-3</v>
      </c>
    </row>
    <row r="8" spans="1:10">
      <c r="A8" s="41"/>
      <c r="B8" s="7"/>
      <c r="F8" s="16"/>
      <c r="G8" s="36"/>
      <c r="I8" t="s">
        <v>22</v>
      </c>
      <c r="J8">
        <v>2.1337999999999999E-2</v>
      </c>
    </row>
    <row r="9" spans="1:10">
      <c r="A9" s="39"/>
      <c r="B9" s="7"/>
      <c r="F9" s="16"/>
      <c r="G9" s="36"/>
    </row>
    <row r="10" spans="1:10">
      <c r="A10" s="37"/>
      <c r="B10" s="7"/>
      <c r="C10" s="5"/>
      <c r="F10" s="16"/>
      <c r="G10" s="36"/>
    </row>
    <row r="11" spans="1:10">
      <c r="A11" s="41">
        <v>-19.399999999999999</v>
      </c>
      <c r="B11" s="7">
        <f t="shared" ref="B11:B15" si="3">A11-C11</f>
        <v>8</v>
      </c>
      <c r="C11">
        <v>-27.4</v>
      </c>
      <c r="D11">
        <v>1.1000000000000001</v>
      </c>
      <c r="F11" s="16">
        <f t="shared" ref="F11:F61" si="4">C11+$J$3*D11+$J$4*D11*D11+$J$5*D11*D11*D11+$J$6*C11*D11+$J$7*C11*D11*D11+$J$8*C11*D11*D11*D11</f>
        <v>-23.045331354199998</v>
      </c>
      <c r="G11" s="36"/>
    </row>
    <row r="12" spans="1:10">
      <c r="A12" s="41">
        <v>93.400002000000001</v>
      </c>
      <c r="B12" s="7">
        <f t="shared" si="3"/>
        <v>10.400002000000001</v>
      </c>
      <c r="C12">
        <v>83</v>
      </c>
      <c r="D12">
        <v>1.1000000000000001</v>
      </c>
      <c r="E12" s="8" t="s">
        <v>10</v>
      </c>
      <c r="F12" s="16">
        <f t="shared" si="4"/>
        <v>92.539206984999993</v>
      </c>
      <c r="G12" s="36">
        <f t="shared" si="1"/>
        <v>0.86079501500000788</v>
      </c>
    </row>
    <row r="13" spans="1:10">
      <c r="A13" s="41">
        <v>168.60000600000001</v>
      </c>
      <c r="B13" s="7">
        <f t="shared" si="3"/>
        <v>13.200012000000015</v>
      </c>
      <c r="C13">
        <v>155.39999399999999</v>
      </c>
      <c r="D13">
        <v>1.1000000000000001</v>
      </c>
      <c r="F13" s="16">
        <f t="shared" si="4"/>
        <v>168.33920591843159</v>
      </c>
      <c r="G13" s="36">
        <f t="shared" si="1"/>
        <v>0.26080008156841927</v>
      </c>
    </row>
    <row r="14" spans="1:10">
      <c r="A14" s="41">
        <v>472.60000600000001</v>
      </c>
      <c r="B14" s="7">
        <f t="shared" si="3"/>
        <v>33.600006000000008</v>
      </c>
      <c r="C14">
        <v>439</v>
      </c>
      <c r="D14">
        <v>1.1000000000000001</v>
      </c>
      <c r="F14" s="16">
        <f t="shared" si="4"/>
        <v>465.25746467300002</v>
      </c>
      <c r="G14" s="36">
        <f t="shared" si="1"/>
        <v>7.3425413269999922</v>
      </c>
    </row>
    <row r="15" spans="1:10">
      <c r="A15" s="41">
        <v>517.40002400000003</v>
      </c>
      <c r="B15" s="7">
        <f t="shared" si="3"/>
        <v>25.200012000000015</v>
      </c>
      <c r="C15">
        <v>492.20001200000002</v>
      </c>
      <c r="D15">
        <v>1.1000000000000001</v>
      </c>
      <c r="F15" s="16">
        <f t="shared" si="4"/>
        <v>520.9558236101368</v>
      </c>
      <c r="G15" s="36">
        <f t="shared" si="1"/>
        <v>-3.5557996101367735</v>
      </c>
    </row>
    <row r="16" spans="1:10">
      <c r="A16" s="45"/>
      <c r="B16" s="7"/>
      <c r="F16" s="16"/>
      <c r="G16" s="36"/>
    </row>
    <row r="17" spans="1:12">
      <c r="A17" s="42"/>
      <c r="B17" s="7"/>
      <c r="C17" s="8"/>
      <c r="F17" s="16"/>
      <c r="G17" s="36"/>
    </row>
    <row r="18" spans="1:12">
      <c r="A18" s="42"/>
      <c r="B18" s="7"/>
      <c r="F18" s="16"/>
      <c r="G18" s="36"/>
    </row>
    <row r="19" spans="1:12" s="8" customFormat="1">
      <c r="A19" s="42"/>
      <c r="B19" s="7"/>
      <c r="C19"/>
      <c r="D19"/>
      <c r="F19" s="16"/>
      <c r="G19" s="36"/>
    </row>
    <row r="20" spans="1:12">
      <c r="A20" s="42"/>
      <c r="B20" s="7"/>
      <c r="F20" s="16"/>
      <c r="G20" s="36"/>
    </row>
    <row r="21" spans="1:12">
      <c r="A21" s="42"/>
      <c r="B21" s="7"/>
      <c r="F21" s="16"/>
      <c r="G21" s="36"/>
    </row>
    <row r="22" spans="1:12">
      <c r="A22" s="42"/>
      <c r="B22" s="7"/>
      <c r="C22" s="14"/>
      <c r="F22" s="16"/>
      <c r="G22" s="36"/>
    </row>
    <row r="23" spans="1:12">
      <c r="A23" s="42"/>
      <c r="B23" s="7"/>
      <c r="F23" s="16"/>
      <c r="G23" s="36"/>
    </row>
    <row r="24" spans="1:12">
      <c r="B24" s="7"/>
      <c r="F24" s="16"/>
      <c r="G24" s="36"/>
    </row>
    <row r="25" spans="1:12">
      <c r="A25" s="11"/>
      <c r="B25" s="7"/>
      <c r="F25" s="16"/>
      <c r="G25" s="36"/>
    </row>
    <row r="26" spans="1:12">
      <c r="A26" s="41">
        <v>-19.399999999999999</v>
      </c>
      <c r="B26" s="7">
        <f>A26-C26</f>
        <v>3.6000000000000014</v>
      </c>
      <c r="C26" s="9">
        <v>-23</v>
      </c>
      <c r="D26" s="8">
        <v>0.8</v>
      </c>
      <c r="E26" s="8" t="s">
        <v>11</v>
      </c>
      <c r="F26" s="16">
        <f t="shared" si="4"/>
        <v>-19.690150815999999</v>
      </c>
      <c r="G26" s="36">
        <f t="shared" si="1"/>
        <v>0.29015081600000059</v>
      </c>
    </row>
    <row r="27" spans="1:12">
      <c r="A27" s="41">
        <v>93.400002000000001</v>
      </c>
      <c r="B27" s="7">
        <f t="shared" ref="B27:B46" si="5">A27-C27</f>
        <v>4.8000040000000013</v>
      </c>
      <c r="C27" s="8">
        <v>88.599997999999999</v>
      </c>
      <c r="D27" s="8">
        <v>0.8</v>
      </c>
      <c r="F27" s="16">
        <f t="shared" si="4"/>
        <v>94.422804156564936</v>
      </c>
      <c r="G27" s="36">
        <f t="shared" si="1"/>
        <v>-1.0228021565649357</v>
      </c>
      <c r="L27">
        <v>59</v>
      </c>
    </row>
    <row r="28" spans="1:12">
      <c r="A28" s="41">
        <v>168.60000600000001</v>
      </c>
      <c r="B28" s="7">
        <f t="shared" si="5"/>
        <v>6</v>
      </c>
      <c r="C28">
        <v>162.60000600000001</v>
      </c>
      <c r="D28" s="9">
        <v>0.8</v>
      </c>
      <c r="F28" s="16">
        <f t="shared" si="4"/>
        <v>170.08911000070523</v>
      </c>
      <c r="G28" s="36">
        <f t="shared" si="1"/>
        <v>-1.4891040007052254</v>
      </c>
      <c r="L28">
        <v>131</v>
      </c>
    </row>
    <row r="29" spans="1:12">
      <c r="A29" s="41">
        <v>472.60000600000001</v>
      </c>
      <c r="B29" s="7">
        <f t="shared" si="5"/>
        <v>14</v>
      </c>
      <c r="C29">
        <v>458.60000600000001</v>
      </c>
      <c r="D29" s="9">
        <v>0.8</v>
      </c>
      <c r="F29" s="16">
        <f t="shared" si="4"/>
        <v>472.7543006567052</v>
      </c>
      <c r="G29" s="36">
        <f t="shared" si="1"/>
        <v>-0.15429465670518994</v>
      </c>
      <c r="L29">
        <v>171.800003</v>
      </c>
    </row>
    <row r="30" spans="1:12" s="12" customFormat="1">
      <c r="A30" s="41">
        <v>517.40002400000003</v>
      </c>
      <c r="B30" s="7">
        <f t="shared" si="5"/>
        <v>13.200012000000015</v>
      </c>
      <c r="C30">
        <v>504.20001200000002</v>
      </c>
      <c r="D30" s="9">
        <v>0.8</v>
      </c>
      <c r="E30" s="17"/>
      <c r="F30" s="16">
        <f t="shared" si="4"/>
        <v>519.38110643341042</v>
      </c>
      <c r="G30" s="36">
        <f t="shared" si="1"/>
        <v>-1.9810824334103927</v>
      </c>
      <c r="L30" s="12">
        <v>194.60000600000001</v>
      </c>
    </row>
    <row r="31" spans="1:12" s="14" customFormat="1">
      <c r="A31" s="45"/>
      <c r="B31" s="7"/>
      <c r="C31"/>
      <c r="D31" s="9"/>
      <c r="E31" s="19"/>
      <c r="F31" s="16"/>
      <c r="G31" s="36"/>
    </row>
    <row r="32" spans="1:12">
      <c r="A32" s="42"/>
      <c r="B32" s="7"/>
      <c r="C32" s="14"/>
      <c r="D32" s="9"/>
      <c r="F32" s="16"/>
      <c r="G32" s="36"/>
    </row>
    <row r="33" spans="1:7">
      <c r="A33" s="42"/>
      <c r="B33" s="7"/>
      <c r="D33" s="9"/>
      <c r="F33" s="16"/>
      <c r="G33" s="36"/>
    </row>
    <row r="34" spans="1:7">
      <c r="A34" s="42"/>
      <c r="B34" s="7"/>
      <c r="D34" s="9"/>
      <c r="F34" s="16"/>
      <c r="G34" s="36"/>
    </row>
    <row r="35" spans="1:7">
      <c r="A35" s="42"/>
      <c r="B35" s="7"/>
      <c r="C35" s="8"/>
      <c r="D35" s="9"/>
      <c r="F35" s="16"/>
      <c r="G35" s="36"/>
    </row>
    <row r="36" spans="1:7">
      <c r="A36" s="42"/>
      <c r="B36" s="7"/>
      <c r="D36" s="9"/>
      <c r="F36" s="16"/>
      <c r="G36" s="36"/>
    </row>
    <row r="37" spans="1:7">
      <c r="A37" s="42"/>
      <c r="B37" s="7"/>
      <c r="D37" s="9"/>
      <c r="F37" s="16"/>
      <c r="G37" s="36"/>
    </row>
    <row r="38" spans="1:7">
      <c r="A38" s="42"/>
      <c r="B38" s="7"/>
      <c r="D38" s="9"/>
      <c r="F38" s="16"/>
      <c r="G38" s="36"/>
    </row>
    <row r="39" spans="1:7">
      <c r="A39" s="40"/>
      <c r="B39" s="7"/>
      <c r="D39" s="9"/>
      <c r="F39" s="16"/>
      <c r="G39" s="36"/>
    </row>
    <row r="40" spans="1:7">
      <c r="B40" s="7"/>
      <c r="C40" s="7"/>
      <c r="D40" s="9"/>
      <c r="F40" s="16"/>
      <c r="G40" s="36"/>
    </row>
    <row r="41" spans="1:7">
      <c r="A41" s="6"/>
      <c r="B41" s="7"/>
      <c r="C41" s="6"/>
      <c r="D41" s="9"/>
      <c r="F41" s="16"/>
      <c r="G41" s="36"/>
    </row>
    <row r="42" spans="1:7">
      <c r="A42" s="41">
        <v>-19.399999999999999</v>
      </c>
      <c r="B42" s="7">
        <f t="shared" si="5"/>
        <v>0</v>
      </c>
      <c r="C42" s="5">
        <v>-19.399999999999999</v>
      </c>
      <c r="D42" s="17">
        <v>0.4</v>
      </c>
      <c r="E42" s="12" t="s">
        <v>12</v>
      </c>
      <c r="F42" s="16">
        <f t="shared" si="4"/>
        <v>-18.017658044799997</v>
      </c>
      <c r="G42" s="36">
        <f t="shared" si="1"/>
        <v>-1.3823419552000011</v>
      </c>
    </row>
    <row r="43" spans="1:7">
      <c r="A43" s="41">
        <v>93.400002000000001</v>
      </c>
      <c r="B43" s="7">
        <f t="shared" si="5"/>
        <v>1.2000050000000044</v>
      </c>
      <c r="C43" s="5">
        <v>92.199996999999996</v>
      </c>
      <c r="D43" s="18">
        <v>0.4</v>
      </c>
      <c r="F43" s="16">
        <f t="shared" si="4"/>
        <v>94.23979150072654</v>
      </c>
      <c r="G43" s="36">
        <f t="shared" si="1"/>
        <v>-0.83978950072653902</v>
      </c>
    </row>
    <row r="44" spans="1:7" s="8" customFormat="1">
      <c r="A44" s="41">
        <v>168.60000600000001</v>
      </c>
      <c r="B44" s="7">
        <f t="shared" si="5"/>
        <v>1.6000060000000076</v>
      </c>
      <c r="C44" s="11">
        <v>167</v>
      </c>
      <c r="D44" s="18">
        <v>0.4</v>
      </c>
      <c r="F44" s="16">
        <f t="shared" si="4"/>
        <v>169.48045268799999</v>
      </c>
      <c r="G44" s="36">
        <f t="shared" si="1"/>
        <v>-0.88044668799997794</v>
      </c>
    </row>
    <row r="45" spans="1:7">
      <c r="A45" s="41">
        <v>472.60000600000001</v>
      </c>
      <c r="B45" s="7">
        <f t="shared" si="5"/>
        <v>4.3999939999999924</v>
      </c>
      <c r="C45" s="7">
        <v>468.20001200000002</v>
      </c>
      <c r="D45" s="18">
        <v>0.4</v>
      </c>
      <c r="E45" s="9"/>
      <c r="F45" s="16">
        <f t="shared" si="4"/>
        <v>472.45487974109386</v>
      </c>
      <c r="G45" s="36">
        <f t="shared" si="1"/>
        <v>0.14512625890614572</v>
      </c>
    </row>
    <row r="46" spans="1:7">
      <c r="A46" s="41">
        <v>517.40002400000003</v>
      </c>
      <c r="B46" s="7">
        <f t="shared" si="5"/>
        <v>4.8000480000000607</v>
      </c>
      <c r="C46" s="5">
        <v>512.59997599999997</v>
      </c>
      <c r="D46" s="18">
        <v>0.4</v>
      </c>
      <c r="F46" s="16">
        <f t="shared" si="4"/>
        <v>517.11641067781215</v>
      </c>
      <c r="G46" s="36">
        <f t="shared" si="1"/>
        <v>0.28361332218787538</v>
      </c>
    </row>
    <row r="47" spans="1:7">
      <c r="A47" s="45"/>
      <c r="B47" s="7"/>
      <c r="C47" s="6"/>
      <c r="D47" s="18"/>
      <c r="F47" s="16"/>
      <c r="G47" s="36"/>
    </row>
    <row r="48" spans="1:7">
      <c r="A48" s="42"/>
      <c r="B48" s="7"/>
      <c r="C48" s="5"/>
      <c r="D48" s="18"/>
      <c r="F48" s="16"/>
      <c r="G48" s="36"/>
    </row>
    <row r="49" spans="1:7">
      <c r="A49" s="42"/>
      <c r="B49" s="7"/>
      <c r="C49" s="5"/>
      <c r="D49" s="18"/>
      <c r="F49" s="16"/>
      <c r="G49" s="36"/>
    </row>
    <row r="50" spans="1:7">
      <c r="A50" s="42"/>
      <c r="B50" s="7"/>
      <c r="C50" s="5"/>
      <c r="D50" s="18"/>
      <c r="F50" s="16"/>
      <c r="G50" s="36"/>
    </row>
    <row r="51" spans="1:7">
      <c r="A51" s="42"/>
      <c r="B51" s="7"/>
      <c r="C51" s="5"/>
      <c r="D51" s="18"/>
      <c r="F51" s="16"/>
      <c r="G51" s="36"/>
    </row>
    <row r="52" spans="1:7">
      <c r="A52" s="42"/>
      <c r="B52" s="7"/>
      <c r="C52" s="10"/>
      <c r="D52" s="18"/>
      <c r="F52" s="16"/>
      <c r="G52" s="36"/>
    </row>
    <row r="53" spans="1:7">
      <c r="A53" s="42"/>
      <c r="B53" s="7"/>
      <c r="C53" s="5"/>
      <c r="D53" s="18"/>
      <c r="F53" s="16"/>
      <c r="G53" s="36"/>
    </row>
    <row r="54" spans="1:7">
      <c r="A54" s="42"/>
      <c r="B54" s="7"/>
      <c r="C54" s="5"/>
      <c r="D54" s="18"/>
      <c r="F54" s="16"/>
      <c r="G54" s="36"/>
    </row>
    <row r="55" spans="1:7">
      <c r="A55" s="39"/>
      <c r="B55" s="7"/>
      <c r="C55" s="5"/>
      <c r="D55" s="18"/>
      <c r="F55" s="16"/>
      <c r="G55" s="36"/>
    </row>
    <row r="56" spans="1:7">
      <c r="A56" s="5"/>
      <c r="B56" s="7"/>
      <c r="C56" s="5"/>
      <c r="D56" s="18"/>
      <c r="F56" s="16"/>
      <c r="G56" s="36"/>
    </row>
    <row r="57" spans="1:7" s="8" customFormat="1">
      <c r="A57" s="41">
        <v>-19.399999999999999</v>
      </c>
      <c r="B57" s="7">
        <f t="shared" ref="B57:B77" si="6">A57-C57</f>
        <v>0</v>
      </c>
      <c r="C57" s="41">
        <v>-19.399999999999999</v>
      </c>
      <c r="D57" s="12">
        <v>0</v>
      </c>
      <c r="E57" s="8" t="s">
        <v>13</v>
      </c>
      <c r="F57" s="16">
        <f t="shared" si="4"/>
        <v>-19.399999999999999</v>
      </c>
      <c r="G57" s="36">
        <f t="shared" si="1"/>
        <v>0</v>
      </c>
    </row>
    <row r="58" spans="1:7" s="9" customFormat="1">
      <c r="A58" s="41">
        <v>93.400002000000001</v>
      </c>
      <c r="B58" s="7">
        <f t="shared" si="6"/>
        <v>0</v>
      </c>
      <c r="C58" s="41">
        <v>93.400002000000001</v>
      </c>
      <c r="D58" s="13">
        <v>0</v>
      </c>
      <c r="F58" s="16">
        <f t="shared" si="4"/>
        <v>93.400002000000001</v>
      </c>
      <c r="G58" s="36">
        <f t="shared" si="1"/>
        <v>0</v>
      </c>
    </row>
    <row r="59" spans="1:7" s="9" customFormat="1">
      <c r="A59" s="41">
        <v>168.60000600000001</v>
      </c>
      <c r="B59" s="7">
        <f t="shared" si="6"/>
        <v>0</v>
      </c>
      <c r="C59" s="41">
        <v>168.60000600000001</v>
      </c>
      <c r="D59" s="13">
        <v>0</v>
      </c>
      <c r="F59" s="16">
        <f t="shared" si="4"/>
        <v>168.60000600000001</v>
      </c>
      <c r="G59" s="36">
        <f t="shared" si="1"/>
        <v>0</v>
      </c>
    </row>
    <row r="60" spans="1:7" s="9" customFormat="1">
      <c r="A60" s="41">
        <v>472.60000600000001</v>
      </c>
      <c r="B60" s="7">
        <f t="shared" si="6"/>
        <v>0</v>
      </c>
      <c r="C60" s="41">
        <v>472.60000600000001</v>
      </c>
      <c r="D60" s="13">
        <v>0</v>
      </c>
      <c r="F60" s="16">
        <f t="shared" si="4"/>
        <v>472.60000600000001</v>
      </c>
      <c r="G60" s="36">
        <f t="shared" si="1"/>
        <v>0</v>
      </c>
    </row>
    <row r="61" spans="1:7" s="9" customFormat="1">
      <c r="A61" s="41">
        <v>517.40002400000003</v>
      </c>
      <c r="B61" s="7">
        <f t="shared" si="6"/>
        <v>0</v>
      </c>
      <c r="C61" s="41">
        <v>517.40002400000003</v>
      </c>
      <c r="D61" s="13">
        <v>0</v>
      </c>
      <c r="F61" s="16">
        <f t="shared" si="4"/>
        <v>517.40002400000003</v>
      </c>
      <c r="G61" s="36">
        <f t="shared" si="1"/>
        <v>0</v>
      </c>
    </row>
    <row r="62" spans="1:7" s="9" customFormat="1">
      <c r="A62" s="43"/>
      <c r="B62" s="7"/>
      <c r="C62" s="43"/>
      <c r="D62" s="13"/>
      <c r="F62" s="16"/>
      <c r="G62" s="36"/>
    </row>
    <row r="63" spans="1:7" s="9" customFormat="1">
      <c r="A63" s="44"/>
      <c r="B63" s="7"/>
      <c r="C63" s="44"/>
      <c r="D63" s="13"/>
      <c r="F63" s="16"/>
      <c r="G63" s="36"/>
    </row>
    <row r="64" spans="1:7" s="9" customFormat="1">
      <c r="A64" s="44"/>
      <c r="B64" s="7"/>
      <c r="C64" s="44"/>
      <c r="D64" s="13"/>
      <c r="F64" s="16"/>
      <c r="G64" s="36"/>
    </row>
    <row r="65" spans="1:7">
      <c r="A65" s="44"/>
      <c r="B65" s="7"/>
      <c r="C65" s="44"/>
      <c r="D65" s="13"/>
      <c r="F65" s="16"/>
      <c r="G65" s="36"/>
    </row>
    <row r="66" spans="1:7">
      <c r="A66" s="44"/>
      <c r="B66" s="7"/>
      <c r="C66" s="44"/>
      <c r="D66" s="13"/>
      <c r="F66" s="16"/>
      <c r="G66" s="36"/>
    </row>
    <row r="67" spans="1:7" s="8" customFormat="1">
      <c r="A67" s="44"/>
      <c r="B67" s="7"/>
      <c r="C67" s="44"/>
      <c r="D67" s="13"/>
      <c r="F67" s="16"/>
      <c r="G67" s="36"/>
    </row>
    <row r="68" spans="1:7" s="9" customFormat="1">
      <c r="A68" s="41"/>
      <c r="B68" s="7"/>
      <c r="C68" s="41"/>
      <c r="D68" s="13"/>
      <c r="F68" s="16"/>
      <c r="G68" s="36"/>
    </row>
    <row r="69" spans="1:7" s="9" customFormat="1">
      <c r="A69" s="44"/>
      <c r="B69" s="7"/>
      <c r="C69" s="44"/>
      <c r="D69" s="13"/>
      <c r="F69" s="16"/>
      <c r="G69" s="36"/>
    </row>
    <row r="70" spans="1:7" s="9" customFormat="1">
      <c r="A70" s="39"/>
      <c r="B70" s="7"/>
      <c r="C70" s="43"/>
      <c r="D70" s="13"/>
      <c r="F70" s="16"/>
      <c r="G70" s="36"/>
    </row>
    <row r="71" spans="1:7">
      <c r="A71" s="6"/>
      <c r="B71" s="7"/>
      <c r="C71" s="5"/>
      <c r="D71" s="13"/>
      <c r="F71" s="16"/>
      <c r="G71" s="36"/>
    </row>
    <row r="72" spans="1:7">
      <c r="A72" s="41">
        <v>-19.399999999999999</v>
      </c>
      <c r="B72" s="7">
        <f t="shared" si="6"/>
        <v>0.3999990000000011</v>
      </c>
      <c r="C72">
        <v>-19.799999</v>
      </c>
      <c r="D72" s="8">
        <v>-0.4</v>
      </c>
      <c r="E72" s="8" t="s">
        <v>14</v>
      </c>
      <c r="F72" s="16">
        <f t="shared" ref="F72:F92" si="7">C72+$J$3*D72+$J$4*D72*D72+$J$5*D72*D72*D72+$J$6*C72*D72+$J$7*C72*D72*D72+$J$8*C72*D72*D72*D72</f>
        <v>-19.59403684974971</v>
      </c>
      <c r="G72" s="36">
        <f t="shared" si="1"/>
        <v>0.19403684974971114</v>
      </c>
    </row>
    <row r="73" spans="1:7">
      <c r="A73" s="41">
        <v>93.400002000000001</v>
      </c>
      <c r="B73" s="7">
        <f t="shared" si="6"/>
        <v>0</v>
      </c>
      <c r="C73">
        <v>93.400002000000001</v>
      </c>
      <c r="D73" s="9">
        <v>-0.4</v>
      </c>
      <c r="F73" s="16">
        <f t="shared" si="7"/>
        <v>93.226776748500583</v>
      </c>
      <c r="G73" s="36">
        <f t="shared" ref="G73:G92" si="8">A73-F73</f>
        <v>0.17322525149941725</v>
      </c>
    </row>
    <row r="74" spans="1:7">
      <c r="A74" s="41">
        <v>168.60000600000001</v>
      </c>
      <c r="B74" s="7">
        <f t="shared" si="6"/>
        <v>0</v>
      </c>
      <c r="C74">
        <v>168.60000600000001</v>
      </c>
      <c r="D74" s="9">
        <v>-0.4</v>
      </c>
      <c r="F74" s="16">
        <f t="shared" si="7"/>
        <v>168.1748823927017</v>
      </c>
      <c r="G74" s="36">
        <f t="shared" si="8"/>
        <v>0.42512360729830334</v>
      </c>
    </row>
    <row r="75" spans="1:7">
      <c r="B75" s="7"/>
      <c r="D75" s="9"/>
      <c r="F75" s="16"/>
      <c r="G75" s="36"/>
    </row>
    <row r="76" spans="1:7">
      <c r="A76" s="41">
        <v>472.60000600000001</v>
      </c>
      <c r="B76" s="7">
        <f t="shared" si="6"/>
        <v>-2</v>
      </c>
      <c r="C76">
        <v>474.60000600000001</v>
      </c>
      <c r="D76" s="9">
        <v>-0.4</v>
      </c>
      <c r="F76" s="16">
        <f t="shared" si="7"/>
        <v>473.14987052070165</v>
      </c>
      <c r="G76" s="36">
        <f t="shared" si="8"/>
        <v>-0.5498645207016466</v>
      </c>
    </row>
    <row r="77" spans="1:7">
      <c r="A77" s="41">
        <v>517.40002400000003</v>
      </c>
      <c r="B77" s="7">
        <f t="shared" si="6"/>
        <v>-3.1999519999999393</v>
      </c>
      <c r="C77">
        <v>520.59997599999997</v>
      </c>
      <c r="D77" s="9">
        <v>-0.4</v>
      </c>
      <c r="F77" s="16">
        <f t="shared" si="7"/>
        <v>518.99575386919321</v>
      </c>
      <c r="G77" s="36">
        <f t="shared" si="8"/>
        <v>-1.5957298691931783</v>
      </c>
    </row>
    <row r="78" spans="1:7">
      <c r="A78" s="42"/>
      <c r="B78" s="7"/>
      <c r="D78" s="9"/>
      <c r="F78" s="16"/>
      <c r="G78" s="36"/>
    </row>
    <row r="79" spans="1:7">
      <c r="A79" s="42"/>
      <c r="B79" s="7"/>
      <c r="D79" s="9"/>
      <c r="F79" s="16"/>
      <c r="G79" s="36"/>
    </row>
    <row r="80" spans="1:7">
      <c r="A80" s="42"/>
      <c r="B80" s="7"/>
      <c r="D80" s="9"/>
      <c r="F80" s="16"/>
      <c r="G80" s="36"/>
    </row>
    <row r="81" spans="1:7">
      <c r="A81" s="42"/>
      <c r="B81" s="7"/>
      <c r="D81" s="9"/>
      <c r="F81" s="16"/>
      <c r="G81" s="36"/>
    </row>
    <row r="82" spans="1:7">
      <c r="A82" s="42"/>
      <c r="B82" s="7"/>
      <c r="D82" s="9"/>
      <c r="F82" s="16"/>
      <c r="G82" s="36"/>
    </row>
    <row r="83" spans="1:7">
      <c r="A83" s="42"/>
      <c r="B83" s="7"/>
      <c r="D83" s="9"/>
      <c r="F83" s="16"/>
      <c r="G83" s="36"/>
    </row>
    <row r="84" spans="1:7">
      <c r="A84" s="42"/>
      <c r="B84" s="7"/>
      <c r="D84" s="9"/>
      <c r="F84" s="16"/>
      <c r="G84" s="36"/>
    </row>
    <row r="85" spans="1:7">
      <c r="A85" s="40"/>
      <c r="B85" s="7"/>
      <c r="D85" s="9"/>
      <c r="F85" s="16"/>
      <c r="G85" s="36"/>
    </row>
    <row r="86" spans="1:7">
      <c r="A86" s="5"/>
      <c r="B86" s="7"/>
      <c r="D86" s="9"/>
      <c r="F86" s="16"/>
      <c r="G86" s="36"/>
    </row>
    <row r="87" spans="1:7">
      <c r="A87" s="41">
        <v>-19.399999999999999</v>
      </c>
      <c r="B87" s="7">
        <f t="shared" ref="B87:B92" si="9">A87-C87</f>
        <v>2.3999990000000011</v>
      </c>
      <c r="C87">
        <v>-21.799999</v>
      </c>
      <c r="D87" s="8">
        <v>-0.8</v>
      </c>
      <c r="E87" s="8" t="s">
        <v>15</v>
      </c>
      <c r="F87" s="16">
        <f t="shared" si="7"/>
        <v>-18.813410167551776</v>
      </c>
      <c r="G87" s="36">
        <f t="shared" si="8"/>
        <v>-0.58658983244822238</v>
      </c>
    </row>
    <row r="88" spans="1:7">
      <c r="A88" s="41">
        <v>93.400002000000001</v>
      </c>
      <c r="B88" s="7">
        <f t="shared" si="9"/>
        <v>1.5999989999999968</v>
      </c>
      <c r="C88">
        <v>91.800003000000004</v>
      </c>
      <c r="D88" s="9">
        <v>-0.8</v>
      </c>
      <c r="F88" s="16">
        <f t="shared" si="7"/>
        <v>93.383430054144682</v>
      </c>
      <c r="G88" s="36">
        <f t="shared" si="8"/>
        <v>1.6571945855318404E-2</v>
      </c>
    </row>
    <row r="89" spans="1:7">
      <c r="A89" s="41">
        <v>168.60000600000001</v>
      </c>
      <c r="B89" s="7">
        <f t="shared" si="9"/>
        <v>0.80000300000000379</v>
      </c>
      <c r="C89">
        <v>167.800003</v>
      </c>
      <c r="D89" s="9">
        <v>-0.8</v>
      </c>
      <c r="F89" s="16">
        <f t="shared" si="7"/>
        <v>168.44469507814463</v>
      </c>
      <c r="G89" s="36">
        <f t="shared" si="8"/>
        <v>0.15531092185537432</v>
      </c>
    </row>
    <row r="90" spans="1:7">
      <c r="A90" s="41">
        <v>472.60000600000001</v>
      </c>
      <c r="B90" s="7">
        <f t="shared" si="9"/>
        <v>-2.7999879999999848</v>
      </c>
      <c r="C90">
        <v>475.39999399999999</v>
      </c>
      <c r="D90" s="9">
        <v>-0.8</v>
      </c>
      <c r="F90" s="16">
        <f t="shared" si="7"/>
        <v>472.24527989171065</v>
      </c>
      <c r="G90" s="36">
        <f t="shared" si="8"/>
        <v>0.35472610828935558</v>
      </c>
    </row>
    <row r="91" spans="1:7">
      <c r="A91" s="42"/>
      <c r="B91" s="7"/>
      <c r="D91" s="9"/>
      <c r="F91" s="16"/>
      <c r="G91" s="36"/>
    </row>
    <row r="92" spans="1:7">
      <c r="A92" s="41">
        <v>517.40002400000003</v>
      </c>
      <c r="B92" s="7">
        <f t="shared" si="9"/>
        <v>-3.5999759999999696</v>
      </c>
      <c r="C92">
        <v>521</v>
      </c>
      <c r="D92" s="9">
        <v>-0.8</v>
      </c>
      <c r="F92" s="16">
        <f t="shared" si="7"/>
        <v>517.282044832</v>
      </c>
      <c r="G92" s="36">
        <f t="shared" si="8"/>
        <v>0.1179791680000335</v>
      </c>
    </row>
    <row r="93" spans="1:7">
      <c r="A93" s="42"/>
      <c r="B93" s="7"/>
      <c r="D93" s="9"/>
      <c r="F93" s="16"/>
      <c r="G93" s="36"/>
    </row>
    <row r="94" spans="1:7">
      <c r="A94" s="42"/>
      <c r="B94" s="7"/>
      <c r="D94" s="9"/>
      <c r="F94" s="16"/>
      <c r="G94" s="36"/>
    </row>
    <row r="95" spans="1:7">
      <c r="A95" s="42"/>
      <c r="B95" s="7"/>
      <c r="D95" s="9"/>
      <c r="F95" s="16"/>
      <c r="G95" s="36"/>
    </row>
    <row r="96" spans="1:7">
      <c r="A96" s="42"/>
      <c r="B96" s="7"/>
      <c r="D96" s="9"/>
      <c r="F96" s="16"/>
      <c r="G96" s="36"/>
    </row>
    <row r="97" spans="1:7">
      <c r="A97" s="42"/>
      <c r="B97" s="7"/>
      <c r="D97" s="9"/>
      <c r="F97" s="16"/>
      <c r="G97" s="36"/>
    </row>
    <row r="98" spans="1:7">
      <c r="A98" s="42"/>
      <c r="B98" s="7"/>
      <c r="D98" s="9"/>
      <c r="F98" s="16"/>
      <c r="G98" s="36"/>
    </row>
    <row r="99" spans="1:7">
      <c r="A99" s="42"/>
      <c r="B99" s="7"/>
      <c r="D99" s="9"/>
      <c r="F99" s="16"/>
      <c r="G99" s="36"/>
    </row>
    <row r="100" spans="1:7">
      <c r="B100" s="7"/>
      <c r="C100" s="5"/>
      <c r="D100" s="9"/>
      <c r="F100" s="16"/>
      <c r="G100" s="36"/>
    </row>
    <row r="101" spans="1:7">
      <c r="A101" s="42"/>
      <c r="B101" s="7"/>
      <c r="D101" s="8"/>
      <c r="F101" s="16"/>
      <c r="G101" s="36"/>
    </row>
    <row r="102" spans="1:7">
      <c r="A102" s="42"/>
      <c r="B102" s="7"/>
      <c r="D102" s="8"/>
      <c r="F102" s="16"/>
      <c r="G102" s="36"/>
    </row>
    <row r="103" spans="1:7">
      <c r="A103" s="42"/>
      <c r="B103" s="7"/>
      <c r="D103" s="8"/>
      <c r="F103" s="16"/>
      <c r="G103" s="36"/>
    </row>
    <row r="104" spans="1:7">
      <c r="A104" s="42"/>
      <c r="B104" s="7"/>
      <c r="D104" s="8"/>
      <c r="F104" s="16"/>
      <c r="G104" s="36"/>
    </row>
    <row r="105" spans="1:7">
      <c r="A105" s="42"/>
      <c r="B105" s="7"/>
      <c r="D105" s="8"/>
      <c r="F105" s="16"/>
      <c r="G105" s="36"/>
    </row>
    <row r="106" spans="1:7">
      <c r="A106" s="45"/>
      <c r="B106" s="7"/>
      <c r="D106" s="8"/>
      <c r="F106" s="16"/>
      <c r="G106" s="36"/>
    </row>
    <row r="107" spans="1:7">
      <c r="A107" s="42"/>
      <c r="B107" s="7"/>
      <c r="D107" s="8"/>
      <c r="F107" s="16"/>
      <c r="G107" s="36"/>
    </row>
    <row r="108" spans="1:7">
      <c r="A108" s="42"/>
      <c r="B108" s="7"/>
      <c r="D108" s="8"/>
      <c r="F108" s="16"/>
      <c r="G108" s="36"/>
    </row>
    <row r="109" spans="1:7">
      <c r="A109" s="42"/>
      <c r="B109" s="7"/>
      <c r="D109" s="8"/>
      <c r="F109" s="16"/>
      <c r="G109" s="36"/>
    </row>
    <row r="110" spans="1:7">
      <c r="A110" s="42"/>
      <c r="B110" s="7"/>
      <c r="D110" s="8"/>
      <c r="F110" s="16"/>
      <c r="G110" s="36"/>
    </row>
    <row r="111" spans="1:7">
      <c r="A111" s="42"/>
      <c r="B111" s="7"/>
      <c r="D111" s="8"/>
      <c r="F111" s="16"/>
      <c r="G111" s="36"/>
    </row>
    <row r="112" spans="1:7">
      <c r="A112" s="42"/>
      <c r="B112" s="7"/>
      <c r="D112" s="8"/>
      <c r="F112" s="16"/>
      <c r="G112" s="36"/>
    </row>
    <row r="113" spans="1:7">
      <c r="A113" s="42"/>
      <c r="B113" s="7"/>
      <c r="D113" s="8"/>
      <c r="F113" s="16"/>
      <c r="G113" s="36"/>
    </row>
    <row r="114" spans="1:7">
      <c r="A114" s="40"/>
      <c r="B114" s="7"/>
      <c r="D114" s="8"/>
      <c r="F114" s="16"/>
      <c r="G114" s="36"/>
    </row>
    <row r="115" spans="1:7">
      <c r="A115" s="40"/>
      <c r="B115" s="7"/>
      <c r="D115" s="8"/>
      <c r="F115" s="16"/>
      <c r="G115" s="36"/>
    </row>
    <row r="116" spans="1:7">
      <c r="B116" s="7"/>
      <c r="C116" s="5"/>
      <c r="D116" s="9"/>
      <c r="F116" s="16"/>
      <c r="G116" s="36"/>
    </row>
    <row r="117" spans="1:7">
      <c r="A117" s="42"/>
      <c r="B117" s="7"/>
      <c r="C117" s="5"/>
      <c r="F117" s="16"/>
      <c r="G117" s="36"/>
    </row>
    <row r="118" spans="1:7">
      <c r="A118" s="42"/>
      <c r="B118" s="7"/>
      <c r="C118" s="5"/>
      <c r="F118" s="16"/>
      <c r="G118" s="36"/>
    </row>
    <row r="119" spans="1:7">
      <c r="A119" s="45"/>
      <c r="B119" s="7"/>
      <c r="C119" s="5"/>
      <c r="F119" s="16"/>
      <c r="G119" s="36"/>
    </row>
    <row r="120" spans="1:7">
      <c r="A120" s="42"/>
      <c r="B120" s="7"/>
      <c r="C120" s="5"/>
      <c r="F120" s="16"/>
      <c r="G120" s="36"/>
    </row>
    <row r="121" spans="1:7">
      <c r="A121" s="42"/>
      <c r="B121" s="7"/>
      <c r="C121" s="5"/>
      <c r="F121" s="16"/>
      <c r="G121" s="36"/>
    </row>
    <row r="122" spans="1:7">
      <c r="A122" s="40"/>
      <c r="B122" s="7"/>
      <c r="C122" s="5"/>
      <c r="F122" s="16"/>
      <c r="G122" s="36"/>
    </row>
    <row r="123" spans="1:7">
      <c r="A123" s="40"/>
      <c r="B123" s="7"/>
      <c r="F123" s="16"/>
      <c r="G123" s="36"/>
    </row>
    <row r="124" spans="1:7">
      <c r="A124" s="40"/>
      <c r="B124" s="7"/>
      <c r="F124" s="16"/>
      <c r="G124" s="36"/>
    </row>
    <row r="125" spans="1:7">
      <c r="A125" s="40"/>
      <c r="B125" s="7"/>
      <c r="C125" s="5"/>
      <c r="F125" s="16"/>
      <c r="G125" s="36"/>
    </row>
    <row r="126" spans="1:7">
      <c r="A126" s="40"/>
      <c r="B126" s="7"/>
      <c r="C126" s="5"/>
      <c r="F126" s="16"/>
      <c r="G126" s="36"/>
    </row>
    <row r="127" spans="1:7">
      <c r="C127" s="5"/>
    </row>
    <row r="128" spans="1:7">
      <c r="C128" s="5"/>
    </row>
  </sheetData>
  <sortState ref="C117:C122">
    <sortCondition ref="C117"/>
  </sortState>
  <phoneticPr fontId="2" type="noConversion"/>
  <pageMargins left="0.75" right="0.75" top="1" bottom="1" header="0.51180555555555496" footer="0.51180555555555496"/>
  <pageSetup firstPageNumber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abSelected="1" workbookViewId="0">
      <selection activeCell="L6" sqref="L6"/>
    </sheetView>
  </sheetViews>
  <sheetFormatPr baseColWidth="10" defaultColWidth="8.83203125" defaultRowHeight="15" x14ac:dyDescent="0"/>
  <sheetData>
    <row r="1" spans="1:13">
      <c r="A1" s="1" t="s">
        <v>38</v>
      </c>
      <c r="B1" s="1"/>
      <c r="C1" s="20" t="s">
        <v>23</v>
      </c>
      <c r="D1" s="21">
        <v>57.2958</v>
      </c>
      <c r="G1">
        <f xml:space="preserve"> 40/1000*D1</f>
        <v>2.2918319999999999</v>
      </c>
    </row>
    <row r="2" spans="1:13">
      <c r="A2" s="22"/>
      <c r="B2" s="23" t="s">
        <v>24</v>
      </c>
      <c r="C2" s="24">
        <v>1.7094E-3</v>
      </c>
      <c r="D2" s="25" t="s">
        <v>25</v>
      </c>
      <c r="E2" s="24"/>
      <c r="F2" s="26">
        <v>9.7941443000000003E-2</v>
      </c>
      <c r="G2" s="27" t="s">
        <v>26</v>
      </c>
      <c r="L2" s="22" t="s">
        <v>32</v>
      </c>
    </row>
    <row r="3" spans="1:13">
      <c r="A3" s="28" t="s">
        <v>3</v>
      </c>
      <c r="B3" s="28" t="s">
        <v>27</v>
      </c>
      <c r="C3" s="28" t="s">
        <v>28</v>
      </c>
      <c r="D3" s="28" t="s">
        <v>29</v>
      </c>
      <c r="E3" s="28" t="s">
        <v>29</v>
      </c>
      <c r="G3" s="28" t="s">
        <v>30</v>
      </c>
      <c r="H3" s="28" t="s">
        <v>31</v>
      </c>
      <c r="K3" s="22"/>
    </row>
    <row r="4" spans="1:13">
      <c r="A4" s="29"/>
      <c r="B4" s="30"/>
      <c r="C4" s="5"/>
      <c r="G4" s="22"/>
      <c r="H4" s="31"/>
      <c r="I4" t="e">
        <f>C4+$N$4*D4+$N$5*D4*D4+$N$6*D4*D4*D4+#REF!*C4*D4+$N$7*C4*D4*D4+$N$8*C4*D4*D4*D4</f>
        <v>#REF!</v>
      </c>
      <c r="J4" s="32" t="e">
        <f>I4-A4</f>
        <v>#REF!</v>
      </c>
      <c r="K4" s="22" t="s">
        <v>6</v>
      </c>
      <c r="L4" s="33">
        <v>-2.5623E-2</v>
      </c>
      <c r="M4" t="s">
        <v>33</v>
      </c>
    </row>
    <row r="5" spans="1:13">
      <c r="A5" s="29"/>
      <c r="B5" s="30"/>
      <c r="G5" s="22"/>
      <c r="H5" s="31"/>
      <c r="I5" t="e">
        <f>#REF!+$N$4*D5+$N$5*D5*D5+$N$6*D5*D5*D5+#REF!*#REF!*D5+$N$7*#REF!*D5*D5+$N$8*#REF!*D5*D5*D5</f>
        <v>#REF!</v>
      </c>
      <c r="J5" s="32" t="e">
        <f t="shared" ref="J5:J8" si="0">I5-A5</f>
        <v>#REF!</v>
      </c>
      <c r="K5" s="22" t="s">
        <v>8</v>
      </c>
      <c r="L5" s="33">
        <v>-0.48763400000000001</v>
      </c>
      <c r="M5" t="s">
        <v>34</v>
      </c>
    </row>
    <row r="6" spans="1:13">
      <c r="A6" s="42">
        <v>-20.6</v>
      </c>
      <c r="B6" s="30">
        <f t="shared" ref="B6:B57" si="1">A6-C6</f>
        <v>-4</v>
      </c>
      <c r="C6">
        <v>-16.600000000000001</v>
      </c>
      <c r="D6">
        <v>3</v>
      </c>
      <c r="E6">
        <v>3</v>
      </c>
      <c r="G6" s="22">
        <f t="shared" ref="G6:G56" si="2">C6+$L$4*D6+$L$5*D6^2+$L$6*C6*D6</f>
        <v>-21.077078799999999</v>
      </c>
      <c r="H6" s="31">
        <f t="shared" ref="H6:H56" si="3">A6-G6</f>
        <v>0.47707879999999747</v>
      </c>
      <c r="I6" t="e">
        <f>#REF!+$N$4*D6+$N$5*D6*D6+$N$6*D6*D6*D6+#REF!*#REF!*D6+$N$7*#REF!*D6*D6+$N$8*#REF!*D6*D6*D6</f>
        <v>#REF!</v>
      </c>
      <c r="J6" s="32" t="e">
        <f t="shared" si="0"/>
        <v>#REF!</v>
      </c>
      <c r="K6" s="22" t="s">
        <v>16</v>
      </c>
      <c r="L6" s="33">
        <v>2.31E-4</v>
      </c>
      <c r="M6" t="s">
        <v>35</v>
      </c>
    </row>
    <row r="7" spans="1:13">
      <c r="A7" s="42">
        <v>92.599997999999999</v>
      </c>
      <c r="B7" s="30">
        <f t="shared" si="1"/>
        <v>-4</v>
      </c>
      <c r="C7">
        <v>96.599997999999999</v>
      </c>
      <c r="D7">
        <v>3</v>
      </c>
      <c r="E7">
        <v>3</v>
      </c>
      <c r="G7" s="22">
        <f t="shared" si="2"/>
        <v>92.201366798614004</v>
      </c>
      <c r="H7" s="31">
        <f t="shared" si="3"/>
        <v>0.39863120138599584</v>
      </c>
      <c r="I7" t="e">
        <f>#REF!+$N$4*D7+$N$5*D7*D7+$N$6*D7*D7*D7+#REF!*#REF!*D7+$N$7*#REF!*D7*D7+$N$8*#REF!*D7*D7*D7</f>
        <v>#REF!</v>
      </c>
      <c r="J7" s="32" t="e">
        <f t="shared" si="0"/>
        <v>#REF!</v>
      </c>
      <c r="M7" t="s">
        <v>36</v>
      </c>
    </row>
    <row r="8" spans="1:13">
      <c r="A8" s="42">
        <v>167.800003</v>
      </c>
      <c r="B8" s="30">
        <f t="shared" si="1"/>
        <v>-4</v>
      </c>
      <c r="C8">
        <v>171.800003</v>
      </c>
      <c r="D8">
        <v>3</v>
      </c>
      <c r="E8">
        <v>3</v>
      </c>
      <c r="G8" s="22">
        <f t="shared" si="2"/>
        <v>167.453485402079</v>
      </c>
      <c r="H8" s="31">
        <f t="shared" si="3"/>
        <v>0.34651759792100734</v>
      </c>
      <c r="I8" t="e">
        <f>#REF!+$N$4*D8+$N$5*D8*D8+$N$6*D8*D8*D8+#REF!*#REF!*D8+$N$7*#REF!*D8*D8+$N$8*#REF!*D8*D8*D8</f>
        <v>#REF!</v>
      </c>
      <c r="J8" s="32" t="e">
        <f t="shared" si="0"/>
        <v>#REF!</v>
      </c>
      <c r="M8" t="s">
        <v>37</v>
      </c>
    </row>
    <row r="9" spans="1:13">
      <c r="A9" s="42">
        <v>357.39999399999999</v>
      </c>
      <c r="B9" s="30">
        <f t="shared" si="1"/>
        <v>-3.6000060000000076</v>
      </c>
      <c r="C9">
        <v>361</v>
      </c>
      <c r="D9">
        <v>3</v>
      </c>
      <c r="E9">
        <v>3</v>
      </c>
      <c r="G9" s="22">
        <f t="shared" si="2"/>
        <v>356.78459800000002</v>
      </c>
      <c r="H9" s="31">
        <f t="shared" si="3"/>
        <v>0.61539599999997563</v>
      </c>
    </row>
    <row r="10" spans="1:13">
      <c r="A10" s="42">
        <v>471.39999399999999</v>
      </c>
      <c r="B10" s="30">
        <f t="shared" si="1"/>
        <v>-4</v>
      </c>
      <c r="C10">
        <v>475.39999399999999</v>
      </c>
      <c r="D10">
        <v>3</v>
      </c>
      <c r="E10">
        <v>3</v>
      </c>
      <c r="G10" s="22">
        <f t="shared" si="2"/>
        <v>471.263871195842</v>
      </c>
      <c r="H10" s="31">
        <f t="shared" si="3"/>
        <v>0.13612280415799205</v>
      </c>
    </row>
    <row r="11" spans="1:13">
      <c r="A11" s="42">
        <v>516.59997599999997</v>
      </c>
      <c r="B11" s="30">
        <f t="shared" si="1"/>
        <v>-4.4000240000000304</v>
      </c>
      <c r="C11">
        <v>521</v>
      </c>
      <c r="D11">
        <v>3</v>
      </c>
      <c r="G11" s="22"/>
      <c r="H11" s="31"/>
    </row>
    <row r="12" spans="1:13">
      <c r="A12" s="42"/>
      <c r="B12" s="30"/>
      <c r="G12" s="22"/>
      <c r="H12" s="31"/>
    </row>
    <row r="13" spans="1:13">
      <c r="A13" s="42"/>
      <c r="B13" s="30"/>
      <c r="G13" s="22"/>
      <c r="H13" s="31"/>
    </row>
    <row r="14" spans="1:13">
      <c r="A14" s="42"/>
      <c r="B14" s="30"/>
      <c r="G14" s="22"/>
      <c r="H14" s="31"/>
    </row>
    <row r="15" spans="1:13">
      <c r="A15" s="42"/>
      <c r="B15" s="30"/>
      <c r="G15" s="22"/>
      <c r="H15" s="31"/>
    </row>
    <row r="16" spans="1:13">
      <c r="A16" s="42"/>
      <c r="B16" s="30"/>
      <c r="G16" s="22"/>
      <c r="H16" s="31"/>
    </row>
    <row r="17" spans="1:8">
      <c r="A17" s="42"/>
      <c r="B17" s="30"/>
      <c r="G17" s="22"/>
      <c r="H17" s="31"/>
    </row>
    <row r="18" spans="1:8">
      <c r="A18" s="42"/>
      <c r="B18" s="30"/>
      <c r="G18" s="22"/>
      <c r="H18" s="31"/>
    </row>
    <row r="19" spans="1:8">
      <c r="B19" s="30"/>
      <c r="G19" s="22"/>
      <c r="H19" s="31"/>
    </row>
    <row r="20" spans="1:8">
      <c r="A20" s="42">
        <v>-20.6</v>
      </c>
      <c r="B20" s="30">
        <f t="shared" si="1"/>
        <v>-2.8000010000000017</v>
      </c>
      <c r="C20">
        <v>-17.799999</v>
      </c>
      <c r="D20">
        <v>2</v>
      </c>
      <c r="E20">
        <v>2</v>
      </c>
      <c r="G20" s="22">
        <f t="shared" si="2"/>
        <v>-19.810004599537997</v>
      </c>
      <c r="H20" s="31">
        <f t="shared" si="3"/>
        <v>-0.78999540046200423</v>
      </c>
    </row>
    <row r="21" spans="1:8">
      <c r="A21" s="42">
        <v>92.599997999999999</v>
      </c>
      <c r="B21" s="30">
        <f t="shared" si="1"/>
        <v>-2.4000020000000006</v>
      </c>
      <c r="C21">
        <v>95</v>
      </c>
      <c r="D21">
        <v>2</v>
      </c>
      <c r="E21">
        <v>2</v>
      </c>
      <c r="G21" s="22">
        <f t="shared" si="2"/>
        <v>93.042107999999999</v>
      </c>
      <c r="H21" s="31">
        <f t="shared" si="3"/>
        <v>-0.44210999999999956</v>
      </c>
    </row>
    <row r="22" spans="1:8">
      <c r="A22" s="42">
        <v>167.800003</v>
      </c>
      <c r="B22" s="30">
        <f t="shared" si="1"/>
        <v>-2.3999939999999924</v>
      </c>
      <c r="C22">
        <v>170.199997</v>
      </c>
      <c r="D22">
        <v>2</v>
      </c>
      <c r="E22">
        <v>2</v>
      </c>
      <c r="G22" s="22">
        <f t="shared" si="2"/>
        <v>168.276847398614</v>
      </c>
      <c r="H22" s="31">
        <f t="shared" si="3"/>
        <v>-0.47684439861399142</v>
      </c>
    </row>
    <row r="23" spans="1:8">
      <c r="A23" s="42">
        <v>357.39999399999999</v>
      </c>
      <c r="B23" s="30">
        <f t="shared" si="1"/>
        <v>-2.8000180000000228</v>
      </c>
      <c r="C23">
        <v>360.20001200000002</v>
      </c>
      <c r="D23">
        <v>2</v>
      </c>
      <c r="E23">
        <v>2</v>
      </c>
      <c r="G23" s="22">
        <f t="shared" si="2"/>
        <v>358.36464240554403</v>
      </c>
      <c r="H23" s="31">
        <f t="shared" si="3"/>
        <v>-0.96464840554403963</v>
      </c>
    </row>
    <row r="24" spans="1:8">
      <c r="A24" s="42">
        <v>471.39999399999999</v>
      </c>
      <c r="B24" s="30">
        <f t="shared" si="1"/>
        <v>-2.3999939999999924</v>
      </c>
      <c r="C24">
        <v>473.79998799999998</v>
      </c>
      <c r="D24">
        <v>2</v>
      </c>
      <c r="E24">
        <v>2</v>
      </c>
      <c r="G24" s="22">
        <f t="shared" si="2"/>
        <v>472.01710159445599</v>
      </c>
      <c r="H24" s="31">
        <f t="shared" si="3"/>
        <v>-0.61710759445600161</v>
      </c>
    </row>
    <row r="25" spans="1:8">
      <c r="A25" s="42">
        <v>516.59997599999997</v>
      </c>
      <c r="B25" s="30">
        <f t="shared" si="1"/>
        <v>-2.4000240000000304</v>
      </c>
      <c r="C25">
        <v>519</v>
      </c>
      <c r="D25">
        <v>2</v>
      </c>
      <c r="G25" s="22"/>
      <c r="H25" s="31"/>
    </row>
    <row r="26" spans="1:8">
      <c r="A26" s="42"/>
      <c r="B26" s="30"/>
      <c r="G26" s="22"/>
      <c r="H26" s="31"/>
    </row>
    <row r="27" spans="1:8">
      <c r="A27" s="42"/>
      <c r="B27" s="30"/>
      <c r="G27" s="22"/>
      <c r="H27" s="31"/>
    </row>
    <row r="28" spans="1:8">
      <c r="A28" s="42"/>
      <c r="B28" s="30"/>
      <c r="G28" s="22"/>
      <c r="H28" s="31"/>
    </row>
    <row r="29" spans="1:8">
      <c r="A29" s="42"/>
      <c r="B29" s="30"/>
      <c r="G29" s="22"/>
      <c r="H29" s="31"/>
    </row>
    <row r="30" spans="1:8">
      <c r="A30" s="42"/>
      <c r="B30" s="30"/>
      <c r="G30" s="22"/>
      <c r="H30" s="31"/>
    </row>
    <row r="31" spans="1:8">
      <c r="A31" s="42"/>
      <c r="B31" s="30"/>
      <c r="G31" s="22"/>
      <c r="H31" s="31"/>
    </row>
    <row r="32" spans="1:8">
      <c r="A32" s="42"/>
      <c r="B32" s="30"/>
      <c r="G32" s="22"/>
      <c r="H32" s="31"/>
    </row>
    <row r="33" spans="1:8">
      <c r="A33" s="42"/>
      <c r="B33" s="30"/>
      <c r="G33" s="22"/>
      <c r="H33" s="31"/>
    </row>
    <row r="34" spans="1:8">
      <c r="A34" s="42"/>
      <c r="B34" s="30"/>
      <c r="G34" s="22"/>
      <c r="H34" s="31"/>
    </row>
    <row r="35" spans="1:8">
      <c r="B35" s="30"/>
      <c r="G35" s="22"/>
      <c r="H35" s="31"/>
    </row>
    <row r="36" spans="1:8">
      <c r="A36" s="42">
        <v>-20.6</v>
      </c>
      <c r="B36" s="30">
        <f t="shared" si="1"/>
        <v>-0.80000100000000174</v>
      </c>
      <c r="C36">
        <v>-19.799999</v>
      </c>
      <c r="D36">
        <v>1</v>
      </c>
      <c r="E36">
        <v>1</v>
      </c>
      <c r="G36" s="22">
        <f t="shared" si="2"/>
        <v>-20.317829799768997</v>
      </c>
      <c r="H36" s="31">
        <f t="shared" si="3"/>
        <v>-0.28217020023100403</v>
      </c>
    </row>
    <row r="37" spans="1:8">
      <c r="A37" s="42">
        <v>92.599997999999999</v>
      </c>
      <c r="B37" s="30">
        <f t="shared" si="1"/>
        <v>-0.40000200000000063</v>
      </c>
      <c r="C37">
        <v>93</v>
      </c>
      <c r="D37">
        <v>1</v>
      </c>
      <c r="E37">
        <v>1</v>
      </c>
      <c r="G37" s="22">
        <f t="shared" si="2"/>
        <v>92.508226000000008</v>
      </c>
      <c r="H37" s="31">
        <f t="shared" si="3"/>
        <v>9.1771999999991749E-2</v>
      </c>
    </row>
    <row r="38" spans="1:8">
      <c r="A38" s="42">
        <v>167.800003</v>
      </c>
      <c r="B38" s="30">
        <f t="shared" si="1"/>
        <v>-0.39999399999999241</v>
      </c>
      <c r="C38">
        <v>168.199997</v>
      </c>
      <c r="D38">
        <v>1</v>
      </c>
      <c r="E38">
        <v>1</v>
      </c>
      <c r="G38" s="22">
        <f t="shared" si="2"/>
        <v>167.72559419930698</v>
      </c>
      <c r="H38" s="31">
        <f t="shared" si="3"/>
        <v>7.4408800693021249E-2</v>
      </c>
    </row>
    <row r="39" spans="1:8">
      <c r="A39" s="42">
        <v>357.39999399999999</v>
      </c>
      <c r="B39" s="30">
        <f t="shared" si="1"/>
        <v>-0.80001800000002277</v>
      </c>
      <c r="C39">
        <v>358.20001200000002</v>
      </c>
      <c r="D39">
        <v>1</v>
      </c>
      <c r="E39">
        <v>1</v>
      </c>
      <c r="G39" s="22">
        <f t="shared" si="2"/>
        <v>357.76949920277201</v>
      </c>
      <c r="H39" s="31">
        <f t="shared" si="3"/>
        <v>-0.36950520277201804</v>
      </c>
    </row>
    <row r="40" spans="1:8">
      <c r="A40" s="42">
        <v>471.39999399999999</v>
      </c>
      <c r="B40" s="30">
        <f t="shared" si="1"/>
        <v>-0.39999399999999241</v>
      </c>
      <c r="C40">
        <v>471.79998799999998</v>
      </c>
      <c r="D40">
        <v>1</v>
      </c>
      <c r="E40">
        <v>1</v>
      </c>
      <c r="G40" s="22">
        <f t="shared" si="2"/>
        <v>471.39571679722798</v>
      </c>
      <c r="H40" s="31">
        <f t="shared" si="3"/>
        <v>4.2772027720161532E-3</v>
      </c>
    </row>
    <row r="41" spans="1:8">
      <c r="A41" s="42">
        <v>516.59997599999997</v>
      </c>
      <c r="B41" s="30">
        <f t="shared" si="1"/>
        <v>-0.40002400000003036</v>
      </c>
      <c r="C41">
        <v>517</v>
      </c>
      <c r="D41">
        <v>1</v>
      </c>
      <c r="G41" s="22"/>
      <c r="H41" s="31"/>
    </row>
    <row r="42" spans="1:8">
      <c r="A42" s="42"/>
      <c r="B42" s="30"/>
      <c r="G42" s="22"/>
      <c r="H42" s="31"/>
    </row>
    <row r="43" spans="1:8">
      <c r="A43" s="42"/>
      <c r="B43" s="30"/>
      <c r="G43" s="22"/>
      <c r="H43" s="31"/>
    </row>
    <row r="44" spans="1:8">
      <c r="A44" s="42"/>
      <c r="B44" s="30"/>
      <c r="G44" s="22"/>
      <c r="H44" s="31"/>
    </row>
    <row r="45" spans="1:8">
      <c r="A45" s="42"/>
      <c r="B45" s="30"/>
      <c r="G45" s="22"/>
      <c r="H45" s="31"/>
    </row>
    <row r="46" spans="1:8">
      <c r="A46" s="42"/>
      <c r="B46" s="30"/>
      <c r="G46" s="22"/>
      <c r="H46" s="31"/>
    </row>
    <row r="47" spans="1:8">
      <c r="A47" s="42"/>
      <c r="B47" s="30"/>
      <c r="G47" s="22"/>
      <c r="H47" s="31"/>
    </row>
    <row r="48" spans="1:8">
      <c r="A48" s="42"/>
      <c r="B48" s="30"/>
      <c r="G48" s="22"/>
      <c r="H48" s="31"/>
    </row>
    <row r="49" spans="1:8">
      <c r="A49" s="42"/>
      <c r="B49" s="30"/>
      <c r="G49" s="22"/>
      <c r="H49" s="31"/>
    </row>
    <row r="50" spans="1:8">
      <c r="A50" s="42"/>
      <c r="B50" s="30"/>
      <c r="G50" s="22"/>
      <c r="H50" s="31"/>
    </row>
    <row r="51" spans="1:8">
      <c r="B51" s="30"/>
      <c r="G51" s="22"/>
      <c r="H51" s="31"/>
    </row>
    <row r="52" spans="1:8">
      <c r="A52" s="41">
        <v>-20.6</v>
      </c>
      <c r="B52" s="30">
        <f t="shared" si="1"/>
        <v>0</v>
      </c>
      <c r="C52" s="41">
        <v>-20.6</v>
      </c>
      <c r="D52">
        <v>0</v>
      </c>
      <c r="E52">
        <v>0</v>
      </c>
      <c r="G52" s="22">
        <f t="shared" si="2"/>
        <v>-20.6</v>
      </c>
      <c r="H52" s="31">
        <f t="shared" si="3"/>
        <v>0</v>
      </c>
    </row>
    <row r="53" spans="1:8">
      <c r="A53" s="41">
        <v>92.599997999999999</v>
      </c>
      <c r="B53" s="30">
        <f t="shared" si="1"/>
        <v>0</v>
      </c>
      <c r="C53" s="41">
        <v>92.599997999999999</v>
      </c>
      <c r="D53">
        <v>0</v>
      </c>
      <c r="E53">
        <v>0</v>
      </c>
      <c r="G53" s="22">
        <f t="shared" si="2"/>
        <v>92.599997999999999</v>
      </c>
      <c r="H53" s="31">
        <f t="shared" si="3"/>
        <v>0</v>
      </c>
    </row>
    <row r="54" spans="1:8">
      <c r="A54" s="41">
        <v>167.800003</v>
      </c>
      <c r="B54" s="30">
        <f t="shared" si="1"/>
        <v>0</v>
      </c>
      <c r="C54" s="41">
        <v>167.800003</v>
      </c>
      <c r="D54">
        <v>0</v>
      </c>
      <c r="E54">
        <v>0</v>
      </c>
      <c r="G54" s="22">
        <f t="shared" si="2"/>
        <v>167.800003</v>
      </c>
      <c r="H54" s="31">
        <f t="shared" si="3"/>
        <v>0</v>
      </c>
    </row>
    <row r="55" spans="1:8">
      <c r="A55" s="41">
        <v>357.39999399999999</v>
      </c>
      <c r="B55" s="30">
        <f t="shared" si="1"/>
        <v>0</v>
      </c>
      <c r="C55" s="41">
        <v>357.39999399999999</v>
      </c>
      <c r="D55">
        <v>0</v>
      </c>
      <c r="E55">
        <v>0</v>
      </c>
      <c r="G55" s="22">
        <f t="shared" si="2"/>
        <v>357.39999399999999</v>
      </c>
      <c r="H55" s="31">
        <f t="shared" si="3"/>
        <v>0</v>
      </c>
    </row>
    <row r="56" spans="1:8">
      <c r="A56" s="41">
        <v>471.39999399999999</v>
      </c>
      <c r="B56" s="30">
        <f t="shared" si="1"/>
        <v>0</v>
      </c>
      <c r="C56" s="41">
        <v>471.39999399999999</v>
      </c>
      <c r="D56">
        <v>0</v>
      </c>
      <c r="E56">
        <v>0</v>
      </c>
      <c r="G56" s="22">
        <f t="shared" si="2"/>
        <v>471.39999399999999</v>
      </c>
      <c r="H56" s="31">
        <f t="shared" si="3"/>
        <v>0</v>
      </c>
    </row>
    <row r="57" spans="1:8">
      <c r="A57" s="41">
        <v>516.59997599999997</v>
      </c>
      <c r="B57" s="30">
        <f t="shared" si="1"/>
        <v>0</v>
      </c>
      <c r="C57" s="41">
        <v>516.59997599999997</v>
      </c>
      <c r="D57">
        <v>0</v>
      </c>
      <c r="G57" s="22"/>
      <c r="H57" s="31"/>
    </row>
    <row r="58" spans="1:8">
      <c r="A58" s="42"/>
      <c r="B58" s="30"/>
      <c r="C58" s="41"/>
      <c r="G58" s="22"/>
      <c r="H58" s="31"/>
    </row>
    <row r="59" spans="1:8">
      <c r="A59" s="42"/>
      <c r="B59" s="30"/>
      <c r="C59" s="41"/>
      <c r="G59" s="22"/>
      <c r="H59" s="31"/>
    </row>
    <row r="60" spans="1:8">
      <c r="A60" s="42"/>
      <c r="B60" s="30"/>
      <c r="C60" s="41"/>
      <c r="G60" s="22"/>
      <c r="H60" s="31"/>
    </row>
    <row r="61" spans="1:8">
      <c r="A61" s="42"/>
      <c r="B61" s="30"/>
      <c r="C61" s="41"/>
      <c r="G61" s="22"/>
      <c r="H61" s="31"/>
    </row>
    <row r="62" spans="1:8">
      <c r="A62" s="42"/>
      <c r="B62" s="30"/>
      <c r="C62" s="41"/>
      <c r="G62" s="22"/>
      <c r="H62" s="31"/>
    </row>
    <row r="63" spans="1:8">
      <c r="A63" s="42"/>
      <c r="B63" s="30"/>
      <c r="C63" s="41"/>
      <c r="G63" s="22"/>
      <c r="H63" s="31"/>
    </row>
    <row r="64" spans="1:8">
      <c r="A64" s="42"/>
      <c r="B64" s="30"/>
      <c r="C64" s="41"/>
      <c r="G64" s="22"/>
      <c r="H64" s="31"/>
    </row>
    <row r="65" spans="1:8">
      <c r="A65" s="42"/>
      <c r="B65" s="30"/>
      <c r="C65" s="41"/>
      <c r="G65" s="22"/>
      <c r="H65" s="31"/>
    </row>
    <row r="66" spans="1:8">
      <c r="A66" s="42"/>
      <c r="B66" s="30"/>
      <c r="C66" s="41"/>
      <c r="G66" s="22"/>
      <c r="H66" s="31"/>
    </row>
    <row r="67" spans="1:8">
      <c r="B67" s="30"/>
      <c r="G67" s="22"/>
      <c r="H67" s="31"/>
    </row>
    <row r="68" spans="1:8">
      <c r="A68" s="42">
        <v>-20.6</v>
      </c>
      <c r="B68" s="30">
        <f t="shared" ref="B68:B105" si="4">A68-C68</f>
        <v>-0.80000100000000174</v>
      </c>
      <c r="C68">
        <v>-19.799999</v>
      </c>
      <c r="D68">
        <v>-1</v>
      </c>
      <c r="G68" s="22">
        <f t="shared" ref="G68:G104" si="5">C68+$L$4*D68+$L$5*D68^2+$L$6*C68*D68</f>
        <v>-20.257436200231002</v>
      </c>
      <c r="H68" s="31">
        <f t="shared" ref="H68:H104" si="6">A68-G68</f>
        <v>-0.34256379976899964</v>
      </c>
    </row>
    <row r="69" spans="1:8">
      <c r="A69" s="42">
        <v>92.599997999999999</v>
      </c>
      <c r="B69" s="30">
        <f t="shared" si="4"/>
        <v>-0.40000200000000063</v>
      </c>
      <c r="C69">
        <v>93</v>
      </c>
      <c r="D69">
        <v>-1</v>
      </c>
      <c r="G69" s="22">
        <f t="shared" si="5"/>
        <v>92.516505999999993</v>
      </c>
      <c r="H69" s="31">
        <f t="shared" si="6"/>
        <v>8.3492000000006783E-2</v>
      </c>
    </row>
    <row r="70" spans="1:8">
      <c r="A70" s="42">
        <v>167.800003</v>
      </c>
      <c r="B70" s="30">
        <f t="shared" si="4"/>
        <v>-0.80000300000000379</v>
      </c>
      <c r="C70">
        <v>168.60000600000001</v>
      </c>
      <c r="D70">
        <v>-1</v>
      </c>
      <c r="G70" s="22">
        <f t="shared" si="5"/>
        <v>168.099048398614</v>
      </c>
      <c r="H70" s="31">
        <f t="shared" si="6"/>
        <v>-0.29904539861399826</v>
      </c>
    </row>
    <row r="71" spans="1:8">
      <c r="A71" s="42">
        <v>357.39999399999999</v>
      </c>
      <c r="B71" s="30">
        <f t="shared" si="4"/>
        <v>-1.2000120000000152</v>
      </c>
      <c r="C71">
        <v>358.60000600000001</v>
      </c>
      <c r="D71">
        <v>-1</v>
      </c>
      <c r="G71" s="22">
        <f t="shared" si="5"/>
        <v>358.05515839861397</v>
      </c>
      <c r="H71" s="31">
        <f t="shared" si="6"/>
        <v>-0.65516439861397657</v>
      </c>
    </row>
    <row r="72" spans="1:8">
      <c r="A72" s="42">
        <v>471.39999399999999</v>
      </c>
      <c r="B72" s="30">
        <f t="shared" si="4"/>
        <v>-0.80001800000002277</v>
      </c>
      <c r="C72">
        <v>472.20001200000002</v>
      </c>
      <c r="D72">
        <v>-1</v>
      </c>
      <c r="G72" s="22">
        <f t="shared" si="5"/>
        <v>471.62892279722797</v>
      </c>
      <c r="H72" s="31">
        <f t="shared" si="6"/>
        <v>-0.22892879722797943</v>
      </c>
    </row>
    <row r="73" spans="1:8">
      <c r="A73" s="42">
        <v>516.59997599999997</v>
      </c>
      <c r="B73" s="30">
        <f t="shared" si="4"/>
        <v>-0.80004800000006071</v>
      </c>
      <c r="C73">
        <v>517.40002400000003</v>
      </c>
      <c r="D73">
        <v>-1</v>
      </c>
      <c r="G73" s="22"/>
      <c r="H73" s="31"/>
    </row>
    <row r="74" spans="1:8">
      <c r="A74" s="41"/>
      <c r="B74" s="30"/>
      <c r="D74">
        <v>-1</v>
      </c>
      <c r="G74" s="22"/>
      <c r="H74" s="31"/>
    </row>
    <row r="75" spans="1:8">
      <c r="A75" s="41"/>
      <c r="B75" s="30"/>
      <c r="D75">
        <v>-1</v>
      </c>
      <c r="G75" s="22"/>
      <c r="H75" s="31"/>
    </row>
    <row r="76" spans="1:8">
      <c r="A76" s="41"/>
      <c r="B76" s="30"/>
      <c r="G76" s="22"/>
      <c r="H76" s="31"/>
    </row>
    <row r="77" spans="1:8">
      <c r="A77" s="41"/>
      <c r="B77" s="30"/>
      <c r="G77" s="22"/>
      <c r="H77" s="31"/>
    </row>
    <row r="78" spans="1:8">
      <c r="A78" s="41"/>
      <c r="B78" s="30"/>
      <c r="G78" s="22"/>
      <c r="H78" s="31"/>
    </row>
    <row r="79" spans="1:8">
      <c r="A79" s="41"/>
      <c r="B79" s="30"/>
      <c r="G79" s="22"/>
      <c r="H79" s="31"/>
    </row>
    <row r="80" spans="1:8">
      <c r="A80" s="41"/>
      <c r="B80" s="30"/>
      <c r="G80" s="22"/>
      <c r="H80" s="31"/>
    </row>
    <row r="81" spans="1:8">
      <c r="A81" s="41"/>
      <c r="B81" s="30"/>
      <c r="G81" s="22"/>
      <c r="H81" s="31"/>
    </row>
    <row r="82" spans="1:8">
      <c r="A82" s="41"/>
      <c r="B82" s="30"/>
      <c r="G82" s="22"/>
      <c r="H82" s="31"/>
    </row>
    <row r="83" spans="1:8">
      <c r="B83" s="30"/>
      <c r="G83" s="22"/>
      <c r="H83" s="31"/>
    </row>
    <row r="84" spans="1:8">
      <c r="A84" s="42">
        <v>-20.6</v>
      </c>
      <c r="B84" s="30">
        <f t="shared" si="4"/>
        <v>-2.8000010000000017</v>
      </c>
      <c r="C84">
        <v>-17.799999</v>
      </c>
      <c r="D84">
        <v>-2</v>
      </c>
      <c r="G84" s="22">
        <f t="shared" si="5"/>
        <v>-19.691065400462001</v>
      </c>
      <c r="H84" s="31">
        <f t="shared" si="6"/>
        <v>-0.90893459953800004</v>
      </c>
    </row>
    <row r="85" spans="1:8">
      <c r="A85" s="42">
        <v>92.599997999999999</v>
      </c>
      <c r="B85" s="30">
        <f t="shared" si="4"/>
        <v>-2.4000020000000006</v>
      </c>
      <c r="C85">
        <v>95</v>
      </c>
      <c r="D85">
        <v>-2</v>
      </c>
      <c r="G85" s="22">
        <f t="shared" si="5"/>
        <v>93.056820000000002</v>
      </c>
      <c r="H85" s="31">
        <f t="shared" si="6"/>
        <v>-0.4568220000000025</v>
      </c>
    </row>
    <row r="86" spans="1:8">
      <c r="A86" s="42">
        <v>167.800003</v>
      </c>
      <c r="B86" s="30">
        <f t="shared" si="4"/>
        <v>-2.3999939999999924</v>
      </c>
      <c r="C86">
        <v>170.199997</v>
      </c>
      <c r="D86">
        <v>-2</v>
      </c>
      <c r="G86" s="22">
        <f t="shared" si="5"/>
        <v>168.222074601386</v>
      </c>
      <c r="H86" s="31">
        <f t="shared" si="6"/>
        <v>-0.4220716013859942</v>
      </c>
    </row>
    <row r="87" spans="1:8">
      <c r="A87" s="42">
        <v>357.39999399999999</v>
      </c>
      <c r="B87" s="30">
        <f t="shared" si="4"/>
        <v>-2.8000180000000228</v>
      </c>
      <c r="C87">
        <v>360.20001200000002</v>
      </c>
      <c r="D87">
        <v>-2</v>
      </c>
      <c r="G87" s="22">
        <f t="shared" si="5"/>
        <v>358.134309594456</v>
      </c>
      <c r="H87" s="31">
        <f t="shared" si="6"/>
        <v>-0.73431559445600669</v>
      </c>
    </row>
    <row r="88" spans="1:8">
      <c r="A88" s="42">
        <v>471.39999399999999</v>
      </c>
      <c r="B88" s="30">
        <f t="shared" si="4"/>
        <v>-2.8000180000000228</v>
      </c>
      <c r="C88">
        <v>474.20001200000002</v>
      </c>
      <c r="D88">
        <v>-2</v>
      </c>
      <c r="G88" s="22">
        <f t="shared" si="5"/>
        <v>472.08164159445602</v>
      </c>
      <c r="H88" s="31">
        <f t="shared" si="6"/>
        <v>-0.68164759445602385</v>
      </c>
    </row>
    <row r="89" spans="1:8">
      <c r="A89" s="42">
        <v>516.59997599999997</v>
      </c>
      <c r="B89" s="30">
        <f t="shared" si="4"/>
        <v>-2.8000480000000607</v>
      </c>
      <c r="C89">
        <v>519.40002400000003</v>
      </c>
      <c r="D89">
        <v>-2</v>
      </c>
      <c r="G89" s="22"/>
      <c r="H89" s="31"/>
    </row>
    <row r="90" spans="1:8">
      <c r="A90" s="42"/>
      <c r="B90" s="30"/>
      <c r="G90" s="22"/>
      <c r="H90" s="31"/>
    </row>
    <row r="91" spans="1:8">
      <c r="A91" s="42"/>
      <c r="B91" s="30"/>
      <c r="G91" s="22"/>
      <c r="H91" s="31"/>
    </row>
    <row r="92" spans="1:8">
      <c r="A92" s="42"/>
      <c r="B92" s="30"/>
      <c r="G92" s="22"/>
      <c r="H92" s="31"/>
    </row>
    <row r="93" spans="1:8">
      <c r="A93" s="42"/>
      <c r="B93" s="30"/>
      <c r="G93" s="22"/>
      <c r="H93" s="31"/>
    </row>
    <row r="94" spans="1:8">
      <c r="A94" s="42"/>
      <c r="B94" s="30"/>
      <c r="G94" s="22"/>
      <c r="H94" s="31"/>
    </row>
    <row r="95" spans="1:8">
      <c r="A95" s="42"/>
      <c r="B95" s="30"/>
      <c r="G95" s="22"/>
      <c r="H95" s="31"/>
    </row>
    <row r="96" spans="1:8">
      <c r="A96" s="42"/>
      <c r="B96" s="30"/>
      <c r="G96" s="22"/>
      <c r="H96" s="31"/>
    </row>
    <row r="97" spans="1:8">
      <c r="A97" s="42"/>
      <c r="B97" s="30"/>
      <c r="G97" s="22"/>
      <c r="H97" s="31"/>
    </row>
    <row r="98" spans="1:8">
      <c r="A98" s="42"/>
      <c r="B98" s="30"/>
      <c r="G98" s="22"/>
      <c r="H98" s="31"/>
    </row>
    <row r="99" spans="1:8">
      <c r="B99" s="30"/>
      <c r="G99" s="22"/>
      <c r="H99" s="31"/>
    </row>
    <row r="100" spans="1:8">
      <c r="A100" s="42">
        <v>-20.6</v>
      </c>
      <c r="B100" s="30">
        <f t="shared" si="4"/>
        <v>-4.3999990000000011</v>
      </c>
      <c r="C100">
        <v>-16.200001</v>
      </c>
      <c r="D100">
        <v>-3</v>
      </c>
      <c r="G100" s="22">
        <f t="shared" si="5"/>
        <v>-20.500611399307001</v>
      </c>
      <c r="H100" s="31">
        <f t="shared" si="6"/>
        <v>-9.9388600693000484E-2</v>
      </c>
    </row>
    <row r="101" spans="1:8">
      <c r="A101" s="42">
        <v>92.599997999999999</v>
      </c>
      <c r="B101" s="30">
        <f t="shared" si="4"/>
        <v>-3.5999989999999968</v>
      </c>
      <c r="C101">
        <v>96.199996999999996</v>
      </c>
      <c r="D101">
        <v>-3</v>
      </c>
      <c r="G101" s="22">
        <f t="shared" si="5"/>
        <v>91.821493402079</v>
      </c>
      <c r="H101" s="31">
        <f t="shared" si="6"/>
        <v>0.77850459792099969</v>
      </c>
    </row>
    <row r="102" spans="1:8">
      <c r="A102" s="42">
        <v>167.800003</v>
      </c>
      <c r="B102" s="30">
        <f t="shared" si="4"/>
        <v>-3.1999969999999962</v>
      </c>
      <c r="C102">
        <v>171</v>
      </c>
      <c r="D102">
        <v>-3</v>
      </c>
      <c r="G102" s="22">
        <f t="shared" si="5"/>
        <v>166.56965999999997</v>
      </c>
      <c r="H102" s="31">
        <f t="shared" si="6"/>
        <v>1.2303430000000333</v>
      </c>
    </row>
    <row r="103" spans="1:8">
      <c r="A103" s="42">
        <v>471.39999399999999</v>
      </c>
      <c r="B103" s="30">
        <f t="shared" si="4"/>
        <v>-4</v>
      </c>
      <c r="C103">
        <v>475.39999399999999</v>
      </c>
      <c r="D103">
        <v>-3</v>
      </c>
      <c r="G103" s="22">
        <f t="shared" si="5"/>
        <v>470.75870480415796</v>
      </c>
      <c r="H103" s="31">
        <f t="shared" si="6"/>
        <v>0.64128919584203459</v>
      </c>
    </row>
    <row r="104" spans="1:8">
      <c r="A104" s="42">
        <v>516.59997599999997</v>
      </c>
      <c r="B104" s="30">
        <f t="shared" si="4"/>
        <v>-5.2000120000000152</v>
      </c>
      <c r="C104">
        <v>521.79998799999998</v>
      </c>
      <c r="D104">
        <v>-3</v>
      </c>
      <c r="G104" s="22">
        <f t="shared" si="5"/>
        <v>517.12654360831607</v>
      </c>
      <c r="H104" s="31">
        <f t="shared" si="6"/>
        <v>-0.52656760831609972</v>
      </c>
    </row>
    <row r="105" spans="1:8">
      <c r="B105" s="30"/>
      <c r="G105" s="22"/>
      <c r="H105" s="31"/>
    </row>
    <row r="106" spans="1:8">
      <c r="A106" s="41"/>
      <c r="B106" s="30"/>
      <c r="G106" s="22"/>
      <c r="H106" s="31"/>
    </row>
    <row r="107" spans="1:8">
      <c r="A107" s="41"/>
      <c r="B107" s="30"/>
      <c r="G107" s="22"/>
      <c r="H107" s="31"/>
    </row>
    <row r="108" spans="1:8">
      <c r="A108" s="41"/>
      <c r="B108" s="30"/>
      <c r="G108" s="22"/>
      <c r="H108" s="31"/>
    </row>
    <row r="109" spans="1:8">
      <c r="A109" s="41"/>
      <c r="B109" s="30"/>
      <c r="G109" s="22"/>
      <c r="H109" s="31"/>
    </row>
    <row r="110" spans="1:8">
      <c r="A110" s="41"/>
      <c r="B110" s="30"/>
      <c r="G110" s="22"/>
      <c r="H110" s="31"/>
    </row>
    <row r="111" spans="1:8">
      <c r="A111" s="41"/>
      <c r="B111" s="30"/>
      <c r="G111" s="22"/>
      <c r="H111" s="31"/>
    </row>
    <row r="112" spans="1:8">
      <c r="A112" s="41"/>
      <c r="B112" s="30"/>
      <c r="G112" s="22"/>
      <c r="H112" s="31"/>
    </row>
    <row r="113" spans="1:8">
      <c r="A113" s="41"/>
      <c r="B113" s="30"/>
      <c r="G113" s="22"/>
      <c r="H113" s="31"/>
    </row>
    <row r="114" spans="1:8">
      <c r="A114" s="41"/>
      <c r="B114" s="30"/>
      <c r="G114" s="22"/>
      <c r="H114" s="31"/>
    </row>
    <row r="115" spans="1:8">
      <c r="A115" s="41"/>
      <c r="B115" s="30"/>
      <c r="G115" s="22"/>
      <c r="H115" s="31"/>
    </row>
    <row r="116" spans="1:8">
      <c r="B116" s="30"/>
      <c r="G116" s="22"/>
      <c r="H116" s="31"/>
    </row>
    <row r="117" spans="1:8">
      <c r="B117" s="30"/>
      <c r="G117" s="22"/>
      <c r="H117" s="31"/>
    </row>
    <row r="118" spans="1:8">
      <c r="B118" s="30"/>
      <c r="G118" s="22"/>
      <c r="H118" s="31"/>
    </row>
    <row r="119" spans="1:8">
      <c r="B119" s="30"/>
      <c r="G119" s="22"/>
      <c r="H119" s="31"/>
    </row>
    <row r="120" spans="1:8">
      <c r="B120" s="30"/>
      <c r="G120" s="22"/>
      <c r="H120" s="31"/>
    </row>
    <row r="121" spans="1:8">
      <c r="B121" s="30"/>
      <c r="G121" s="22"/>
      <c r="H121" s="31"/>
    </row>
    <row r="122" spans="1:8">
      <c r="B122" s="30"/>
      <c r="G122" s="22"/>
      <c r="H122" s="31"/>
    </row>
  </sheetData>
  <sortState ref="C100:C105">
    <sortCondition ref="C100"/>
  </sortState>
  <phoneticPr fontId="2" type="noConversion"/>
  <pageMargins left="0.75" right="0.75" top="1" bottom="1" header="0.51180555555555496" footer="0.51180555555555496"/>
  <pageSetup firstPageNumber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X1</vt:lpstr>
      <vt:lpstr>X11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cyy</dc:creator>
  <cp:lastModifiedBy>cyy</cp:lastModifiedBy>
  <cp:revision>0</cp:revision>
  <dcterms:created xsi:type="dcterms:W3CDTF">2015-10-21T09:02:33Z</dcterms:created>
  <dcterms:modified xsi:type="dcterms:W3CDTF">2015-12-23T19:31:15Z</dcterms:modified>
  <dc:language>en-US</dc:language>
</cp:coreProperties>
</file>