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5420" yWindow="3120" windowWidth="25600" windowHeight="15580" tabRatio="398" activeTab="1"/>
  </bookViews>
  <sheets>
    <sheet name="X1" sheetId="1" r:id="rId1"/>
    <sheet name="X11" sheetId="2" r:id="rId2"/>
  </sheets>
  <definedNames>
    <definedName name="_xlnm._FilterDatabase" localSheetId="0" hidden="1">'X1'!$C$117:$C$130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G8" i="2"/>
  <c r="G9" i="2"/>
  <c r="G10" i="2"/>
  <c r="G11" i="2"/>
  <c r="B7" i="2"/>
  <c r="B8" i="2"/>
  <c r="B9" i="2"/>
  <c r="B10" i="2"/>
  <c r="B11" i="2"/>
  <c r="F11" i="1"/>
  <c r="G11" i="1"/>
  <c r="F5" i="1"/>
  <c r="B5" i="1"/>
  <c r="B42" i="1"/>
  <c r="F12" i="1"/>
  <c r="F13" i="1"/>
  <c r="F14" i="1"/>
  <c r="F15" i="1"/>
  <c r="F26" i="1"/>
  <c r="F27" i="1"/>
  <c r="F28" i="1"/>
  <c r="F29" i="1"/>
  <c r="F30" i="1"/>
  <c r="F42" i="1"/>
  <c r="F43" i="1"/>
  <c r="F44" i="1"/>
  <c r="F45" i="1"/>
  <c r="F57" i="1"/>
  <c r="F58" i="1"/>
  <c r="F59" i="1"/>
  <c r="F60" i="1"/>
  <c r="F61" i="1"/>
  <c r="F72" i="1"/>
  <c r="F73" i="1"/>
  <c r="F74" i="1"/>
  <c r="F75" i="1"/>
  <c r="F87" i="1"/>
  <c r="F88" i="1"/>
  <c r="F89" i="1"/>
  <c r="F90" i="1"/>
  <c r="F91" i="1"/>
  <c r="F101" i="1"/>
  <c r="F102" i="1"/>
  <c r="F103" i="1"/>
  <c r="F104" i="1"/>
  <c r="F105" i="1"/>
  <c r="F117" i="1"/>
  <c r="F118" i="1"/>
  <c r="F119" i="1"/>
  <c r="B11" i="1"/>
  <c r="B12" i="1"/>
  <c r="B13" i="1"/>
  <c r="B14" i="1"/>
  <c r="B15" i="1"/>
  <c r="B27" i="1"/>
  <c r="B28" i="1"/>
  <c r="B29" i="1"/>
  <c r="B30" i="1"/>
  <c r="B43" i="1"/>
  <c r="B44" i="1"/>
  <c r="B45" i="1"/>
  <c r="B26" i="1"/>
  <c r="B102" i="1"/>
  <c r="B103" i="1"/>
  <c r="B104" i="1"/>
  <c r="B105" i="1"/>
  <c r="B72" i="1"/>
  <c r="B73" i="1"/>
  <c r="B74" i="1"/>
  <c r="B75" i="1"/>
  <c r="B57" i="1"/>
  <c r="B58" i="1"/>
  <c r="B59" i="1"/>
  <c r="B60" i="1"/>
  <c r="B61" i="1"/>
  <c r="G103" i="2"/>
  <c r="H103" i="2"/>
  <c r="G104" i="2"/>
  <c r="H104" i="2"/>
  <c r="G105" i="2"/>
  <c r="H105" i="2"/>
  <c r="B103" i="2"/>
  <c r="B104" i="2"/>
  <c r="B105" i="2"/>
  <c r="B6" i="2"/>
  <c r="B20" i="2"/>
  <c r="B21" i="2"/>
  <c r="B22" i="2"/>
  <c r="B23" i="2"/>
  <c r="B24" i="2"/>
  <c r="B25" i="2"/>
  <c r="B36" i="2"/>
  <c r="B37" i="2"/>
  <c r="B38" i="2"/>
  <c r="B39" i="2"/>
  <c r="B40" i="2"/>
  <c r="B41" i="2"/>
  <c r="B52" i="2"/>
  <c r="B53" i="2"/>
  <c r="B54" i="2"/>
  <c r="B55" i="2"/>
  <c r="B56" i="2"/>
  <c r="B57" i="2"/>
  <c r="B68" i="2"/>
  <c r="B69" i="2"/>
  <c r="B70" i="2"/>
  <c r="B71" i="2"/>
  <c r="B72" i="2"/>
  <c r="B73" i="2"/>
  <c r="B84" i="2"/>
  <c r="B85" i="2"/>
  <c r="B86" i="2"/>
  <c r="B87" i="2"/>
  <c r="B88" i="2"/>
  <c r="B89" i="2"/>
  <c r="B100" i="2"/>
  <c r="B101" i="2"/>
  <c r="B102" i="2"/>
  <c r="G6" i="2"/>
  <c r="H6" i="2"/>
  <c r="G7" i="2"/>
  <c r="H7" i="2"/>
  <c r="G20" i="2"/>
  <c r="H20" i="2"/>
  <c r="G21" i="2"/>
  <c r="H21" i="2"/>
  <c r="G22" i="2"/>
  <c r="H22" i="2"/>
  <c r="G23" i="2"/>
  <c r="H23" i="2"/>
  <c r="G24" i="2"/>
  <c r="H24" i="2"/>
  <c r="G25" i="2"/>
  <c r="H25" i="2"/>
  <c r="G36" i="2"/>
  <c r="H36" i="2"/>
  <c r="G37" i="2"/>
  <c r="H37" i="2"/>
  <c r="G38" i="2"/>
  <c r="H38" i="2"/>
  <c r="G39" i="2"/>
  <c r="H39" i="2"/>
  <c r="G40" i="2"/>
  <c r="H40" i="2"/>
  <c r="G41" i="2"/>
  <c r="H41" i="2"/>
  <c r="G52" i="2"/>
  <c r="H52" i="2"/>
  <c r="G53" i="2"/>
  <c r="H53" i="2"/>
  <c r="G54" i="2"/>
  <c r="H54" i="2"/>
  <c r="G55" i="2"/>
  <c r="H55" i="2"/>
  <c r="G56" i="2"/>
  <c r="H56" i="2"/>
  <c r="G57" i="2"/>
  <c r="H57" i="2"/>
  <c r="G68" i="2"/>
  <c r="H68" i="2"/>
  <c r="G69" i="2"/>
  <c r="H69" i="2"/>
  <c r="G70" i="2"/>
  <c r="H70" i="2"/>
  <c r="G71" i="2"/>
  <c r="H71" i="2"/>
  <c r="G72" i="2"/>
  <c r="H72" i="2"/>
  <c r="G73" i="2"/>
  <c r="H73" i="2"/>
  <c r="G84" i="2"/>
  <c r="H84" i="2"/>
  <c r="G85" i="2"/>
  <c r="H85" i="2"/>
  <c r="G86" i="2"/>
  <c r="H86" i="2"/>
  <c r="G87" i="2"/>
  <c r="H87" i="2"/>
  <c r="G88" i="2"/>
  <c r="H88" i="2"/>
  <c r="G89" i="2"/>
  <c r="H89" i="2"/>
  <c r="G100" i="2"/>
  <c r="H100" i="2"/>
  <c r="G101" i="2"/>
  <c r="H101" i="2"/>
  <c r="G102" i="2"/>
  <c r="H102" i="2"/>
  <c r="B101" i="1"/>
  <c r="B88" i="1"/>
  <c r="B89" i="1"/>
  <c r="B90" i="1"/>
  <c r="B91" i="1"/>
  <c r="F4" i="1"/>
  <c r="G4" i="1"/>
  <c r="G5" i="1"/>
  <c r="G12" i="1"/>
  <c r="G13" i="1"/>
  <c r="G14" i="1"/>
  <c r="G15" i="1"/>
  <c r="G26" i="1"/>
  <c r="G27" i="1"/>
  <c r="G28" i="1"/>
  <c r="G29" i="1"/>
  <c r="G30" i="1"/>
  <c r="G42" i="1"/>
  <c r="G43" i="1"/>
  <c r="G44" i="1"/>
  <c r="G45" i="1"/>
  <c r="G57" i="1"/>
  <c r="G58" i="1"/>
  <c r="G59" i="1"/>
  <c r="G60" i="1"/>
  <c r="G61" i="1"/>
  <c r="G72" i="1"/>
  <c r="G73" i="1"/>
  <c r="G74" i="1"/>
  <c r="G75" i="1"/>
  <c r="G87" i="1"/>
  <c r="G88" i="1"/>
  <c r="G89" i="1"/>
  <c r="G90" i="1"/>
  <c r="G91" i="1"/>
  <c r="G101" i="1"/>
  <c r="G102" i="1"/>
  <c r="G103" i="1"/>
  <c r="G104" i="1"/>
  <c r="G105" i="1"/>
  <c r="G117" i="1"/>
  <c r="G118" i="1"/>
  <c r="G119" i="1"/>
  <c r="B4" i="1"/>
  <c r="B87" i="1"/>
  <c r="B118" i="1"/>
  <c r="B119" i="1"/>
  <c r="B117" i="1"/>
  <c r="I8" i="2"/>
  <c r="J8" i="2"/>
  <c r="I7" i="2"/>
  <c r="J7" i="2"/>
  <c r="I6" i="2"/>
  <c r="J6" i="2"/>
  <c r="I5" i="2"/>
  <c r="J5" i="2"/>
  <c r="I4" i="2"/>
  <c r="J4" i="2"/>
  <c r="G1" i="2"/>
</calcChain>
</file>

<file path=xl/sharedStrings.xml><?xml version="1.0" encoding="utf-8"?>
<sst xmlns="http://schemas.openxmlformats.org/spreadsheetml/2006/main" count="46" uniqueCount="41">
  <si>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</si>
  <si>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</si>
  <si>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</si>
  <si>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</si>
  <si>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X</t>
  </si>
  <si>
    <t>TH_tar(?)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</si>
  <si>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</si>
  <si>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</si>
  <si>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</si>
  <si>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</si>
  <si>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</si>
  <si>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</si>
  <si>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</si>
  <si>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</si>
  <si>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</si>
  <si>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</si>
  <si>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</si>
  <si>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XC-X</t>
    <phoneticPr fontId="2" type="noConversion"/>
  </si>
  <si>
    <t>X1</t>
    <phoneticPr fontId="2" type="noConversion"/>
  </si>
  <si>
    <t>delta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</si>
  <si>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</si>
  <si>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</si>
  <si>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</si>
  <si>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</si>
  <si>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</si>
  <si>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</si>
  <si>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</si>
  <si>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</si>
  <si>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</si>
  <si>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X1</t>
  </si>
  <si>
    <t>Phitar [deg]</t>
    <phoneticPr fontId="6" type="noConversion"/>
  </si>
  <si>
    <t>X11</t>
  </si>
  <si>
    <t>Delta</t>
  </si>
  <si>
    <t>xc = x1+A1*(ph+0.1deg) + A2*(ph+0.1deg)^2 + B1*x1*(ph+0.1deg)</t>
  </si>
  <si>
    <t>A1</t>
    <phoneticPr fontId="6" type="noConversion"/>
  </si>
  <si>
    <t>A2</t>
    <phoneticPr fontId="6" type="noConversion"/>
  </si>
  <si>
    <t>A3</t>
    <phoneticPr fontId="6" type="noConversion"/>
  </si>
  <si>
    <t>B2</t>
    <phoneticPr fontId="6" type="noConversion"/>
  </si>
  <si>
    <t>B3</t>
    <phoneticPr fontId="6" type="noConversion"/>
  </si>
  <si>
    <t>RUN#6029</t>
    <phoneticPr fontId="2" type="noConversion"/>
  </si>
  <si>
    <t>XC-X1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</si>
</sst>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9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4" borderId="0" xfId="0" applyNumberFormat="1" applyFill="1" applyBorder="1"/>
    <xf numFmtId="0" fontId="0" fillId="0" borderId="4" xfId="0" applyBorder="1"/>
    <xf numFmtId="0" fontId="0" fillId="0" borderId="0" xfId="0" applyBorder="1"/>
    <xf numFmtId="176" fontId="0" fillId="0" borderId="0" xfId="0" applyNumberFormat="1" applyBorder="1"/>
    <xf numFmtId="176" fontId="0" fillId="0" borderId="4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3" fillId="0" borderId="0" xfId="0" applyFont="1" applyFill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3" xfId="0" applyFont="1" applyBorder="1"/>
    <xf numFmtId="0" fontId="7" fillId="5" borderId="0" xfId="0" applyFont="1" applyFill="1"/>
    <xf numFmtId="176" fontId="7" fillId="6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177" fontId="0" fillId="0" borderId="0" xfId="0" applyNumberFormat="1"/>
    <xf numFmtId="0" fontId="7" fillId="7" borderId="0" xfId="0" applyFont="1" applyFill="1"/>
    <xf numFmtId="178" fontId="0" fillId="0" borderId="0" xfId="0" applyNumberFormat="1"/>
    <xf numFmtId="178" fontId="3" fillId="3" borderId="0" xfId="0" applyNumberFormat="1" applyFont="1" applyFill="1"/>
    <xf numFmtId="178" fontId="3" fillId="0" borderId="0" xfId="0" applyNumberFormat="1" applyFont="1" applyFill="1"/>
    <xf numFmtId="176" fontId="0" fillId="8" borderId="4" xfId="0" applyNumberFormat="1" applyFill="1" applyBorder="1"/>
    <xf numFmtId="176" fontId="0" fillId="8" borderId="0" xfId="0" applyNumberFormat="1" applyFill="1" applyBorder="1"/>
    <xf numFmtId="176" fontId="0" fillId="8" borderId="0" xfId="0" applyNumberFormat="1" applyFill="1"/>
    <xf numFmtId="176" fontId="0" fillId="9" borderId="0" xfId="0" applyNumberFormat="1" applyFill="1"/>
    <xf numFmtId="0" fontId="0" fillId="8" borderId="0" xfId="0" applyFill="1"/>
    <xf numFmtId="0" fontId="0" fillId="9" borderId="0" xfId="0" applyFill="1"/>
    <xf numFmtId="0" fontId="0" fillId="8" borderId="4" xfId="0" applyFill="1" applyBorder="1"/>
    <xf numFmtId="0" fontId="0" fillId="8" borderId="0" xfId="0" applyFill="1" applyBorder="1"/>
    <xf numFmtId="0" fontId="0" fillId="9" borderId="4" xfId="0" applyFill="1" applyBorder="1"/>
  </cellXfs>
  <cellStyles count="49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21104343089189"/>
          <c:y val="0.0436411030812929"/>
          <c:w val="0.958631704055861"/>
          <c:h val="0.928961748633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'X1'!$C$3:$C$133</c:f>
              <c:numCache>
                <c:formatCode>General</c:formatCode>
                <c:ptCount val="131"/>
                <c:pt idx="1">
                  <c:v>-281.799988</c:v>
                </c:pt>
                <c:pt idx="2">
                  <c:v>484.600006</c:v>
                </c:pt>
                <c:pt idx="8">
                  <c:v>-280.200012</c:v>
                </c:pt>
                <c:pt idx="9">
                  <c:v>-145.0</c:v>
                </c:pt>
                <c:pt idx="10">
                  <c:v>349.799988</c:v>
                </c:pt>
                <c:pt idx="11">
                  <c:v>460.600006</c:v>
                </c:pt>
                <c:pt idx="12">
                  <c:v>489.799988</c:v>
                </c:pt>
                <c:pt idx="23">
                  <c:v>-276.600006</c:v>
                </c:pt>
                <c:pt idx="24">
                  <c:v>-141.399994</c:v>
                </c:pt>
                <c:pt idx="25">
                  <c:v>361.799988</c:v>
                </c:pt>
                <c:pt idx="26">
                  <c:v>483.0</c:v>
                </c:pt>
                <c:pt idx="27">
                  <c:v>514.200012</c:v>
                </c:pt>
                <c:pt idx="39" formatCode="0.000">
                  <c:v>-274.600006</c:v>
                </c:pt>
                <c:pt idx="40" formatCode="0.000">
                  <c:v>369.0</c:v>
                </c:pt>
                <c:pt idx="41" formatCode="0.000">
                  <c:v>491.0</c:v>
                </c:pt>
                <c:pt idx="42" formatCode="0.000">
                  <c:v>525.0</c:v>
                </c:pt>
                <c:pt idx="54">
                  <c:v>-274.600006</c:v>
                </c:pt>
                <c:pt idx="55">
                  <c:v>-138.199997</c:v>
                </c:pt>
                <c:pt idx="56">
                  <c:v>373.0</c:v>
                </c:pt>
                <c:pt idx="57">
                  <c:v>496.200012</c:v>
                </c:pt>
                <c:pt idx="58">
                  <c:v>531.0</c:v>
                </c:pt>
                <c:pt idx="69">
                  <c:v>-275.799988</c:v>
                </c:pt>
                <c:pt idx="70">
                  <c:v>375.0</c:v>
                </c:pt>
                <c:pt idx="71">
                  <c:v>499.399994</c:v>
                </c:pt>
                <c:pt idx="72">
                  <c:v>534.599976</c:v>
                </c:pt>
                <c:pt idx="84">
                  <c:v>-278.200012</c:v>
                </c:pt>
                <c:pt idx="85">
                  <c:v>-141.399994</c:v>
                </c:pt>
                <c:pt idx="86">
                  <c:v>375.399994</c:v>
                </c:pt>
                <c:pt idx="87">
                  <c:v>501.0</c:v>
                </c:pt>
                <c:pt idx="88">
                  <c:v>535.799988</c:v>
                </c:pt>
                <c:pt idx="98">
                  <c:v>-281.0</c:v>
                </c:pt>
                <c:pt idx="99">
                  <c:v>-143.0</c:v>
                </c:pt>
                <c:pt idx="100">
                  <c:v>374.600006</c:v>
                </c:pt>
                <c:pt idx="101">
                  <c:v>500.600006</c:v>
                </c:pt>
                <c:pt idx="102">
                  <c:v>533.799988</c:v>
                </c:pt>
                <c:pt idx="114" formatCode="0.000">
                  <c:v>-281.0</c:v>
                </c:pt>
                <c:pt idx="115" formatCode="0.000">
                  <c:v>375.0</c:v>
                </c:pt>
                <c:pt idx="116" formatCode="0.000">
                  <c:v>501.399994</c:v>
                </c:pt>
              </c:numCache>
            </c:numRef>
          </c:xVal>
          <c:yVal>
            <c:numRef>
              <c:f>'X1'!$D$3:$D$133</c:f>
              <c:numCache>
                <c:formatCode>General</c:formatCode>
                <c:ptCount val="131"/>
                <c:pt idx="1">
                  <c:v>1.3</c:v>
                </c:pt>
                <c:pt idx="2">
                  <c:v>1.3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84">
                  <c:v>-0.8</c:v>
                </c:pt>
                <c:pt idx="85">
                  <c:v>-0.8</c:v>
                </c:pt>
                <c:pt idx="86">
                  <c:v>-0.8</c:v>
                </c:pt>
                <c:pt idx="87">
                  <c:v>-0.8</c:v>
                </c:pt>
                <c:pt idx="88">
                  <c:v>-0.8</c:v>
                </c:pt>
                <c:pt idx="98">
                  <c:v>-1.1</c:v>
                </c:pt>
                <c:pt idx="99">
                  <c:v>-1.1</c:v>
                </c:pt>
                <c:pt idx="100">
                  <c:v>-1.1</c:v>
                </c:pt>
                <c:pt idx="101">
                  <c:v>-1.1</c:v>
                </c:pt>
                <c:pt idx="102">
                  <c:v>-1.1</c:v>
                </c:pt>
                <c:pt idx="114">
                  <c:v>-1.3</c:v>
                </c:pt>
                <c:pt idx="115">
                  <c:v>-1.3</c:v>
                </c:pt>
                <c:pt idx="116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171224"/>
        <c:axId val="-2145213032"/>
      </c:scatterChart>
      <c:valAx>
        <c:axId val="-214517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213032"/>
        <c:crosses val="autoZero"/>
        <c:crossBetween val="midCat"/>
      </c:valAx>
      <c:valAx>
        <c:axId val="-214521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171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'X11'!$C$4:$C$136</c:f>
              <c:numCache>
                <c:formatCode>General</c:formatCode>
                <c:ptCount val="133"/>
                <c:pt idx="2">
                  <c:v>-271.399994</c:v>
                </c:pt>
                <c:pt idx="3">
                  <c:v>-134.600006</c:v>
                </c:pt>
                <c:pt idx="4">
                  <c:v>46.599998</c:v>
                </c:pt>
                <c:pt idx="5">
                  <c:v>377.399994</c:v>
                </c:pt>
                <c:pt idx="6">
                  <c:v>501.0</c:v>
                </c:pt>
                <c:pt idx="7">
                  <c:v>535.799988</c:v>
                </c:pt>
                <c:pt idx="16">
                  <c:v>-273.399994</c:v>
                </c:pt>
                <c:pt idx="17">
                  <c:v>-136.199997</c:v>
                </c:pt>
                <c:pt idx="18">
                  <c:v>45.400002</c:v>
                </c:pt>
                <c:pt idx="19">
                  <c:v>375.399994</c:v>
                </c:pt>
                <c:pt idx="20">
                  <c:v>498.600006</c:v>
                </c:pt>
                <c:pt idx="21">
                  <c:v>533.400024</c:v>
                </c:pt>
                <c:pt idx="32">
                  <c:v>-275.399994</c:v>
                </c:pt>
                <c:pt idx="33">
                  <c:v>-138.600006</c:v>
                </c:pt>
                <c:pt idx="34">
                  <c:v>43.400002</c:v>
                </c:pt>
                <c:pt idx="35">
                  <c:v>373.0</c:v>
                </c:pt>
                <c:pt idx="36">
                  <c:v>496.200012</c:v>
                </c:pt>
                <c:pt idx="37">
                  <c:v>531.400024</c:v>
                </c:pt>
                <c:pt idx="48">
                  <c:v>-276.200012</c:v>
                </c:pt>
                <c:pt idx="49">
                  <c:v>-139.399994</c:v>
                </c:pt>
                <c:pt idx="50">
                  <c:v>42.599998</c:v>
                </c:pt>
                <c:pt idx="51">
                  <c:v>372.200012</c:v>
                </c:pt>
                <c:pt idx="52">
                  <c:v>495.799988</c:v>
                </c:pt>
                <c:pt idx="53">
                  <c:v>530.599976</c:v>
                </c:pt>
                <c:pt idx="64">
                  <c:v>-275.399994</c:v>
                </c:pt>
                <c:pt idx="65">
                  <c:v>-138.600006</c:v>
                </c:pt>
                <c:pt idx="66">
                  <c:v>43.400002</c:v>
                </c:pt>
                <c:pt idx="67">
                  <c:v>373.399994</c:v>
                </c:pt>
                <c:pt idx="68">
                  <c:v>497.0</c:v>
                </c:pt>
                <c:pt idx="69">
                  <c:v>531.799988</c:v>
                </c:pt>
                <c:pt idx="80">
                  <c:v>-272.600006</c:v>
                </c:pt>
                <c:pt idx="81">
                  <c:v>-136.600006</c:v>
                </c:pt>
                <c:pt idx="82">
                  <c:v>45.400002</c:v>
                </c:pt>
                <c:pt idx="83">
                  <c:v>375.799988</c:v>
                </c:pt>
                <c:pt idx="84">
                  <c:v>499.399994</c:v>
                </c:pt>
                <c:pt idx="85">
                  <c:v>533.799988</c:v>
                </c:pt>
                <c:pt idx="96">
                  <c:v>-270.600006</c:v>
                </c:pt>
                <c:pt idx="97">
                  <c:v>-135.0</c:v>
                </c:pt>
                <c:pt idx="98">
                  <c:v>46.200001</c:v>
                </c:pt>
                <c:pt idx="99">
                  <c:v>377.399994</c:v>
                </c:pt>
                <c:pt idx="100">
                  <c:v>501.399994</c:v>
                </c:pt>
                <c:pt idx="101">
                  <c:v>536.599976</c:v>
                </c:pt>
              </c:numCache>
            </c:numRef>
          </c:xVal>
          <c:yVal>
            <c:numRef>
              <c:f>'X11'!$D$4:$D$136</c:f>
              <c:numCache>
                <c:formatCode>General</c:formatCode>
                <c:ptCount val="133"/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64">
                  <c:v>-1.0</c:v>
                </c:pt>
                <c:pt idx="65">
                  <c:v>-1.0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80">
                  <c:v>-2.0</c:v>
                </c:pt>
                <c:pt idx="81">
                  <c:v>-2.0</c:v>
                </c:pt>
                <c:pt idx="82">
                  <c:v>-2.0</c:v>
                </c:pt>
                <c:pt idx="83">
                  <c:v>-2.0</c:v>
                </c:pt>
                <c:pt idx="84">
                  <c:v>-2.0</c:v>
                </c:pt>
                <c:pt idx="85">
                  <c:v>-2.0</c:v>
                </c:pt>
                <c:pt idx="96">
                  <c:v>-3.0</c:v>
                </c:pt>
                <c:pt idx="97">
                  <c:v>-3.0</c:v>
                </c:pt>
                <c:pt idx="98">
                  <c:v>-3.0</c:v>
                </c:pt>
                <c:pt idx="99">
                  <c:v>-3.0</c:v>
                </c:pt>
                <c:pt idx="100">
                  <c:v>-3.0</c:v>
                </c:pt>
                <c:pt idx="101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12568"/>
        <c:axId val="-2140419992"/>
      </c:scatterChart>
      <c:valAx>
        <c:axId val="-214051256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40419992"/>
        <c:crosses val="autoZero"/>
        <c:crossBetween val="midCat"/>
      </c:valAx>
      <c:valAx>
        <c:axId val="-214041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512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95</xdr:row>
      <xdr:rowOff>50800</xdr:rowOff>
    </xdr:from>
    <xdr:to>
      <xdr:col>21</xdr:col>
      <xdr:colOff>546100</xdr:colOff>
      <xdr:row>109</xdr:row>
      <xdr:rowOff>165100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50</xdr:row>
      <xdr:rowOff>0</xdr:rowOff>
    </xdr:from>
    <xdr:to>
      <xdr:col>21</xdr:col>
      <xdr:colOff>279400</xdr:colOff>
      <xdr:row>67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opLeftCell="A84" workbookViewId="0"/>
  </sheetViews>
  <sheetFormatPr baseColWidth="10" defaultColWidth="8.83203125" defaultRowHeight="15" x14ac:dyDescent="0"/>
  <cols>
    <col min="3" max="3" width="9.83203125" customWidth="1"/>
    <col min="4" max="4" width="9.1640625" customWidth="1"/>
    <col min="7" max="7" width="11" style="34" customWidth="1"/>
  </cols>
  <sheetData>
    <row r="1" spans="1:11">
      <c r="A1" s="1" t="s">
        <v>39</v>
      </c>
      <c r="B1" s="1"/>
      <c r="C1" s="2" t="s">
        <v>0</v>
      </c>
      <c r="D1" s="3" t="s">
        <v>1</v>
      </c>
    </row>
    <row r="2" spans="1:11">
      <c r="A2" s="4" t="s">
        <v>3</v>
      </c>
      <c r="B2" s="4" t="s">
        <v>17</v>
      </c>
      <c r="C2" s="4" t="s">
        <v>4</v>
      </c>
      <c r="D2" s="4" t="s">
        <v>5</v>
      </c>
      <c r="F2" s="15" t="s">
        <v>18</v>
      </c>
      <c r="G2" s="35" t="s">
        <v>19</v>
      </c>
      <c r="J2" t="s">
        <v>2</v>
      </c>
    </row>
    <row r="3" spans="1:11">
      <c r="A3" s="38"/>
      <c r="B3" s="7"/>
      <c r="E3" t="s">
        <v>7</v>
      </c>
      <c r="F3" s="16"/>
      <c r="G3" s="36"/>
      <c r="I3" t="s">
        <v>6</v>
      </c>
      <c r="J3">
        <v>0.84589899999999996</v>
      </c>
    </row>
    <row r="4" spans="1:11">
      <c r="A4" s="42">
        <v>-274.60000600000001</v>
      </c>
      <c r="B4" s="7">
        <f t="shared" ref="B4:B5" si="0">A4-C4</f>
        <v>7.1999819999999772</v>
      </c>
      <c r="C4">
        <v>-281.79998799999998</v>
      </c>
      <c r="D4">
        <v>1.3</v>
      </c>
      <c r="F4" s="16">
        <f>C4+$J$3*D4+$J$4*D4*D4+$J$5*D4*D4*D4+$J$6*C4*D4+$J$7*C4*D4*D4+$J$8*C4*D4*D4*D4</f>
        <v>-275.20442405181205</v>
      </c>
      <c r="G4" s="36">
        <f t="shared" ref="G4:G72" si="1">A4-F4</f>
        <v>0.604418051812047</v>
      </c>
      <c r="I4" t="s">
        <v>8</v>
      </c>
      <c r="J4">
        <v>7.1060410000000003</v>
      </c>
    </row>
    <row r="5" spans="1:11">
      <c r="A5" s="42">
        <v>496.20001200000002</v>
      </c>
      <c r="B5" s="7">
        <f t="shared" si="0"/>
        <v>11.600006000000008</v>
      </c>
      <c r="C5">
        <v>484.60000600000001</v>
      </c>
      <c r="D5">
        <v>1.3</v>
      </c>
      <c r="F5" s="16">
        <f>C5+$J$3*D5+$J$4*D5*D5+$J$5*D5*D5*D5+$J$6*C5*D5+$J$7*C5*D5*D5+$J$8*C5*D5*D5*D5</f>
        <v>531.9928212095939</v>
      </c>
      <c r="G5" s="36">
        <f t="shared" si="1"/>
        <v>-35.792809209593884</v>
      </c>
      <c r="I5" t="s">
        <v>9</v>
      </c>
      <c r="J5">
        <v>3.8632469999999999</v>
      </c>
    </row>
    <row r="6" spans="1:11">
      <c r="A6" s="45"/>
      <c r="B6" s="7"/>
      <c r="F6" s="16"/>
      <c r="G6" s="36"/>
      <c r="I6" t="s">
        <v>20</v>
      </c>
      <c r="J6">
        <v>1.4995E-2</v>
      </c>
    </row>
    <row r="7" spans="1:11">
      <c r="A7" s="38"/>
      <c r="B7" s="7"/>
      <c r="F7" s="16"/>
      <c r="G7" s="36"/>
      <c r="I7" t="s">
        <v>21</v>
      </c>
      <c r="J7" s="8">
        <v>1.1011999999999999E-2</v>
      </c>
      <c r="K7" s="8"/>
    </row>
    <row r="8" spans="1:11">
      <c r="A8" s="39"/>
      <c r="B8" s="7"/>
      <c r="F8" s="16"/>
      <c r="G8" s="36"/>
      <c r="I8" t="s">
        <v>22</v>
      </c>
      <c r="J8">
        <v>6.8859999999999998E-3</v>
      </c>
    </row>
    <row r="9" spans="1:11">
      <c r="A9" s="39"/>
      <c r="B9" s="7"/>
      <c r="F9" s="16"/>
      <c r="G9" s="36"/>
    </row>
    <row r="10" spans="1:11">
      <c r="A10" s="37"/>
      <c r="B10" s="7"/>
      <c r="C10" s="5"/>
      <c r="F10" s="16"/>
      <c r="G10" s="36"/>
    </row>
    <row r="11" spans="1:11">
      <c r="A11" s="42">
        <v>-274.60000600000001</v>
      </c>
      <c r="B11" s="7">
        <f t="shared" ref="B11:B15" si="2">A11-C11</f>
        <v>5.6000060000000076</v>
      </c>
      <c r="C11">
        <v>-280.20001200000002</v>
      </c>
      <c r="D11">
        <v>1.1000000000000001</v>
      </c>
      <c r="F11" s="16">
        <f t="shared" ref="F11:F61" si="3">C11+$J$3*D11+$J$4*D11*D11+$J$5*D11*D11*D11+$J$6*C11*D11+$J$7*C11*D11*D11+$J$8*C11*D11*D11*D11</f>
        <v>-276.45262913801139</v>
      </c>
      <c r="G11" s="36">
        <f t="shared" si="1"/>
        <v>1.8526231380113813</v>
      </c>
    </row>
    <row r="12" spans="1:11">
      <c r="A12" s="42">
        <v>-138.199997</v>
      </c>
      <c r="B12" s="7">
        <f t="shared" si="2"/>
        <v>6.8000030000000038</v>
      </c>
      <c r="C12">
        <v>-145</v>
      </c>
      <c r="D12">
        <v>1.1000000000000001</v>
      </c>
      <c r="E12" s="8" t="s">
        <v>10</v>
      </c>
      <c r="F12" s="16">
        <f t="shared" si="3"/>
        <v>-135.98194120300002</v>
      </c>
      <c r="G12" s="36">
        <f t="shared" si="1"/>
        <v>-2.2180557969999768</v>
      </c>
    </row>
    <row r="13" spans="1:11">
      <c r="A13" s="42">
        <v>373</v>
      </c>
      <c r="B13" s="7">
        <f t="shared" si="2"/>
        <v>23.200012000000015</v>
      </c>
      <c r="C13">
        <v>349.79998799999998</v>
      </c>
      <c r="D13">
        <v>1.1000000000000001</v>
      </c>
      <c r="F13" s="16">
        <f t="shared" si="3"/>
        <v>378.10747104198856</v>
      </c>
      <c r="G13" s="36">
        <f t="shared" si="1"/>
        <v>-5.1074710419885605</v>
      </c>
    </row>
    <row r="14" spans="1:11">
      <c r="A14" s="42">
        <v>496.20001200000002</v>
      </c>
      <c r="B14" s="7">
        <f t="shared" si="2"/>
        <v>35.600006000000008</v>
      </c>
      <c r="C14">
        <v>460.60000600000001</v>
      </c>
      <c r="D14">
        <v>1.1000000000000001</v>
      </c>
      <c r="F14" s="16">
        <f t="shared" si="3"/>
        <v>493.2269486325057</v>
      </c>
      <c r="G14" s="36">
        <f t="shared" si="1"/>
        <v>2.9730633674943192</v>
      </c>
    </row>
    <row r="15" spans="1:11">
      <c r="A15" s="42">
        <v>531</v>
      </c>
      <c r="B15" s="7">
        <f t="shared" si="2"/>
        <v>41.200012000000015</v>
      </c>
      <c r="C15">
        <v>489.79998799999998</v>
      </c>
      <c r="D15">
        <v>1.1000000000000001</v>
      </c>
      <c r="F15" s="16">
        <f t="shared" si="3"/>
        <v>523.5652710819885</v>
      </c>
      <c r="G15" s="36">
        <f t="shared" si="1"/>
        <v>7.4347289180115013</v>
      </c>
    </row>
    <row r="16" spans="1:11">
      <c r="A16" s="45"/>
      <c r="B16" s="7"/>
      <c r="F16" s="16"/>
      <c r="G16" s="36"/>
    </row>
    <row r="17" spans="1:12">
      <c r="A17" s="42"/>
      <c r="B17" s="7"/>
      <c r="C17" s="8"/>
      <c r="F17" s="16"/>
      <c r="G17" s="36"/>
    </row>
    <row r="18" spans="1:12">
      <c r="A18" s="42"/>
      <c r="B18" s="7"/>
      <c r="F18" s="16"/>
      <c r="G18" s="36"/>
    </row>
    <row r="19" spans="1:12" s="8" customFormat="1">
      <c r="A19" s="42"/>
      <c r="B19" s="7"/>
      <c r="C19"/>
      <c r="D19"/>
      <c r="F19" s="16"/>
      <c r="G19" s="36"/>
    </row>
    <row r="20" spans="1:12">
      <c r="A20" s="42"/>
      <c r="B20" s="7"/>
      <c r="F20" s="16"/>
      <c r="G20" s="36"/>
    </row>
    <row r="21" spans="1:12">
      <c r="A21" s="42"/>
      <c r="B21" s="7"/>
      <c r="F21" s="16"/>
      <c r="G21" s="36"/>
    </row>
    <row r="22" spans="1:12">
      <c r="A22" s="42"/>
      <c r="B22" s="7"/>
      <c r="C22" s="14"/>
      <c r="F22" s="16"/>
      <c r="G22" s="36"/>
    </row>
    <row r="23" spans="1:12">
      <c r="A23" s="42"/>
      <c r="B23" s="7"/>
      <c r="F23" s="16"/>
      <c r="G23" s="36"/>
    </row>
    <row r="24" spans="1:12">
      <c r="B24" s="7"/>
      <c r="F24" s="16"/>
      <c r="G24" s="36"/>
    </row>
    <row r="25" spans="1:12">
      <c r="A25" s="11"/>
      <c r="B25" s="7"/>
      <c r="F25" s="16"/>
      <c r="G25" s="36"/>
    </row>
    <row r="26" spans="1:12">
      <c r="A26" s="42">
        <v>-274.60000600000001</v>
      </c>
      <c r="B26" s="7">
        <f>A26-C26</f>
        <v>2</v>
      </c>
      <c r="C26" s="9">
        <v>-276.60000600000001</v>
      </c>
      <c r="D26" s="8">
        <v>0.8</v>
      </c>
      <c r="E26" s="8" t="s">
        <v>11</v>
      </c>
      <c r="F26" s="16">
        <f t="shared" si="3"/>
        <v>-275.64010993061589</v>
      </c>
      <c r="G26" s="36">
        <f t="shared" si="1"/>
        <v>1.040103930615885</v>
      </c>
    </row>
    <row r="27" spans="1:12">
      <c r="A27" s="42">
        <v>-138.199997</v>
      </c>
      <c r="B27" s="7">
        <f t="shared" ref="B27:B45" si="4">A27-C27</f>
        <v>3.1999969999999962</v>
      </c>
      <c r="C27" s="8">
        <v>-141.39999399999999</v>
      </c>
      <c r="D27" s="8">
        <v>0.8</v>
      </c>
      <c r="F27" s="16">
        <f t="shared" si="3"/>
        <v>-137.38872667738411</v>
      </c>
      <c r="G27" s="36">
        <f t="shared" si="1"/>
        <v>-0.81127032261588283</v>
      </c>
      <c r="L27">
        <v>59</v>
      </c>
    </row>
    <row r="28" spans="1:12">
      <c r="A28" s="42">
        <v>373</v>
      </c>
      <c r="B28" s="7">
        <f t="shared" si="4"/>
        <v>11.200012000000015</v>
      </c>
      <c r="C28">
        <v>361.79998799999998</v>
      </c>
      <c r="D28" s="9">
        <v>0.8</v>
      </c>
      <c r="F28" s="16">
        <f t="shared" si="3"/>
        <v>377.16813271476826</v>
      </c>
      <c r="G28" s="36">
        <f t="shared" si="1"/>
        <v>-4.1681327147682623</v>
      </c>
      <c r="L28">
        <v>131</v>
      </c>
    </row>
    <row r="29" spans="1:12">
      <c r="A29" s="42">
        <v>496.20001200000002</v>
      </c>
      <c r="B29" s="7">
        <f t="shared" si="4"/>
        <v>13.200012000000015</v>
      </c>
      <c r="C29">
        <v>483</v>
      </c>
      <c r="D29" s="9">
        <v>0.8</v>
      </c>
      <c r="F29" s="16">
        <f t="shared" si="3"/>
        <v>501.10354559999996</v>
      </c>
      <c r="G29" s="36">
        <f t="shared" si="1"/>
        <v>-4.9035335999999461</v>
      </c>
      <c r="L29">
        <v>171.800003</v>
      </c>
    </row>
    <row r="30" spans="1:12" s="12" customFormat="1">
      <c r="A30" s="42">
        <v>531</v>
      </c>
      <c r="B30" s="7">
        <f t="shared" si="4"/>
        <v>16.799987999999985</v>
      </c>
      <c r="C30">
        <v>514.20001200000002</v>
      </c>
      <c r="D30" s="9">
        <v>0.8</v>
      </c>
      <c r="E30" s="17"/>
      <c r="F30" s="16">
        <f t="shared" si="3"/>
        <v>533.00772040523168</v>
      </c>
      <c r="G30" s="36">
        <f t="shared" si="1"/>
        <v>-2.0077204052316802</v>
      </c>
      <c r="L30" s="12">
        <v>194.60000600000001</v>
      </c>
    </row>
    <row r="31" spans="1:12" s="14" customFormat="1">
      <c r="A31" s="45"/>
      <c r="B31" s="7"/>
      <c r="C31"/>
      <c r="D31" s="9"/>
      <c r="E31" s="19"/>
      <c r="F31" s="16"/>
      <c r="G31" s="36"/>
    </row>
    <row r="32" spans="1:12">
      <c r="A32" s="42"/>
      <c r="B32" s="7"/>
      <c r="C32" s="14"/>
      <c r="D32" s="9"/>
      <c r="F32" s="16"/>
      <c r="G32" s="36"/>
    </row>
    <row r="33" spans="1:7">
      <c r="A33" s="42"/>
      <c r="B33" s="7"/>
      <c r="D33" s="9"/>
      <c r="F33" s="16"/>
      <c r="G33" s="36"/>
    </row>
    <row r="34" spans="1:7">
      <c r="A34" s="42"/>
      <c r="B34" s="7"/>
      <c r="D34" s="9"/>
      <c r="F34" s="16"/>
      <c r="G34" s="36"/>
    </row>
    <row r="35" spans="1:7">
      <c r="A35" s="42"/>
      <c r="B35" s="7"/>
      <c r="C35" s="8"/>
      <c r="D35" s="9"/>
      <c r="F35" s="16"/>
      <c r="G35" s="36"/>
    </row>
    <row r="36" spans="1:7">
      <c r="A36" s="42"/>
      <c r="B36" s="7"/>
      <c r="D36" s="9"/>
      <c r="F36" s="16"/>
      <c r="G36" s="36"/>
    </row>
    <row r="37" spans="1:7">
      <c r="A37" s="42"/>
      <c r="B37" s="7"/>
      <c r="D37" s="9"/>
      <c r="F37" s="16"/>
      <c r="G37" s="36"/>
    </row>
    <row r="38" spans="1:7">
      <c r="A38" s="42"/>
      <c r="B38" s="7"/>
      <c r="D38" s="9"/>
      <c r="F38" s="16"/>
      <c r="G38" s="36"/>
    </row>
    <row r="39" spans="1:7">
      <c r="A39" s="40"/>
      <c r="B39" s="7"/>
      <c r="D39" s="9"/>
      <c r="F39" s="16"/>
      <c r="G39" s="36"/>
    </row>
    <row r="40" spans="1:7">
      <c r="B40" s="7"/>
      <c r="C40" s="7"/>
      <c r="D40" s="9"/>
      <c r="F40" s="16"/>
      <c r="G40" s="36"/>
    </row>
    <row r="41" spans="1:7">
      <c r="A41" s="6"/>
      <c r="B41" s="7"/>
      <c r="C41" s="6"/>
      <c r="D41" s="9"/>
      <c r="F41" s="16"/>
      <c r="G41" s="36"/>
    </row>
    <row r="42" spans="1:7">
      <c r="A42" s="41">
        <v>-274.60000600000001</v>
      </c>
      <c r="B42" s="7">
        <f>A42-C42</f>
        <v>0</v>
      </c>
      <c r="C42" s="5">
        <v>-274.60000600000001</v>
      </c>
      <c r="D42" s="17">
        <v>0.4</v>
      </c>
      <c r="E42" s="12" t="s">
        <v>12</v>
      </c>
      <c r="F42" s="16">
        <f t="shared" si="3"/>
        <v>-275.12932343160378</v>
      </c>
      <c r="G42" s="36">
        <f t="shared" si="1"/>
        <v>0.52931743160377209</v>
      </c>
    </row>
    <row r="43" spans="1:7">
      <c r="A43" s="41">
        <v>373</v>
      </c>
      <c r="B43" s="7">
        <f t="shared" si="4"/>
        <v>4</v>
      </c>
      <c r="C43" s="5">
        <v>369</v>
      </c>
      <c r="D43" s="18">
        <v>0.4</v>
      </c>
      <c r="F43" s="16">
        <f t="shared" si="3"/>
        <v>373.74860422399996</v>
      </c>
      <c r="G43" s="36">
        <f t="shared" si="1"/>
        <v>-0.74860422399996196</v>
      </c>
    </row>
    <row r="44" spans="1:7" s="8" customFormat="1">
      <c r="A44" s="44">
        <v>496.20001200000002</v>
      </c>
      <c r="B44" s="7">
        <f t="shared" si="4"/>
        <v>5.2000120000000152</v>
      </c>
      <c r="C44" s="11">
        <v>491</v>
      </c>
      <c r="D44" s="18">
        <v>0.4</v>
      </c>
      <c r="F44" s="16">
        <f t="shared" si="3"/>
        <v>496.74908035199996</v>
      </c>
      <c r="G44" s="36">
        <f t="shared" si="1"/>
        <v>-0.5490683519999493</v>
      </c>
    </row>
    <row r="45" spans="1:7">
      <c r="A45" s="44">
        <v>531</v>
      </c>
      <c r="B45" s="7">
        <f t="shared" si="4"/>
        <v>6</v>
      </c>
      <c r="C45" s="7">
        <v>525</v>
      </c>
      <c r="D45" s="18">
        <v>0.4</v>
      </c>
      <c r="E45" s="9"/>
      <c r="F45" s="16">
        <f t="shared" si="3"/>
        <v>531.02790156800006</v>
      </c>
      <c r="G45" s="36">
        <f t="shared" si="1"/>
        <v>-2.7901568000061161E-2</v>
      </c>
    </row>
    <row r="46" spans="1:7">
      <c r="A46" s="44"/>
      <c r="B46" s="7"/>
      <c r="C46" s="5"/>
      <c r="D46" s="18"/>
      <c r="F46" s="16"/>
      <c r="G46" s="36"/>
    </row>
    <row r="47" spans="1:7">
      <c r="A47" s="45"/>
      <c r="B47" s="7"/>
      <c r="C47" s="6"/>
      <c r="D47" s="18"/>
      <c r="F47" s="16"/>
      <c r="G47" s="36"/>
    </row>
    <row r="48" spans="1:7">
      <c r="A48" s="42"/>
      <c r="B48" s="7"/>
      <c r="C48" s="5"/>
      <c r="D48" s="18"/>
      <c r="F48" s="16"/>
      <c r="G48" s="36"/>
    </row>
    <row r="49" spans="1:7">
      <c r="A49" s="42"/>
      <c r="B49" s="7"/>
      <c r="C49" s="5"/>
      <c r="D49" s="18"/>
      <c r="F49" s="16"/>
      <c r="G49" s="36"/>
    </row>
    <row r="50" spans="1:7">
      <c r="A50" s="42"/>
      <c r="B50" s="7"/>
      <c r="C50" s="5"/>
      <c r="D50" s="18"/>
      <c r="F50" s="16"/>
      <c r="G50" s="36"/>
    </row>
    <row r="51" spans="1:7">
      <c r="A51" s="42"/>
      <c r="B51" s="7"/>
      <c r="C51" s="5"/>
      <c r="D51" s="18"/>
      <c r="F51" s="16"/>
      <c r="G51" s="36"/>
    </row>
    <row r="52" spans="1:7">
      <c r="A52" s="42"/>
      <c r="B52" s="7"/>
      <c r="C52" s="10"/>
      <c r="D52" s="18"/>
      <c r="F52" s="16"/>
      <c r="G52" s="36"/>
    </row>
    <row r="53" spans="1:7">
      <c r="A53" s="42"/>
      <c r="B53" s="7"/>
      <c r="C53" s="5"/>
      <c r="D53" s="18"/>
      <c r="F53" s="16"/>
      <c r="G53" s="36"/>
    </row>
    <row r="54" spans="1:7">
      <c r="A54" s="42"/>
      <c r="B54" s="7"/>
      <c r="C54" s="5"/>
      <c r="D54" s="18"/>
      <c r="F54" s="16"/>
      <c r="G54" s="36"/>
    </row>
    <row r="55" spans="1:7">
      <c r="A55" s="39"/>
      <c r="B55" s="7"/>
      <c r="C55" s="5"/>
      <c r="D55" s="18"/>
      <c r="F55" s="16"/>
      <c r="G55" s="36"/>
    </row>
    <row r="56" spans="1:7">
      <c r="A56" s="5"/>
      <c r="B56" s="7"/>
      <c r="C56" s="5"/>
      <c r="D56" s="18"/>
      <c r="F56" s="16"/>
      <c r="G56" s="36"/>
    </row>
    <row r="57" spans="1:7" s="8" customFormat="1">
      <c r="A57" s="41">
        <v>-274.60000600000001</v>
      </c>
      <c r="B57" s="7">
        <f t="shared" ref="B57:B75" si="5">A57-C57</f>
        <v>0</v>
      </c>
      <c r="C57" s="41">
        <v>-274.60000600000001</v>
      </c>
      <c r="D57" s="12">
        <v>0</v>
      </c>
      <c r="E57" s="8" t="s">
        <v>13</v>
      </c>
      <c r="F57" s="16">
        <f t="shared" si="3"/>
        <v>-274.60000600000001</v>
      </c>
      <c r="G57" s="36">
        <f t="shared" si="1"/>
        <v>0</v>
      </c>
    </row>
    <row r="58" spans="1:7" s="9" customFormat="1">
      <c r="A58" s="41">
        <v>-138.199997</v>
      </c>
      <c r="B58" s="7">
        <f t="shared" si="5"/>
        <v>0</v>
      </c>
      <c r="C58" s="41">
        <v>-138.199997</v>
      </c>
      <c r="D58" s="13">
        <v>0</v>
      </c>
      <c r="F58" s="16">
        <f t="shared" si="3"/>
        <v>-138.199997</v>
      </c>
      <c r="G58" s="36">
        <f t="shared" si="1"/>
        <v>0</v>
      </c>
    </row>
    <row r="59" spans="1:7" s="9" customFormat="1">
      <c r="A59" s="41">
        <v>373</v>
      </c>
      <c r="B59" s="7">
        <f t="shared" si="5"/>
        <v>0</v>
      </c>
      <c r="C59" s="41">
        <v>373</v>
      </c>
      <c r="D59" s="13">
        <v>0</v>
      </c>
      <c r="F59" s="16">
        <f t="shared" si="3"/>
        <v>373</v>
      </c>
      <c r="G59" s="36">
        <f t="shared" si="1"/>
        <v>0</v>
      </c>
    </row>
    <row r="60" spans="1:7" s="9" customFormat="1">
      <c r="A60" s="44">
        <v>496.20001200000002</v>
      </c>
      <c r="B60" s="7">
        <f t="shared" si="5"/>
        <v>0</v>
      </c>
      <c r="C60" s="44">
        <v>496.20001200000002</v>
      </c>
      <c r="D60" s="13">
        <v>0</v>
      </c>
      <c r="F60" s="16">
        <f t="shared" si="3"/>
        <v>496.20001200000002</v>
      </c>
      <c r="G60" s="36">
        <f t="shared" si="1"/>
        <v>0</v>
      </c>
    </row>
    <row r="61" spans="1:7" s="9" customFormat="1">
      <c r="A61" s="44">
        <v>531</v>
      </c>
      <c r="B61" s="7">
        <f t="shared" si="5"/>
        <v>0</v>
      </c>
      <c r="C61" s="44">
        <v>531</v>
      </c>
      <c r="D61" s="13">
        <v>0</v>
      </c>
      <c r="F61" s="16">
        <f t="shared" si="3"/>
        <v>531</v>
      </c>
      <c r="G61" s="36">
        <f t="shared" si="1"/>
        <v>0</v>
      </c>
    </row>
    <row r="62" spans="1:7" s="9" customFormat="1">
      <c r="A62" s="43"/>
      <c r="B62" s="7"/>
      <c r="C62" s="43"/>
      <c r="D62" s="13"/>
      <c r="F62" s="16"/>
      <c r="G62" s="36"/>
    </row>
    <row r="63" spans="1:7" s="9" customFormat="1">
      <c r="A63" s="44"/>
      <c r="B63" s="7"/>
      <c r="C63" s="41"/>
      <c r="D63" s="13"/>
      <c r="F63" s="16"/>
      <c r="G63" s="36"/>
    </row>
    <row r="64" spans="1:7" s="9" customFormat="1">
      <c r="A64" s="44"/>
      <c r="B64" s="7"/>
      <c r="C64" s="44"/>
      <c r="D64" s="13"/>
      <c r="F64" s="16"/>
      <c r="G64" s="36"/>
    </row>
    <row r="65" spans="1:7">
      <c r="A65" s="44"/>
      <c r="B65" s="7"/>
      <c r="C65" s="44"/>
      <c r="D65" s="13"/>
      <c r="F65" s="16"/>
      <c r="G65" s="36"/>
    </row>
    <row r="66" spans="1:7">
      <c r="A66" s="44"/>
      <c r="B66" s="7"/>
      <c r="C66" s="44"/>
      <c r="D66" s="13"/>
      <c r="F66" s="16"/>
      <c r="G66" s="36"/>
    </row>
    <row r="67" spans="1:7" s="8" customFormat="1">
      <c r="A67" s="44"/>
      <c r="B67" s="7"/>
      <c r="C67" s="44"/>
      <c r="D67" s="13"/>
      <c r="F67" s="16"/>
      <c r="G67" s="36"/>
    </row>
    <row r="68" spans="1:7" s="9" customFormat="1">
      <c r="A68" s="41"/>
      <c r="B68" s="7"/>
      <c r="C68" s="41"/>
      <c r="D68" s="13"/>
      <c r="F68" s="16"/>
      <c r="G68" s="36"/>
    </row>
    <row r="69" spans="1:7" s="9" customFormat="1">
      <c r="A69" s="44"/>
      <c r="B69" s="7"/>
      <c r="C69" s="44"/>
      <c r="D69" s="13"/>
      <c r="F69" s="16"/>
      <c r="G69" s="36"/>
    </row>
    <row r="70" spans="1:7" s="9" customFormat="1">
      <c r="A70" s="39"/>
      <c r="B70" s="7"/>
      <c r="C70" s="43"/>
      <c r="D70" s="13"/>
      <c r="F70" s="16"/>
      <c r="G70" s="36"/>
    </row>
    <row r="71" spans="1:7">
      <c r="A71" s="6"/>
      <c r="B71" s="7"/>
      <c r="C71" s="5"/>
      <c r="D71" s="13"/>
      <c r="F71" s="16"/>
      <c r="G71" s="36"/>
    </row>
    <row r="72" spans="1:7">
      <c r="A72" s="42">
        <v>-274.60000600000001</v>
      </c>
      <c r="B72" s="7">
        <f t="shared" si="5"/>
        <v>1.1999819999999772</v>
      </c>
      <c r="C72">
        <v>-275.79998799999998</v>
      </c>
      <c r="D72" s="8">
        <v>-0.4</v>
      </c>
      <c r="E72" s="8" t="s">
        <v>14</v>
      </c>
      <c r="F72" s="16">
        <f t="shared" ref="F72:F119" si="6">C72+$J$3*D72+$J$4*D72*D72+$J$5*D72*D72*D72+$J$6*C72*D72+$J$7*C72*D72*D72+$J$8*C72*D72*D72*D72</f>
        <v>-273.95877187692139</v>
      </c>
      <c r="G72" s="36">
        <f t="shared" si="1"/>
        <v>-0.64123412307861827</v>
      </c>
    </row>
    <row r="73" spans="1:7">
      <c r="A73" s="41">
        <v>373</v>
      </c>
      <c r="B73" s="7">
        <f t="shared" si="5"/>
        <v>-2</v>
      </c>
      <c r="C73">
        <v>375</v>
      </c>
      <c r="D73" s="9">
        <v>-0.4</v>
      </c>
      <c r="F73" s="16">
        <f t="shared" si="6"/>
        <v>373.79756515200006</v>
      </c>
      <c r="G73" s="36">
        <f t="shared" ref="G73:G119" si="7">A73-F73</f>
        <v>-0.79756515200006106</v>
      </c>
    </row>
    <row r="74" spans="1:7">
      <c r="A74" s="44">
        <v>496.20001200000002</v>
      </c>
      <c r="B74" s="7">
        <f t="shared" si="5"/>
        <v>-3.1999819999999772</v>
      </c>
      <c r="C74">
        <v>499.39999399999999</v>
      </c>
      <c r="D74" s="9">
        <v>-0.4</v>
      </c>
      <c r="F74" s="16">
        <f t="shared" si="6"/>
        <v>497.61576725046075</v>
      </c>
      <c r="G74" s="36">
        <f t="shared" si="7"/>
        <v>-1.4157552504607338</v>
      </c>
    </row>
    <row r="75" spans="1:7">
      <c r="A75" s="44">
        <v>531</v>
      </c>
      <c r="B75" s="7">
        <f t="shared" si="5"/>
        <v>-3.5999759999999696</v>
      </c>
      <c r="C75">
        <v>534.59997599999997</v>
      </c>
      <c r="D75" s="9">
        <v>-0.4</v>
      </c>
      <c r="F75" s="16">
        <f t="shared" si="6"/>
        <v>532.65112653784274</v>
      </c>
      <c r="G75" s="36">
        <f t="shared" si="7"/>
        <v>-1.6511265378427424</v>
      </c>
    </row>
    <row r="76" spans="1:7">
      <c r="A76" s="42"/>
      <c r="B76" s="7"/>
      <c r="D76" s="9"/>
      <c r="F76" s="16"/>
      <c r="G76" s="36"/>
    </row>
    <row r="77" spans="1:7">
      <c r="A77" s="45"/>
      <c r="B77" s="7"/>
      <c r="D77" s="9"/>
      <c r="F77" s="16"/>
      <c r="G77" s="36"/>
    </row>
    <row r="78" spans="1:7">
      <c r="A78" s="42"/>
      <c r="B78" s="7"/>
      <c r="D78" s="9"/>
      <c r="F78" s="16"/>
      <c r="G78" s="36"/>
    </row>
    <row r="79" spans="1:7">
      <c r="A79" s="42"/>
      <c r="B79" s="7"/>
      <c r="D79" s="9"/>
      <c r="F79" s="16"/>
      <c r="G79" s="36"/>
    </row>
    <row r="80" spans="1:7">
      <c r="A80" s="42"/>
      <c r="B80" s="7"/>
      <c r="D80" s="9"/>
      <c r="F80" s="16"/>
      <c r="G80" s="36"/>
    </row>
    <row r="81" spans="1:7">
      <c r="A81" s="42"/>
      <c r="B81" s="7"/>
      <c r="D81" s="9"/>
      <c r="F81" s="16"/>
      <c r="G81" s="36"/>
    </row>
    <row r="82" spans="1:7">
      <c r="A82" s="42"/>
      <c r="B82" s="7"/>
      <c r="D82" s="9"/>
      <c r="F82" s="16"/>
      <c r="G82" s="36"/>
    </row>
    <row r="83" spans="1:7">
      <c r="A83" s="42"/>
      <c r="B83" s="7"/>
      <c r="D83" s="9"/>
      <c r="F83" s="16"/>
      <c r="G83" s="36"/>
    </row>
    <row r="84" spans="1:7">
      <c r="A84" s="42"/>
      <c r="B84" s="7"/>
      <c r="D84" s="9"/>
      <c r="F84" s="16"/>
      <c r="G84" s="36"/>
    </row>
    <row r="85" spans="1:7">
      <c r="A85" s="40"/>
      <c r="B85" s="7"/>
      <c r="D85" s="9"/>
      <c r="F85" s="16"/>
      <c r="G85" s="36"/>
    </row>
    <row r="86" spans="1:7">
      <c r="A86" s="5"/>
      <c r="B86" s="7"/>
      <c r="D86" s="9"/>
      <c r="F86" s="16"/>
      <c r="G86" s="36"/>
    </row>
    <row r="87" spans="1:7">
      <c r="A87" s="41">
        <v>-274.60000600000001</v>
      </c>
      <c r="B87" s="7">
        <f t="shared" ref="B87:B91" si="8">A87-C87</f>
        <v>3.6000060000000076</v>
      </c>
      <c r="C87">
        <v>-278.20001200000002</v>
      </c>
      <c r="D87" s="8">
        <v>-0.8</v>
      </c>
      <c r="E87" s="8" t="s">
        <v>15</v>
      </c>
      <c r="F87" s="16">
        <f t="shared" si="6"/>
        <v>-273.94939387591251</v>
      </c>
      <c r="G87" s="36">
        <f t="shared" si="7"/>
        <v>-0.6506121240875018</v>
      </c>
    </row>
    <row r="88" spans="1:7">
      <c r="A88" s="41">
        <v>-138.199997</v>
      </c>
      <c r="B88" s="7">
        <f t="shared" si="8"/>
        <v>3.1999969999999962</v>
      </c>
      <c r="C88">
        <v>-141.39999399999999</v>
      </c>
      <c r="D88" s="9">
        <v>-0.8</v>
      </c>
      <c r="F88" s="16">
        <f t="shared" si="6"/>
        <v>-138.30861266204374</v>
      </c>
      <c r="G88" s="36">
        <f t="shared" si="7"/>
        <v>0.1086156620437464</v>
      </c>
    </row>
    <row r="89" spans="1:7">
      <c r="A89" s="41">
        <v>373</v>
      </c>
      <c r="B89" s="7">
        <f t="shared" si="8"/>
        <v>-2.3999939999999924</v>
      </c>
      <c r="C89">
        <v>375.39999399999999</v>
      </c>
      <c r="D89" s="9">
        <v>-0.8</v>
      </c>
      <c r="F89" s="16">
        <f t="shared" si="6"/>
        <v>374.11203704604372</v>
      </c>
      <c r="G89" s="36">
        <f t="shared" si="7"/>
        <v>-1.1120370460437243</v>
      </c>
    </row>
    <row r="90" spans="1:7">
      <c r="A90" s="44">
        <v>496.20001200000002</v>
      </c>
      <c r="B90" s="7">
        <f t="shared" si="8"/>
        <v>-4.7999879999999848</v>
      </c>
      <c r="C90">
        <v>501</v>
      </c>
      <c r="D90" s="9">
        <v>-0.8</v>
      </c>
      <c r="F90" s="16">
        <f t="shared" si="6"/>
        <v>498.64771462400006</v>
      </c>
      <c r="G90" s="36">
        <f t="shared" si="7"/>
        <v>-2.4477026240000441</v>
      </c>
    </row>
    <row r="91" spans="1:7">
      <c r="A91" s="44">
        <v>531</v>
      </c>
      <c r="B91" s="7">
        <f t="shared" si="8"/>
        <v>-4.7999879999999848</v>
      </c>
      <c r="C91">
        <v>535.79998799999998</v>
      </c>
      <c r="D91" s="9">
        <v>-0.8</v>
      </c>
      <c r="F91" s="16">
        <f t="shared" si="6"/>
        <v>533.15280919608745</v>
      </c>
      <c r="G91" s="36">
        <f t="shared" si="7"/>
        <v>-2.1528091960874463</v>
      </c>
    </row>
    <row r="92" spans="1:7">
      <c r="A92" s="45"/>
      <c r="B92" s="7"/>
      <c r="D92" s="9"/>
      <c r="F92" s="16"/>
      <c r="G92" s="36"/>
    </row>
    <row r="93" spans="1:7">
      <c r="A93" s="42"/>
      <c r="B93" s="7"/>
      <c r="D93" s="9"/>
      <c r="F93" s="16"/>
      <c r="G93" s="36"/>
    </row>
    <row r="94" spans="1:7">
      <c r="A94" s="42"/>
      <c r="B94" s="7"/>
      <c r="D94" s="9"/>
      <c r="F94" s="16"/>
      <c r="G94" s="36"/>
    </row>
    <row r="95" spans="1:7">
      <c r="A95" s="42"/>
      <c r="B95" s="7"/>
      <c r="D95" s="9"/>
      <c r="F95" s="16"/>
      <c r="G95" s="36"/>
    </row>
    <row r="96" spans="1:7">
      <c r="A96" s="42"/>
      <c r="B96" s="7"/>
      <c r="D96" s="9"/>
      <c r="F96" s="16"/>
      <c r="G96" s="36"/>
    </row>
    <row r="97" spans="1:7">
      <c r="A97" s="42"/>
      <c r="B97" s="7"/>
      <c r="D97" s="9"/>
      <c r="F97" s="16"/>
      <c r="G97" s="36"/>
    </row>
    <row r="98" spans="1:7">
      <c r="A98" s="42"/>
      <c r="B98" s="7"/>
      <c r="D98" s="9"/>
      <c r="F98" s="16"/>
      <c r="G98" s="36"/>
    </row>
    <row r="99" spans="1:7">
      <c r="A99" s="42"/>
      <c r="B99" s="7"/>
      <c r="D99" s="9"/>
      <c r="F99" s="16"/>
      <c r="G99" s="36"/>
    </row>
    <row r="100" spans="1:7">
      <c r="B100" s="7"/>
      <c r="C100" s="5"/>
      <c r="D100" s="9"/>
      <c r="F100" s="16"/>
      <c r="G100" s="36"/>
    </row>
    <row r="101" spans="1:7">
      <c r="A101" s="42">
        <v>-274.60000600000001</v>
      </c>
      <c r="B101" s="7">
        <f>A101-C101</f>
        <v>6.3999939999999924</v>
      </c>
      <c r="C101">
        <v>-281</v>
      </c>
      <c r="D101" s="8">
        <v>-1.1000000000000001</v>
      </c>
      <c r="E101" t="s">
        <v>23</v>
      </c>
      <c r="F101" s="16">
        <f t="shared" si="6"/>
        <v>-275.00795692099996</v>
      </c>
      <c r="G101" s="36">
        <f t="shared" si="7"/>
        <v>0.40795092099995145</v>
      </c>
    </row>
    <row r="102" spans="1:7">
      <c r="A102" s="42">
        <v>-138.199997</v>
      </c>
      <c r="B102" s="7">
        <f t="shared" ref="B102:B105" si="9">A102-C102</f>
        <v>4.8000030000000038</v>
      </c>
      <c r="C102">
        <v>-143</v>
      </c>
      <c r="D102" s="8">
        <v>-1.1000000000000001</v>
      </c>
      <c r="F102" s="16">
        <f t="shared" si="6"/>
        <v>-138.71022086900001</v>
      </c>
      <c r="G102" s="36">
        <f t="shared" si="7"/>
        <v>0.51022386900001493</v>
      </c>
    </row>
    <row r="103" spans="1:7">
      <c r="A103" s="42">
        <v>373</v>
      </c>
      <c r="B103" s="7">
        <f t="shared" si="9"/>
        <v>-1.6000060000000076</v>
      </c>
      <c r="C103">
        <v>374.60000600000001</v>
      </c>
      <c r="D103" s="8">
        <v>-1.1000000000000001</v>
      </c>
      <c r="F103" s="16">
        <f t="shared" si="6"/>
        <v>372.50506172738858</v>
      </c>
      <c r="G103" s="36">
        <f t="shared" si="7"/>
        <v>0.49493827261142087</v>
      </c>
    </row>
    <row r="104" spans="1:7">
      <c r="A104" s="42">
        <v>496.20001200000002</v>
      </c>
      <c r="B104" s="7">
        <f t="shared" si="9"/>
        <v>-4.3999939999999924</v>
      </c>
      <c r="C104">
        <v>500.60000600000001</v>
      </c>
      <c r="D104" s="8">
        <v>-1.1000000000000001</v>
      </c>
      <c r="F104" s="16">
        <f t="shared" si="6"/>
        <v>496.95082073138855</v>
      </c>
      <c r="G104" s="36">
        <f t="shared" si="7"/>
        <v>-0.75080873138853121</v>
      </c>
    </row>
    <row r="105" spans="1:7">
      <c r="A105" s="42">
        <v>531</v>
      </c>
      <c r="B105" s="7">
        <f t="shared" si="9"/>
        <v>-2.7999879999999848</v>
      </c>
      <c r="C105">
        <v>533.79998799999998</v>
      </c>
      <c r="D105" s="8">
        <v>-1.1000000000000001</v>
      </c>
      <c r="F105" s="16">
        <f t="shared" si="6"/>
        <v>529.74127278622291</v>
      </c>
      <c r="G105" s="36">
        <f t="shared" si="7"/>
        <v>1.2587272137770924</v>
      </c>
    </row>
    <row r="106" spans="1:7">
      <c r="A106" s="45"/>
      <c r="B106" s="7"/>
      <c r="D106" s="8"/>
      <c r="F106" s="16"/>
      <c r="G106" s="36"/>
    </row>
    <row r="107" spans="1:7">
      <c r="A107" s="42"/>
      <c r="B107" s="7"/>
      <c r="D107" s="8"/>
      <c r="F107" s="16"/>
      <c r="G107" s="36"/>
    </row>
    <row r="108" spans="1:7">
      <c r="A108" s="42"/>
      <c r="B108" s="7"/>
      <c r="D108" s="8"/>
      <c r="F108" s="16"/>
      <c r="G108" s="36"/>
    </row>
    <row r="109" spans="1:7">
      <c r="A109" s="42"/>
      <c r="B109" s="7"/>
      <c r="D109" s="8"/>
      <c r="F109" s="16"/>
      <c r="G109" s="36"/>
    </row>
    <row r="110" spans="1:7">
      <c r="A110" s="42"/>
      <c r="B110" s="7"/>
      <c r="D110" s="8"/>
      <c r="F110" s="16"/>
      <c r="G110" s="36"/>
    </row>
    <row r="111" spans="1:7">
      <c r="A111" s="42"/>
      <c r="B111" s="7"/>
      <c r="D111" s="8"/>
      <c r="F111" s="16"/>
      <c r="G111" s="36"/>
    </row>
    <row r="112" spans="1:7">
      <c r="A112" s="42"/>
      <c r="B112" s="7"/>
      <c r="D112" s="8"/>
      <c r="F112" s="16"/>
      <c r="G112" s="36"/>
    </row>
    <row r="113" spans="1:7">
      <c r="A113" s="42"/>
      <c r="B113" s="7"/>
      <c r="D113" s="8"/>
      <c r="F113" s="16"/>
      <c r="G113" s="36"/>
    </row>
    <row r="114" spans="1:7">
      <c r="A114" s="40"/>
      <c r="B114" s="7"/>
      <c r="D114" s="8"/>
      <c r="F114" s="16"/>
      <c r="G114" s="36"/>
    </row>
    <row r="115" spans="1:7">
      <c r="A115" s="40"/>
      <c r="B115" s="7"/>
      <c r="D115" s="8"/>
      <c r="F115" s="16"/>
      <c r="G115" s="36"/>
    </row>
    <row r="116" spans="1:7">
      <c r="B116" s="7"/>
      <c r="C116" s="5"/>
      <c r="D116" s="9"/>
      <c r="F116" s="16"/>
      <c r="G116" s="36"/>
    </row>
    <row r="117" spans="1:7">
      <c r="A117" s="42">
        <v>-274.60000600000001</v>
      </c>
      <c r="B117" s="7">
        <f>A117-C117</f>
        <v>6.3999939999999924</v>
      </c>
      <c r="C117" s="5">
        <v>-281</v>
      </c>
      <c r="D117">
        <v>-1.3</v>
      </c>
      <c r="E117" t="s">
        <v>24</v>
      </c>
      <c r="F117" s="16">
        <f t="shared" si="6"/>
        <v>-274.078707947</v>
      </c>
      <c r="G117" s="36">
        <f t="shared" si="7"/>
        <v>-0.52129805300000953</v>
      </c>
    </row>
    <row r="118" spans="1:7">
      <c r="A118" s="42">
        <v>373</v>
      </c>
      <c r="B118" s="7">
        <f t="shared" ref="B118:B119" si="10">A118-C118</f>
        <v>-2</v>
      </c>
      <c r="C118" s="5">
        <v>375</v>
      </c>
      <c r="D118">
        <v>-1.3</v>
      </c>
      <c r="F118" s="16">
        <f t="shared" si="6"/>
        <v>371.41757618099996</v>
      </c>
      <c r="G118" s="36">
        <f t="shared" si="7"/>
        <v>1.5824238190000415</v>
      </c>
    </row>
    <row r="119" spans="1:7">
      <c r="A119" s="42">
        <v>496.20001200000002</v>
      </c>
      <c r="B119" s="7">
        <f t="shared" si="10"/>
        <v>-5.1999819999999772</v>
      </c>
      <c r="C119" s="5">
        <v>501.39999399999999</v>
      </c>
      <c r="D119">
        <v>-1.3</v>
      </c>
      <c r="F119" s="16">
        <f t="shared" si="6"/>
        <v>495.79368356027049</v>
      </c>
      <c r="G119" s="36">
        <f t="shared" si="7"/>
        <v>0.4063284397295206</v>
      </c>
    </row>
    <row r="120" spans="1:7">
      <c r="A120" s="42"/>
      <c r="B120" s="7"/>
      <c r="C120" s="5"/>
      <c r="F120" s="16"/>
      <c r="G120" s="36"/>
    </row>
    <row r="121" spans="1:7">
      <c r="A121" s="42"/>
      <c r="B121" s="7"/>
      <c r="C121" s="5"/>
      <c r="F121" s="16"/>
      <c r="G121" s="36"/>
    </row>
    <row r="122" spans="1:7">
      <c r="A122" s="40"/>
      <c r="B122" s="7"/>
      <c r="C122" s="5"/>
      <c r="F122" s="16"/>
      <c r="G122" s="36"/>
    </row>
    <row r="123" spans="1:7">
      <c r="A123" s="40"/>
      <c r="B123" s="7"/>
      <c r="F123" s="16"/>
      <c r="G123" s="36"/>
    </row>
    <row r="124" spans="1:7">
      <c r="A124" s="40"/>
      <c r="B124" s="7"/>
      <c r="F124" s="16"/>
      <c r="G124" s="36"/>
    </row>
    <row r="125" spans="1:7">
      <c r="A125" s="40"/>
      <c r="B125" s="7"/>
      <c r="C125" s="5"/>
      <c r="F125" s="16"/>
      <c r="G125" s="36"/>
    </row>
    <row r="126" spans="1:7">
      <c r="A126" s="40"/>
      <c r="B126" s="7"/>
      <c r="C126" s="5"/>
      <c r="F126" s="16"/>
      <c r="G126" s="36"/>
    </row>
    <row r="127" spans="1:7">
      <c r="C127" s="5"/>
    </row>
    <row r="128" spans="1:7">
      <c r="C128" s="5"/>
    </row>
  </sheetData>
  <sortState ref="C57:C64">
    <sortCondition ref="C5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workbookViewId="0">
      <selection activeCell="L6" sqref="L6"/>
    </sheetView>
  </sheetViews>
  <sheetFormatPr baseColWidth="10" defaultColWidth="8.83203125" defaultRowHeight="15" x14ac:dyDescent="0"/>
  <sheetData>
    <row r="1" spans="1:13">
      <c r="B1" s="1" t="s">
        <v>39</v>
      </c>
      <c r="C1" s="20" t="s">
        <v>25</v>
      </c>
      <c r="D1" s="21">
        <v>57.2958</v>
      </c>
      <c r="G1">
        <f xml:space="preserve"> 40/1000*D1</f>
        <v>2.2918319999999999</v>
      </c>
    </row>
    <row r="2" spans="1:13">
      <c r="A2" s="22"/>
      <c r="B2" s="23" t="s">
        <v>26</v>
      </c>
      <c r="C2" s="24">
        <v>1.7094E-3</v>
      </c>
      <c r="D2" s="25" t="s">
        <v>27</v>
      </c>
      <c r="E2" s="24"/>
      <c r="F2" s="26">
        <v>9.7941443000000003E-2</v>
      </c>
      <c r="G2" s="27" t="s">
        <v>28</v>
      </c>
      <c r="L2" s="22" t="s">
        <v>33</v>
      </c>
    </row>
    <row r="3" spans="1:13">
      <c r="A3" s="28" t="s">
        <v>3</v>
      </c>
      <c r="B3" s="28" t="s">
        <v>40</v>
      </c>
      <c r="C3" s="28" t="s">
        <v>29</v>
      </c>
      <c r="D3" s="28" t="s">
        <v>30</v>
      </c>
      <c r="E3" s="28" t="s">
        <v>30</v>
      </c>
      <c r="G3" s="28" t="s">
        <v>31</v>
      </c>
      <c r="H3" s="28" t="s">
        <v>32</v>
      </c>
      <c r="K3" s="22"/>
    </row>
    <row r="4" spans="1:13">
      <c r="A4" s="29"/>
      <c r="B4" s="30"/>
      <c r="C4" s="5"/>
      <c r="G4" s="22"/>
      <c r="H4" s="31"/>
      <c r="I4" t="e">
        <f>C4+$N$4*D4+$N$5*D4*D4+$N$6*D4*D4*D4+#REF!*C4*D4+$N$7*C4*D4*D4+$N$8*C4*D4*D4*D4</f>
        <v>#REF!</v>
      </c>
      <c r="J4" s="32" t="e">
        <f>I4-A4</f>
        <v>#REF!</v>
      </c>
      <c r="K4" s="22" t="s">
        <v>6</v>
      </c>
      <c r="L4" s="33">
        <v>3.6736999999999999E-2</v>
      </c>
      <c r="M4" t="s">
        <v>34</v>
      </c>
    </row>
    <row r="5" spans="1:13">
      <c r="A5" s="29"/>
      <c r="B5" s="30"/>
      <c r="G5" s="22"/>
      <c r="H5" s="31"/>
      <c r="I5" t="e">
        <f>#REF!+$N$4*D5+$N$5*D5*D5+$N$6*D5*D5*D5+#REF!*#REF!*D5+$N$7*#REF!*D5*D5+$N$8*#REF!*D5*D5*D5</f>
        <v>#REF!</v>
      </c>
      <c r="J5" s="32" t="e">
        <f t="shared" ref="J5:J8" si="0">I5-A5</f>
        <v>#REF!</v>
      </c>
      <c r="K5" s="22" t="s">
        <v>8</v>
      </c>
      <c r="L5" s="33">
        <v>-0.59149200000000002</v>
      </c>
      <c r="M5" t="s">
        <v>35</v>
      </c>
    </row>
    <row r="6" spans="1:13">
      <c r="A6" s="42">
        <v>-276.20001200000002</v>
      </c>
      <c r="B6" s="30">
        <f t="shared" ref="B6:B66" si="1">A6-C6</f>
        <v>-4.8000180000000228</v>
      </c>
      <c r="C6">
        <v>-271.39999399999999</v>
      </c>
      <c r="D6">
        <v>3</v>
      </c>
      <c r="E6">
        <v>3</v>
      </c>
      <c r="G6" s="22">
        <f t="shared" ref="G6:G66" si="2">C6+$L$4*D6+$L$5*D6^2+$L$6*C6*D6</f>
        <v>-276.69707359814601</v>
      </c>
      <c r="H6" s="31">
        <f t="shared" ref="H6:H66" si="3">A6-G6</f>
        <v>0.49706159814599005</v>
      </c>
      <c r="I6" t="e">
        <f>#REF!+$N$4*D6+$N$5*D6*D6+$N$6*D6*D6*D6+#REF!*#REF!*D6+$N$7*#REF!*D6*D6+$N$8*#REF!*D6*D6*D6</f>
        <v>#REF!</v>
      </c>
      <c r="J6" s="32" t="e">
        <f t="shared" si="0"/>
        <v>#REF!</v>
      </c>
      <c r="K6" s="22" t="s">
        <v>16</v>
      </c>
      <c r="L6" s="33">
        <v>1.03E-4</v>
      </c>
      <c r="M6" t="s">
        <v>36</v>
      </c>
    </row>
    <row r="7" spans="1:13">
      <c r="A7" s="42">
        <v>-139.39999399999999</v>
      </c>
      <c r="B7" s="30">
        <f t="shared" si="1"/>
        <v>-4.7999879999999848</v>
      </c>
      <c r="C7">
        <v>-134.60000600000001</v>
      </c>
      <c r="D7">
        <v>3</v>
      </c>
      <c r="E7">
        <v>3</v>
      </c>
      <c r="G7" s="22">
        <f t="shared" si="2"/>
        <v>-139.85481440185401</v>
      </c>
      <c r="H7" s="31">
        <f t="shared" si="3"/>
        <v>0.45482040185402184</v>
      </c>
      <c r="I7" t="e">
        <f>#REF!+$N$4*D7+$N$5*D7*D7+$N$6*D7*D7*D7+#REF!*#REF!*D7+$N$7*#REF!*D7*D7+$N$8*#REF!*D7*D7*D7</f>
        <v>#REF!</v>
      </c>
      <c r="J7" s="32" t="e">
        <f t="shared" si="0"/>
        <v>#REF!</v>
      </c>
      <c r="M7" t="s">
        <v>37</v>
      </c>
    </row>
    <row r="8" spans="1:13">
      <c r="A8" s="42">
        <v>42.599997999999999</v>
      </c>
      <c r="B8" s="30">
        <f t="shared" si="1"/>
        <v>-4</v>
      </c>
      <c r="C8">
        <v>46.599997999999999</v>
      </c>
      <c r="D8">
        <v>3</v>
      </c>
      <c r="E8">
        <v>3</v>
      </c>
      <c r="G8" s="22">
        <f t="shared" si="2"/>
        <v>41.401180399382</v>
      </c>
      <c r="H8" s="31">
        <f t="shared" si="3"/>
        <v>1.1988176006179998</v>
      </c>
      <c r="I8" t="e">
        <f>#REF!+$N$4*D8+$N$5*D8*D8+$N$6*D8*D8*D8+#REF!*#REF!*D8+$N$7*#REF!*D8*D8+$N$8*#REF!*D8*D8*D8</f>
        <v>#REF!</v>
      </c>
      <c r="J8" s="32" t="e">
        <f t="shared" si="0"/>
        <v>#REF!</v>
      </c>
      <c r="M8" t="s">
        <v>38</v>
      </c>
    </row>
    <row r="9" spans="1:13">
      <c r="A9" s="42">
        <v>372.20001200000002</v>
      </c>
      <c r="B9" s="30">
        <f t="shared" si="1"/>
        <v>-5.1999819999999772</v>
      </c>
      <c r="C9">
        <v>377.39999399999999</v>
      </c>
      <c r="D9">
        <v>3</v>
      </c>
      <c r="E9">
        <v>3</v>
      </c>
      <c r="G9" s="22">
        <f t="shared" si="2"/>
        <v>372.30339359814599</v>
      </c>
      <c r="H9" s="31">
        <f t="shared" si="3"/>
        <v>-0.10338159814597248</v>
      </c>
    </row>
    <row r="10" spans="1:13">
      <c r="A10" s="42">
        <v>495.79998799999998</v>
      </c>
      <c r="B10" s="30">
        <f t="shared" si="1"/>
        <v>-5.2000120000000152</v>
      </c>
      <c r="C10">
        <v>501</v>
      </c>
      <c r="D10">
        <v>3</v>
      </c>
      <c r="G10" s="22">
        <f t="shared" si="2"/>
        <v>495.94159200000001</v>
      </c>
      <c r="H10" s="31">
        <f t="shared" si="3"/>
        <v>-0.14160400000002937</v>
      </c>
    </row>
    <row r="11" spans="1:13">
      <c r="A11" s="42">
        <v>530.59997599999997</v>
      </c>
      <c r="B11" s="30">
        <f t="shared" si="1"/>
        <v>-5.2000120000000152</v>
      </c>
      <c r="C11">
        <v>535.79998799999998</v>
      </c>
      <c r="D11">
        <v>3</v>
      </c>
      <c r="G11" s="22">
        <f t="shared" si="2"/>
        <v>530.75233319629194</v>
      </c>
      <c r="H11" s="31">
        <f t="shared" si="3"/>
        <v>-0.1523571962919732</v>
      </c>
    </row>
    <row r="12" spans="1:13">
      <c r="A12" s="42"/>
      <c r="B12" s="30"/>
      <c r="G12" s="22"/>
      <c r="H12" s="31"/>
    </row>
    <row r="13" spans="1:13">
      <c r="A13" s="42"/>
      <c r="B13" s="30"/>
      <c r="G13" s="22"/>
      <c r="H13" s="31"/>
    </row>
    <row r="14" spans="1:13">
      <c r="A14" s="42"/>
      <c r="B14" s="30"/>
      <c r="G14" s="22"/>
      <c r="H14" s="31"/>
    </row>
    <row r="15" spans="1:13">
      <c r="A15" s="42"/>
      <c r="B15" s="30"/>
      <c r="G15" s="22"/>
      <c r="H15" s="31"/>
    </row>
    <row r="16" spans="1:13">
      <c r="A16" s="42"/>
      <c r="B16" s="30"/>
      <c r="G16" s="22"/>
      <c r="H16" s="31"/>
    </row>
    <row r="17" spans="1:8">
      <c r="A17" s="42"/>
      <c r="B17" s="30"/>
      <c r="G17" s="22"/>
      <c r="H17" s="31"/>
    </row>
    <row r="18" spans="1:8">
      <c r="A18" s="42"/>
      <c r="B18" s="30"/>
      <c r="G18" s="22"/>
      <c r="H18" s="31"/>
    </row>
    <row r="19" spans="1:8">
      <c r="B19" s="30"/>
      <c r="G19" s="22"/>
      <c r="H19" s="31"/>
    </row>
    <row r="20" spans="1:8">
      <c r="A20" s="42">
        <v>-276.20001200000002</v>
      </c>
      <c r="B20" s="30">
        <f t="shared" si="1"/>
        <v>-2.8000180000000228</v>
      </c>
      <c r="C20">
        <v>-273.39999399999999</v>
      </c>
      <c r="D20">
        <v>2</v>
      </c>
      <c r="E20">
        <v>2</v>
      </c>
      <c r="G20" s="22">
        <f t="shared" si="2"/>
        <v>-275.74880839876403</v>
      </c>
      <c r="H20" s="31">
        <f t="shared" si="3"/>
        <v>-0.45120360123598857</v>
      </c>
    </row>
    <row r="21" spans="1:8">
      <c r="A21" s="42">
        <v>-139.39999399999999</v>
      </c>
      <c r="B21" s="30">
        <f t="shared" si="1"/>
        <v>-3.1999969999999962</v>
      </c>
      <c r="C21">
        <v>-136.199997</v>
      </c>
      <c r="D21">
        <v>2</v>
      </c>
      <c r="E21">
        <v>2</v>
      </c>
      <c r="G21" s="22">
        <f t="shared" si="2"/>
        <v>-138.52054819938201</v>
      </c>
      <c r="H21" s="31">
        <f t="shared" si="3"/>
        <v>-0.87944580061798661</v>
      </c>
    </row>
    <row r="22" spans="1:8">
      <c r="A22" s="42">
        <v>42.599997999999999</v>
      </c>
      <c r="B22" s="30">
        <f t="shared" si="1"/>
        <v>-2.8000040000000013</v>
      </c>
      <c r="C22">
        <v>45.400002000000001</v>
      </c>
      <c r="D22">
        <v>2</v>
      </c>
      <c r="E22">
        <v>2</v>
      </c>
      <c r="G22" s="22">
        <f t="shared" si="2"/>
        <v>43.116860400411994</v>
      </c>
      <c r="H22" s="31">
        <f t="shared" si="3"/>
        <v>-0.51686240041199483</v>
      </c>
    </row>
    <row r="23" spans="1:8">
      <c r="A23" s="42">
        <v>372.20001200000002</v>
      </c>
      <c r="B23" s="30">
        <f t="shared" si="1"/>
        <v>-3.1999819999999772</v>
      </c>
      <c r="C23">
        <v>375.39999399999999</v>
      </c>
      <c r="D23">
        <v>2</v>
      </c>
      <c r="E23">
        <v>2</v>
      </c>
      <c r="G23" s="22">
        <f t="shared" si="2"/>
        <v>373.18483239876394</v>
      </c>
      <c r="H23" s="31">
        <f t="shared" si="3"/>
        <v>-0.98482039876392946</v>
      </c>
    </row>
    <row r="24" spans="1:8">
      <c r="A24" s="42">
        <v>495.79998799999998</v>
      </c>
      <c r="B24" s="30">
        <f t="shared" si="1"/>
        <v>-2.8000180000000228</v>
      </c>
      <c r="C24">
        <v>498.60000600000001</v>
      </c>
      <c r="D24">
        <v>2</v>
      </c>
      <c r="E24">
        <v>2</v>
      </c>
      <c r="G24" s="22">
        <f t="shared" si="2"/>
        <v>496.410223601236</v>
      </c>
      <c r="H24" s="31">
        <f t="shared" si="3"/>
        <v>-0.61023560123601328</v>
      </c>
    </row>
    <row r="25" spans="1:8">
      <c r="A25" s="42">
        <v>530.59997599999997</v>
      </c>
      <c r="B25" s="30">
        <f t="shared" si="1"/>
        <v>-2.8000480000000607</v>
      </c>
      <c r="C25">
        <v>533.40002400000003</v>
      </c>
      <c r="D25">
        <v>2</v>
      </c>
      <c r="E25">
        <v>2</v>
      </c>
      <c r="G25" s="22">
        <f t="shared" si="2"/>
        <v>531.21741040494408</v>
      </c>
      <c r="H25" s="31">
        <f t="shared" si="3"/>
        <v>-0.61743440494410606</v>
      </c>
    </row>
    <row r="26" spans="1:8">
      <c r="A26" s="42"/>
      <c r="B26" s="30"/>
      <c r="G26" s="22"/>
      <c r="H26" s="31"/>
    </row>
    <row r="27" spans="1:8">
      <c r="A27" s="42"/>
      <c r="B27" s="30"/>
      <c r="G27" s="22"/>
      <c r="H27" s="31"/>
    </row>
    <row r="28" spans="1:8">
      <c r="A28" s="42"/>
      <c r="B28" s="30"/>
      <c r="G28" s="22"/>
      <c r="H28" s="31"/>
    </row>
    <row r="29" spans="1:8">
      <c r="A29" s="42"/>
      <c r="B29" s="30"/>
      <c r="G29" s="22"/>
      <c r="H29" s="31"/>
    </row>
    <row r="30" spans="1:8">
      <c r="A30" s="42"/>
      <c r="B30" s="30"/>
      <c r="G30" s="22"/>
      <c r="H30" s="31"/>
    </row>
    <row r="31" spans="1:8">
      <c r="A31" s="42"/>
      <c r="B31" s="30"/>
      <c r="G31" s="22"/>
      <c r="H31" s="31"/>
    </row>
    <row r="32" spans="1:8">
      <c r="A32" s="42"/>
      <c r="B32" s="30"/>
      <c r="G32" s="22"/>
      <c r="H32" s="31"/>
    </row>
    <row r="33" spans="1:8">
      <c r="A33" s="42"/>
      <c r="B33" s="30"/>
      <c r="G33" s="22"/>
      <c r="H33" s="31"/>
    </row>
    <row r="34" spans="1:8">
      <c r="A34" s="42"/>
      <c r="B34" s="30"/>
      <c r="G34" s="22"/>
      <c r="H34" s="31"/>
    </row>
    <row r="35" spans="1:8">
      <c r="B35" s="30"/>
      <c r="G35" s="22"/>
      <c r="H35" s="31"/>
    </row>
    <row r="36" spans="1:8">
      <c r="A36" s="42">
        <v>-276.20001200000002</v>
      </c>
      <c r="B36" s="30">
        <f t="shared" si="1"/>
        <v>-0.80001800000002277</v>
      </c>
      <c r="C36">
        <v>-275.39999399999999</v>
      </c>
      <c r="D36">
        <v>1</v>
      </c>
      <c r="E36">
        <v>1</v>
      </c>
      <c r="G36" s="22">
        <f t="shared" si="2"/>
        <v>-275.98311519938198</v>
      </c>
      <c r="H36" s="31">
        <f t="shared" si="3"/>
        <v>-0.21689680061803074</v>
      </c>
    </row>
    <row r="37" spans="1:8">
      <c r="A37" s="42">
        <v>-139.39999399999999</v>
      </c>
      <c r="B37" s="30">
        <f t="shared" si="1"/>
        <v>-0.79998799999998482</v>
      </c>
      <c r="C37">
        <v>-138.60000600000001</v>
      </c>
      <c r="D37">
        <v>1</v>
      </c>
      <c r="E37">
        <v>1</v>
      </c>
      <c r="G37" s="22">
        <f t="shared" si="2"/>
        <v>-139.16903680061802</v>
      </c>
      <c r="H37" s="31">
        <f t="shared" si="3"/>
        <v>-0.2309571993819759</v>
      </c>
    </row>
    <row r="38" spans="1:8">
      <c r="A38" s="42">
        <v>42.599997999999999</v>
      </c>
      <c r="B38" s="30">
        <f t="shared" si="1"/>
        <v>-0.80000400000000127</v>
      </c>
      <c r="C38">
        <v>43.400002000000001</v>
      </c>
      <c r="D38">
        <v>1</v>
      </c>
      <c r="E38">
        <v>1</v>
      </c>
      <c r="G38" s="22">
        <f t="shared" si="2"/>
        <v>42.849717200206001</v>
      </c>
      <c r="H38" s="31">
        <f t="shared" si="3"/>
        <v>-0.2497192002060018</v>
      </c>
    </row>
    <row r="39" spans="1:8">
      <c r="A39" s="42">
        <v>372.20001200000002</v>
      </c>
      <c r="B39" s="30">
        <f t="shared" si="1"/>
        <v>-0.79998799999998482</v>
      </c>
      <c r="C39">
        <v>373</v>
      </c>
      <c r="D39">
        <v>1</v>
      </c>
      <c r="E39">
        <v>1</v>
      </c>
      <c r="G39" s="22">
        <f t="shared" si="2"/>
        <v>372.48366399999998</v>
      </c>
      <c r="H39" s="31">
        <f t="shared" si="3"/>
        <v>-0.28365199999996094</v>
      </c>
    </row>
    <row r="40" spans="1:8">
      <c r="A40" s="42">
        <v>495.79998799999998</v>
      </c>
      <c r="B40" s="30">
        <f t="shared" si="1"/>
        <v>-0.40002400000003036</v>
      </c>
      <c r="C40">
        <v>496.20001200000002</v>
      </c>
      <c r="D40">
        <v>1</v>
      </c>
      <c r="E40">
        <v>1</v>
      </c>
      <c r="G40" s="22">
        <f t="shared" si="2"/>
        <v>495.69636560123604</v>
      </c>
      <c r="H40" s="31">
        <f t="shared" si="3"/>
        <v>0.10362239876394597</v>
      </c>
    </row>
    <row r="41" spans="1:8">
      <c r="A41" s="42">
        <v>530.59997599999997</v>
      </c>
      <c r="B41" s="30">
        <f t="shared" si="1"/>
        <v>-0.80004800000006071</v>
      </c>
      <c r="C41">
        <v>531.40002400000003</v>
      </c>
      <c r="D41">
        <v>1</v>
      </c>
      <c r="E41">
        <v>1</v>
      </c>
      <c r="G41" s="22">
        <f t="shared" si="2"/>
        <v>530.90000320247202</v>
      </c>
      <c r="H41" s="31">
        <f t="shared" si="3"/>
        <v>-0.30002720247205161</v>
      </c>
    </row>
    <row r="42" spans="1:8">
      <c r="A42" s="42"/>
      <c r="B42" s="30"/>
      <c r="G42" s="22"/>
      <c r="H42" s="31"/>
    </row>
    <row r="43" spans="1:8">
      <c r="A43" s="42"/>
      <c r="B43" s="30"/>
      <c r="G43" s="22"/>
      <c r="H43" s="31"/>
    </row>
    <row r="44" spans="1:8">
      <c r="A44" s="42"/>
      <c r="B44" s="30"/>
      <c r="G44" s="22"/>
      <c r="H44" s="31"/>
    </row>
    <row r="45" spans="1:8">
      <c r="A45" s="42"/>
      <c r="B45" s="30"/>
      <c r="G45" s="22"/>
      <c r="H45" s="31"/>
    </row>
    <row r="46" spans="1:8">
      <c r="A46" s="42"/>
      <c r="B46" s="30"/>
      <c r="G46" s="22"/>
      <c r="H46" s="31"/>
    </row>
    <row r="47" spans="1:8">
      <c r="A47" s="42"/>
      <c r="B47" s="30"/>
      <c r="G47" s="22"/>
      <c r="H47" s="31"/>
    </row>
    <row r="48" spans="1:8">
      <c r="A48" s="42"/>
      <c r="B48" s="30"/>
      <c r="G48" s="22"/>
      <c r="H48" s="31"/>
    </row>
    <row r="49" spans="1:8">
      <c r="A49" s="42"/>
      <c r="B49" s="30"/>
      <c r="G49" s="22"/>
      <c r="H49" s="31"/>
    </row>
    <row r="50" spans="1:8">
      <c r="A50" s="42"/>
      <c r="B50" s="30"/>
      <c r="G50" s="22"/>
      <c r="H50" s="31"/>
    </row>
    <row r="51" spans="1:8">
      <c r="B51" s="30"/>
      <c r="G51" s="22"/>
      <c r="H51" s="31"/>
    </row>
    <row r="52" spans="1:8">
      <c r="A52" s="41">
        <v>-276.20001200000002</v>
      </c>
      <c r="B52" s="30">
        <f t="shared" si="1"/>
        <v>0</v>
      </c>
      <c r="C52" s="41">
        <v>-276.20001200000002</v>
      </c>
      <c r="D52">
        <v>0</v>
      </c>
      <c r="E52">
        <v>0</v>
      </c>
      <c r="G52" s="22">
        <f t="shared" si="2"/>
        <v>-276.20001200000002</v>
      </c>
      <c r="H52" s="31">
        <f t="shared" si="3"/>
        <v>0</v>
      </c>
    </row>
    <row r="53" spans="1:8">
      <c r="A53" s="41">
        <v>-139.39999399999999</v>
      </c>
      <c r="B53" s="30">
        <f t="shared" si="1"/>
        <v>0</v>
      </c>
      <c r="C53" s="41">
        <v>-139.39999399999999</v>
      </c>
      <c r="D53">
        <v>0</v>
      </c>
      <c r="E53">
        <v>0</v>
      </c>
      <c r="G53" s="22">
        <f t="shared" si="2"/>
        <v>-139.39999399999999</v>
      </c>
      <c r="H53" s="31">
        <f t="shared" si="3"/>
        <v>0</v>
      </c>
    </row>
    <row r="54" spans="1:8">
      <c r="A54" s="41">
        <v>42.599997999999999</v>
      </c>
      <c r="B54" s="30">
        <f t="shared" si="1"/>
        <v>0</v>
      </c>
      <c r="C54" s="41">
        <v>42.599997999999999</v>
      </c>
      <c r="D54">
        <v>0</v>
      </c>
      <c r="E54">
        <v>0</v>
      </c>
      <c r="G54" s="22">
        <f t="shared" si="2"/>
        <v>42.599997999999999</v>
      </c>
      <c r="H54" s="31">
        <f t="shared" si="3"/>
        <v>0</v>
      </c>
    </row>
    <row r="55" spans="1:8">
      <c r="A55" s="41">
        <v>372.20001200000002</v>
      </c>
      <c r="B55" s="30">
        <f t="shared" si="1"/>
        <v>0</v>
      </c>
      <c r="C55" s="41">
        <v>372.20001200000002</v>
      </c>
      <c r="D55">
        <v>0</v>
      </c>
      <c r="E55">
        <v>0</v>
      </c>
      <c r="G55" s="22">
        <f t="shared" si="2"/>
        <v>372.20001200000002</v>
      </c>
      <c r="H55" s="31">
        <f t="shared" si="3"/>
        <v>0</v>
      </c>
    </row>
    <row r="56" spans="1:8">
      <c r="A56" s="41">
        <v>495.79998799999998</v>
      </c>
      <c r="B56" s="30">
        <f t="shared" si="1"/>
        <v>0</v>
      </c>
      <c r="C56" s="41">
        <v>495.79998799999998</v>
      </c>
      <c r="D56">
        <v>0</v>
      </c>
      <c r="E56">
        <v>0</v>
      </c>
      <c r="G56" s="22">
        <f t="shared" si="2"/>
        <v>495.79998799999998</v>
      </c>
      <c r="H56" s="31">
        <f t="shared" si="3"/>
        <v>0</v>
      </c>
    </row>
    <row r="57" spans="1:8">
      <c r="A57" s="41">
        <v>530.59997599999997</v>
      </c>
      <c r="B57" s="30">
        <f t="shared" si="1"/>
        <v>0</v>
      </c>
      <c r="C57" s="41">
        <v>530.59997599999997</v>
      </c>
      <c r="D57">
        <v>0</v>
      </c>
      <c r="E57">
        <v>0</v>
      </c>
      <c r="G57" s="22">
        <f t="shared" si="2"/>
        <v>530.59997599999997</v>
      </c>
      <c r="H57" s="31">
        <f t="shared" si="3"/>
        <v>0</v>
      </c>
    </row>
    <row r="58" spans="1:8">
      <c r="A58" s="42"/>
      <c r="B58" s="30"/>
      <c r="C58" s="41"/>
      <c r="G58" s="22"/>
      <c r="H58" s="31"/>
    </row>
    <row r="59" spans="1:8">
      <c r="A59" s="42"/>
      <c r="B59" s="30"/>
      <c r="C59" s="41"/>
      <c r="G59" s="22"/>
      <c r="H59" s="31"/>
    </row>
    <row r="60" spans="1:8">
      <c r="A60" s="42"/>
      <c r="B60" s="30"/>
      <c r="C60" s="41"/>
      <c r="G60" s="22"/>
      <c r="H60" s="31"/>
    </row>
    <row r="61" spans="1:8">
      <c r="A61" s="42"/>
      <c r="B61" s="30"/>
      <c r="C61" s="41"/>
      <c r="G61" s="22"/>
      <c r="H61" s="31"/>
    </row>
    <row r="62" spans="1:8">
      <c r="A62" s="42"/>
      <c r="B62" s="30"/>
      <c r="C62" s="41"/>
      <c r="G62" s="22"/>
      <c r="H62" s="31"/>
    </row>
    <row r="63" spans="1:8">
      <c r="A63" s="42"/>
      <c r="B63" s="30"/>
      <c r="C63" s="41"/>
      <c r="G63" s="22"/>
      <c r="H63" s="31"/>
    </row>
    <row r="64" spans="1:8">
      <c r="A64" s="42"/>
      <c r="B64" s="30"/>
      <c r="C64" s="41"/>
      <c r="G64" s="22"/>
      <c r="H64" s="31"/>
    </row>
    <row r="65" spans="1:8">
      <c r="A65" s="42"/>
      <c r="B65" s="30"/>
      <c r="C65" s="41"/>
      <c r="G65" s="22"/>
      <c r="H65" s="31"/>
    </row>
    <row r="66" spans="1:8">
      <c r="A66" s="42"/>
      <c r="B66" s="30"/>
      <c r="C66" s="41"/>
      <c r="G66" s="22"/>
      <c r="H66" s="31"/>
    </row>
    <row r="67" spans="1:8">
      <c r="B67" s="30"/>
      <c r="G67" s="22"/>
      <c r="H67" s="31"/>
    </row>
    <row r="68" spans="1:8">
      <c r="A68" s="42">
        <v>-276.20001200000002</v>
      </c>
      <c r="B68" s="30">
        <f t="shared" ref="B68:B113" si="4">A68-C68</f>
        <v>-0.80001800000002277</v>
      </c>
      <c r="C68">
        <v>-275.39999399999999</v>
      </c>
      <c r="D68">
        <v>-1</v>
      </c>
      <c r="G68" s="22">
        <f t="shared" ref="G68:G113" si="5">C68+$L$4*D68+$L$5*D68^2+$L$6*C68*D68</f>
        <v>-275.99985680061803</v>
      </c>
      <c r="H68" s="31">
        <f t="shared" ref="H68:H113" si="6">A68-G68</f>
        <v>-0.20015519938198167</v>
      </c>
    </row>
    <row r="69" spans="1:8">
      <c r="A69" s="42">
        <v>-139.39999399999999</v>
      </c>
      <c r="B69" s="30">
        <f t="shared" si="4"/>
        <v>-0.79998799999998482</v>
      </c>
      <c r="C69">
        <v>-138.60000600000001</v>
      </c>
      <c r="D69">
        <v>-1</v>
      </c>
      <c r="G69" s="22">
        <f t="shared" si="5"/>
        <v>-139.21395919938197</v>
      </c>
      <c r="H69" s="31">
        <f t="shared" si="6"/>
        <v>-0.18603480061801747</v>
      </c>
    </row>
    <row r="70" spans="1:8">
      <c r="A70" s="42">
        <v>42.599997999999999</v>
      </c>
      <c r="B70" s="30">
        <f t="shared" si="4"/>
        <v>-0.80000400000000127</v>
      </c>
      <c r="C70">
        <v>43.400002000000001</v>
      </c>
      <c r="D70">
        <v>-1</v>
      </c>
      <c r="G70" s="22">
        <f t="shared" si="5"/>
        <v>42.767302799793995</v>
      </c>
      <c r="H70" s="31">
        <f t="shared" si="6"/>
        <v>-0.16730479979399604</v>
      </c>
    </row>
    <row r="71" spans="1:8">
      <c r="A71" s="42">
        <v>372.20001200000002</v>
      </c>
      <c r="B71" s="30">
        <f t="shared" si="4"/>
        <v>-1.1999819999999772</v>
      </c>
      <c r="C71">
        <v>373.39999399999999</v>
      </c>
      <c r="D71">
        <v>-1</v>
      </c>
      <c r="G71" s="22">
        <f t="shared" si="5"/>
        <v>372.73330480061799</v>
      </c>
      <c r="H71" s="31">
        <f t="shared" si="6"/>
        <v>-0.53329280061797135</v>
      </c>
    </row>
    <row r="72" spans="1:8">
      <c r="A72" s="42">
        <v>495.79998799999998</v>
      </c>
      <c r="B72" s="30">
        <f t="shared" si="4"/>
        <v>-1.2000120000000152</v>
      </c>
      <c r="C72">
        <v>497</v>
      </c>
      <c r="D72">
        <v>-1</v>
      </c>
      <c r="G72" s="22">
        <f t="shared" si="5"/>
        <v>496.32057999999995</v>
      </c>
      <c r="H72" s="31">
        <f t="shared" si="6"/>
        <v>-0.52059199999996508</v>
      </c>
    </row>
    <row r="73" spans="1:8">
      <c r="A73" s="42">
        <v>530.59997599999997</v>
      </c>
      <c r="B73" s="30">
        <f t="shared" si="4"/>
        <v>-1.2000120000000152</v>
      </c>
      <c r="C73">
        <v>531.79998799999998</v>
      </c>
      <c r="D73">
        <v>-1</v>
      </c>
      <c r="G73" s="22">
        <f t="shared" si="5"/>
        <v>531.11698360123592</v>
      </c>
      <c r="H73" s="31">
        <f t="shared" si="6"/>
        <v>-0.51700760123594591</v>
      </c>
    </row>
    <row r="74" spans="1:8">
      <c r="A74" s="41"/>
      <c r="B74" s="30"/>
      <c r="G74" s="22"/>
      <c r="H74" s="31"/>
    </row>
    <row r="75" spans="1:8">
      <c r="A75" s="41"/>
      <c r="B75" s="30"/>
      <c r="G75" s="22"/>
      <c r="H75" s="31"/>
    </row>
    <row r="76" spans="1:8">
      <c r="A76" s="41"/>
      <c r="B76" s="30"/>
      <c r="G76" s="22"/>
      <c r="H76" s="31"/>
    </row>
    <row r="77" spans="1:8">
      <c r="A77" s="41"/>
      <c r="B77" s="30"/>
      <c r="G77" s="22"/>
      <c r="H77" s="31"/>
    </row>
    <row r="78" spans="1:8">
      <c r="A78" s="41"/>
      <c r="B78" s="30"/>
      <c r="G78" s="22"/>
      <c r="H78" s="31"/>
    </row>
    <row r="79" spans="1:8">
      <c r="A79" s="41"/>
      <c r="B79" s="30"/>
      <c r="G79" s="22"/>
      <c r="H79" s="31"/>
    </row>
    <row r="80" spans="1:8">
      <c r="A80" s="41"/>
      <c r="B80" s="30"/>
      <c r="G80" s="22"/>
      <c r="H80" s="31"/>
    </row>
    <row r="81" spans="1:8">
      <c r="A81" s="41"/>
      <c r="B81" s="30"/>
      <c r="G81" s="22"/>
      <c r="H81" s="31"/>
    </row>
    <row r="82" spans="1:8">
      <c r="A82" s="41"/>
      <c r="B82" s="30"/>
      <c r="G82" s="22"/>
      <c r="H82" s="31"/>
    </row>
    <row r="83" spans="1:8">
      <c r="B83" s="30"/>
      <c r="G83" s="22"/>
      <c r="H83" s="31"/>
    </row>
    <row r="84" spans="1:8">
      <c r="A84" s="42">
        <v>-276.20001200000002</v>
      </c>
      <c r="B84" s="30">
        <f t="shared" si="4"/>
        <v>-3.6000060000000076</v>
      </c>
      <c r="C84">
        <v>-272.60000600000001</v>
      </c>
      <c r="D84">
        <v>-2</v>
      </c>
      <c r="G84" s="22">
        <f t="shared" si="5"/>
        <v>-274.98329239876398</v>
      </c>
      <c r="H84" s="31">
        <f t="shared" si="6"/>
        <v>-1.2167196012360364</v>
      </c>
    </row>
    <row r="85" spans="1:8">
      <c r="A85" s="42">
        <v>-139.39999399999999</v>
      </c>
      <c r="B85" s="30">
        <f t="shared" si="4"/>
        <v>-2.7999879999999848</v>
      </c>
      <c r="C85">
        <v>-136.60000600000001</v>
      </c>
      <c r="D85">
        <v>-2</v>
      </c>
      <c r="G85" s="22">
        <f t="shared" si="5"/>
        <v>-139.01130839876402</v>
      </c>
      <c r="H85" s="31">
        <f t="shared" si="6"/>
        <v>-0.38868560123597717</v>
      </c>
    </row>
    <row r="86" spans="1:8">
      <c r="A86" s="42">
        <v>42.599997999999999</v>
      </c>
      <c r="B86" s="30">
        <f t="shared" si="4"/>
        <v>-2.8000040000000013</v>
      </c>
      <c r="C86">
        <v>45.400002000000001</v>
      </c>
      <c r="D86">
        <v>-2</v>
      </c>
      <c r="G86" s="22">
        <f t="shared" si="5"/>
        <v>42.951207599588002</v>
      </c>
      <c r="H86" s="31">
        <f t="shared" si="6"/>
        <v>-0.35120959958800313</v>
      </c>
    </row>
    <row r="87" spans="1:8">
      <c r="A87" s="42">
        <v>372.20001200000002</v>
      </c>
      <c r="B87" s="30">
        <f t="shared" si="4"/>
        <v>-3.5999759999999696</v>
      </c>
      <c r="C87">
        <v>375.79998799999998</v>
      </c>
      <c r="D87">
        <v>-2</v>
      </c>
      <c r="G87" s="22">
        <f t="shared" si="5"/>
        <v>373.28313120247202</v>
      </c>
      <c r="H87" s="31">
        <f t="shared" si="6"/>
        <v>-1.0831192024720053</v>
      </c>
    </row>
    <row r="88" spans="1:8">
      <c r="A88" s="42">
        <v>495.79998799999998</v>
      </c>
      <c r="B88" s="30">
        <f t="shared" si="4"/>
        <v>-3.6000060000000076</v>
      </c>
      <c r="C88">
        <v>499.39999399999999</v>
      </c>
      <c r="D88">
        <v>-2</v>
      </c>
      <c r="G88" s="22">
        <f t="shared" si="5"/>
        <v>496.857675601236</v>
      </c>
      <c r="H88" s="31">
        <f t="shared" si="6"/>
        <v>-1.0576876012360117</v>
      </c>
    </row>
    <row r="89" spans="1:8">
      <c r="A89" s="42">
        <v>530.59997599999997</v>
      </c>
      <c r="B89" s="30">
        <f t="shared" si="4"/>
        <v>-3.2000120000000152</v>
      </c>
      <c r="C89">
        <v>533.79998799999998</v>
      </c>
      <c r="D89">
        <v>-2</v>
      </c>
      <c r="G89" s="22">
        <f t="shared" si="5"/>
        <v>531.25058320247194</v>
      </c>
      <c r="H89" s="31">
        <f t="shared" si="6"/>
        <v>-0.65060720247197423</v>
      </c>
    </row>
    <row r="90" spans="1:8">
      <c r="A90" s="42"/>
      <c r="B90" s="30"/>
      <c r="G90" s="22"/>
      <c r="H90" s="31"/>
    </row>
    <row r="91" spans="1:8">
      <c r="A91" s="42"/>
      <c r="B91" s="30"/>
      <c r="G91" s="22"/>
      <c r="H91" s="31"/>
    </row>
    <row r="92" spans="1:8">
      <c r="A92" s="42"/>
      <c r="B92" s="30"/>
      <c r="G92" s="22"/>
      <c r="H92" s="31"/>
    </row>
    <row r="93" spans="1:8">
      <c r="A93" s="42"/>
      <c r="B93" s="30"/>
      <c r="G93" s="22"/>
      <c r="H93" s="31"/>
    </row>
    <row r="94" spans="1:8">
      <c r="A94" s="42"/>
      <c r="B94" s="30"/>
      <c r="G94" s="22"/>
      <c r="H94" s="31"/>
    </row>
    <row r="95" spans="1:8">
      <c r="A95" s="42"/>
      <c r="B95" s="30"/>
      <c r="G95" s="22"/>
      <c r="H95" s="31"/>
    </row>
    <row r="96" spans="1:8">
      <c r="A96" s="42"/>
      <c r="B96" s="30"/>
      <c r="G96" s="22"/>
      <c r="H96" s="31"/>
    </row>
    <row r="97" spans="1:8">
      <c r="A97" s="42"/>
      <c r="B97" s="30"/>
      <c r="G97" s="22"/>
      <c r="H97" s="31"/>
    </row>
    <row r="98" spans="1:8">
      <c r="A98" s="42"/>
      <c r="B98" s="30"/>
      <c r="G98" s="22"/>
      <c r="H98" s="31"/>
    </row>
    <row r="99" spans="1:8">
      <c r="B99" s="30"/>
      <c r="G99" s="22"/>
      <c r="H99" s="31"/>
    </row>
    <row r="100" spans="1:8">
      <c r="A100" s="42">
        <v>-276.20001200000002</v>
      </c>
      <c r="B100" s="30">
        <f t="shared" si="4"/>
        <v>-5.6000060000000076</v>
      </c>
      <c r="C100">
        <v>-270.60000600000001</v>
      </c>
      <c r="D100">
        <v>-3</v>
      </c>
      <c r="G100" s="22">
        <f t="shared" si="5"/>
        <v>-275.95002959814599</v>
      </c>
      <c r="H100" s="31">
        <f t="shared" si="6"/>
        <v>-0.24998240185402665</v>
      </c>
    </row>
    <row r="101" spans="1:8">
      <c r="A101" s="42">
        <v>-139.39999399999999</v>
      </c>
      <c r="B101" s="30">
        <f t="shared" si="4"/>
        <v>-4.3999939999999924</v>
      </c>
      <c r="C101">
        <v>-135</v>
      </c>
      <c r="D101">
        <v>-3</v>
      </c>
      <c r="G101" s="22">
        <f t="shared" si="5"/>
        <v>-140.39192399999999</v>
      </c>
      <c r="H101" s="31">
        <f t="shared" si="6"/>
        <v>0.99192999999999643</v>
      </c>
    </row>
    <row r="102" spans="1:8">
      <c r="A102" s="42">
        <v>42.599997999999999</v>
      </c>
      <c r="B102" s="30">
        <f t="shared" si="4"/>
        <v>-3.600003000000001</v>
      </c>
      <c r="C102">
        <v>46.200001</v>
      </c>
      <c r="D102">
        <v>-3</v>
      </c>
      <c r="G102" s="22">
        <f t="shared" si="5"/>
        <v>40.752086199691</v>
      </c>
      <c r="H102" s="31">
        <f t="shared" si="6"/>
        <v>1.8479118003089994</v>
      </c>
    </row>
    <row r="103" spans="1:8">
      <c r="A103" s="42">
        <v>372.20001200000002</v>
      </c>
      <c r="B103" s="30">
        <f t="shared" si="4"/>
        <v>-5.1999819999999772</v>
      </c>
      <c r="C103">
        <v>377.39999399999999</v>
      </c>
      <c r="D103">
        <v>-3</v>
      </c>
      <c r="G103" s="22">
        <f t="shared" si="5"/>
        <v>371.84973840185404</v>
      </c>
      <c r="H103" s="31">
        <f t="shared" si="6"/>
        <v>0.35027359814597503</v>
      </c>
    </row>
    <row r="104" spans="1:8">
      <c r="A104" s="42">
        <v>495.79998799999998</v>
      </c>
      <c r="B104" s="30">
        <f t="shared" si="4"/>
        <v>-5.6000060000000076</v>
      </c>
      <c r="C104">
        <v>501.39999399999999</v>
      </c>
      <c r="D104">
        <v>-3</v>
      </c>
      <c r="G104" s="22">
        <f t="shared" si="5"/>
        <v>495.81142240185403</v>
      </c>
      <c r="H104" s="31">
        <f t="shared" si="6"/>
        <v>-1.1434401854046428E-2</v>
      </c>
    </row>
    <row r="105" spans="1:8">
      <c r="A105" s="42">
        <v>530.59997599999997</v>
      </c>
      <c r="B105" s="30">
        <f t="shared" si="4"/>
        <v>-6</v>
      </c>
      <c r="C105">
        <v>536.59997599999997</v>
      </c>
      <c r="D105">
        <v>-3</v>
      </c>
      <c r="G105" s="22">
        <f t="shared" si="5"/>
        <v>531.00052760741585</v>
      </c>
      <c r="H105" s="31">
        <f t="shared" si="6"/>
        <v>-0.4005516074158777</v>
      </c>
    </row>
    <row r="106" spans="1:8">
      <c r="A106" s="41"/>
      <c r="B106" s="30"/>
      <c r="G106" s="22"/>
      <c r="H106" s="31"/>
    </row>
    <row r="107" spans="1:8">
      <c r="A107" s="41"/>
      <c r="B107" s="30"/>
      <c r="G107" s="22"/>
      <c r="H107" s="31"/>
    </row>
    <row r="108" spans="1:8">
      <c r="A108" s="41"/>
      <c r="B108" s="30"/>
      <c r="G108" s="22"/>
      <c r="H108" s="31"/>
    </row>
    <row r="109" spans="1:8">
      <c r="A109" s="41"/>
      <c r="B109" s="30"/>
      <c r="G109" s="22"/>
      <c r="H109" s="31"/>
    </row>
    <row r="110" spans="1:8">
      <c r="A110" s="41"/>
      <c r="B110" s="30"/>
      <c r="G110" s="22"/>
      <c r="H110" s="31"/>
    </row>
    <row r="111" spans="1:8">
      <c r="A111" s="41"/>
      <c r="B111" s="30"/>
      <c r="G111" s="22"/>
      <c r="H111" s="31"/>
    </row>
    <row r="112" spans="1:8">
      <c r="A112" s="41"/>
      <c r="B112" s="30"/>
      <c r="G112" s="22"/>
      <c r="H112" s="31"/>
    </row>
    <row r="113" spans="1:8">
      <c r="A113" s="41"/>
      <c r="B113" s="30"/>
      <c r="G113" s="22"/>
      <c r="H113" s="31"/>
    </row>
    <row r="114" spans="1:8">
      <c r="A114" s="41"/>
      <c r="B114" s="30"/>
      <c r="G114" s="22"/>
      <c r="H114" s="31"/>
    </row>
    <row r="115" spans="1:8">
      <c r="A115" s="41"/>
      <c r="B115" s="30"/>
      <c r="G115" s="22"/>
      <c r="H115" s="31"/>
    </row>
    <row r="116" spans="1:8">
      <c r="B116" s="30"/>
      <c r="G116" s="22"/>
      <c r="H116" s="31"/>
    </row>
    <row r="117" spans="1:8">
      <c r="B117" s="30"/>
      <c r="G117" s="22"/>
      <c r="H117" s="31"/>
    </row>
    <row r="118" spans="1:8">
      <c r="B118" s="30"/>
      <c r="G118" s="22"/>
      <c r="H118" s="31"/>
    </row>
    <row r="119" spans="1:8">
      <c r="B119" s="30"/>
      <c r="G119" s="22"/>
      <c r="H119" s="31"/>
    </row>
    <row r="120" spans="1:8">
      <c r="B120" s="30"/>
      <c r="G120" s="22"/>
      <c r="H120" s="31"/>
    </row>
    <row r="121" spans="1:8">
      <c r="B121" s="30"/>
      <c r="G121" s="22"/>
      <c r="H121" s="31"/>
    </row>
    <row r="122" spans="1:8">
      <c r="B122" s="30"/>
      <c r="G122" s="22"/>
      <c r="H122" s="31"/>
    </row>
  </sheetData>
  <sortState ref="C100:C107">
    <sortCondition ref="C100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2015-12-30T00:05:08Z</dcterms:modified>
  <dc:language>en-US</dc:language>
</cp:coreProperties>
</file>