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s2244\Documents\lynch_gyn_local\project_lynch_gyn\data\"/>
    </mc:Choice>
  </mc:AlternateContent>
  <bookViews>
    <workbookView xWindow="0" yWindow="0" windowWidth="288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3" i="1" s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B10" i="1"/>
  <c r="D10" i="1" s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<sst xmlns="http://schemas.openxmlformats.org/spreadsheetml/2006/main" count="92" uniqueCount="56">
  <si>
    <t>param</t>
  </si>
  <si>
    <t>cost (2010)</t>
  </si>
  <si>
    <t>year of cost</t>
  </si>
  <si>
    <t>source</t>
  </si>
  <si>
    <t>used directly?</t>
  </si>
  <si>
    <t>range</t>
  </si>
  <si>
    <t>c_first_gyn_exam</t>
  </si>
  <si>
    <t>Yang et al 2011</t>
  </si>
  <si>
    <t>c_gyn_exam</t>
  </si>
  <si>
    <t>c_CA_125</t>
  </si>
  <si>
    <t>c_TVUS</t>
  </si>
  <si>
    <t>c_endo_bx</t>
  </si>
  <si>
    <t>c_HSBO</t>
  </si>
  <si>
    <t>c_endo_bx_path</t>
  </si>
  <si>
    <t>c_total_surv_init</t>
  </si>
  <si>
    <t>c_total_surv</t>
  </si>
  <si>
    <t>c_HSBO_path</t>
  </si>
  <si>
    <t>c_total_HSBO</t>
  </si>
  <si>
    <t>Havilresky et al., 2017 (see below)</t>
  </si>
  <si>
    <t>5977-9976</t>
  </si>
  <si>
    <t>c_total_RRSO</t>
  </si>
  <si>
    <t>4010-7326</t>
  </si>
  <si>
    <t>init EC local</t>
  </si>
  <si>
    <t>Yabroff et al., 2008</t>
  </si>
  <si>
    <t>12980-14313</t>
  </si>
  <si>
    <t>init EC regional</t>
  </si>
  <si>
    <t>23223-27479</t>
  </si>
  <si>
    <t>init EC distant</t>
  </si>
  <si>
    <t>36563-48435</t>
  </si>
  <si>
    <t>cont EC local</t>
  </si>
  <si>
    <t>810-1023</t>
  </si>
  <si>
    <t>cont EC regional</t>
  </si>
  <si>
    <t>cont EC distant</t>
  </si>
  <si>
    <t>end EC local</t>
  </si>
  <si>
    <t>23769-25532</t>
  </si>
  <si>
    <t>end EC regional</t>
  </si>
  <si>
    <t>end EC distant</t>
  </si>
  <si>
    <t>init OC local</t>
  </si>
  <si>
    <t>26191-34385</t>
  </si>
  <si>
    <t>init OC regional</t>
  </si>
  <si>
    <t>35278-48501</t>
  </si>
  <si>
    <t>init OC distant</t>
  </si>
  <si>
    <t>55535-60842</t>
  </si>
  <si>
    <t>cont OC local</t>
  </si>
  <si>
    <t>3536-4248</t>
  </si>
  <si>
    <t>cont OC regional</t>
  </si>
  <si>
    <t>cont OC distant</t>
  </si>
  <si>
    <t>end OC local</t>
  </si>
  <si>
    <t>48405-51902</t>
  </si>
  <si>
    <t>end OC regional</t>
  </si>
  <si>
    <t>end OC distant</t>
  </si>
  <si>
    <t>c_complications</t>
  </si>
  <si>
    <t>c_total_HSBO_comps</t>
  </si>
  <si>
    <t>year</t>
  </si>
  <si>
    <t>inflation</t>
  </si>
  <si>
    <t>cost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</si>
</sst>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J5" sqref="J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55</v>
      </c>
      <c r="E1" t="s">
        <v>3</v>
      </c>
      <c r="F1" t="s">
        <v>4</v>
      </c>
      <c r="G1" t="s">
        <v>5</v>
      </c>
      <c r="H1" t="s">
        <v>53</v>
      </c>
      <c r="I1" t="s">
        <v>54</v>
      </c>
    </row>
    <row r="2" spans="1:9" x14ac:dyDescent="0.25">
      <c r="A2" t="s">
        <v>6</v>
      </c>
      <c r="B2">
        <v>596</v>
      </c>
      <c r="C2">
        <v>2010</v>
      </c>
      <c r="D2">
        <v>764.8</v>
      </c>
      <c r="E2" t="s">
        <v>7</v>
      </c>
      <c r="F2" t="b">
        <v>0</v>
      </c>
      <c r="H2">
        <v>2008</v>
      </c>
      <c r="I2">
        <v>0.36930000000000002</v>
      </c>
    </row>
    <row r="3" spans="1:9" x14ac:dyDescent="0.25">
      <c r="A3" t="s">
        <v>8</v>
      </c>
      <c r="B3">
        <v>189</v>
      </c>
      <c r="C3">
        <v>2010</v>
      </c>
      <c r="D3">
        <f t="shared" ref="D3:D11" si="0">(0.2832*B3)+B3</f>
        <v>242.5248</v>
      </c>
      <c r="E3" t="s">
        <v>7</v>
      </c>
      <c r="F3" t="b">
        <v>0</v>
      </c>
      <c r="H3">
        <v>2010</v>
      </c>
      <c r="I3">
        <v>0.28320000000000001</v>
      </c>
    </row>
    <row r="4" spans="1:9" x14ac:dyDescent="0.25">
      <c r="A4" t="s">
        <v>9</v>
      </c>
      <c r="B4">
        <v>78</v>
      </c>
      <c r="C4">
        <v>2010</v>
      </c>
      <c r="D4">
        <f t="shared" si="0"/>
        <v>100.0896</v>
      </c>
      <c r="E4" t="s">
        <v>7</v>
      </c>
      <c r="F4" t="b">
        <v>0</v>
      </c>
      <c r="H4">
        <v>2015</v>
      </c>
      <c r="I4">
        <v>0.11559999999999999</v>
      </c>
    </row>
    <row r="5" spans="1:9" x14ac:dyDescent="0.25">
      <c r="A5" t="s">
        <v>10</v>
      </c>
      <c r="B5">
        <v>113</v>
      </c>
      <c r="C5">
        <v>2010</v>
      </c>
      <c r="D5">
        <f t="shared" si="0"/>
        <v>145.0016</v>
      </c>
      <c r="E5" t="s">
        <v>7</v>
      </c>
      <c r="F5" t="b">
        <v>0</v>
      </c>
      <c r="H5">
        <v>2019</v>
      </c>
      <c r="I5">
        <v>0</v>
      </c>
    </row>
    <row r="6" spans="1:9" x14ac:dyDescent="0.25">
      <c r="A6" t="s">
        <v>11</v>
      </c>
      <c r="B6">
        <v>118</v>
      </c>
      <c r="C6">
        <v>2010</v>
      </c>
      <c r="D6">
        <f t="shared" si="0"/>
        <v>151.41759999999999</v>
      </c>
      <c r="E6" t="s">
        <v>7</v>
      </c>
      <c r="F6" t="b">
        <v>0</v>
      </c>
    </row>
    <row r="7" spans="1:9" x14ac:dyDescent="0.25">
      <c r="A7" t="s">
        <v>12</v>
      </c>
      <c r="B7">
        <v>12532</v>
      </c>
      <c r="C7">
        <v>2010</v>
      </c>
      <c r="D7">
        <f t="shared" si="0"/>
        <v>16081.062400000001</v>
      </c>
      <c r="E7" t="s">
        <v>7</v>
      </c>
      <c r="F7" t="b">
        <v>0</v>
      </c>
    </row>
    <row r="8" spans="1:9" x14ac:dyDescent="0.25">
      <c r="A8" t="s">
        <v>13</v>
      </c>
      <c r="B8">
        <v>532</v>
      </c>
      <c r="C8">
        <v>2010</v>
      </c>
      <c r="D8">
        <f t="shared" si="0"/>
        <v>682.66239999999993</v>
      </c>
      <c r="E8" t="s">
        <v>7</v>
      </c>
      <c r="F8" t="b">
        <v>0</v>
      </c>
    </row>
    <row r="9" spans="1:9" x14ac:dyDescent="0.25">
      <c r="A9" t="s">
        <v>14</v>
      </c>
      <c r="B9">
        <f>B8+SUM(B4:B6, B2)</f>
        <v>1437</v>
      </c>
      <c r="C9">
        <v>2010</v>
      </c>
      <c r="D9">
        <f t="shared" si="0"/>
        <v>1843.9584</v>
      </c>
      <c r="E9" t="s">
        <v>7</v>
      </c>
      <c r="F9" t="b">
        <v>1</v>
      </c>
    </row>
    <row r="10" spans="1:9" x14ac:dyDescent="0.25">
      <c r="A10" t="s">
        <v>15</v>
      </c>
      <c r="B10">
        <f>B8+SUM(B3:B6)</f>
        <v>1030</v>
      </c>
      <c r="C10">
        <v>2010</v>
      </c>
      <c r="D10">
        <f t="shared" si="0"/>
        <v>1321.6959999999999</v>
      </c>
      <c r="E10" t="s">
        <v>7</v>
      </c>
      <c r="F10" t="b">
        <v>1</v>
      </c>
    </row>
    <row r="11" spans="1:9" x14ac:dyDescent="0.25">
      <c r="A11" t="s">
        <v>16</v>
      </c>
      <c r="B11">
        <v>623</v>
      </c>
      <c r="C11">
        <v>2010</v>
      </c>
      <c r="D11">
        <f t="shared" si="0"/>
        <v>799.43360000000007</v>
      </c>
      <c r="E11" t="s">
        <v>7</v>
      </c>
      <c r="F11" t="b">
        <v>0</v>
      </c>
    </row>
    <row r="12" spans="1:9" x14ac:dyDescent="0.25">
      <c r="A12" t="s">
        <v>17</v>
      </c>
      <c r="B12" s="1">
        <v>7682</v>
      </c>
      <c r="C12">
        <v>2015</v>
      </c>
      <c r="D12">
        <f>(0.1156*B12)+B12</f>
        <v>8570.0391999999993</v>
      </c>
      <c r="E12" t="s">
        <v>18</v>
      </c>
      <c r="F12" t="b">
        <v>1</v>
      </c>
      <c r="G12" t="s">
        <v>19</v>
      </c>
    </row>
    <row r="13" spans="1:9" x14ac:dyDescent="0.25">
      <c r="A13" t="s">
        <v>20</v>
      </c>
      <c r="B13" s="1">
        <v>5300</v>
      </c>
      <c r="C13">
        <v>2015</v>
      </c>
      <c r="D13">
        <f>(0.1156*B13)+B13</f>
        <v>5912.68</v>
      </c>
      <c r="E13" t="s">
        <v>18</v>
      </c>
      <c r="F13" t="b">
        <v>1</v>
      </c>
      <c r="G13" t="s">
        <v>21</v>
      </c>
    </row>
    <row r="14" spans="1:9" x14ac:dyDescent="0.25">
      <c r="A14" t="s">
        <v>22</v>
      </c>
      <c r="B14">
        <v>13646</v>
      </c>
      <c r="C14">
        <v>2008</v>
      </c>
      <c r="D14">
        <f>(0.3693*B14)+B14</f>
        <v>18685.467799999999</v>
      </c>
      <c r="E14" t="s">
        <v>23</v>
      </c>
      <c r="G14" t="s">
        <v>24</v>
      </c>
    </row>
    <row r="15" spans="1:9" x14ac:dyDescent="0.25">
      <c r="A15" t="s">
        <v>25</v>
      </c>
      <c r="B15">
        <v>25351</v>
      </c>
      <c r="C15">
        <v>2008</v>
      </c>
      <c r="D15">
        <f t="shared" ref="D15:D31" si="1">(0.3693*B15)+B15</f>
        <v>34713.124300000003</v>
      </c>
      <c r="E15" t="s">
        <v>23</v>
      </c>
      <c r="G15" t="s">
        <v>26</v>
      </c>
    </row>
    <row r="16" spans="1:9" x14ac:dyDescent="0.25">
      <c r="A16" t="s">
        <v>27</v>
      </c>
      <c r="B16">
        <v>42499</v>
      </c>
      <c r="C16">
        <v>2008</v>
      </c>
      <c r="D16">
        <f t="shared" si="1"/>
        <v>58193.880700000002</v>
      </c>
      <c r="E16" t="s">
        <v>23</v>
      </c>
      <c r="G16" t="s">
        <v>28</v>
      </c>
    </row>
    <row r="17" spans="1:7" x14ac:dyDescent="0.25">
      <c r="A17" t="s">
        <v>29</v>
      </c>
      <c r="B17">
        <v>916</v>
      </c>
      <c r="C17">
        <v>2008</v>
      </c>
      <c r="D17">
        <f t="shared" si="1"/>
        <v>1254.2788</v>
      </c>
      <c r="E17" t="s">
        <v>23</v>
      </c>
      <c r="G17" t="s">
        <v>30</v>
      </c>
    </row>
    <row r="18" spans="1:7" x14ac:dyDescent="0.25">
      <c r="A18" t="s">
        <v>31</v>
      </c>
      <c r="B18">
        <v>916</v>
      </c>
      <c r="C18">
        <v>2008</v>
      </c>
      <c r="D18">
        <f t="shared" si="1"/>
        <v>1254.2788</v>
      </c>
      <c r="E18" t="s">
        <v>23</v>
      </c>
      <c r="G18" t="s">
        <v>30</v>
      </c>
    </row>
    <row r="19" spans="1:7" x14ac:dyDescent="0.25">
      <c r="A19" t="s">
        <v>32</v>
      </c>
      <c r="B19">
        <v>916</v>
      </c>
      <c r="C19">
        <v>2008</v>
      </c>
      <c r="D19">
        <f t="shared" si="1"/>
        <v>1254.2788</v>
      </c>
      <c r="E19" t="s">
        <v>23</v>
      </c>
      <c r="G19" t="s">
        <v>30</v>
      </c>
    </row>
    <row r="20" spans="1:7" x14ac:dyDescent="0.25">
      <c r="A20" t="s">
        <v>33</v>
      </c>
      <c r="B20">
        <v>24651</v>
      </c>
      <c r="C20">
        <v>2008</v>
      </c>
      <c r="D20">
        <f t="shared" si="1"/>
        <v>33754.614300000001</v>
      </c>
      <c r="E20" t="s">
        <v>23</v>
      </c>
      <c r="G20" t="s">
        <v>34</v>
      </c>
    </row>
    <row r="21" spans="1:7" x14ac:dyDescent="0.25">
      <c r="A21" t="s">
        <v>35</v>
      </c>
      <c r="B21">
        <v>24651</v>
      </c>
      <c r="C21">
        <v>2008</v>
      </c>
      <c r="D21">
        <f t="shared" si="1"/>
        <v>33754.614300000001</v>
      </c>
      <c r="E21" t="s">
        <v>23</v>
      </c>
      <c r="G21" t="s">
        <v>34</v>
      </c>
    </row>
    <row r="22" spans="1:7" x14ac:dyDescent="0.25">
      <c r="A22" t="s">
        <v>36</v>
      </c>
      <c r="B22">
        <v>24651</v>
      </c>
      <c r="C22">
        <v>2008</v>
      </c>
      <c r="D22">
        <f t="shared" si="1"/>
        <v>33754.614300000001</v>
      </c>
      <c r="E22" t="s">
        <v>23</v>
      </c>
      <c r="G22" t="s">
        <v>34</v>
      </c>
    </row>
    <row r="23" spans="1:7" x14ac:dyDescent="0.25">
      <c r="A23" t="s">
        <v>37</v>
      </c>
      <c r="B23">
        <v>30288</v>
      </c>
      <c r="C23">
        <v>2008</v>
      </c>
      <c r="D23">
        <f t="shared" si="1"/>
        <v>41473.358399999997</v>
      </c>
      <c r="E23" t="s">
        <v>23</v>
      </c>
      <c r="G23" t="s">
        <v>38</v>
      </c>
    </row>
    <row r="24" spans="1:7" x14ac:dyDescent="0.25">
      <c r="A24" t="s">
        <v>39</v>
      </c>
      <c r="B24">
        <v>41890</v>
      </c>
      <c r="C24">
        <v>2008</v>
      </c>
      <c r="D24">
        <f t="shared" si="1"/>
        <v>57359.976999999999</v>
      </c>
      <c r="E24" t="s">
        <v>23</v>
      </c>
      <c r="G24" t="s">
        <v>40</v>
      </c>
    </row>
    <row r="25" spans="1:7" x14ac:dyDescent="0.25">
      <c r="A25" t="s">
        <v>41</v>
      </c>
      <c r="B25">
        <v>58188</v>
      </c>
      <c r="C25">
        <v>2008</v>
      </c>
      <c r="D25">
        <f t="shared" si="1"/>
        <v>79676.828399999999</v>
      </c>
      <c r="E25" t="s">
        <v>23</v>
      </c>
      <c r="G25" t="s">
        <v>42</v>
      </c>
    </row>
    <row r="26" spans="1:7" x14ac:dyDescent="0.25">
      <c r="A26" t="s">
        <v>43</v>
      </c>
      <c r="B26">
        <v>3892</v>
      </c>
      <c r="C26">
        <v>2008</v>
      </c>
      <c r="D26">
        <f t="shared" si="1"/>
        <v>5329.3155999999999</v>
      </c>
      <c r="E26" t="s">
        <v>23</v>
      </c>
      <c r="G26" t="s">
        <v>44</v>
      </c>
    </row>
    <row r="27" spans="1:7" x14ac:dyDescent="0.25">
      <c r="A27" t="s">
        <v>45</v>
      </c>
      <c r="B27">
        <v>3892</v>
      </c>
      <c r="C27">
        <v>2008</v>
      </c>
      <c r="D27">
        <f t="shared" si="1"/>
        <v>5329.3155999999999</v>
      </c>
      <c r="E27" t="s">
        <v>23</v>
      </c>
      <c r="G27" t="s">
        <v>44</v>
      </c>
    </row>
    <row r="28" spans="1:7" x14ac:dyDescent="0.25">
      <c r="A28" t="s">
        <v>46</v>
      </c>
      <c r="B28">
        <v>3892</v>
      </c>
      <c r="C28">
        <v>2008</v>
      </c>
      <c r="D28">
        <f t="shared" si="1"/>
        <v>5329.3155999999999</v>
      </c>
      <c r="E28" t="s">
        <v>23</v>
      </c>
      <c r="G28" t="s">
        <v>44</v>
      </c>
    </row>
    <row r="29" spans="1:7" x14ac:dyDescent="0.25">
      <c r="A29" t="s">
        <v>47</v>
      </c>
      <c r="B29">
        <v>50154</v>
      </c>
      <c r="C29">
        <v>2008</v>
      </c>
      <c r="D29">
        <f t="shared" si="1"/>
        <v>68675.872199999998</v>
      </c>
      <c r="E29" t="s">
        <v>23</v>
      </c>
      <c r="G29" t="s">
        <v>48</v>
      </c>
    </row>
    <row r="30" spans="1:7" x14ac:dyDescent="0.25">
      <c r="A30" t="s">
        <v>49</v>
      </c>
      <c r="B30">
        <v>50154</v>
      </c>
      <c r="C30">
        <v>2008</v>
      </c>
      <c r="D30">
        <f t="shared" si="1"/>
        <v>68675.872199999998</v>
      </c>
      <c r="E30" t="s">
        <v>23</v>
      </c>
      <c r="G30" t="s">
        <v>48</v>
      </c>
    </row>
    <row r="31" spans="1:7" x14ac:dyDescent="0.25">
      <c r="A31" t="s">
        <v>50</v>
      </c>
      <c r="B31">
        <v>50154</v>
      </c>
      <c r="C31">
        <v>2008</v>
      </c>
      <c r="D31">
        <f t="shared" si="1"/>
        <v>68675.872199999998</v>
      </c>
      <c r="E31" t="s">
        <v>23</v>
      </c>
      <c r="G31" t="s">
        <v>48</v>
      </c>
    </row>
    <row r="32" spans="1:7" x14ac:dyDescent="0.25">
      <c r="A32" t="s">
        <v>51</v>
      </c>
      <c r="B32">
        <v>7126.25</v>
      </c>
      <c r="C32">
        <v>2015</v>
      </c>
      <c r="D32">
        <f>(0.1156*B32)+B32</f>
        <v>7950.0445</v>
      </c>
      <c r="E32" t="s">
        <v>18</v>
      </c>
      <c r="F32" t="b">
        <v>0</v>
      </c>
    </row>
    <row r="33" spans="1:6" x14ac:dyDescent="0.25">
      <c r="A33" t="s">
        <v>52</v>
      </c>
      <c r="C33">
        <v>2019</v>
      </c>
      <c r="D33">
        <f>D32+B12</f>
        <v>15632.0445</v>
      </c>
      <c r="F33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2020-02-26T17:24:33Z</dcterms:created>
  <dcterms:modified xsi:type="dcterms:W3CDTF">2020-02-26T17:36:20Z</dcterms:modified>
</cp:coreProperties>
</file>