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8_{8A6D8BC1-1333-446B-A3D3-33961052DE5F}" xr6:coauthVersionLast="47" xr6:coauthVersionMax="47" xr10:uidLastSave="{00000000-0000-0000-0000-000000000000}"/>
  <bookViews>
    <workbookView xWindow="28680" yWindow="-120" windowWidth="29040" windowHeight="15720" xr2:uid="{376E623D-6C65-43C2-9693-603DF4650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" i="1" l="1"/>
  <c r="I33" i="1"/>
  <c r="H33" i="1"/>
  <c r="M33" i="1" s="1"/>
  <c r="R33" i="1" s="1"/>
  <c r="O32" i="1"/>
  <c r="I32" i="1"/>
  <c r="H32" i="1"/>
  <c r="M32" i="1" s="1"/>
  <c r="R32" i="1" s="1"/>
  <c r="I31" i="1"/>
  <c r="H31" i="1"/>
  <c r="M31" i="1" s="1"/>
  <c r="R31" i="1" s="1"/>
  <c r="O30" i="1"/>
  <c r="I30" i="1"/>
  <c r="M30" i="1" s="1"/>
  <c r="R30" i="1" s="1"/>
  <c r="H30" i="1"/>
  <c r="I29" i="1"/>
  <c r="K29" i="1" s="1"/>
  <c r="H29" i="1"/>
  <c r="M29" i="1" s="1"/>
  <c r="R29" i="1" s="1"/>
  <c r="I28" i="1"/>
  <c r="M28" i="1" s="1"/>
  <c r="R28" i="1" s="1"/>
  <c r="H28" i="1"/>
  <c r="K28" i="1" s="1"/>
  <c r="I27" i="1"/>
  <c r="H27" i="1"/>
  <c r="M27" i="1" s="1"/>
  <c r="R27" i="1" s="1"/>
  <c r="O26" i="1"/>
  <c r="I26" i="1"/>
  <c r="K26" i="1" s="1"/>
  <c r="H26" i="1"/>
  <c r="M26" i="1" s="1"/>
  <c r="R26" i="1" s="1"/>
  <c r="O25" i="1"/>
  <c r="I25" i="1"/>
  <c r="K25" i="1" s="1"/>
  <c r="H25" i="1"/>
  <c r="M25" i="1" s="1"/>
  <c r="R25" i="1" s="1"/>
  <c r="O24" i="1"/>
  <c r="I24" i="1"/>
  <c r="H24" i="1"/>
  <c r="M24" i="1" s="1"/>
  <c r="R24" i="1" s="1"/>
  <c r="O23" i="1"/>
  <c r="I23" i="1"/>
  <c r="H23" i="1"/>
  <c r="M23" i="1" s="1"/>
  <c r="R23" i="1" s="1"/>
  <c r="M22" i="1"/>
  <c r="R22" i="1" s="1"/>
  <c r="K22" i="1"/>
  <c r="I22" i="1"/>
  <c r="H22" i="1"/>
  <c r="O21" i="1"/>
  <c r="I21" i="1"/>
  <c r="H21" i="1"/>
  <c r="M21" i="1" s="1"/>
  <c r="R21" i="1" s="1"/>
  <c r="O20" i="1"/>
  <c r="I20" i="1"/>
  <c r="K20" i="1" s="1"/>
  <c r="H20" i="1"/>
  <c r="M20" i="1" s="1"/>
  <c r="R20" i="1" s="1"/>
  <c r="M19" i="1"/>
  <c r="R19" i="1" s="1"/>
  <c r="I19" i="1"/>
  <c r="K19" i="1" s="1"/>
  <c r="H19" i="1"/>
  <c r="O18" i="1"/>
  <c r="I18" i="1"/>
  <c r="K18" i="1" s="1"/>
  <c r="H18" i="1"/>
  <c r="O17" i="1"/>
  <c r="I17" i="1"/>
  <c r="H17" i="1"/>
  <c r="M17" i="1" s="1"/>
  <c r="R17" i="1" s="1"/>
  <c r="L16" i="1"/>
  <c r="I16" i="1"/>
  <c r="H16" i="1"/>
  <c r="M16" i="1" s="1"/>
  <c r="R16" i="1" s="1"/>
  <c r="M15" i="1"/>
  <c r="R15" i="1" s="1"/>
  <c r="K15" i="1"/>
  <c r="I15" i="1"/>
  <c r="H15" i="1"/>
  <c r="O14" i="1"/>
  <c r="I14" i="1"/>
  <c r="H14" i="1"/>
  <c r="M14" i="1" s="1"/>
  <c r="R14" i="1" s="1"/>
  <c r="I13" i="1"/>
  <c r="H13" i="1"/>
  <c r="M13" i="1" s="1"/>
  <c r="R13" i="1" s="1"/>
  <c r="O12" i="1"/>
  <c r="M12" i="1"/>
  <c r="R12" i="1" s="1"/>
  <c r="I12" i="1"/>
  <c r="K12" i="1" s="1"/>
  <c r="H12" i="1"/>
  <c r="I11" i="1"/>
  <c r="H11" i="1"/>
  <c r="M11" i="1" s="1"/>
  <c r="R11" i="1" s="1"/>
  <c r="O10" i="1"/>
  <c r="I10" i="1"/>
  <c r="K10" i="1" s="1"/>
  <c r="H10" i="1"/>
  <c r="M10" i="1" s="1"/>
  <c r="R10" i="1" s="1"/>
  <c r="M9" i="1"/>
  <c r="R9" i="1" s="1"/>
  <c r="I9" i="1"/>
  <c r="K9" i="1" s="1"/>
  <c r="H9" i="1"/>
  <c r="K11" i="1" l="1"/>
  <c r="K14" i="1"/>
  <c r="M18" i="1"/>
  <c r="R18" i="1" s="1"/>
  <c r="K21" i="1"/>
  <c r="K31" i="1"/>
  <c r="K17" i="1"/>
  <c r="K24" i="1"/>
  <c r="K30" i="1"/>
  <c r="K13" i="1"/>
  <c r="K16" i="1"/>
  <c r="K23" i="1"/>
  <c r="K27" i="1"/>
  <c r="K33" i="1"/>
  <c r="K32" i="1"/>
</calcChain>
</file>

<file path=xl/sharedStrings.xml><?xml version="1.0" encoding="utf-8"?>
<sst xmlns="http://schemas.openxmlformats.org/spreadsheetml/2006/main" count="157" uniqueCount="124">
  <si>
    <t>DEPARTMENT OF HEALTH</t>
  </si>
  <si>
    <t>CENTRAL VISAYAS CENTER FOR HEALTH DEVELOPMENT</t>
  </si>
  <si>
    <t>G E N E R A L    P A Y R O L L  ( J O B  O R D E R )</t>
  </si>
  <si>
    <t>with ATM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</si>
  <si>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</si>
  <si>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</si>
  <si>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</si>
  <si>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</si>
  <si>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</si>
  <si>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</si>
  <si>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</si>
  <si>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</si>
  <si>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</si>
  <si>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</si>
  <si>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</si>
  <si>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</si>
  <si>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</si>
  <si>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</si>
  <si>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</si>
  <si>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</si>
  <si>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</si>
  <si>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DEDUCTION</t>
  </si>
  <si>
    <t>ADDITION</t>
  </si>
  <si>
    <t>TAX</t>
  </si>
  <si>
    <t>PHIC</t>
  </si>
  <si>
    <t>PAGIBIG</t>
  </si>
  <si>
    <t>COOP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</si>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</sst>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4"/>
      <name val="Arial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3" fontId="5" fillId="0" borderId="2" xfId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9" fontId="5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0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left" vertical="center"/>
    </xf>
    <xf numFmtId="0" fontId="13" fillId="0" borderId="2" xfId="2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43" fontId="15" fillId="0" borderId="2" xfId="1" applyFont="1" applyFill="1" applyBorder="1" applyAlignment="1">
      <alignment horizontal="center" vertical="center"/>
    </xf>
    <xf numFmtId="165" fontId="10" fillId="0" borderId="2" xfId="0" applyNumberFormat="1" applyFont="1" applyBorder="1" applyAlignment="1">
      <alignment horizontal="left" vertical="center" wrapText="1"/>
    </xf>
    <xf numFmtId="0" fontId="4" fillId="0" borderId="2" xfId="2" applyFont="1" applyBorder="1" applyAlignment="1">
      <alignment horizontal="left" vertical="center"/>
    </xf>
    <xf numFmtId="0" fontId="11" fillId="0" borderId="2" xfId="2" applyFont="1" applyBorder="1" applyAlignment="1">
      <alignment vertical="center"/>
    </xf>
    <xf numFmtId="0" fontId="16" fillId="0" borderId="2" xfId="2" applyFont="1" applyBorder="1" applyAlignment="1">
      <alignment horizontal="center" vertical="center"/>
    </xf>
    <xf numFmtId="0" fontId="17" fillId="0" borderId="2" xfId="2" applyFont="1" applyBorder="1" applyAlignment="1">
      <alignment horizontal="center" vertical="center" wrapText="1"/>
    </xf>
    <xf numFmtId="0" fontId="18" fillId="0" borderId="2" xfId="2" applyFont="1" applyBorder="1" applyAlignment="1">
      <alignment horizontal="left" vertical="center"/>
    </xf>
    <xf numFmtId="0" fontId="19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43" fontId="18" fillId="0" borderId="2" xfId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left" vertical="center" wrapText="1"/>
    </xf>
    <xf numFmtId="0" fontId="10" fillId="2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94035DF8-C29C-46ED-8467-4183CD53F6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ADBEFC27-BB56-41CE-A45F-0E175CE58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E9DB-615D-40F2-8973-52C0DAA6CB31}">
  <dimension ref="A1:S33"/>
  <sheetViews>
    <sheetView tabSelected="1" topLeftCell="A4" workbookViewId="0">
      <selection activeCell="V15" sqref="V15"/>
    </sheetView>
  </sheetViews>
  <sheetFormatPr defaultRowHeight="15" x14ac:dyDescent="0.25"/>
  <cols>
    <col min="4" max="4" width="14.140625" customWidth="1"/>
    <col min="5" max="5" width="19" customWidth="1"/>
    <col min="9" max="9" width="18.5703125" customWidth="1"/>
    <col min="19" max="19" width="15.5703125" customWidth="1"/>
  </cols>
  <sheetData>
    <row r="1" spans="1:19" ht="19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8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3"/>
      <c r="B4" s="4"/>
      <c r="C4" s="5"/>
      <c r="D4" s="4" t="s">
        <v>3</v>
      </c>
      <c r="E4" s="5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x14ac:dyDescent="0.25">
      <c r="A5" s="7" t="s">
        <v>4</v>
      </c>
      <c r="B5" s="8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 t="s">
        <v>5</v>
      </c>
    </row>
    <row r="6" spans="1:19" x14ac:dyDescent="0.25">
      <c r="A6" s="10" t="s">
        <v>6</v>
      </c>
      <c r="B6" s="10" t="s">
        <v>7</v>
      </c>
      <c r="C6" s="11" t="s">
        <v>8</v>
      </c>
      <c r="D6" s="11" t="s">
        <v>9</v>
      </c>
      <c r="E6" s="11" t="s">
        <v>10</v>
      </c>
      <c r="F6" s="11" t="s">
        <v>11</v>
      </c>
      <c r="G6" s="12" t="s">
        <v>12</v>
      </c>
      <c r="H6" s="12" t="s">
        <v>13</v>
      </c>
      <c r="I6" s="12" t="s">
        <v>14</v>
      </c>
      <c r="J6" s="13" t="s">
        <v>15</v>
      </c>
      <c r="K6" s="14" t="s">
        <v>16</v>
      </c>
      <c r="L6" s="13" t="s">
        <v>15</v>
      </c>
      <c r="M6" s="12" t="s">
        <v>17</v>
      </c>
      <c r="N6" s="11" t="s">
        <v>18</v>
      </c>
      <c r="O6" s="11"/>
      <c r="P6" s="11"/>
      <c r="Q6" s="11"/>
      <c r="R6" s="12" t="s">
        <v>19</v>
      </c>
      <c r="S6" s="10" t="s">
        <v>20</v>
      </c>
    </row>
    <row r="7" spans="1:19" ht="30" x14ac:dyDescent="0.25">
      <c r="A7" s="10"/>
      <c r="B7" s="10"/>
      <c r="C7" s="11"/>
      <c r="D7" s="11"/>
      <c r="E7" s="11"/>
      <c r="F7" s="11"/>
      <c r="G7" s="12"/>
      <c r="H7" s="12"/>
      <c r="I7" s="12"/>
      <c r="J7" s="15" t="s">
        <v>21</v>
      </c>
      <c r="K7" s="14"/>
      <c r="L7" s="15" t="s">
        <v>22</v>
      </c>
      <c r="M7" s="12"/>
      <c r="N7" s="16" t="s">
        <v>23</v>
      </c>
      <c r="O7" s="16" t="s">
        <v>24</v>
      </c>
      <c r="P7" s="16" t="s">
        <v>25</v>
      </c>
      <c r="Q7" s="16" t="s">
        <v>26</v>
      </c>
      <c r="R7" s="12"/>
      <c r="S7" s="10"/>
    </row>
    <row r="8" spans="1:19" x14ac:dyDescent="0.25">
      <c r="A8" s="17" t="s">
        <v>27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ht="22.5" x14ac:dyDescent="0.25">
      <c r="A9" s="19" t="s">
        <v>28</v>
      </c>
      <c r="B9" s="19" t="s">
        <v>29</v>
      </c>
      <c r="C9" s="20">
        <v>1</v>
      </c>
      <c r="D9" s="21" t="s">
        <v>30</v>
      </c>
      <c r="E9" s="22" t="s">
        <v>31</v>
      </c>
      <c r="F9" s="23" t="s">
        <v>32</v>
      </c>
      <c r="G9" s="24">
        <v>36619</v>
      </c>
      <c r="H9" s="25">
        <f>ROUND(G9/2,2)</f>
        <v>18309.5</v>
      </c>
      <c r="I9" s="25" t="e">
        <f>-ROUND(((G9/$V$4)/8)/60*T9,2)</f>
        <v>#DIV/0!</v>
      </c>
      <c r="J9" s="25"/>
      <c r="K9" s="25" t="e">
        <f>ROUND((H9+I9)*20%,2)</f>
        <v>#DIV/0!</v>
      </c>
      <c r="L9" s="25"/>
      <c r="M9" s="25" t="e">
        <f>SUM(H9:L9)</f>
        <v>#DIV/0!</v>
      </c>
      <c r="N9" s="24"/>
      <c r="O9" s="24"/>
      <c r="P9" s="24"/>
      <c r="Q9" s="24"/>
      <c r="R9" s="26" t="e">
        <f>SUM(M9:Q9)</f>
        <v>#DIV/0!</v>
      </c>
      <c r="S9" s="27" t="s">
        <v>33</v>
      </c>
    </row>
    <row r="10" spans="1:19" ht="22.5" x14ac:dyDescent="0.25">
      <c r="A10" s="19" t="s">
        <v>28</v>
      </c>
      <c r="B10" s="19" t="s">
        <v>34</v>
      </c>
      <c r="C10" s="20">
        <v>2</v>
      </c>
      <c r="D10" s="21" t="s">
        <v>35</v>
      </c>
      <c r="E10" s="22" t="s">
        <v>36</v>
      </c>
      <c r="F10" s="23" t="s">
        <v>37</v>
      </c>
      <c r="G10" s="24">
        <v>36619</v>
      </c>
      <c r="H10" s="25">
        <f t="shared" ref="H10:H33" si="0">ROUND(G10/2,2)</f>
        <v>18309.5</v>
      </c>
      <c r="I10" s="25" t="e">
        <f t="shared" ref="I10:I33" si="1">-ROUND(((G10/$V$4)/8)/60*T10,2)</f>
        <v>#DIV/0!</v>
      </c>
      <c r="J10" s="25"/>
      <c r="K10" s="25" t="e">
        <f t="shared" ref="K10:K33" si="2">ROUND((H10+I10)*20%,2)</f>
        <v>#DIV/0!</v>
      </c>
      <c r="L10" s="25"/>
      <c r="M10" s="25" t="e">
        <f t="shared" ref="M10:M33" si="3">SUM(H10:L10)</f>
        <v>#DIV/0!</v>
      </c>
      <c r="N10" s="24"/>
      <c r="O10" s="24">
        <f>-ROUND(G10*4%,2)</f>
        <v>-1464.76</v>
      </c>
      <c r="P10" s="24"/>
      <c r="Q10" s="24"/>
      <c r="R10" s="26" t="e">
        <f t="shared" ref="R10:R33" si="4">SUM(M10:Q10)</f>
        <v>#DIV/0!</v>
      </c>
      <c r="S10" s="27" t="s">
        <v>38</v>
      </c>
    </row>
    <row r="11" spans="1:19" ht="22.5" x14ac:dyDescent="0.25">
      <c r="A11" s="19" t="s">
        <v>28</v>
      </c>
      <c r="B11" s="19" t="s">
        <v>39</v>
      </c>
      <c r="C11" s="20">
        <v>3</v>
      </c>
      <c r="D11" s="28" t="s">
        <v>40</v>
      </c>
      <c r="E11" s="29" t="s">
        <v>41</v>
      </c>
      <c r="F11" s="30" t="s">
        <v>42</v>
      </c>
      <c r="G11" s="24">
        <v>36619</v>
      </c>
      <c r="H11" s="25">
        <f t="shared" si="0"/>
        <v>18309.5</v>
      </c>
      <c r="I11" s="25" t="e">
        <f t="shared" si="1"/>
        <v>#DIV/0!</v>
      </c>
      <c r="J11" s="24"/>
      <c r="K11" s="25" t="e">
        <f t="shared" si="2"/>
        <v>#DIV/0!</v>
      </c>
      <c r="L11" s="24"/>
      <c r="M11" s="25" t="e">
        <f t="shared" si="3"/>
        <v>#DIV/0!</v>
      </c>
      <c r="N11" s="24"/>
      <c r="O11" s="24"/>
      <c r="P11" s="24"/>
      <c r="Q11" s="24"/>
      <c r="R11" s="26" t="e">
        <f t="shared" si="4"/>
        <v>#DIV/0!</v>
      </c>
      <c r="S11" s="27"/>
    </row>
    <row r="12" spans="1:19" ht="22.5" x14ac:dyDescent="0.25">
      <c r="A12" s="19" t="s">
        <v>28</v>
      </c>
      <c r="B12" s="19" t="s">
        <v>43</v>
      </c>
      <c r="C12" s="20">
        <v>4</v>
      </c>
      <c r="D12" s="28" t="s">
        <v>44</v>
      </c>
      <c r="E12" s="29" t="s">
        <v>45</v>
      </c>
      <c r="F12" s="30" t="s">
        <v>46</v>
      </c>
      <c r="G12" s="24">
        <v>36619</v>
      </c>
      <c r="H12" s="25">
        <f t="shared" si="0"/>
        <v>18309.5</v>
      </c>
      <c r="I12" s="25" t="e">
        <f t="shared" si="1"/>
        <v>#DIV/0!</v>
      </c>
      <c r="J12" s="24"/>
      <c r="K12" s="25" t="e">
        <f t="shared" si="2"/>
        <v>#DIV/0!</v>
      </c>
      <c r="L12" s="24"/>
      <c r="M12" s="25" t="e">
        <f t="shared" si="3"/>
        <v>#DIV/0!</v>
      </c>
      <c r="N12" s="24"/>
      <c r="O12" s="24">
        <f>-ROUND(G12*4%,2)</f>
        <v>-1464.76</v>
      </c>
      <c r="P12" s="24"/>
      <c r="Q12" s="24"/>
      <c r="R12" s="26" t="e">
        <f t="shared" si="4"/>
        <v>#DIV/0!</v>
      </c>
      <c r="S12" s="27" t="s">
        <v>47</v>
      </c>
    </row>
    <row r="13" spans="1:19" ht="22.5" x14ac:dyDescent="0.25">
      <c r="A13" s="19" t="s">
        <v>28</v>
      </c>
      <c r="B13" s="31" t="s">
        <v>48</v>
      </c>
      <c r="C13" s="20">
        <v>5</v>
      </c>
      <c r="D13" s="32" t="s">
        <v>49</v>
      </c>
      <c r="E13" s="33" t="s">
        <v>50</v>
      </c>
      <c r="F13" s="34" t="s">
        <v>51</v>
      </c>
      <c r="G13" s="24">
        <v>36619</v>
      </c>
      <c r="H13" s="25">
        <f t="shared" si="0"/>
        <v>18309.5</v>
      </c>
      <c r="I13" s="25" t="e">
        <f t="shared" si="1"/>
        <v>#DIV/0!</v>
      </c>
      <c r="J13" s="35"/>
      <c r="K13" s="25" t="e">
        <f t="shared" si="2"/>
        <v>#DIV/0!</v>
      </c>
      <c r="L13" s="35"/>
      <c r="M13" s="25" t="e">
        <f t="shared" si="3"/>
        <v>#DIV/0!</v>
      </c>
      <c r="N13" s="35"/>
      <c r="O13" s="35"/>
      <c r="P13" s="24"/>
      <c r="Q13" s="24"/>
      <c r="R13" s="26" t="e">
        <f t="shared" si="4"/>
        <v>#DIV/0!</v>
      </c>
      <c r="S13" s="36"/>
    </row>
    <row r="14" spans="1:19" ht="22.5" x14ac:dyDescent="0.25">
      <c r="A14" s="19" t="s">
        <v>28</v>
      </c>
      <c r="B14" s="19" t="s">
        <v>52</v>
      </c>
      <c r="C14" s="20">
        <v>6</v>
      </c>
      <c r="D14" s="21" t="s">
        <v>53</v>
      </c>
      <c r="E14" s="22" t="s">
        <v>54</v>
      </c>
      <c r="F14" s="23" t="s">
        <v>55</v>
      </c>
      <c r="G14" s="24">
        <v>36619</v>
      </c>
      <c r="H14" s="25">
        <f t="shared" si="0"/>
        <v>18309.5</v>
      </c>
      <c r="I14" s="25" t="e">
        <f t="shared" si="1"/>
        <v>#DIV/0!</v>
      </c>
      <c r="J14" s="25"/>
      <c r="K14" s="25" t="e">
        <f t="shared" si="2"/>
        <v>#DIV/0!</v>
      </c>
      <c r="L14" s="25"/>
      <c r="M14" s="25" t="e">
        <f t="shared" si="3"/>
        <v>#DIV/0!</v>
      </c>
      <c r="N14" s="24"/>
      <c r="O14" s="24">
        <f>-ROUND(G14*4%,2)</f>
        <v>-1464.76</v>
      </c>
      <c r="P14" s="24"/>
      <c r="Q14" s="24"/>
      <c r="R14" s="26" t="e">
        <f t="shared" si="4"/>
        <v>#DIV/0!</v>
      </c>
      <c r="S14" s="27"/>
    </row>
    <row r="15" spans="1:19" ht="22.5" x14ac:dyDescent="0.25">
      <c r="A15" s="19" t="s">
        <v>28</v>
      </c>
      <c r="B15" s="19" t="s">
        <v>56</v>
      </c>
      <c r="C15" s="20">
        <v>7</v>
      </c>
      <c r="D15" s="28" t="s">
        <v>57</v>
      </c>
      <c r="E15" s="29" t="s">
        <v>58</v>
      </c>
      <c r="F15" s="30" t="s">
        <v>59</v>
      </c>
      <c r="G15" s="24">
        <v>36619</v>
      </c>
      <c r="H15" s="25">
        <f t="shared" si="0"/>
        <v>18309.5</v>
      </c>
      <c r="I15" s="25" t="e">
        <f t="shared" si="1"/>
        <v>#DIV/0!</v>
      </c>
      <c r="J15" s="24"/>
      <c r="K15" s="25" t="e">
        <f t="shared" si="2"/>
        <v>#DIV/0!</v>
      </c>
      <c r="L15" s="24"/>
      <c r="M15" s="25" t="e">
        <f t="shared" si="3"/>
        <v>#DIV/0!</v>
      </c>
      <c r="N15" s="24"/>
      <c r="O15" s="24"/>
      <c r="P15" s="24"/>
      <c r="Q15" s="24"/>
      <c r="R15" s="26" t="e">
        <f t="shared" si="4"/>
        <v>#DIV/0!</v>
      </c>
      <c r="S15" s="27" t="s">
        <v>60</v>
      </c>
    </row>
    <row r="16" spans="1:19" ht="33.75" x14ac:dyDescent="0.25">
      <c r="A16" s="19" t="s">
        <v>28</v>
      </c>
      <c r="B16" s="19" t="s">
        <v>61</v>
      </c>
      <c r="C16" s="20">
        <v>8</v>
      </c>
      <c r="D16" s="21" t="s">
        <v>62</v>
      </c>
      <c r="E16" s="22" t="s">
        <v>63</v>
      </c>
      <c r="F16" s="23" t="s">
        <v>51</v>
      </c>
      <c r="G16" s="24">
        <v>36619</v>
      </c>
      <c r="H16" s="25">
        <f t="shared" si="0"/>
        <v>18309.5</v>
      </c>
      <c r="I16" s="25" t="e">
        <f t="shared" si="1"/>
        <v>#DIV/0!</v>
      </c>
      <c r="J16" s="25"/>
      <c r="K16" s="25" t="e">
        <f t="shared" si="2"/>
        <v>#DIV/0!</v>
      </c>
      <c r="L16" s="25">
        <f>ROUND((G16/19)*1.2,2)</f>
        <v>2312.7800000000002</v>
      </c>
      <c r="M16" s="25" t="e">
        <f t="shared" si="3"/>
        <v>#DIV/0!</v>
      </c>
      <c r="N16" s="24"/>
      <c r="O16" s="24"/>
      <c r="P16" s="24"/>
      <c r="Q16" s="24"/>
      <c r="R16" s="26" t="e">
        <f t="shared" si="4"/>
        <v>#DIV/0!</v>
      </c>
      <c r="S16" s="27" t="s">
        <v>64</v>
      </c>
    </row>
    <row r="17" spans="1:19" ht="22.5" x14ac:dyDescent="0.25">
      <c r="A17" s="19" t="s">
        <v>28</v>
      </c>
      <c r="B17" s="19" t="s">
        <v>65</v>
      </c>
      <c r="C17" s="20">
        <v>9</v>
      </c>
      <c r="D17" s="21" t="s">
        <v>66</v>
      </c>
      <c r="E17" s="22" t="s">
        <v>67</v>
      </c>
      <c r="F17" s="23" t="s">
        <v>68</v>
      </c>
      <c r="G17" s="24">
        <v>36619</v>
      </c>
      <c r="H17" s="25">
        <f t="shared" si="0"/>
        <v>18309.5</v>
      </c>
      <c r="I17" s="25" t="e">
        <f t="shared" si="1"/>
        <v>#DIV/0!</v>
      </c>
      <c r="J17" s="25"/>
      <c r="K17" s="25" t="e">
        <f t="shared" si="2"/>
        <v>#DIV/0!</v>
      </c>
      <c r="L17" s="25"/>
      <c r="M17" s="25" t="e">
        <f t="shared" si="3"/>
        <v>#DIV/0!</v>
      </c>
      <c r="N17" s="24"/>
      <c r="O17" s="24">
        <f>-ROUND(G17*4%,2)</f>
        <v>-1464.76</v>
      </c>
      <c r="P17" s="24"/>
      <c r="Q17" s="24"/>
      <c r="R17" s="26" t="e">
        <f t="shared" si="4"/>
        <v>#DIV/0!</v>
      </c>
      <c r="S17" s="27"/>
    </row>
    <row r="18" spans="1:19" ht="22.5" x14ac:dyDescent="0.25">
      <c r="A18" s="19" t="s">
        <v>28</v>
      </c>
      <c r="B18" s="19" t="s">
        <v>69</v>
      </c>
      <c r="C18" s="20">
        <v>10</v>
      </c>
      <c r="D18" s="21" t="s">
        <v>70</v>
      </c>
      <c r="E18" s="22" t="s">
        <v>71</v>
      </c>
      <c r="F18" s="23" t="s">
        <v>72</v>
      </c>
      <c r="G18" s="24">
        <v>36619</v>
      </c>
      <c r="H18" s="25">
        <f t="shared" si="0"/>
        <v>18309.5</v>
      </c>
      <c r="I18" s="25" t="e">
        <f t="shared" si="1"/>
        <v>#DIV/0!</v>
      </c>
      <c r="J18" s="25"/>
      <c r="K18" s="25" t="e">
        <f t="shared" si="2"/>
        <v>#DIV/0!</v>
      </c>
      <c r="L18" s="25"/>
      <c r="M18" s="25" t="e">
        <f t="shared" si="3"/>
        <v>#DIV/0!</v>
      </c>
      <c r="N18" s="24"/>
      <c r="O18" s="24">
        <f>-ROUND(G18*4%,2)</f>
        <v>-1464.76</v>
      </c>
      <c r="P18" s="24"/>
      <c r="Q18" s="24"/>
      <c r="R18" s="26" t="e">
        <f t="shared" si="4"/>
        <v>#DIV/0!</v>
      </c>
      <c r="S18" s="27"/>
    </row>
    <row r="19" spans="1:19" ht="17.25" x14ac:dyDescent="0.25">
      <c r="A19" s="19" t="s">
        <v>73</v>
      </c>
      <c r="B19" s="19"/>
      <c r="C19" s="20">
        <v>11</v>
      </c>
      <c r="D19" s="21" t="s">
        <v>74</v>
      </c>
      <c r="E19" s="22" t="s">
        <v>75</v>
      </c>
      <c r="F19" s="30"/>
      <c r="G19" s="24">
        <v>36619</v>
      </c>
      <c r="H19" s="25">
        <f t="shared" si="0"/>
        <v>18309.5</v>
      </c>
      <c r="I19" s="25" t="e">
        <f t="shared" si="1"/>
        <v>#DIV/0!</v>
      </c>
      <c r="J19" s="25"/>
      <c r="K19" s="25" t="e">
        <f t="shared" si="2"/>
        <v>#DIV/0!</v>
      </c>
      <c r="L19" s="25"/>
      <c r="M19" s="25" t="e">
        <f t="shared" si="3"/>
        <v>#DIV/0!</v>
      </c>
      <c r="N19" s="24"/>
      <c r="O19" s="24"/>
      <c r="P19" s="24"/>
      <c r="Q19" s="24"/>
      <c r="R19" s="26" t="e">
        <f t="shared" si="4"/>
        <v>#DIV/0!</v>
      </c>
      <c r="S19" s="27"/>
    </row>
    <row r="20" spans="1:19" ht="22.5" x14ac:dyDescent="0.25">
      <c r="A20" s="19" t="s">
        <v>73</v>
      </c>
      <c r="B20" s="19" t="s">
        <v>76</v>
      </c>
      <c r="C20" s="20">
        <v>12</v>
      </c>
      <c r="D20" s="21" t="s">
        <v>77</v>
      </c>
      <c r="E20" s="22" t="s">
        <v>78</v>
      </c>
      <c r="F20" s="23" t="s">
        <v>79</v>
      </c>
      <c r="G20" s="24">
        <v>36619</v>
      </c>
      <c r="H20" s="25">
        <f t="shared" si="0"/>
        <v>18309.5</v>
      </c>
      <c r="I20" s="25" t="e">
        <f t="shared" si="1"/>
        <v>#DIV/0!</v>
      </c>
      <c r="J20" s="25"/>
      <c r="K20" s="25" t="e">
        <f t="shared" si="2"/>
        <v>#DIV/0!</v>
      </c>
      <c r="L20" s="25"/>
      <c r="M20" s="25" t="e">
        <f t="shared" si="3"/>
        <v>#DIV/0!</v>
      </c>
      <c r="N20" s="24"/>
      <c r="O20" s="24">
        <f>-ROUND(G20*4%,2)</f>
        <v>-1464.76</v>
      </c>
      <c r="P20" s="24"/>
      <c r="Q20" s="24"/>
      <c r="R20" s="26" t="e">
        <f t="shared" si="4"/>
        <v>#DIV/0!</v>
      </c>
      <c r="S20" s="27"/>
    </row>
    <row r="21" spans="1:19" ht="22.5" x14ac:dyDescent="0.25">
      <c r="A21" s="19" t="s">
        <v>73</v>
      </c>
      <c r="B21" s="19" t="s">
        <v>80</v>
      </c>
      <c r="C21" s="20">
        <v>13</v>
      </c>
      <c r="D21" s="21" t="s">
        <v>81</v>
      </c>
      <c r="E21" s="22" t="s">
        <v>82</v>
      </c>
      <c r="F21" s="30" t="s">
        <v>59</v>
      </c>
      <c r="G21" s="24">
        <v>36619</v>
      </c>
      <c r="H21" s="25">
        <f t="shared" si="0"/>
        <v>18309.5</v>
      </c>
      <c r="I21" s="25" t="e">
        <f t="shared" si="1"/>
        <v>#DIV/0!</v>
      </c>
      <c r="J21" s="25"/>
      <c r="K21" s="25" t="e">
        <f t="shared" si="2"/>
        <v>#DIV/0!</v>
      </c>
      <c r="L21" s="25"/>
      <c r="M21" s="25" t="e">
        <f t="shared" si="3"/>
        <v>#DIV/0!</v>
      </c>
      <c r="N21" s="24"/>
      <c r="O21" s="24">
        <f>-ROUND(G21*4%,2)</f>
        <v>-1464.76</v>
      </c>
      <c r="P21" s="24"/>
      <c r="Q21" s="24"/>
      <c r="R21" s="26" t="e">
        <f t="shared" si="4"/>
        <v>#DIV/0!</v>
      </c>
      <c r="S21" s="27"/>
    </row>
    <row r="22" spans="1:19" ht="22.5" x14ac:dyDescent="0.25">
      <c r="A22" s="19" t="s">
        <v>73</v>
      </c>
      <c r="B22" s="19" t="s">
        <v>83</v>
      </c>
      <c r="C22" s="20">
        <v>14</v>
      </c>
      <c r="D22" s="21" t="s">
        <v>84</v>
      </c>
      <c r="E22" s="22" t="s">
        <v>85</v>
      </c>
      <c r="F22" s="23" t="s">
        <v>55</v>
      </c>
      <c r="G22" s="24">
        <v>36619</v>
      </c>
      <c r="H22" s="25">
        <f t="shared" si="0"/>
        <v>18309.5</v>
      </c>
      <c r="I22" s="25" t="e">
        <f t="shared" si="1"/>
        <v>#DIV/0!</v>
      </c>
      <c r="J22" s="25"/>
      <c r="K22" s="25" t="e">
        <f t="shared" si="2"/>
        <v>#DIV/0!</v>
      </c>
      <c r="L22" s="25"/>
      <c r="M22" s="25" t="e">
        <f t="shared" si="3"/>
        <v>#DIV/0!</v>
      </c>
      <c r="N22" s="24"/>
      <c r="O22" s="24"/>
      <c r="P22" s="24"/>
      <c r="Q22" s="24"/>
      <c r="R22" s="26" t="e">
        <f t="shared" si="4"/>
        <v>#DIV/0!</v>
      </c>
      <c r="S22" s="27"/>
    </row>
    <row r="23" spans="1:19" ht="22.5" x14ac:dyDescent="0.25">
      <c r="A23" s="19" t="s">
        <v>73</v>
      </c>
      <c r="B23" s="19" t="s">
        <v>86</v>
      </c>
      <c r="C23" s="20">
        <v>15</v>
      </c>
      <c r="D23" s="21" t="s">
        <v>87</v>
      </c>
      <c r="E23" s="22" t="s">
        <v>88</v>
      </c>
      <c r="F23" s="23" t="s">
        <v>42</v>
      </c>
      <c r="G23" s="24">
        <v>36619</v>
      </c>
      <c r="H23" s="25">
        <f t="shared" si="0"/>
        <v>18309.5</v>
      </c>
      <c r="I23" s="25" t="e">
        <f t="shared" si="1"/>
        <v>#DIV/0!</v>
      </c>
      <c r="J23" s="25"/>
      <c r="K23" s="25" t="e">
        <f t="shared" si="2"/>
        <v>#DIV/0!</v>
      </c>
      <c r="L23" s="25"/>
      <c r="M23" s="25" t="e">
        <f t="shared" si="3"/>
        <v>#DIV/0!</v>
      </c>
      <c r="N23" s="24"/>
      <c r="O23" s="24">
        <f>-ROUND(G23*4%,2)</f>
        <v>-1464.76</v>
      </c>
      <c r="P23" s="24"/>
      <c r="Q23" s="24"/>
      <c r="R23" s="26" t="e">
        <f t="shared" si="4"/>
        <v>#DIV/0!</v>
      </c>
      <c r="S23" s="27"/>
    </row>
    <row r="24" spans="1:19" ht="22.5" x14ac:dyDescent="0.25">
      <c r="A24" s="19" t="s">
        <v>73</v>
      </c>
      <c r="B24" s="19" t="s">
        <v>89</v>
      </c>
      <c r="C24" s="20">
        <v>16</v>
      </c>
      <c r="D24" s="21" t="s">
        <v>90</v>
      </c>
      <c r="E24" s="22" t="s">
        <v>91</v>
      </c>
      <c r="F24" s="23" t="s">
        <v>92</v>
      </c>
      <c r="G24" s="24">
        <v>36619</v>
      </c>
      <c r="H24" s="25">
        <f t="shared" si="0"/>
        <v>18309.5</v>
      </c>
      <c r="I24" s="25" t="e">
        <f t="shared" si="1"/>
        <v>#DIV/0!</v>
      </c>
      <c r="J24" s="25"/>
      <c r="K24" s="25" t="e">
        <f t="shared" si="2"/>
        <v>#DIV/0!</v>
      </c>
      <c r="L24" s="25"/>
      <c r="M24" s="25" t="e">
        <f t="shared" si="3"/>
        <v>#DIV/0!</v>
      </c>
      <c r="N24" s="24"/>
      <c r="O24" s="24">
        <f>-ROUND(G24*4%,2)</f>
        <v>-1464.76</v>
      </c>
      <c r="P24" s="24"/>
      <c r="Q24" s="24"/>
      <c r="R24" s="26" t="e">
        <f t="shared" si="4"/>
        <v>#DIV/0!</v>
      </c>
      <c r="S24" s="27"/>
    </row>
    <row r="25" spans="1:19" ht="22.5" x14ac:dyDescent="0.25">
      <c r="A25" s="19" t="s">
        <v>73</v>
      </c>
      <c r="B25" s="19" t="s">
        <v>93</v>
      </c>
      <c r="C25" s="20">
        <v>17</v>
      </c>
      <c r="D25" s="21" t="s">
        <v>94</v>
      </c>
      <c r="E25" s="22" t="s">
        <v>95</v>
      </c>
      <c r="F25" s="23" t="s">
        <v>96</v>
      </c>
      <c r="G25" s="24">
        <v>36619</v>
      </c>
      <c r="H25" s="25">
        <f t="shared" si="0"/>
        <v>18309.5</v>
      </c>
      <c r="I25" s="25" t="e">
        <f t="shared" si="1"/>
        <v>#DIV/0!</v>
      </c>
      <c r="J25" s="25"/>
      <c r="K25" s="25" t="e">
        <f t="shared" si="2"/>
        <v>#DIV/0!</v>
      </c>
      <c r="L25" s="25"/>
      <c r="M25" s="25" t="e">
        <f t="shared" si="3"/>
        <v>#DIV/0!</v>
      </c>
      <c r="N25" s="24"/>
      <c r="O25" s="24">
        <f>-ROUND(G25*4%,2)</f>
        <v>-1464.76</v>
      </c>
      <c r="P25" s="24"/>
      <c r="Q25" s="24"/>
      <c r="R25" s="26" t="e">
        <f t="shared" si="4"/>
        <v>#DIV/0!</v>
      </c>
      <c r="S25" s="27"/>
    </row>
    <row r="26" spans="1:19" ht="17.25" x14ac:dyDescent="0.25">
      <c r="A26" s="19" t="s">
        <v>73</v>
      </c>
      <c r="B26" s="19"/>
      <c r="C26" s="20">
        <v>18</v>
      </c>
      <c r="D26" s="21" t="s">
        <v>97</v>
      </c>
      <c r="E26" s="22" t="s">
        <v>98</v>
      </c>
      <c r="F26" s="23" t="s">
        <v>37</v>
      </c>
      <c r="G26" s="24">
        <v>36619</v>
      </c>
      <c r="H26" s="25">
        <f t="shared" si="0"/>
        <v>18309.5</v>
      </c>
      <c r="I26" s="25" t="e">
        <f t="shared" si="1"/>
        <v>#DIV/0!</v>
      </c>
      <c r="J26" s="25"/>
      <c r="K26" s="25" t="e">
        <f t="shared" si="2"/>
        <v>#DIV/0!</v>
      </c>
      <c r="L26" s="25"/>
      <c r="M26" s="25" t="e">
        <f t="shared" si="3"/>
        <v>#DIV/0!</v>
      </c>
      <c r="N26" s="24"/>
      <c r="O26" s="24">
        <f>-ROUND(G26*4%,2)</f>
        <v>-1464.76</v>
      </c>
      <c r="P26" s="24"/>
      <c r="Q26" s="24"/>
      <c r="R26" s="26" t="e">
        <f t="shared" si="4"/>
        <v>#DIV/0!</v>
      </c>
      <c r="S26" s="27"/>
    </row>
    <row r="27" spans="1:19" ht="22.5" x14ac:dyDescent="0.25">
      <c r="A27" s="19" t="s">
        <v>73</v>
      </c>
      <c r="B27" s="19" t="s">
        <v>99</v>
      </c>
      <c r="C27" s="20">
        <v>19</v>
      </c>
      <c r="D27" s="21" t="s">
        <v>100</v>
      </c>
      <c r="E27" s="22" t="s">
        <v>101</v>
      </c>
      <c r="F27" s="23" t="s">
        <v>102</v>
      </c>
      <c r="G27" s="24">
        <v>36619</v>
      </c>
      <c r="H27" s="25">
        <f t="shared" si="0"/>
        <v>18309.5</v>
      </c>
      <c r="I27" s="25" t="e">
        <f t="shared" si="1"/>
        <v>#DIV/0!</v>
      </c>
      <c r="J27" s="25"/>
      <c r="K27" s="25" t="e">
        <f t="shared" si="2"/>
        <v>#DIV/0!</v>
      </c>
      <c r="L27" s="25"/>
      <c r="M27" s="25" t="e">
        <f t="shared" si="3"/>
        <v>#DIV/0!</v>
      </c>
      <c r="N27" s="24"/>
      <c r="O27" s="24"/>
      <c r="P27" s="24"/>
      <c r="Q27" s="24"/>
      <c r="R27" s="26" t="e">
        <f t="shared" si="4"/>
        <v>#DIV/0!</v>
      </c>
      <c r="S27" s="27"/>
    </row>
    <row r="28" spans="1:19" ht="22.5" x14ac:dyDescent="0.25">
      <c r="A28" s="19" t="s">
        <v>73</v>
      </c>
      <c r="B28" s="19" t="s">
        <v>103</v>
      </c>
      <c r="C28" s="20">
        <v>20</v>
      </c>
      <c r="D28" s="21" t="s">
        <v>104</v>
      </c>
      <c r="E28" s="22" t="s">
        <v>105</v>
      </c>
      <c r="F28" s="23" t="s">
        <v>96</v>
      </c>
      <c r="G28" s="24">
        <v>36619</v>
      </c>
      <c r="H28" s="25">
        <f t="shared" si="0"/>
        <v>18309.5</v>
      </c>
      <c r="I28" s="25" t="e">
        <f t="shared" si="1"/>
        <v>#DIV/0!</v>
      </c>
      <c r="J28" s="25"/>
      <c r="K28" s="25" t="e">
        <f t="shared" si="2"/>
        <v>#DIV/0!</v>
      </c>
      <c r="L28" s="25"/>
      <c r="M28" s="25" t="e">
        <f t="shared" si="3"/>
        <v>#DIV/0!</v>
      </c>
      <c r="N28" s="24"/>
      <c r="O28" s="24"/>
      <c r="P28" s="24"/>
      <c r="Q28" s="24"/>
      <c r="R28" s="26" t="e">
        <f t="shared" si="4"/>
        <v>#DIV/0!</v>
      </c>
      <c r="S28" s="27" t="s">
        <v>106</v>
      </c>
    </row>
    <row r="29" spans="1:19" ht="17.25" x14ac:dyDescent="0.25">
      <c r="A29" s="19" t="s">
        <v>73</v>
      </c>
      <c r="B29" s="19"/>
      <c r="C29" s="20">
        <v>21</v>
      </c>
      <c r="D29" s="21" t="s">
        <v>107</v>
      </c>
      <c r="E29" s="22" t="s">
        <v>108</v>
      </c>
      <c r="F29" s="30"/>
      <c r="G29" s="24">
        <v>36619</v>
      </c>
      <c r="H29" s="25">
        <f t="shared" si="0"/>
        <v>18309.5</v>
      </c>
      <c r="I29" s="25" t="e">
        <f t="shared" si="1"/>
        <v>#DIV/0!</v>
      </c>
      <c r="J29" s="25"/>
      <c r="K29" s="25" t="e">
        <f t="shared" si="2"/>
        <v>#DIV/0!</v>
      </c>
      <c r="L29" s="25"/>
      <c r="M29" s="25" t="e">
        <f t="shared" si="3"/>
        <v>#DIV/0!</v>
      </c>
      <c r="N29" s="24"/>
      <c r="O29" s="24"/>
      <c r="P29" s="24"/>
      <c r="Q29" s="24"/>
      <c r="R29" s="26" t="e">
        <f t="shared" si="4"/>
        <v>#DIV/0!</v>
      </c>
      <c r="S29" s="27"/>
    </row>
    <row r="30" spans="1:19" ht="22.5" x14ac:dyDescent="0.25">
      <c r="A30" s="19" t="s">
        <v>73</v>
      </c>
      <c r="B30" s="19" t="s">
        <v>109</v>
      </c>
      <c r="C30" s="20">
        <v>22</v>
      </c>
      <c r="D30" s="21" t="s">
        <v>110</v>
      </c>
      <c r="E30" s="22" t="s">
        <v>111</v>
      </c>
      <c r="F30" s="30" t="s">
        <v>112</v>
      </c>
      <c r="G30" s="24">
        <v>36619</v>
      </c>
      <c r="H30" s="25">
        <f t="shared" si="0"/>
        <v>18309.5</v>
      </c>
      <c r="I30" s="25" t="e">
        <f t="shared" si="1"/>
        <v>#DIV/0!</v>
      </c>
      <c r="J30" s="25"/>
      <c r="K30" s="25" t="e">
        <f t="shared" si="2"/>
        <v>#DIV/0!</v>
      </c>
      <c r="L30" s="25"/>
      <c r="M30" s="25" t="e">
        <f t="shared" si="3"/>
        <v>#DIV/0!</v>
      </c>
      <c r="N30" s="24"/>
      <c r="O30" s="24">
        <f>-ROUND(G30*4%,2)</f>
        <v>-1464.76</v>
      </c>
      <c r="P30" s="24"/>
      <c r="Q30" s="24"/>
      <c r="R30" s="26" t="e">
        <f t="shared" si="4"/>
        <v>#DIV/0!</v>
      </c>
      <c r="S30" s="27"/>
    </row>
    <row r="31" spans="1:19" ht="22.5" x14ac:dyDescent="0.25">
      <c r="A31" s="19" t="s">
        <v>73</v>
      </c>
      <c r="B31" s="19" t="s">
        <v>113</v>
      </c>
      <c r="C31" s="20">
        <v>23</v>
      </c>
      <c r="D31" s="21" t="s">
        <v>114</v>
      </c>
      <c r="E31" s="22" t="s">
        <v>115</v>
      </c>
      <c r="F31" s="23" t="s">
        <v>59</v>
      </c>
      <c r="G31" s="24">
        <v>0</v>
      </c>
      <c r="H31" s="25">
        <f t="shared" si="0"/>
        <v>0</v>
      </c>
      <c r="I31" s="25" t="e">
        <f t="shared" si="1"/>
        <v>#DIV/0!</v>
      </c>
      <c r="J31" s="25"/>
      <c r="K31" s="25" t="e">
        <f t="shared" si="2"/>
        <v>#DIV/0!</v>
      </c>
      <c r="L31" s="25"/>
      <c r="M31" s="25" t="e">
        <f t="shared" si="3"/>
        <v>#DIV/0!</v>
      </c>
      <c r="N31" s="24"/>
      <c r="O31" s="24"/>
      <c r="P31" s="24"/>
      <c r="Q31" s="24"/>
      <c r="R31" s="26" t="e">
        <f t="shared" si="4"/>
        <v>#DIV/0!</v>
      </c>
      <c r="S31" s="27" t="s">
        <v>116</v>
      </c>
    </row>
    <row r="32" spans="1:19" ht="22.5" x14ac:dyDescent="0.25">
      <c r="A32" s="19" t="s">
        <v>73</v>
      </c>
      <c r="B32" s="37" t="s">
        <v>117</v>
      </c>
      <c r="C32" s="20">
        <v>24</v>
      </c>
      <c r="D32" s="28" t="s">
        <v>118</v>
      </c>
      <c r="E32" s="29" t="s">
        <v>119</v>
      </c>
      <c r="F32" s="30" t="s">
        <v>72</v>
      </c>
      <c r="G32" s="24">
        <v>36619</v>
      </c>
      <c r="H32" s="25">
        <f t="shared" si="0"/>
        <v>18309.5</v>
      </c>
      <c r="I32" s="25" t="e">
        <f t="shared" si="1"/>
        <v>#DIV/0!</v>
      </c>
      <c r="J32" s="24"/>
      <c r="K32" s="25" t="e">
        <f t="shared" si="2"/>
        <v>#DIV/0!</v>
      </c>
      <c r="L32" s="24"/>
      <c r="M32" s="25" t="e">
        <f t="shared" si="3"/>
        <v>#DIV/0!</v>
      </c>
      <c r="N32" s="24"/>
      <c r="O32" s="24">
        <f>-ROUND(G32*4%,2)</f>
        <v>-1464.76</v>
      </c>
      <c r="P32" s="24"/>
      <c r="Q32" s="24"/>
      <c r="R32" s="26" t="e">
        <f t="shared" si="4"/>
        <v>#DIV/0!</v>
      </c>
      <c r="S32" s="27" t="s">
        <v>120</v>
      </c>
    </row>
    <row r="33" spans="1:19" ht="22.5" x14ac:dyDescent="0.25">
      <c r="A33" s="19" t="s">
        <v>73</v>
      </c>
      <c r="B33" s="19" t="s">
        <v>121</v>
      </c>
      <c r="C33" s="20">
        <v>25</v>
      </c>
      <c r="D33" s="21" t="s">
        <v>122</v>
      </c>
      <c r="E33" s="22" t="s">
        <v>123</v>
      </c>
      <c r="F33" s="23" t="s">
        <v>102</v>
      </c>
      <c r="G33" s="24">
        <v>36619</v>
      </c>
      <c r="H33" s="25">
        <f t="shared" si="0"/>
        <v>18309.5</v>
      </c>
      <c r="I33" s="25" t="e">
        <f t="shared" si="1"/>
        <v>#DIV/0!</v>
      </c>
      <c r="J33" s="25"/>
      <c r="K33" s="25" t="e">
        <f t="shared" si="2"/>
        <v>#DIV/0!</v>
      </c>
      <c r="L33" s="25"/>
      <c r="M33" s="25" t="e">
        <f t="shared" si="3"/>
        <v>#DIV/0!</v>
      </c>
      <c r="N33" s="24"/>
      <c r="O33" s="24">
        <f>-ROUND(G33*4%,2)</f>
        <v>-1464.76</v>
      </c>
      <c r="P33" s="24"/>
      <c r="Q33" s="24"/>
      <c r="R33" s="26" t="e">
        <f t="shared" si="4"/>
        <v>#DIV/0!</v>
      </c>
      <c r="S33" s="27"/>
    </row>
  </sheetData>
  <mergeCells count="17">
    <mergeCell ref="S6:S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2023-03-20T08:32:35Z</dcterms:created>
  <dcterms:modified xsi:type="dcterms:W3CDTF">2023-03-20T08:33:24Z</dcterms:modified>
</cp:coreProperties>
</file>