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ropbox\SIET\Protocollo ET e robotica\Test\"/>
    </mc:Choice>
  </mc:AlternateContent>
  <xr:revisionPtr revIDLastSave="0" documentId="13_ncr:1_{69275B25-2C13-4DAA-B056-317ED96EE1AF}" xr6:coauthVersionLast="45" xr6:coauthVersionMax="45" xr10:uidLastSave="{00000000-0000-0000-0000-000000000000}"/>
  <bookViews>
    <workbookView xWindow="-120" yWindow="-120" windowWidth="29040" windowHeight="15840" activeTab="1" xr2:uid="{DDFE4D13-B655-4B70-BA50-C612EFB559E9}"/>
  </bookViews>
  <sheets>
    <sheet name="SCL 90" sheetId="1" r:id="rId1"/>
    <sheet name="SF-36" sheetId="2" r:id="rId2"/>
    <sheet name="B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Y33" i="2" l="1"/>
  <c r="AU33" i="2"/>
  <c r="AT33" i="2"/>
  <c r="AS33" i="2"/>
  <c r="AR33" i="2"/>
  <c r="AQ33" i="2"/>
  <c r="AP33" i="2"/>
  <c r="AO33" i="2"/>
  <c r="AN33" i="2"/>
  <c r="AM33" i="2"/>
  <c r="AL33" i="2"/>
  <c r="AY32" i="2"/>
  <c r="AU32" i="2"/>
  <c r="AT32" i="2"/>
  <c r="AS32" i="2"/>
  <c r="AR32" i="2"/>
  <c r="AQ32" i="2"/>
  <c r="AP32" i="2"/>
  <c r="AO32" i="2"/>
  <c r="AN32" i="2"/>
  <c r="AM32" i="2"/>
  <c r="AL32" i="2"/>
  <c r="AY31" i="2"/>
  <c r="AU31" i="2"/>
  <c r="AT31" i="2"/>
  <c r="AS31" i="2"/>
  <c r="AR31" i="2"/>
  <c r="AQ31" i="2"/>
  <c r="AP31" i="2"/>
  <c r="AO31" i="2"/>
  <c r="AN31" i="2"/>
  <c r="AM31" i="2"/>
  <c r="AL31" i="2"/>
  <c r="AY30" i="2"/>
  <c r="AU30" i="2"/>
  <c r="AT30" i="2"/>
  <c r="AS30" i="2"/>
  <c r="AR30" i="2"/>
  <c r="AQ30" i="2"/>
  <c r="AP30" i="2"/>
  <c r="AO30" i="2"/>
  <c r="AN30" i="2"/>
  <c r="AM30" i="2"/>
  <c r="AL30" i="2"/>
  <c r="AY29" i="2"/>
  <c r="AU29" i="2"/>
  <c r="AT29" i="2"/>
  <c r="AS29" i="2"/>
  <c r="AR29" i="2"/>
  <c r="AQ29" i="2"/>
  <c r="AP29" i="2"/>
  <c r="AO29" i="2"/>
  <c r="AN29" i="2"/>
  <c r="AM29" i="2"/>
  <c r="AL29" i="2"/>
  <c r="AY28" i="2"/>
  <c r="AU28" i="2"/>
  <c r="AT28" i="2"/>
  <c r="AS28" i="2"/>
  <c r="AR28" i="2"/>
  <c r="AQ28" i="2"/>
  <c r="AP28" i="2"/>
  <c r="AO28" i="2"/>
  <c r="AN28" i="2"/>
  <c r="AM28" i="2"/>
  <c r="AL28" i="2"/>
  <c r="AY27" i="2"/>
  <c r="AU27" i="2"/>
  <c r="AT27" i="2"/>
  <c r="AS27" i="2"/>
  <c r="AR27" i="2"/>
  <c r="AQ27" i="2"/>
  <c r="AP27" i="2"/>
  <c r="AO27" i="2"/>
  <c r="AN27" i="2"/>
  <c r="AM27" i="2"/>
  <c r="AL27" i="2"/>
  <c r="AY26" i="2"/>
  <c r="AU26" i="2"/>
  <c r="AT26" i="2"/>
  <c r="AS26" i="2"/>
  <c r="AR26" i="2"/>
  <c r="AQ26" i="2"/>
  <c r="AP26" i="2"/>
  <c r="AO26" i="2"/>
  <c r="AN26" i="2"/>
  <c r="AM26" i="2"/>
  <c r="AL26" i="2"/>
  <c r="AY25" i="2"/>
  <c r="AU25" i="2"/>
  <c r="AT25" i="2"/>
  <c r="AS25" i="2"/>
  <c r="AR25" i="2"/>
  <c r="AQ25" i="2"/>
  <c r="AP25" i="2"/>
  <c r="AO25" i="2"/>
  <c r="AN25" i="2"/>
  <c r="AM25" i="2"/>
  <c r="AL25" i="2"/>
  <c r="AY24" i="2"/>
  <c r="AU24" i="2"/>
  <c r="AT24" i="2"/>
  <c r="AS24" i="2"/>
  <c r="AR24" i="2"/>
  <c r="AQ24" i="2"/>
  <c r="AP24" i="2"/>
  <c r="AO24" i="2"/>
  <c r="AN24" i="2"/>
  <c r="AM24" i="2"/>
  <c r="AL24" i="2"/>
  <c r="AY23" i="2"/>
  <c r="AU23" i="2"/>
  <c r="AT23" i="2"/>
  <c r="AS23" i="2"/>
  <c r="AR23" i="2"/>
  <c r="AQ23" i="2"/>
  <c r="AP23" i="2"/>
  <c r="AO23" i="2"/>
  <c r="AN23" i="2"/>
  <c r="AM23" i="2"/>
  <c r="AL23" i="2"/>
  <c r="AY22" i="2"/>
  <c r="AU22" i="2"/>
  <c r="AT22" i="2"/>
  <c r="AS22" i="2"/>
  <c r="AR22" i="2"/>
  <c r="AQ22" i="2"/>
  <c r="AP22" i="2"/>
  <c r="AO22" i="2"/>
  <c r="AN22" i="2"/>
  <c r="AM22" i="2"/>
  <c r="AL22" i="2"/>
  <c r="AY21" i="2"/>
  <c r="AU21" i="2"/>
  <c r="AT21" i="2"/>
  <c r="AS21" i="2"/>
  <c r="AR21" i="2"/>
  <c r="AQ21" i="2"/>
  <c r="AP21" i="2"/>
  <c r="AO21" i="2"/>
  <c r="AN21" i="2"/>
  <c r="AM21" i="2"/>
  <c r="AL21" i="2"/>
  <c r="AY20" i="2"/>
  <c r="AU20" i="2"/>
  <c r="AT20" i="2"/>
  <c r="AS20" i="2"/>
  <c r="AR20" i="2"/>
  <c r="AQ20" i="2"/>
  <c r="AP20" i="2"/>
  <c r="AO20" i="2"/>
  <c r="AN20" i="2"/>
  <c r="AM20" i="2"/>
  <c r="AL20" i="2"/>
  <c r="AY19" i="2"/>
  <c r="AU19" i="2"/>
  <c r="AT19" i="2"/>
  <c r="AS19" i="2"/>
  <c r="AR19" i="2"/>
  <c r="AQ19" i="2"/>
  <c r="AP19" i="2"/>
  <c r="AO19" i="2"/>
  <c r="AN19" i="2"/>
  <c r="AM19" i="2"/>
  <c r="AL19" i="2"/>
  <c r="AY18" i="2"/>
  <c r="AU18" i="2"/>
  <c r="AT18" i="2"/>
  <c r="AS18" i="2"/>
  <c r="AR18" i="2"/>
  <c r="AQ18" i="2"/>
  <c r="AP18" i="2"/>
  <c r="AO18" i="2"/>
  <c r="AN18" i="2"/>
  <c r="AM18" i="2"/>
  <c r="AL18" i="2"/>
  <c r="AY17" i="2"/>
  <c r="AU17" i="2"/>
  <c r="AT17" i="2"/>
  <c r="AS17" i="2"/>
  <c r="AR17" i="2"/>
  <c r="AQ17" i="2"/>
  <c r="AP17" i="2"/>
  <c r="AO17" i="2"/>
  <c r="AN17" i="2"/>
  <c r="AM17" i="2"/>
  <c r="AL17" i="2"/>
  <c r="AY16" i="2"/>
  <c r="AU16" i="2"/>
  <c r="AT16" i="2"/>
  <c r="AS16" i="2"/>
  <c r="AR16" i="2"/>
  <c r="AQ16" i="2"/>
  <c r="AP16" i="2"/>
  <c r="AO16" i="2"/>
  <c r="AN16" i="2"/>
  <c r="AM16" i="2"/>
  <c r="AL16" i="2"/>
  <c r="AY15" i="2"/>
  <c r="AU15" i="2"/>
  <c r="AT15" i="2"/>
  <c r="AS15" i="2"/>
  <c r="AR15" i="2"/>
  <c r="AQ15" i="2"/>
  <c r="AP15" i="2"/>
  <c r="AO15" i="2"/>
  <c r="AN15" i="2"/>
  <c r="AM15" i="2"/>
  <c r="AL15" i="2"/>
  <c r="AY14" i="2"/>
  <c r="AU14" i="2"/>
  <c r="AT14" i="2"/>
  <c r="AS14" i="2"/>
  <c r="AR14" i="2"/>
  <c r="AQ14" i="2"/>
  <c r="AP14" i="2"/>
  <c r="AO14" i="2"/>
  <c r="AN14" i="2"/>
  <c r="AM14" i="2"/>
  <c r="AL14" i="2"/>
  <c r="AY13" i="2"/>
  <c r="AU13" i="2"/>
  <c r="AT13" i="2"/>
  <c r="AS13" i="2"/>
  <c r="AR13" i="2"/>
  <c r="AQ13" i="2"/>
  <c r="AP13" i="2"/>
  <c r="AO13" i="2"/>
  <c r="AN13" i="2"/>
  <c r="AM13" i="2"/>
  <c r="AL13" i="2"/>
  <c r="AY12" i="2"/>
  <c r="AU12" i="2"/>
  <c r="AT12" i="2"/>
  <c r="AS12" i="2"/>
  <c r="AR12" i="2"/>
  <c r="AQ12" i="2"/>
  <c r="AP12" i="2"/>
  <c r="AO12" i="2"/>
  <c r="AN12" i="2"/>
  <c r="AM12" i="2"/>
  <c r="AL12" i="2"/>
  <c r="AY11" i="2"/>
  <c r="AU11" i="2"/>
  <c r="AT11" i="2"/>
  <c r="AS11" i="2"/>
  <c r="AR11" i="2"/>
  <c r="AQ11" i="2"/>
  <c r="AP11" i="2"/>
  <c r="AO11" i="2"/>
  <c r="AN11" i="2"/>
  <c r="AM11" i="2"/>
  <c r="AL11" i="2"/>
  <c r="AY10" i="2"/>
  <c r="AU10" i="2"/>
  <c r="AT10" i="2"/>
  <c r="AS10" i="2"/>
  <c r="AR10" i="2"/>
  <c r="AQ10" i="2"/>
  <c r="AP10" i="2"/>
  <c r="AO10" i="2"/>
  <c r="AN10" i="2"/>
  <c r="AM10" i="2"/>
  <c r="AL10" i="2"/>
  <c r="AY9" i="2"/>
  <c r="AU9" i="2"/>
  <c r="AT9" i="2"/>
  <c r="AS9" i="2"/>
  <c r="AR9" i="2"/>
  <c r="AQ9" i="2"/>
  <c r="AP9" i="2"/>
  <c r="AO9" i="2"/>
  <c r="AN9" i="2"/>
  <c r="AM9" i="2"/>
  <c r="AL9" i="2"/>
  <c r="AY8" i="2"/>
  <c r="AU8" i="2"/>
  <c r="AT8" i="2"/>
  <c r="AS8" i="2"/>
  <c r="AR8" i="2"/>
  <c r="AQ8" i="2"/>
  <c r="AP8" i="2"/>
  <c r="AO8" i="2"/>
  <c r="AN8" i="2"/>
  <c r="AM8" i="2"/>
  <c r="AL8" i="2"/>
  <c r="AY7" i="2"/>
  <c r="AU7" i="2"/>
  <c r="AT7" i="2"/>
  <c r="AS7" i="2"/>
  <c r="AR7" i="2"/>
  <c r="AQ7" i="2"/>
  <c r="AP7" i="2"/>
  <c r="AO7" i="2"/>
  <c r="AN7" i="2"/>
  <c r="AM7" i="2"/>
  <c r="AL7" i="2"/>
  <c r="AY6" i="2"/>
  <c r="AU6" i="2"/>
  <c r="AT6" i="2"/>
  <c r="AS6" i="2"/>
  <c r="AR6" i="2"/>
  <c r="AQ6" i="2"/>
  <c r="AP6" i="2"/>
  <c r="AO6" i="2"/>
  <c r="AN6" i="2"/>
  <c r="AM6" i="2"/>
  <c r="AL6" i="2"/>
  <c r="AY5" i="2"/>
  <c r="AU5" i="2"/>
  <c r="AT5" i="2"/>
  <c r="AS5" i="2"/>
  <c r="AR5" i="2"/>
  <c r="AQ5" i="2"/>
  <c r="AP5" i="2"/>
  <c r="AO5" i="2"/>
  <c r="AN5" i="2"/>
  <c r="AM5" i="2"/>
  <c r="AL5" i="2"/>
  <c r="AY4" i="2"/>
  <c r="AU4" i="2"/>
  <c r="AT4" i="2"/>
  <c r="AS4" i="2"/>
  <c r="AR4" i="2"/>
  <c r="AQ4" i="2"/>
  <c r="AP4" i="2"/>
  <c r="AO4" i="2"/>
  <c r="AN4" i="2"/>
  <c r="AM4" i="2"/>
  <c r="AL4" i="2"/>
  <c r="AY3" i="2"/>
  <c r="AU3" i="2"/>
  <c r="AT3" i="2"/>
  <c r="AS3" i="2"/>
  <c r="AR3" i="2"/>
  <c r="AQ3" i="2"/>
  <c r="AP3" i="2"/>
  <c r="AO3" i="2"/>
  <c r="AN3" i="2"/>
  <c r="AM3" i="2"/>
  <c r="AL3" i="2"/>
  <c r="AY2" i="2"/>
  <c r="AU2" i="2"/>
  <c r="AT2" i="2"/>
  <c r="AS2" i="2"/>
  <c r="AR2" i="2"/>
  <c r="AQ2" i="2"/>
  <c r="AP2" i="2"/>
  <c r="AO2" i="2"/>
  <c r="AN2" i="2"/>
  <c r="AM2" i="2"/>
  <c r="AL2" i="2"/>
  <c r="AX32" i="2" l="1"/>
  <c r="AV33" i="2"/>
  <c r="AW31" i="2"/>
  <c r="AV32" i="2"/>
  <c r="AW30" i="2"/>
  <c r="AW29" i="2"/>
  <c r="AV30" i="2"/>
  <c r="AV28" i="2"/>
  <c r="AW33" i="2"/>
  <c r="AX33" i="2"/>
  <c r="AW28" i="2"/>
  <c r="AW32" i="2"/>
  <c r="AX31" i="2"/>
  <c r="AX30" i="2"/>
  <c r="AW8" i="2"/>
  <c r="AV9" i="2"/>
  <c r="AV31" i="2"/>
  <c r="AX28" i="2"/>
  <c r="AW26" i="2"/>
  <c r="AV20" i="2"/>
  <c r="AV29" i="2"/>
  <c r="AV19" i="2"/>
  <c r="AX29" i="2"/>
  <c r="AW22" i="2"/>
  <c r="AW25" i="2"/>
  <c r="AV6" i="2"/>
  <c r="AV16" i="2"/>
  <c r="AW19" i="2"/>
  <c r="AW5" i="2"/>
  <c r="AW13" i="2"/>
  <c r="AW17" i="2"/>
  <c r="AV25" i="2"/>
  <c r="AW4" i="2"/>
  <c r="AW10" i="2"/>
  <c r="AW16" i="2"/>
  <c r="AW23" i="2"/>
  <c r="AW20" i="2"/>
  <c r="AX21" i="2"/>
  <c r="AW21" i="2"/>
  <c r="AX14" i="2"/>
  <c r="AX16" i="2"/>
  <c r="AX18" i="2"/>
  <c r="AW18" i="2"/>
  <c r="AX27" i="2"/>
  <c r="AW27" i="2"/>
  <c r="AX20" i="2"/>
  <c r="AX26" i="2"/>
  <c r="AX5" i="2"/>
  <c r="AX7" i="2"/>
  <c r="AX24" i="2"/>
  <c r="AW24" i="2"/>
  <c r="AW7" i="2"/>
  <c r="AV22" i="2"/>
  <c r="AX23" i="2"/>
  <c r="AX19" i="2"/>
  <c r="AX22" i="2"/>
  <c r="AV23" i="2"/>
  <c r="AX25" i="2"/>
  <c r="AV26" i="2"/>
  <c r="AV21" i="2"/>
  <c r="AV24" i="2"/>
  <c r="AV27" i="2"/>
  <c r="AV18" i="2"/>
  <c r="AW9" i="2"/>
  <c r="AV10" i="2"/>
  <c r="AX17" i="2"/>
  <c r="AW6" i="2"/>
  <c r="AV7" i="2"/>
  <c r="AW14" i="2"/>
  <c r="AV15" i="2"/>
  <c r="AW15" i="2"/>
  <c r="AX2" i="2"/>
  <c r="AX11" i="2"/>
  <c r="AX13" i="2"/>
  <c r="AX8" i="2"/>
  <c r="AX10" i="2"/>
  <c r="AV13" i="2"/>
  <c r="AV17" i="2"/>
  <c r="AX4" i="2"/>
  <c r="AW2" i="2"/>
  <c r="AV3" i="2"/>
  <c r="AW3" i="2"/>
  <c r="AV4" i="2"/>
  <c r="AW11" i="2"/>
  <c r="AV12" i="2"/>
  <c r="AW12" i="2"/>
  <c r="AV2" i="2"/>
  <c r="AV5" i="2"/>
  <c r="AX3" i="2"/>
  <c r="AX6" i="2"/>
  <c r="AX9" i="2"/>
  <c r="AX12" i="2"/>
  <c r="AX15" i="2"/>
  <c r="AV8" i="2"/>
  <c r="AV11" i="2"/>
  <c r="AV14" i="2"/>
  <c r="DD31" i="1" l="1"/>
  <c r="DA31" i="1"/>
  <c r="CZ31" i="1"/>
  <c r="CX31" i="1"/>
  <c r="CW31" i="1"/>
  <c r="CV31" i="1"/>
  <c r="CU31" i="1"/>
  <c r="CT31" i="1"/>
  <c r="CS31" i="1"/>
  <c r="CR31" i="1"/>
  <c r="CQ31" i="1"/>
  <c r="CP31" i="1"/>
  <c r="DD30" i="1"/>
  <c r="DA30" i="1"/>
  <c r="CZ30" i="1"/>
  <c r="CX30" i="1"/>
  <c r="CW30" i="1"/>
  <c r="CV30" i="1"/>
  <c r="CU30" i="1"/>
  <c r="CT30" i="1"/>
  <c r="CS30" i="1"/>
  <c r="CR30" i="1"/>
  <c r="CQ30" i="1"/>
  <c r="CP30" i="1"/>
  <c r="DD29" i="1"/>
  <c r="DA29" i="1"/>
  <c r="CZ29" i="1"/>
  <c r="CX29" i="1"/>
  <c r="CW29" i="1"/>
  <c r="CV29" i="1"/>
  <c r="CU29" i="1"/>
  <c r="CT29" i="1"/>
  <c r="CS29" i="1"/>
  <c r="CR29" i="1"/>
  <c r="CQ29" i="1"/>
  <c r="CP29" i="1"/>
  <c r="DD28" i="1"/>
  <c r="DA28" i="1"/>
  <c r="CZ28" i="1"/>
  <c r="CX28" i="1"/>
  <c r="CW28" i="1"/>
  <c r="CV28" i="1"/>
  <c r="CU28" i="1"/>
  <c r="CT28" i="1"/>
  <c r="CS28" i="1"/>
  <c r="CR28" i="1"/>
  <c r="CQ28" i="1"/>
  <c r="CP28" i="1"/>
  <c r="DD27" i="1"/>
  <c r="DA27" i="1"/>
  <c r="CZ27" i="1"/>
  <c r="CX27" i="1"/>
  <c r="CW27" i="1"/>
  <c r="CV27" i="1"/>
  <c r="CU27" i="1"/>
  <c r="CT27" i="1"/>
  <c r="CS27" i="1"/>
  <c r="CR27" i="1"/>
  <c r="CQ27" i="1"/>
  <c r="CP27" i="1"/>
  <c r="DD26" i="1"/>
  <c r="DA26" i="1"/>
  <c r="CZ26" i="1"/>
  <c r="CX26" i="1"/>
  <c r="CW26" i="1"/>
  <c r="CV26" i="1"/>
  <c r="CU26" i="1"/>
  <c r="CT26" i="1"/>
  <c r="CS26" i="1"/>
  <c r="CR26" i="1"/>
  <c r="CQ26" i="1"/>
  <c r="CP26" i="1"/>
  <c r="DD25" i="1"/>
  <c r="DA25" i="1"/>
  <c r="CZ25" i="1"/>
  <c r="CX25" i="1"/>
  <c r="CW25" i="1"/>
  <c r="CV25" i="1"/>
  <c r="CU25" i="1"/>
  <c r="CT25" i="1"/>
  <c r="CS25" i="1"/>
  <c r="CR25" i="1"/>
  <c r="CQ25" i="1"/>
  <c r="CP25" i="1"/>
  <c r="DD24" i="1"/>
  <c r="DA24" i="1"/>
  <c r="CZ24" i="1"/>
  <c r="CX24" i="1"/>
  <c r="CW24" i="1"/>
  <c r="CV24" i="1"/>
  <c r="CU24" i="1"/>
  <c r="CT24" i="1"/>
  <c r="CS24" i="1"/>
  <c r="CR24" i="1"/>
  <c r="CQ24" i="1"/>
  <c r="CP24" i="1"/>
  <c r="DD23" i="1"/>
  <c r="DA23" i="1"/>
  <c r="CZ23" i="1"/>
  <c r="CX23" i="1"/>
  <c r="CW23" i="1"/>
  <c r="CV23" i="1"/>
  <c r="CU23" i="1"/>
  <c r="CT23" i="1"/>
  <c r="CS23" i="1"/>
  <c r="CR23" i="1"/>
  <c r="CQ23" i="1"/>
  <c r="CP23" i="1"/>
  <c r="DD22" i="1"/>
  <c r="DA22" i="1"/>
  <c r="CZ22" i="1"/>
  <c r="CX22" i="1"/>
  <c r="CW22" i="1"/>
  <c r="CV22" i="1"/>
  <c r="CU22" i="1"/>
  <c r="CT22" i="1"/>
  <c r="CS22" i="1"/>
  <c r="CR22" i="1"/>
  <c r="CQ22" i="1"/>
  <c r="CP22" i="1"/>
  <c r="DD21" i="1"/>
  <c r="DA21" i="1"/>
  <c r="CZ21" i="1"/>
  <c r="CX21" i="1"/>
  <c r="CW21" i="1"/>
  <c r="CV21" i="1"/>
  <c r="CU21" i="1"/>
  <c r="CT21" i="1"/>
  <c r="CS21" i="1"/>
  <c r="CR21" i="1"/>
  <c r="CQ21" i="1"/>
  <c r="CP21" i="1"/>
  <c r="DD20" i="1"/>
  <c r="DA20" i="1"/>
  <c r="CZ20" i="1"/>
  <c r="CX20" i="1"/>
  <c r="CW20" i="1"/>
  <c r="CV20" i="1"/>
  <c r="CU20" i="1"/>
  <c r="CT20" i="1"/>
  <c r="CS20" i="1"/>
  <c r="CR20" i="1"/>
  <c r="CQ20" i="1"/>
  <c r="CP20" i="1"/>
  <c r="DD19" i="1"/>
  <c r="DA19" i="1"/>
  <c r="CZ19" i="1"/>
  <c r="CX19" i="1"/>
  <c r="CW19" i="1"/>
  <c r="CV19" i="1"/>
  <c r="CU19" i="1"/>
  <c r="CT19" i="1"/>
  <c r="CS19" i="1"/>
  <c r="CR19" i="1"/>
  <c r="CQ19" i="1"/>
  <c r="CP19" i="1"/>
  <c r="DD18" i="1"/>
  <c r="DA18" i="1"/>
  <c r="CZ18" i="1"/>
  <c r="CX18" i="1"/>
  <c r="CW18" i="1"/>
  <c r="CV18" i="1"/>
  <c r="CU18" i="1"/>
  <c r="CT18" i="1"/>
  <c r="CS18" i="1"/>
  <c r="CR18" i="1"/>
  <c r="CQ18" i="1"/>
  <c r="CP18" i="1"/>
  <c r="DD17" i="1"/>
  <c r="DA17" i="1"/>
  <c r="CZ17" i="1"/>
  <c r="CX17" i="1"/>
  <c r="CW17" i="1"/>
  <c r="CV17" i="1"/>
  <c r="CU17" i="1"/>
  <c r="CT17" i="1"/>
  <c r="CS17" i="1"/>
  <c r="CR17" i="1"/>
  <c r="CQ17" i="1"/>
  <c r="CP17" i="1"/>
  <c r="DD16" i="1"/>
  <c r="DA16" i="1"/>
  <c r="CZ16" i="1"/>
  <c r="CX16" i="1"/>
  <c r="CW16" i="1"/>
  <c r="CV16" i="1"/>
  <c r="CU16" i="1"/>
  <c r="CT16" i="1"/>
  <c r="CS16" i="1"/>
  <c r="CR16" i="1"/>
  <c r="CQ16" i="1"/>
  <c r="CP16" i="1"/>
  <c r="DD15" i="1"/>
  <c r="DA15" i="1"/>
  <c r="CZ15" i="1"/>
  <c r="CX15" i="1"/>
  <c r="CW15" i="1"/>
  <c r="CV15" i="1"/>
  <c r="CU15" i="1"/>
  <c r="CT15" i="1"/>
  <c r="CS15" i="1"/>
  <c r="CR15" i="1"/>
  <c r="CQ15" i="1"/>
  <c r="CP15" i="1"/>
  <c r="DD14" i="1"/>
  <c r="DA14" i="1"/>
  <c r="CZ14" i="1"/>
  <c r="CX14" i="1"/>
  <c r="CW14" i="1"/>
  <c r="CV14" i="1"/>
  <c r="CU14" i="1"/>
  <c r="CT14" i="1"/>
  <c r="CS14" i="1"/>
  <c r="CR14" i="1"/>
  <c r="CQ14" i="1"/>
  <c r="CP14" i="1"/>
  <c r="DD13" i="1"/>
  <c r="DA13" i="1"/>
  <c r="CZ13" i="1"/>
  <c r="CX13" i="1"/>
  <c r="CW13" i="1"/>
  <c r="CV13" i="1"/>
  <c r="CU13" i="1"/>
  <c r="CT13" i="1"/>
  <c r="CS13" i="1"/>
  <c r="CR13" i="1"/>
  <c r="CQ13" i="1"/>
  <c r="CP13" i="1"/>
  <c r="DD12" i="1"/>
  <c r="DA12" i="1"/>
  <c r="CZ12" i="1"/>
  <c r="CX12" i="1"/>
  <c r="CW12" i="1"/>
  <c r="CV12" i="1"/>
  <c r="CU12" i="1"/>
  <c r="CT12" i="1"/>
  <c r="CS12" i="1"/>
  <c r="CR12" i="1"/>
  <c r="CQ12" i="1"/>
  <c r="CP12" i="1"/>
  <c r="DD11" i="1"/>
  <c r="DA11" i="1"/>
  <c r="CZ11" i="1"/>
  <c r="CX11" i="1"/>
  <c r="CW11" i="1"/>
  <c r="CV11" i="1"/>
  <c r="CU11" i="1"/>
  <c r="CT11" i="1"/>
  <c r="CS11" i="1"/>
  <c r="CR11" i="1"/>
  <c r="CQ11" i="1"/>
  <c r="CP11" i="1"/>
  <c r="DD10" i="1"/>
  <c r="DA10" i="1"/>
  <c r="CZ10" i="1"/>
  <c r="CX10" i="1"/>
  <c r="CW10" i="1"/>
  <c r="CV10" i="1"/>
  <c r="CU10" i="1"/>
  <c r="CT10" i="1"/>
  <c r="CS10" i="1"/>
  <c r="CR10" i="1"/>
  <c r="CQ10" i="1"/>
  <c r="CP10" i="1"/>
  <c r="DD9" i="1"/>
  <c r="DA9" i="1"/>
  <c r="CZ9" i="1"/>
  <c r="CX9" i="1"/>
  <c r="CW9" i="1"/>
  <c r="CV9" i="1"/>
  <c r="CU9" i="1"/>
  <c r="CT9" i="1"/>
  <c r="CS9" i="1"/>
  <c r="CR9" i="1"/>
  <c r="CQ9" i="1"/>
  <c r="CP9" i="1"/>
  <c r="DD8" i="1"/>
  <c r="DA8" i="1"/>
  <c r="CZ8" i="1"/>
  <c r="CX8" i="1"/>
  <c r="CW8" i="1"/>
  <c r="CV8" i="1"/>
  <c r="CU8" i="1"/>
  <c r="CT8" i="1"/>
  <c r="CS8" i="1"/>
  <c r="CR8" i="1"/>
  <c r="CQ8" i="1"/>
  <c r="CP8" i="1"/>
  <c r="DD7" i="1"/>
  <c r="DA7" i="1"/>
  <c r="CZ7" i="1"/>
  <c r="CX7" i="1"/>
  <c r="CW7" i="1"/>
  <c r="CV7" i="1"/>
  <c r="CU7" i="1"/>
  <c r="CT7" i="1"/>
  <c r="CS7" i="1"/>
  <c r="CR7" i="1"/>
  <c r="CQ7" i="1"/>
  <c r="CP7" i="1"/>
  <c r="DD6" i="1"/>
  <c r="DA6" i="1"/>
  <c r="CZ6" i="1"/>
  <c r="CX6" i="1"/>
  <c r="CW6" i="1"/>
  <c r="CV6" i="1"/>
  <c r="CU6" i="1"/>
  <c r="CT6" i="1"/>
  <c r="CS6" i="1"/>
  <c r="CR6" i="1"/>
  <c r="CQ6" i="1"/>
  <c r="CP6" i="1"/>
  <c r="DD5" i="1"/>
  <c r="DA5" i="1"/>
  <c r="CZ5" i="1"/>
  <c r="CX5" i="1"/>
  <c r="CW5" i="1"/>
  <c r="CV5" i="1"/>
  <c r="CU5" i="1"/>
  <c r="CT5" i="1"/>
  <c r="CS5" i="1"/>
  <c r="CR5" i="1"/>
  <c r="CQ5" i="1"/>
  <c r="CP5" i="1"/>
  <c r="DD4" i="1"/>
  <c r="DA4" i="1"/>
  <c r="CZ4" i="1"/>
  <c r="CX4" i="1"/>
  <c r="CW4" i="1"/>
  <c r="CV4" i="1"/>
  <c r="CU4" i="1"/>
  <c r="CT4" i="1"/>
  <c r="CS4" i="1"/>
  <c r="CR4" i="1"/>
  <c r="CQ4" i="1"/>
  <c r="CP4" i="1"/>
  <c r="DD3" i="1"/>
  <c r="DA3" i="1"/>
  <c r="CZ3" i="1"/>
  <c r="CX3" i="1"/>
  <c r="CW3" i="1"/>
  <c r="CV3" i="1"/>
  <c r="CU3" i="1"/>
  <c r="CT3" i="1"/>
  <c r="CS3" i="1"/>
  <c r="CR3" i="1"/>
  <c r="CQ3" i="1"/>
  <c r="CP3" i="1"/>
  <c r="DD2" i="1"/>
  <c r="DA2" i="1"/>
  <c r="CZ2" i="1"/>
  <c r="CX2" i="1"/>
  <c r="CW2" i="1"/>
  <c r="CV2" i="1"/>
  <c r="CU2" i="1"/>
  <c r="CT2" i="1"/>
  <c r="CS2" i="1"/>
  <c r="CR2" i="1"/>
  <c r="CQ2" i="1"/>
  <c r="CP2" i="1"/>
</calcChain>
</file>

<file path=xl/sharedStrings.xml><?xml version="1.0" encoding="utf-8"?>
<sst xmlns="http://schemas.openxmlformats.org/spreadsheetml/2006/main" count="167" uniqueCount="106">
  <si>
    <t xml:space="preserve">Salvatori </t>
  </si>
  <si>
    <t>Beatrice</t>
  </si>
  <si>
    <t>Costantini</t>
  </si>
  <si>
    <t>Giada</t>
  </si>
  <si>
    <t xml:space="preserve">Vincenti </t>
  </si>
  <si>
    <t>Laura</t>
  </si>
  <si>
    <t>Vincenti</t>
  </si>
  <si>
    <t>Cognome</t>
  </si>
  <si>
    <t>Nome</t>
  </si>
  <si>
    <t>Som (12)</t>
  </si>
  <si>
    <t>Obs Comp (10)</t>
  </si>
  <si>
    <t>Interp. Sens (9)</t>
  </si>
  <si>
    <t>Dep (13)</t>
  </si>
  <si>
    <t>Anx (10)</t>
  </si>
  <si>
    <t>Anger Host (6)</t>
  </si>
  <si>
    <t>Phob (7)</t>
  </si>
  <si>
    <t>Paran (6)</t>
  </si>
  <si>
    <t>Psych (10)</t>
  </si>
  <si>
    <t>Total Score</t>
  </si>
  <si>
    <t>GSI</t>
  </si>
  <si>
    <t>Rossi</t>
  </si>
  <si>
    <t>Serena</t>
  </si>
  <si>
    <t>Bacci</t>
  </si>
  <si>
    <t>Giulia</t>
  </si>
  <si>
    <t>Guglielmotti</t>
  </si>
  <si>
    <t>Fabrizio</t>
  </si>
  <si>
    <t xml:space="preserve">Fabrizio </t>
  </si>
  <si>
    <t>Alimenti</t>
  </si>
  <si>
    <t>Stefania</t>
  </si>
  <si>
    <t>Paciello</t>
  </si>
  <si>
    <t>Maria Alessandra</t>
  </si>
  <si>
    <t xml:space="preserve">Paciello </t>
  </si>
  <si>
    <t>Cimino</t>
  </si>
  <si>
    <t>Micol</t>
  </si>
  <si>
    <t>Di Fiore</t>
  </si>
  <si>
    <t>Isabella</t>
  </si>
  <si>
    <t xml:space="preserve">Di Fiore </t>
  </si>
  <si>
    <t xml:space="preserve">Marini </t>
  </si>
  <si>
    <t>Elisabetta</t>
  </si>
  <si>
    <t>Pacioni</t>
  </si>
  <si>
    <t>Cinzia</t>
  </si>
  <si>
    <t>Scaravelli</t>
  </si>
  <si>
    <t>Serratore</t>
  </si>
  <si>
    <t>Cardillo</t>
  </si>
  <si>
    <t>Giammarco</t>
  </si>
  <si>
    <t>Alimenti Stefania</t>
  </si>
  <si>
    <t>Bacci Giulia</t>
  </si>
  <si>
    <t>Costantini Giada</t>
  </si>
  <si>
    <t>Guglielmotti Fabrizio</t>
  </si>
  <si>
    <t>Notaro Patricia</t>
  </si>
  <si>
    <t>Salvatori Beatrice</t>
  </si>
  <si>
    <t>Vincenti Laura</t>
  </si>
  <si>
    <t>Rossi Serena</t>
  </si>
  <si>
    <t>Funzionalità fisica</t>
  </si>
  <si>
    <t>Ruolo fisico</t>
  </si>
  <si>
    <t>Dolore fisico</t>
  </si>
  <si>
    <t>Salute Generale</t>
  </si>
  <si>
    <t>Vitalità</t>
  </si>
  <si>
    <t>Funzionamento sociale</t>
  </si>
  <si>
    <t>Ruolo emozioni</t>
  </si>
  <si>
    <t>Salute mentale</t>
  </si>
  <si>
    <t>Repo healt</t>
  </si>
  <si>
    <t>Salute Fisica</t>
  </si>
  <si>
    <t>Salute Mentale</t>
  </si>
  <si>
    <t>TOTALE SF36</t>
  </si>
  <si>
    <t>Cimino Micol Marcella</t>
  </si>
  <si>
    <t>Di Fiore Isabella</t>
  </si>
  <si>
    <t>Marini Elisabetta</t>
  </si>
  <si>
    <t>Paciello Maria Alessandra</t>
  </si>
  <si>
    <t>Pacioni Cinzia</t>
  </si>
  <si>
    <t>Scaravelli Giulia</t>
  </si>
  <si>
    <t>Serratore Elisabetta</t>
  </si>
  <si>
    <t>Cardillo Giammarco</t>
  </si>
  <si>
    <t>T1</t>
  </si>
  <si>
    <t>T8</t>
  </si>
  <si>
    <t>Cognome Nome</t>
  </si>
  <si>
    <t>3a</t>
  </si>
  <si>
    <t>3b</t>
  </si>
  <si>
    <t>3c</t>
  </si>
  <si>
    <t>3d</t>
  </si>
  <si>
    <t>3e</t>
  </si>
  <si>
    <t>3f</t>
  </si>
  <si>
    <t>3g</t>
  </si>
  <si>
    <t>3h</t>
  </si>
  <si>
    <t>3i</t>
  </si>
  <si>
    <t>3j</t>
  </si>
  <si>
    <t>4a</t>
  </si>
  <si>
    <t>4b</t>
  </si>
  <si>
    <t>4c</t>
  </si>
  <si>
    <t>4d</t>
  </si>
  <si>
    <t>5a</t>
  </si>
  <si>
    <t>5b</t>
  </si>
  <si>
    <t>5c</t>
  </si>
  <si>
    <t>9a</t>
  </si>
  <si>
    <t>9b</t>
  </si>
  <si>
    <t>9c</t>
  </si>
  <si>
    <t>9d</t>
  </si>
  <si>
    <t>9e</t>
  </si>
  <si>
    <t>9f</t>
  </si>
  <si>
    <t>9g</t>
  </si>
  <si>
    <t>9h</t>
  </si>
  <si>
    <t>9i</t>
  </si>
  <si>
    <t>11a</t>
  </si>
  <si>
    <t>11b</t>
  </si>
  <si>
    <t>11c</t>
  </si>
  <si>
    <t>11d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</si>
</sst>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Geneva"/>
    </font>
    <font>
      <sz val="10"/>
      <name val="Geneva"/>
    </font>
    <font>
      <sz val="11"/>
      <color rgb="FF000000"/>
      <name val="Inconsolata"/>
    </font>
    <font>
      <i/>
      <sz val="10"/>
      <name val="Geneva"/>
    </font>
    <font>
      <b/>
      <sz val="12"/>
      <color theme="1"/>
      <name val="Calibri"/>
      <family val="2"/>
      <scheme val="minor"/>
    </font>
    <font>
      <b/>
      <sz val="12"/>
      <name val="Geneva"/>
    </font>
    <font>
      <sz val="10"/>
      <name val="Arial"/>
      <family val="2"/>
    </font>
    <font>
      <sz val="11.5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1FF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8" fillId="0" borderId="0"/>
  </cellStyleXfs>
  <cellXfs count="36">
    <xf numFmtId="0" fontId="0" fillId="0" borderId="0" xfId="0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3" fillId="2" borderId="0" xfId="0" applyFont="1" applyFill="1"/>
    <xf numFmtId="2" fontId="2" fillId="0" borderId="0" xfId="0" applyNumberFormat="1" applyFont="1" applyAlignment="1">
      <alignment horizontal="right" wrapText="1"/>
    </xf>
    <xf numFmtId="2" fontId="2" fillId="3" borderId="0" xfId="0" applyNumberFormat="1" applyFont="1" applyFill="1" applyAlignment="1">
      <alignment horizontal="right" wrapText="1"/>
    </xf>
    <xf numFmtId="2" fontId="2" fillId="2" borderId="0" xfId="0" applyNumberFormat="1" applyFont="1" applyFill="1" applyAlignment="1">
      <alignment horizontal="right"/>
    </xf>
    <xf numFmtId="1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0" fontId="5" fillId="0" borderId="0" xfId="0" applyFont="1"/>
    <xf numFmtId="2" fontId="7" fillId="0" borderId="0" xfId="0" applyNumberFormat="1" applyFont="1" applyAlignment="1">
      <alignment horizontal="right" vertical="center" wrapText="1"/>
    </xf>
    <xf numFmtId="2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2" fontId="2" fillId="2" borderId="0" xfId="0" applyNumberFormat="1" applyFont="1" applyFill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4" fillId="4" borderId="1" xfId="0" applyFont="1" applyFill="1" applyBorder="1" applyAlignment="1">
      <alignment horizontal="center" wrapText="1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2" fontId="0" fillId="7" borderId="2" xfId="0" applyNumberFormat="1" applyFill="1" applyBorder="1" applyAlignment="1">
      <alignment horizontal="center"/>
    </xf>
    <xf numFmtId="2" fontId="0" fillId="8" borderId="2" xfId="0" applyNumberFormat="1" applyFill="1" applyBorder="1" applyAlignment="1">
      <alignment horizontal="center"/>
    </xf>
    <xf numFmtId="0" fontId="0" fillId="0" borderId="3" xfId="0" applyBorder="1"/>
    <xf numFmtId="0" fontId="8" fillId="0" borderId="3" xfId="1" applyBorder="1" applyAlignment="1">
      <alignment horizontal="center"/>
    </xf>
    <xf numFmtId="0" fontId="8" fillId="0" borderId="4" xfId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1" fontId="1" fillId="6" borderId="5" xfId="0" applyNumberFormat="1" applyFont="1" applyFill="1" applyBorder="1" applyAlignment="1">
      <alignment horizontal="center"/>
    </xf>
    <xf numFmtId="2" fontId="1" fillId="7" borderId="5" xfId="0" applyNumberFormat="1" applyFont="1" applyFill="1" applyBorder="1" applyAlignment="1">
      <alignment horizontal="center"/>
    </xf>
    <xf numFmtId="2" fontId="1" fillId="8" borderId="5" xfId="0" applyNumberFormat="1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</cellXfs>
  <cellStyles count="2">
    <cellStyle name="Normale" xfId="0" builtinId="0"/>
    <cellStyle name="Normale 2" xfId="1" xr:uid="{428776C7-6DAB-4F13-B8B3-C8179FE65C8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D0498-D15E-47B1-B871-8321F1AFC047}">
  <dimension ref="A1:DG31"/>
  <sheetViews>
    <sheetView workbookViewId="0">
      <selection activeCell="G35" sqref="G35"/>
    </sheetView>
  </sheetViews>
  <sheetFormatPr defaultRowHeight="15"/>
  <cols>
    <col min="1" max="1" width="16.7109375" customWidth="1"/>
    <col min="2" max="2" width="18.140625" customWidth="1"/>
    <col min="93" max="93" width="3.5703125" customWidth="1"/>
    <col min="103" max="103" width="3.5703125" customWidth="1"/>
  </cols>
  <sheetData>
    <row r="1" spans="1:111" s="13" customFormat="1" ht="47.25">
      <c r="A1" s="13" t="s">
        <v>7</v>
      </c>
      <c r="B1" s="13" t="s">
        <v>8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  <c r="Y1" s="13">
        <v>23</v>
      </c>
      <c r="Z1" s="13">
        <v>24</v>
      </c>
      <c r="AA1" s="13">
        <v>25</v>
      </c>
      <c r="AB1" s="13">
        <v>26</v>
      </c>
      <c r="AC1" s="13">
        <v>27</v>
      </c>
      <c r="AD1" s="13">
        <v>28</v>
      </c>
      <c r="AE1" s="13">
        <v>29</v>
      </c>
      <c r="AF1" s="13">
        <v>30</v>
      </c>
      <c r="AG1" s="13">
        <v>31</v>
      </c>
      <c r="AH1" s="13">
        <v>32</v>
      </c>
      <c r="AI1" s="13">
        <v>33</v>
      </c>
      <c r="AJ1" s="13">
        <v>34</v>
      </c>
      <c r="AK1" s="13">
        <v>35</v>
      </c>
      <c r="AL1" s="13">
        <v>36</v>
      </c>
      <c r="AM1" s="13">
        <v>37</v>
      </c>
      <c r="AN1" s="13">
        <v>38</v>
      </c>
      <c r="AO1" s="13">
        <v>39</v>
      </c>
      <c r="AP1" s="13">
        <v>40</v>
      </c>
      <c r="AQ1" s="13">
        <v>41</v>
      </c>
      <c r="AR1" s="13">
        <v>42</v>
      </c>
      <c r="AS1" s="13">
        <v>43</v>
      </c>
      <c r="AT1" s="13">
        <v>44</v>
      </c>
      <c r="AU1" s="13">
        <v>45</v>
      </c>
      <c r="AV1" s="13">
        <v>46</v>
      </c>
      <c r="AW1" s="13">
        <v>47</v>
      </c>
      <c r="AX1" s="13">
        <v>48</v>
      </c>
      <c r="AY1" s="13">
        <v>49</v>
      </c>
      <c r="AZ1" s="13">
        <v>50</v>
      </c>
      <c r="BA1" s="13">
        <v>51</v>
      </c>
      <c r="BB1" s="13">
        <v>52</v>
      </c>
      <c r="BC1" s="13">
        <v>53</v>
      </c>
      <c r="BD1" s="13">
        <v>54</v>
      </c>
      <c r="BE1" s="13">
        <v>55</v>
      </c>
      <c r="BF1" s="13">
        <v>56</v>
      </c>
      <c r="BG1" s="13">
        <v>57</v>
      </c>
      <c r="BH1" s="13">
        <v>58</v>
      </c>
      <c r="BI1" s="13">
        <v>59</v>
      </c>
      <c r="BJ1" s="13">
        <v>60</v>
      </c>
      <c r="BK1" s="13">
        <v>61</v>
      </c>
      <c r="BL1" s="13">
        <v>62</v>
      </c>
      <c r="BM1" s="13">
        <v>63</v>
      </c>
      <c r="BN1" s="13">
        <v>64</v>
      </c>
      <c r="BO1" s="13">
        <v>65</v>
      </c>
      <c r="BP1" s="13">
        <v>66</v>
      </c>
      <c r="BQ1" s="13">
        <v>67</v>
      </c>
      <c r="BR1" s="13">
        <v>68</v>
      </c>
      <c r="BS1" s="13">
        <v>69</v>
      </c>
      <c r="BT1" s="13">
        <v>70</v>
      </c>
      <c r="BU1" s="13">
        <v>71</v>
      </c>
      <c r="BV1" s="13">
        <v>72</v>
      </c>
      <c r="BW1" s="13">
        <v>73</v>
      </c>
      <c r="BX1" s="13">
        <v>74</v>
      </c>
      <c r="BY1" s="13">
        <v>75</v>
      </c>
      <c r="BZ1" s="13">
        <v>76</v>
      </c>
      <c r="CA1" s="13">
        <v>77</v>
      </c>
      <c r="CB1" s="13">
        <v>78</v>
      </c>
      <c r="CC1" s="13">
        <v>79</v>
      </c>
      <c r="CD1" s="13">
        <v>80</v>
      </c>
      <c r="CE1" s="13">
        <v>81</v>
      </c>
      <c r="CF1" s="13">
        <v>82</v>
      </c>
      <c r="CG1" s="13">
        <v>83</v>
      </c>
      <c r="CH1" s="13">
        <v>84</v>
      </c>
      <c r="CI1" s="13">
        <v>85</v>
      </c>
      <c r="CJ1" s="13">
        <v>86</v>
      </c>
      <c r="CK1" s="13">
        <v>87</v>
      </c>
      <c r="CL1" s="13">
        <v>88</v>
      </c>
      <c r="CM1" s="13">
        <v>89</v>
      </c>
      <c r="CN1" s="13">
        <v>90</v>
      </c>
      <c r="CP1" s="11" t="s">
        <v>9</v>
      </c>
      <c r="CQ1" s="11" t="s">
        <v>10</v>
      </c>
      <c r="CR1" s="11" t="s">
        <v>11</v>
      </c>
      <c r="CS1" s="11" t="s">
        <v>12</v>
      </c>
      <c r="CT1" s="11" t="s">
        <v>13</v>
      </c>
      <c r="CU1" s="11" t="s">
        <v>14</v>
      </c>
      <c r="CV1" s="11" t="s">
        <v>15</v>
      </c>
      <c r="CW1" s="11" t="s">
        <v>16</v>
      </c>
      <c r="CX1" s="11" t="s">
        <v>17</v>
      </c>
      <c r="CZ1" s="12" t="s">
        <v>18</v>
      </c>
      <c r="DA1" s="12" t="s">
        <v>19</v>
      </c>
    </row>
    <row r="2" spans="1:111" s="3" customFormat="1">
      <c r="A2" s="1" t="s">
        <v>0</v>
      </c>
      <c r="B2" s="2" t="s">
        <v>1</v>
      </c>
      <c r="C2" s="3">
        <v>1</v>
      </c>
      <c r="D2" s="3">
        <v>4</v>
      </c>
      <c r="E2" s="3">
        <v>2</v>
      </c>
      <c r="F2" s="3">
        <v>4</v>
      </c>
      <c r="G2" s="3">
        <v>4</v>
      </c>
      <c r="H2" s="3">
        <v>4</v>
      </c>
      <c r="I2" s="3">
        <v>0</v>
      </c>
      <c r="J2" s="3">
        <v>3</v>
      </c>
      <c r="K2" s="3">
        <v>4</v>
      </c>
      <c r="L2" s="3">
        <v>4</v>
      </c>
      <c r="M2" s="3">
        <v>4</v>
      </c>
      <c r="N2" s="3">
        <v>2</v>
      </c>
      <c r="O2" s="3">
        <v>0</v>
      </c>
      <c r="P2" s="3">
        <v>4</v>
      </c>
      <c r="Q2" s="3">
        <v>0</v>
      </c>
      <c r="R2" s="3">
        <v>0</v>
      </c>
      <c r="S2" s="3">
        <v>1</v>
      </c>
      <c r="T2" s="3">
        <v>3</v>
      </c>
      <c r="U2" s="3">
        <v>2</v>
      </c>
      <c r="V2" s="3">
        <v>3</v>
      </c>
      <c r="W2" s="3">
        <v>4</v>
      </c>
      <c r="X2" s="3">
        <v>0</v>
      </c>
      <c r="Y2" s="3">
        <v>3</v>
      </c>
      <c r="Z2" s="3">
        <v>4</v>
      </c>
      <c r="AA2" s="3">
        <v>3</v>
      </c>
      <c r="AB2" s="3">
        <v>2</v>
      </c>
      <c r="AC2" s="3">
        <v>3</v>
      </c>
      <c r="AD2" s="3">
        <v>2</v>
      </c>
      <c r="AE2" s="3">
        <v>4</v>
      </c>
      <c r="AF2" s="3">
        <v>4</v>
      </c>
      <c r="AG2" s="3">
        <v>3</v>
      </c>
      <c r="AH2" s="3">
        <v>4</v>
      </c>
      <c r="AI2" s="3">
        <v>4</v>
      </c>
      <c r="AJ2" s="3">
        <v>4</v>
      </c>
      <c r="AK2" s="3">
        <v>0</v>
      </c>
      <c r="AL2" s="3">
        <v>4</v>
      </c>
      <c r="AM2" s="3">
        <v>0</v>
      </c>
      <c r="AN2" s="3">
        <v>4</v>
      </c>
      <c r="AO2" s="3">
        <v>3</v>
      </c>
      <c r="AP2" s="3">
        <v>3</v>
      </c>
      <c r="AQ2" s="3">
        <v>2</v>
      </c>
      <c r="AR2" s="3">
        <v>2</v>
      </c>
      <c r="AS2" s="3">
        <v>0</v>
      </c>
      <c r="AT2" s="3">
        <v>3</v>
      </c>
      <c r="AU2" s="3">
        <v>3</v>
      </c>
      <c r="AV2" s="3">
        <v>4</v>
      </c>
      <c r="AW2" s="3">
        <v>2</v>
      </c>
      <c r="AX2" s="3">
        <v>4</v>
      </c>
      <c r="AY2" s="3">
        <v>4</v>
      </c>
      <c r="AZ2" s="3">
        <v>2</v>
      </c>
      <c r="BA2" s="3">
        <v>4</v>
      </c>
      <c r="BB2" s="3">
        <v>2</v>
      </c>
      <c r="BC2" s="3">
        <v>3</v>
      </c>
      <c r="BD2" s="3">
        <v>4</v>
      </c>
      <c r="BE2" s="3">
        <v>3</v>
      </c>
      <c r="BF2" s="3">
        <v>4</v>
      </c>
      <c r="BG2" s="3">
        <v>1</v>
      </c>
      <c r="BH2" s="3">
        <v>2</v>
      </c>
      <c r="BI2" s="3">
        <v>3</v>
      </c>
      <c r="BJ2" s="3">
        <v>1</v>
      </c>
      <c r="BK2" s="3">
        <v>0</v>
      </c>
      <c r="BL2" s="3">
        <v>0</v>
      </c>
      <c r="BM2" s="3">
        <v>0</v>
      </c>
      <c r="BN2" s="3">
        <v>2</v>
      </c>
      <c r="BO2" s="3">
        <v>0</v>
      </c>
      <c r="BP2" s="3">
        <v>3</v>
      </c>
      <c r="BQ2" s="3">
        <v>2</v>
      </c>
      <c r="BR2" s="3">
        <v>3</v>
      </c>
      <c r="BS2" s="3">
        <v>2</v>
      </c>
      <c r="BT2" s="3">
        <v>3</v>
      </c>
      <c r="BU2" s="3">
        <v>3</v>
      </c>
      <c r="BV2" s="3">
        <v>1</v>
      </c>
      <c r="BW2" s="3">
        <v>3</v>
      </c>
      <c r="BX2" s="3">
        <v>4</v>
      </c>
      <c r="BY2" s="3">
        <v>0</v>
      </c>
      <c r="BZ2" s="3">
        <v>2</v>
      </c>
      <c r="CA2" s="3">
        <v>2</v>
      </c>
      <c r="CB2" s="3">
        <v>0</v>
      </c>
      <c r="CC2" s="3">
        <v>2</v>
      </c>
      <c r="CD2" s="3">
        <v>4</v>
      </c>
      <c r="CE2" s="3">
        <v>3</v>
      </c>
      <c r="CF2" s="3">
        <v>4</v>
      </c>
      <c r="CG2" s="3">
        <v>3</v>
      </c>
      <c r="CH2" s="3">
        <v>0</v>
      </c>
      <c r="CI2" s="3">
        <v>1</v>
      </c>
      <c r="CJ2" s="3">
        <v>1</v>
      </c>
      <c r="CK2" s="3">
        <v>3</v>
      </c>
      <c r="CL2" s="3">
        <v>0</v>
      </c>
      <c r="CM2" s="3">
        <v>3</v>
      </c>
      <c r="CN2" s="3">
        <v>3</v>
      </c>
      <c r="CO2" s="4"/>
      <c r="CP2" s="5">
        <f t="shared" ref="CP2:CP31" si="0">($C2+$F2+$N2+$AC2+$AP2+$AR2+$AX2+$AY2+$BC2+$BF2+$BB2+$BH2)/12</f>
        <v>2.8333333333333335</v>
      </c>
      <c r="CQ2" s="5">
        <f t="shared" ref="CQ2:CQ31" si="1">($E2+$K2+$L2+$AD2+$AN2+$AU2+$AV2+$BA2+$BE2+$BO2)/10</f>
        <v>3</v>
      </c>
      <c r="CR2" s="5">
        <f t="shared" ref="CR2:CR31" si="2">($H2+$W2+$AJ2+$AL2+$AM2+$AQ2+$BK2+$BS2+$BW2)/9</f>
        <v>2.5555555555555554</v>
      </c>
      <c r="CS2" s="6">
        <f t="shared" ref="CS2:CS31" si="3">($G2+$P2+$Q2+$V2+$X2+$AB2+$AE2+$AF2+$AG2+$AH2+$BD2+$BU2+$CC2)/13</f>
        <v>2.8461538461538463</v>
      </c>
      <c r="CT2" s="5">
        <f t="shared" ref="CT2:CT31" si="4">($D2+$S2+$Y2+$AI2+$AO2+$BG2+$BV2+$CB2+$CD2+$CJ2)/10</f>
        <v>2.2000000000000002</v>
      </c>
      <c r="CU2" s="5">
        <f t="shared" ref="CU2:CU31" si="5">($M2+$Z2+$BM2+$BQ2+$BX2+$CE2)/6</f>
        <v>2.8333333333333335</v>
      </c>
      <c r="CV2" s="5">
        <f t="shared" ref="CV2:CV31" si="6">($O2+$AA2+$AW2+$BT2+$BY2+$CF2+$AZ2)/7</f>
        <v>2</v>
      </c>
      <c r="CW2" s="5">
        <f t="shared" ref="CW2:CW31" si="7">($J2+$T2+$AS2+$BR2+$BZ2+$CG2)/6</f>
        <v>2.3333333333333335</v>
      </c>
      <c r="CX2" s="5">
        <f t="shared" ref="CX2:CX31" si="8">($I2+$R2+$AK2+$BL2+$CA2+$CH2+$CI2+$CK2+$CL2+$CN2)/10</f>
        <v>0.9</v>
      </c>
      <c r="CY2" s="7"/>
      <c r="CZ2" s="8">
        <f t="shared" ref="CZ2:CZ31" si="9">SUM($C2:$CN2)</f>
        <v>217</v>
      </c>
      <c r="DA2" s="9">
        <f t="shared" ref="DA2:DA31" si="10">SUM($C2:$CN2)/90</f>
        <v>2.411111111111111</v>
      </c>
      <c r="DB2" s="9"/>
      <c r="DC2" s="9"/>
      <c r="DD2" t="str">
        <f t="shared" ref="DD2:DD31" si="11">A2</f>
        <v xml:space="preserve">Salvatori </v>
      </c>
    </row>
    <row r="3" spans="1:111" s="3" customFormat="1">
      <c r="A3" s="1" t="s">
        <v>0</v>
      </c>
      <c r="B3" s="2" t="s">
        <v>1</v>
      </c>
      <c r="C3" s="3">
        <v>1</v>
      </c>
      <c r="D3" s="3">
        <v>2</v>
      </c>
      <c r="E3" s="3">
        <v>1</v>
      </c>
      <c r="F3" s="3">
        <v>2</v>
      </c>
      <c r="G3" s="3">
        <v>3</v>
      </c>
      <c r="H3" s="3">
        <v>0</v>
      </c>
      <c r="I3" s="3">
        <v>0</v>
      </c>
      <c r="J3" s="3">
        <v>0</v>
      </c>
      <c r="K3" s="3">
        <v>1</v>
      </c>
      <c r="L3" s="3">
        <v>3</v>
      </c>
      <c r="M3" s="3">
        <v>2</v>
      </c>
      <c r="N3" s="3">
        <v>2</v>
      </c>
      <c r="O3" s="3">
        <v>0</v>
      </c>
      <c r="P3" s="3">
        <v>3</v>
      </c>
      <c r="Q3" s="3">
        <v>0</v>
      </c>
      <c r="R3" s="3">
        <v>0</v>
      </c>
      <c r="S3" s="3">
        <v>0</v>
      </c>
      <c r="T3" s="3">
        <v>1</v>
      </c>
      <c r="U3" s="3">
        <v>2</v>
      </c>
      <c r="V3" s="3">
        <v>0</v>
      </c>
      <c r="W3" s="3">
        <v>0</v>
      </c>
      <c r="X3" s="3">
        <v>0</v>
      </c>
      <c r="Y3" s="3">
        <v>1</v>
      </c>
      <c r="Z3" s="3">
        <v>0</v>
      </c>
      <c r="AA3" s="3">
        <v>0</v>
      </c>
      <c r="AB3" s="3">
        <v>0</v>
      </c>
      <c r="AC3" s="3">
        <v>3</v>
      </c>
      <c r="AD3" s="3">
        <v>0</v>
      </c>
      <c r="AE3" s="3">
        <v>0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0</v>
      </c>
      <c r="AN3" s="3">
        <v>0</v>
      </c>
      <c r="AO3" s="3">
        <v>4</v>
      </c>
      <c r="AP3" s="3">
        <v>0</v>
      </c>
      <c r="AQ3" s="3">
        <v>0</v>
      </c>
      <c r="AR3" s="3">
        <v>3</v>
      </c>
      <c r="AS3" s="3">
        <v>0</v>
      </c>
      <c r="AT3" s="3">
        <v>0</v>
      </c>
      <c r="AU3" s="3">
        <v>1</v>
      </c>
      <c r="AV3" s="3">
        <v>0</v>
      </c>
      <c r="AW3" s="3">
        <v>0</v>
      </c>
      <c r="AX3" s="3">
        <v>0</v>
      </c>
      <c r="AY3" s="3">
        <v>1</v>
      </c>
      <c r="AZ3" s="3">
        <v>0</v>
      </c>
      <c r="BA3" s="3">
        <v>2</v>
      </c>
      <c r="BB3" s="3">
        <v>3</v>
      </c>
      <c r="BC3" s="3">
        <v>0</v>
      </c>
      <c r="BD3" s="3">
        <v>0</v>
      </c>
      <c r="BE3" s="3">
        <v>1</v>
      </c>
      <c r="BF3" s="3">
        <v>2</v>
      </c>
      <c r="BG3" s="3">
        <v>1</v>
      </c>
      <c r="BH3" s="3">
        <v>3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2</v>
      </c>
      <c r="BO3" s="3">
        <v>0</v>
      </c>
      <c r="BP3" s="3">
        <v>0</v>
      </c>
      <c r="BQ3" s="3">
        <v>0</v>
      </c>
      <c r="BR3" s="3">
        <v>0</v>
      </c>
      <c r="BS3" s="3">
        <v>2</v>
      </c>
      <c r="BT3" s="3">
        <v>2</v>
      </c>
      <c r="BU3" s="3">
        <v>1</v>
      </c>
      <c r="BV3" s="3">
        <v>0</v>
      </c>
      <c r="BW3" s="3">
        <v>2</v>
      </c>
      <c r="BX3" s="3">
        <v>1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3</v>
      </c>
      <c r="CG3" s="3">
        <v>0</v>
      </c>
      <c r="CH3" s="3">
        <v>0</v>
      </c>
      <c r="CI3" s="3">
        <v>0</v>
      </c>
      <c r="CJ3" s="3">
        <v>0</v>
      </c>
      <c r="CK3" s="3">
        <v>1</v>
      </c>
      <c r="CL3" s="3">
        <v>0</v>
      </c>
      <c r="CM3" s="3">
        <v>0</v>
      </c>
      <c r="CN3" s="3">
        <v>0</v>
      </c>
      <c r="CO3" s="4"/>
      <c r="CP3" s="5">
        <f t="shared" si="0"/>
        <v>1.6666666666666667</v>
      </c>
      <c r="CQ3" s="5">
        <f t="shared" si="1"/>
        <v>0.9</v>
      </c>
      <c r="CR3" s="5">
        <f t="shared" si="2"/>
        <v>0.55555555555555558</v>
      </c>
      <c r="CS3" s="6">
        <f t="shared" si="3"/>
        <v>0.61538461538461542</v>
      </c>
      <c r="CT3" s="5">
        <f t="shared" si="4"/>
        <v>0.8</v>
      </c>
      <c r="CU3" s="5">
        <f t="shared" si="5"/>
        <v>0.5</v>
      </c>
      <c r="CV3" s="5">
        <f t="shared" si="6"/>
        <v>0.7142857142857143</v>
      </c>
      <c r="CW3" s="5">
        <f t="shared" si="7"/>
        <v>0.16666666666666666</v>
      </c>
      <c r="CX3" s="5">
        <f t="shared" si="8"/>
        <v>0.1</v>
      </c>
      <c r="CY3" s="7"/>
      <c r="CZ3" s="8">
        <f t="shared" si="9"/>
        <v>64</v>
      </c>
      <c r="DA3" s="9">
        <f t="shared" si="10"/>
        <v>0.71111111111111114</v>
      </c>
      <c r="DB3" s="9"/>
      <c r="DC3" s="9"/>
      <c r="DD3" t="str">
        <f t="shared" si="11"/>
        <v xml:space="preserve">Salvatori </v>
      </c>
    </row>
    <row r="4" spans="1:111" s="3" customFormat="1">
      <c r="A4" s="1" t="s">
        <v>2</v>
      </c>
      <c r="B4" s="2" t="s">
        <v>3</v>
      </c>
      <c r="C4" s="3">
        <v>0</v>
      </c>
      <c r="D4" s="3">
        <v>1</v>
      </c>
      <c r="E4" s="3">
        <v>0</v>
      </c>
      <c r="F4" s="3">
        <v>0</v>
      </c>
      <c r="G4" s="3">
        <v>0</v>
      </c>
      <c r="H4" s="3">
        <v>2</v>
      </c>
      <c r="I4" s="3">
        <v>0</v>
      </c>
      <c r="J4" s="3">
        <v>1</v>
      </c>
      <c r="K4" s="3">
        <v>0</v>
      </c>
      <c r="L4" s="3">
        <v>2</v>
      </c>
      <c r="M4" s="3">
        <v>1</v>
      </c>
      <c r="N4" s="3">
        <v>0</v>
      </c>
      <c r="O4" s="3">
        <v>1</v>
      </c>
      <c r="P4" s="3">
        <v>1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1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1</v>
      </c>
      <c r="AM4" s="3">
        <v>1</v>
      </c>
      <c r="AN4" s="3">
        <v>0</v>
      </c>
      <c r="AO4" s="3">
        <v>0</v>
      </c>
      <c r="AP4" s="3">
        <v>0</v>
      </c>
      <c r="AQ4" s="3">
        <v>1</v>
      </c>
      <c r="AR4" s="3">
        <v>0</v>
      </c>
      <c r="AS4" s="3">
        <v>1</v>
      </c>
      <c r="AT4" s="3">
        <v>2</v>
      </c>
      <c r="AU4" s="3">
        <v>0</v>
      </c>
      <c r="AV4" s="3">
        <v>1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2</v>
      </c>
      <c r="BF4" s="3">
        <v>0</v>
      </c>
      <c r="BG4" s="3">
        <v>0</v>
      </c>
      <c r="BH4" s="3">
        <v>0</v>
      </c>
      <c r="BI4" s="3">
        <v>0</v>
      </c>
      <c r="BJ4" s="3">
        <v>2</v>
      </c>
      <c r="BK4" s="3">
        <v>2</v>
      </c>
      <c r="BL4" s="3">
        <v>0</v>
      </c>
      <c r="BM4" s="3">
        <v>0</v>
      </c>
      <c r="BN4" s="3">
        <v>0</v>
      </c>
      <c r="BO4" s="3">
        <v>0</v>
      </c>
      <c r="BP4" s="3">
        <v>2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1</v>
      </c>
      <c r="CA4" s="3">
        <v>0</v>
      </c>
      <c r="CB4" s="3">
        <v>1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1</v>
      </c>
      <c r="CK4" s="3">
        <v>2</v>
      </c>
      <c r="CL4" s="3">
        <v>0</v>
      </c>
      <c r="CM4" s="3">
        <v>0</v>
      </c>
      <c r="CN4" s="3">
        <v>0</v>
      </c>
      <c r="CO4" s="4"/>
      <c r="CP4" s="5">
        <f t="shared" si="0"/>
        <v>0</v>
      </c>
      <c r="CQ4" s="5">
        <f t="shared" si="1"/>
        <v>0.7</v>
      </c>
      <c r="CR4" s="5">
        <f t="shared" si="2"/>
        <v>0.88888888888888884</v>
      </c>
      <c r="CS4" s="6">
        <f t="shared" si="3"/>
        <v>0.30769230769230771</v>
      </c>
      <c r="CT4" s="5">
        <f t="shared" si="4"/>
        <v>0.3</v>
      </c>
      <c r="CU4" s="5">
        <f t="shared" si="5"/>
        <v>0.16666666666666666</v>
      </c>
      <c r="CV4" s="5">
        <f t="shared" si="6"/>
        <v>0.14285714285714285</v>
      </c>
      <c r="CW4" s="5">
        <f t="shared" si="7"/>
        <v>0.5</v>
      </c>
      <c r="CX4" s="5">
        <f t="shared" si="8"/>
        <v>0.2</v>
      </c>
      <c r="CY4" s="7"/>
      <c r="CZ4" s="8">
        <f t="shared" si="9"/>
        <v>35</v>
      </c>
      <c r="DA4" s="9">
        <f t="shared" si="10"/>
        <v>0.3888888888888889</v>
      </c>
      <c r="DB4" s="9"/>
      <c r="DC4" s="9"/>
      <c r="DD4" t="str">
        <f t="shared" si="11"/>
        <v>Costantini</v>
      </c>
      <c r="DE4" s="10"/>
      <c r="DF4" s="10"/>
      <c r="DG4" s="10"/>
    </row>
    <row r="5" spans="1:111" s="3" customFormat="1">
      <c r="A5" s="1" t="s">
        <v>2</v>
      </c>
      <c r="B5" s="2" t="s">
        <v>3</v>
      </c>
      <c r="C5" s="3">
        <v>3</v>
      </c>
      <c r="D5" s="3">
        <v>2</v>
      </c>
      <c r="E5" s="3">
        <v>2</v>
      </c>
      <c r="F5" s="3">
        <v>0</v>
      </c>
      <c r="G5" s="3">
        <v>1</v>
      </c>
      <c r="H5" s="3">
        <v>2</v>
      </c>
      <c r="I5" s="3">
        <v>0</v>
      </c>
      <c r="J5" s="3">
        <v>2</v>
      </c>
      <c r="K5" s="3">
        <v>0</v>
      </c>
      <c r="L5" s="3">
        <v>2</v>
      </c>
      <c r="M5" s="3">
        <v>2</v>
      </c>
      <c r="N5" s="3">
        <v>0</v>
      </c>
      <c r="O5" s="3">
        <v>0</v>
      </c>
      <c r="P5" s="3">
        <v>2</v>
      </c>
      <c r="Q5" s="3">
        <v>0</v>
      </c>
      <c r="R5" s="3">
        <v>0</v>
      </c>
      <c r="S5" s="3">
        <v>1</v>
      </c>
      <c r="T5" s="3">
        <v>2</v>
      </c>
      <c r="U5" s="3">
        <v>0</v>
      </c>
      <c r="V5" s="3">
        <v>3</v>
      </c>
      <c r="W5" s="3">
        <v>2</v>
      </c>
      <c r="X5" s="3">
        <v>1</v>
      </c>
      <c r="Y5" s="3">
        <v>0</v>
      </c>
      <c r="Z5" s="3">
        <v>1</v>
      </c>
      <c r="AA5" s="3">
        <v>0</v>
      </c>
      <c r="AB5" s="3">
        <v>1</v>
      </c>
      <c r="AC5" s="3">
        <v>2</v>
      </c>
      <c r="AD5" s="3">
        <v>3</v>
      </c>
      <c r="AE5" s="3">
        <v>1</v>
      </c>
      <c r="AF5" s="3">
        <v>2</v>
      </c>
      <c r="AG5" s="3">
        <v>3</v>
      </c>
      <c r="AH5" s="3">
        <v>1</v>
      </c>
      <c r="AI5" s="3">
        <v>1</v>
      </c>
      <c r="AJ5" s="3">
        <v>3</v>
      </c>
      <c r="AK5" s="3">
        <v>0</v>
      </c>
      <c r="AL5" s="3">
        <v>2</v>
      </c>
      <c r="AM5" s="3">
        <v>2</v>
      </c>
      <c r="AN5" s="3">
        <v>2</v>
      </c>
      <c r="AO5" s="3">
        <v>0</v>
      </c>
      <c r="AP5" s="3">
        <v>1</v>
      </c>
      <c r="AQ5" s="3">
        <v>3</v>
      </c>
      <c r="AR5" s="3">
        <v>0</v>
      </c>
      <c r="AS5" s="3">
        <v>2</v>
      </c>
      <c r="AT5" s="3">
        <v>4</v>
      </c>
      <c r="AU5" s="3">
        <v>0</v>
      </c>
      <c r="AV5" s="3">
        <v>1</v>
      </c>
      <c r="AW5" s="3">
        <v>0</v>
      </c>
      <c r="AX5" s="3">
        <v>0</v>
      </c>
      <c r="AY5" s="3">
        <v>1</v>
      </c>
      <c r="AZ5" s="3">
        <v>0</v>
      </c>
      <c r="BA5" s="3">
        <v>0</v>
      </c>
      <c r="BB5" s="3">
        <v>1</v>
      </c>
      <c r="BC5" s="3">
        <v>1</v>
      </c>
      <c r="BD5" s="3">
        <v>0</v>
      </c>
      <c r="BE5" s="3">
        <v>1</v>
      </c>
      <c r="BF5" s="3">
        <v>1</v>
      </c>
      <c r="BG5" s="3">
        <v>1</v>
      </c>
      <c r="BH5" s="3">
        <v>0</v>
      </c>
      <c r="BI5" s="3">
        <v>0</v>
      </c>
      <c r="BJ5" s="3">
        <v>2</v>
      </c>
      <c r="BK5" s="3">
        <v>2</v>
      </c>
      <c r="BL5" s="3">
        <v>0</v>
      </c>
      <c r="BM5" s="3">
        <v>1</v>
      </c>
      <c r="BN5" s="3">
        <v>3</v>
      </c>
      <c r="BO5" s="3">
        <v>0</v>
      </c>
      <c r="BP5" s="3">
        <v>3</v>
      </c>
      <c r="BQ5" s="3">
        <v>0</v>
      </c>
      <c r="BR5" s="3">
        <v>0</v>
      </c>
      <c r="BS5" s="3">
        <v>0</v>
      </c>
      <c r="BT5" s="3">
        <v>0</v>
      </c>
      <c r="BU5" s="3">
        <v>1</v>
      </c>
      <c r="BV5" s="3">
        <v>0</v>
      </c>
      <c r="BW5" s="3">
        <v>2</v>
      </c>
      <c r="BX5" s="3">
        <v>0</v>
      </c>
      <c r="BY5" s="3">
        <v>0</v>
      </c>
      <c r="BZ5" s="3">
        <v>1</v>
      </c>
      <c r="CA5" s="3">
        <v>0</v>
      </c>
      <c r="CB5" s="3">
        <v>1</v>
      </c>
      <c r="CC5" s="3">
        <v>2</v>
      </c>
      <c r="CD5" s="3">
        <v>0</v>
      </c>
      <c r="CE5" s="3">
        <v>0</v>
      </c>
      <c r="CF5" s="3">
        <v>0</v>
      </c>
      <c r="CG5" s="3">
        <v>2</v>
      </c>
      <c r="CH5" s="3">
        <v>0</v>
      </c>
      <c r="CI5" s="3">
        <v>2</v>
      </c>
      <c r="CJ5" s="3">
        <v>1</v>
      </c>
      <c r="CK5" s="3">
        <v>1</v>
      </c>
      <c r="CL5" s="3">
        <v>1</v>
      </c>
      <c r="CM5" s="3">
        <v>2</v>
      </c>
      <c r="CN5" s="3">
        <v>1</v>
      </c>
      <c r="CO5" s="4"/>
      <c r="CP5" s="5">
        <f t="shared" si="0"/>
        <v>0.83333333333333337</v>
      </c>
      <c r="CQ5" s="5">
        <f t="shared" si="1"/>
        <v>1.1000000000000001</v>
      </c>
      <c r="CR5" s="5">
        <f t="shared" si="2"/>
        <v>2</v>
      </c>
      <c r="CS5" s="6">
        <f t="shared" si="3"/>
        <v>1.3846153846153846</v>
      </c>
      <c r="CT5" s="5">
        <f t="shared" si="4"/>
        <v>0.7</v>
      </c>
      <c r="CU5" s="5">
        <f t="shared" si="5"/>
        <v>0.66666666666666663</v>
      </c>
      <c r="CV5" s="5">
        <f t="shared" si="6"/>
        <v>0</v>
      </c>
      <c r="CW5" s="5">
        <f t="shared" si="7"/>
        <v>1.5</v>
      </c>
      <c r="CX5" s="5">
        <f t="shared" si="8"/>
        <v>0.5</v>
      </c>
      <c r="CY5" s="7"/>
      <c r="CZ5" s="8">
        <f t="shared" si="9"/>
        <v>96</v>
      </c>
      <c r="DA5" s="9">
        <f t="shared" si="10"/>
        <v>1.0666666666666667</v>
      </c>
      <c r="DB5" s="9"/>
      <c r="DC5" s="9"/>
      <c r="DD5" t="str">
        <f t="shared" si="11"/>
        <v>Costantini</v>
      </c>
    </row>
    <row r="6" spans="1:111" s="3" customFormat="1">
      <c r="A6" s="1" t="s">
        <v>4</v>
      </c>
      <c r="B6" s="2" t="s">
        <v>5</v>
      </c>
      <c r="C6" s="3">
        <v>1</v>
      </c>
      <c r="D6" s="3">
        <v>3</v>
      </c>
      <c r="E6" s="3">
        <v>3</v>
      </c>
      <c r="F6" s="3">
        <v>3</v>
      </c>
      <c r="G6" s="3">
        <v>4</v>
      </c>
      <c r="H6" s="3">
        <v>2</v>
      </c>
      <c r="I6" s="3">
        <v>2</v>
      </c>
      <c r="J6" s="3">
        <v>2</v>
      </c>
      <c r="K6" s="3">
        <v>3</v>
      </c>
      <c r="L6" s="3">
        <v>1</v>
      </c>
      <c r="M6" s="3">
        <v>3</v>
      </c>
      <c r="N6" s="3">
        <v>1</v>
      </c>
      <c r="O6" s="3">
        <v>0</v>
      </c>
      <c r="P6" s="3">
        <v>4</v>
      </c>
      <c r="Q6" s="3">
        <v>1</v>
      </c>
      <c r="R6" s="3">
        <v>0</v>
      </c>
      <c r="S6" s="3">
        <v>1</v>
      </c>
      <c r="T6" s="3">
        <v>1</v>
      </c>
      <c r="U6" s="3">
        <v>2</v>
      </c>
      <c r="V6" s="3">
        <v>3</v>
      </c>
      <c r="W6" s="3">
        <v>0</v>
      </c>
      <c r="X6" s="3">
        <v>1</v>
      </c>
      <c r="Y6" s="3">
        <v>2</v>
      </c>
      <c r="Z6" s="3">
        <v>2</v>
      </c>
      <c r="AA6" s="3">
        <v>0</v>
      </c>
      <c r="AB6" s="3">
        <v>2</v>
      </c>
      <c r="AC6" s="3">
        <v>4</v>
      </c>
      <c r="AD6" s="3">
        <v>2</v>
      </c>
      <c r="AE6" s="3">
        <v>1</v>
      </c>
      <c r="AF6" s="3">
        <v>4</v>
      </c>
      <c r="AG6" s="3">
        <v>3</v>
      </c>
      <c r="AH6" s="3">
        <v>3</v>
      </c>
      <c r="AI6" s="3">
        <v>3</v>
      </c>
      <c r="AJ6" s="3">
        <v>3</v>
      </c>
      <c r="AK6" s="3">
        <v>0</v>
      </c>
      <c r="AL6" s="3">
        <v>0</v>
      </c>
      <c r="AM6" s="3">
        <v>0</v>
      </c>
      <c r="AN6" s="3">
        <v>3</v>
      </c>
      <c r="AO6" s="3">
        <v>3</v>
      </c>
      <c r="AP6" s="3">
        <v>3</v>
      </c>
      <c r="AQ6" s="3">
        <v>1</v>
      </c>
      <c r="AR6" s="3">
        <v>3</v>
      </c>
      <c r="AS6" s="3">
        <v>1</v>
      </c>
      <c r="AT6" s="3">
        <v>4</v>
      </c>
      <c r="AU6" s="3">
        <v>3</v>
      </c>
      <c r="AV6" s="3">
        <v>2</v>
      </c>
      <c r="AW6" s="3">
        <v>0</v>
      </c>
      <c r="AX6" s="3">
        <v>1</v>
      </c>
      <c r="AY6" s="3">
        <v>0</v>
      </c>
      <c r="AZ6" s="3">
        <v>0</v>
      </c>
      <c r="BA6" s="3">
        <v>4</v>
      </c>
      <c r="BB6" s="3">
        <v>1</v>
      </c>
      <c r="BC6" s="3">
        <v>1</v>
      </c>
      <c r="BD6" s="3">
        <v>4</v>
      </c>
      <c r="BE6" s="3">
        <v>4</v>
      </c>
      <c r="BF6" s="3">
        <v>4</v>
      </c>
      <c r="BG6" s="3">
        <v>3</v>
      </c>
      <c r="BH6" s="3">
        <v>4</v>
      </c>
      <c r="BI6" s="3">
        <v>1</v>
      </c>
      <c r="BJ6" s="3">
        <v>4</v>
      </c>
      <c r="BK6" s="3">
        <v>1</v>
      </c>
      <c r="BL6" s="3">
        <v>0</v>
      </c>
      <c r="BM6" s="3">
        <v>1</v>
      </c>
      <c r="BN6" s="3">
        <v>4</v>
      </c>
      <c r="BO6" s="3">
        <v>1</v>
      </c>
      <c r="BP6" s="3">
        <v>4</v>
      </c>
      <c r="BQ6" s="3">
        <v>3</v>
      </c>
      <c r="BR6" s="3">
        <v>2</v>
      </c>
      <c r="BS6" s="3">
        <v>1</v>
      </c>
      <c r="BT6" s="3">
        <v>1</v>
      </c>
      <c r="BU6" s="3">
        <v>3</v>
      </c>
      <c r="BV6" s="3">
        <v>3</v>
      </c>
      <c r="BW6" s="3">
        <v>4</v>
      </c>
      <c r="BX6" s="3">
        <v>1</v>
      </c>
      <c r="BY6" s="3">
        <v>0</v>
      </c>
      <c r="BZ6" s="3">
        <v>1</v>
      </c>
      <c r="CA6" s="3">
        <v>2</v>
      </c>
      <c r="CB6" s="3">
        <v>1</v>
      </c>
      <c r="CC6" s="3">
        <v>1</v>
      </c>
      <c r="CD6" s="3">
        <v>1</v>
      </c>
      <c r="CE6" s="3">
        <v>2</v>
      </c>
      <c r="CF6" s="3">
        <v>1</v>
      </c>
      <c r="CG6" s="3">
        <v>2</v>
      </c>
      <c r="CH6" s="3">
        <v>0</v>
      </c>
      <c r="CI6" s="3">
        <v>4</v>
      </c>
      <c r="CJ6" s="3">
        <v>2</v>
      </c>
      <c r="CK6" s="3">
        <v>2</v>
      </c>
      <c r="CL6" s="3">
        <v>1</v>
      </c>
      <c r="CM6" s="3">
        <v>1</v>
      </c>
      <c r="CN6" s="3">
        <v>3</v>
      </c>
      <c r="CO6" s="4"/>
      <c r="CP6" s="5">
        <f t="shared" si="0"/>
        <v>2.1666666666666665</v>
      </c>
      <c r="CQ6" s="5">
        <f t="shared" si="1"/>
        <v>2.6</v>
      </c>
      <c r="CR6" s="5">
        <f t="shared" si="2"/>
        <v>1.3333333333333333</v>
      </c>
      <c r="CS6" s="6">
        <f t="shared" si="3"/>
        <v>2.6153846153846154</v>
      </c>
      <c r="CT6" s="5">
        <f t="shared" si="4"/>
        <v>2.2000000000000002</v>
      </c>
      <c r="CU6" s="5">
        <f t="shared" si="5"/>
        <v>2</v>
      </c>
      <c r="CV6" s="5">
        <f t="shared" si="6"/>
        <v>0.2857142857142857</v>
      </c>
      <c r="CW6" s="5">
        <f t="shared" si="7"/>
        <v>1.5</v>
      </c>
      <c r="CX6" s="5">
        <f t="shared" si="8"/>
        <v>1.4</v>
      </c>
      <c r="CY6" s="7"/>
      <c r="CZ6" s="8">
        <f t="shared" si="9"/>
        <v>177</v>
      </c>
      <c r="DA6" s="9">
        <f t="shared" si="10"/>
        <v>1.9666666666666666</v>
      </c>
      <c r="DB6" s="9"/>
      <c r="DC6" s="9"/>
      <c r="DD6" t="str">
        <f t="shared" si="11"/>
        <v xml:space="preserve">Vincenti </v>
      </c>
    </row>
    <row r="7" spans="1:111" s="3" customFormat="1">
      <c r="A7" s="1" t="s">
        <v>6</v>
      </c>
      <c r="B7" s="2" t="s">
        <v>5</v>
      </c>
      <c r="C7" s="3">
        <v>0</v>
      </c>
      <c r="D7" s="3">
        <v>3</v>
      </c>
      <c r="E7" s="3">
        <v>1</v>
      </c>
      <c r="F7" s="3">
        <v>1</v>
      </c>
      <c r="G7" s="3">
        <v>3</v>
      </c>
      <c r="H7" s="3">
        <v>2</v>
      </c>
      <c r="I7" s="3">
        <v>1</v>
      </c>
      <c r="J7" s="3">
        <v>2</v>
      </c>
      <c r="K7" s="3">
        <v>1</v>
      </c>
      <c r="L7" s="3">
        <v>2</v>
      </c>
      <c r="M7" s="3">
        <v>3</v>
      </c>
      <c r="N7" s="3">
        <v>0</v>
      </c>
      <c r="O7" s="3">
        <v>0</v>
      </c>
      <c r="P7" s="3">
        <v>4</v>
      </c>
      <c r="Q7" s="3">
        <v>1</v>
      </c>
      <c r="R7" s="3">
        <v>0</v>
      </c>
      <c r="S7" s="3">
        <v>2</v>
      </c>
      <c r="T7" s="3">
        <v>3</v>
      </c>
      <c r="U7" s="3">
        <v>3</v>
      </c>
      <c r="V7" s="3">
        <v>2</v>
      </c>
      <c r="W7" s="3">
        <v>1</v>
      </c>
      <c r="X7" s="3">
        <v>1</v>
      </c>
      <c r="Y7" s="3">
        <v>1</v>
      </c>
      <c r="Z7" s="3">
        <v>3</v>
      </c>
      <c r="AA7" s="3">
        <v>0</v>
      </c>
      <c r="AB7" s="3">
        <v>1</v>
      </c>
      <c r="AC7" s="3">
        <v>3</v>
      </c>
      <c r="AD7" s="3">
        <v>0</v>
      </c>
      <c r="AE7" s="3">
        <v>0</v>
      </c>
      <c r="AF7" s="3">
        <v>4</v>
      </c>
      <c r="AG7" s="3">
        <v>1</v>
      </c>
      <c r="AH7" s="3">
        <v>4</v>
      </c>
      <c r="AI7" s="3">
        <v>3</v>
      </c>
      <c r="AJ7" s="3">
        <v>2</v>
      </c>
      <c r="AK7" s="3">
        <v>0</v>
      </c>
      <c r="AL7" s="3">
        <v>1</v>
      </c>
      <c r="AM7" s="3">
        <v>1</v>
      </c>
      <c r="AN7" s="3">
        <v>4</v>
      </c>
      <c r="AO7" s="3">
        <v>1</v>
      </c>
      <c r="AP7" s="3">
        <v>1</v>
      </c>
      <c r="AQ7" s="3">
        <v>1</v>
      </c>
      <c r="AR7" s="3">
        <v>4</v>
      </c>
      <c r="AS7" s="3">
        <v>1</v>
      </c>
      <c r="AT7" s="3">
        <v>4</v>
      </c>
      <c r="AU7" s="3">
        <v>4</v>
      </c>
      <c r="AV7" s="3">
        <v>0</v>
      </c>
      <c r="AW7" s="3">
        <v>0</v>
      </c>
      <c r="AX7" s="3">
        <v>2</v>
      </c>
      <c r="AY7" s="3">
        <v>4</v>
      </c>
      <c r="AZ7" s="3">
        <v>1</v>
      </c>
      <c r="BA7" s="3">
        <v>4</v>
      </c>
      <c r="BB7" s="3">
        <v>1</v>
      </c>
      <c r="BC7" s="3">
        <v>3</v>
      </c>
      <c r="BD7" s="3">
        <v>4</v>
      </c>
      <c r="BE7" s="3">
        <v>4</v>
      </c>
      <c r="BF7" s="3">
        <v>4</v>
      </c>
      <c r="BG7" s="3">
        <v>3</v>
      </c>
      <c r="BH7" s="3">
        <v>2</v>
      </c>
      <c r="BI7" s="3">
        <v>2</v>
      </c>
      <c r="BJ7" s="3">
        <v>3</v>
      </c>
      <c r="BK7" s="3">
        <v>1</v>
      </c>
      <c r="BL7" s="3">
        <v>0</v>
      </c>
      <c r="BM7" s="3">
        <v>1</v>
      </c>
      <c r="BN7" s="3">
        <v>4</v>
      </c>
      <c r="BO7" s="3">
        <v>1</v>
      </c>
      <c r="BP7" s="3">
        <v>4</v>
      </c>
      <c r="BQ7" s="3">
        <v>1</v>
      </c>
      <c r="BR7" s="3">
        <v>1</v>
      </c>
      <c r="BS7" s="3">
        <v>1</v>
      </c>
      <c r="BT7" s="3">
        <v>1</v>
      </c>
      <c r="BU7" s="3">
        <v>4</v>
      </c>
      <c r="BV7" s="3">
        <v>4</v>
      </c>
      <c r="BW7" s="3">
        <v>2</v>
      </c>
      <c r="BX7" s="3">
        <v>4</v>
      </c>
      <c r="BY7" s="3">
        <v>0</v>
      </c>
      <c r="BZ7" s="3">
        <v>2</v>
      </c>
      <c r="CA7" s="3">
        <v>2</v>
      </c>
      <c r="CB7" s="3">
        <v>0</v>
      </c>
      <c r="CC7" s="3">
        <v>1</v>
      </c>
      <c r="CD7" s="3">
        <v>0</v>
      </c>
      <c r="CE7" s="3">
        <v>1</v>
      </c>
      <c r="CF7" s="3">
        <v>1</v>
      </c>
      <c r="CG7" s="3">
        <v>2</v>
      </c>
      <c r="CH7" s="3">
        <v>2</v>
      </c>
      <c r="CI7" s="3">
        <v>3</v>
      </c>
      <c r="CJ7" s="3">
        <v>2</v>
      </c>
      <c r="CK7" s="3">
        <v>2</v>
      </c>
      <c r="CL7" s="3">
        <v>2</v>
      </c>
      <c r="CM7" s="3">
        <v>1</v>
      </c>
      <c r="CN7" s="3">
        <v>2</v>
      </c>
      <c r="CO7" s="4"/>
      <c r="CP7" s="5">
        <f t="shared" si="0"/>
        <v>2.0833333333333335</v>
      </c>
      <c r="CQ7" s="5">
        <f t="shared" si="1"/>
        <v>2.1</v>
      </c>
      <c r="CR7" s="5">
        <f t="shared" si="2"/>
        <v>1.3333333333333333</v>
      </c>
      <c r="CS7" s="6">
        <f t="shared" si="3"/>
        <v>2.3076923076923075</v>
      </c>
      <c r="CT7" s="5">
        <f t="shared" si="4"/>
        <v>1.9</v>
      </c>
      <c r="CU7" s="5">
        <f t="shared" si="5"/>
        <v>2.1666666666666665</v>
      </c>
      <c r="CV7" s="5">
        <f t="shared" si="6"/>
        <v>0.42857142857142855</v>
      </c>
      <c r="CW7" s="5">
        <f t="shared" si="7"/>
        <v>1.8333333333333333</v>
      </c>
      <c r="CX7" s="5">
        <f t="shared" si="8"/>
        <v>1.4</v>
      </c>
      <c r="CY7" s="7"/>
      <c r="CZ7" s="8">
        <f t="shared" si="9"/>
        <v>169</v>
      </c>
      <c r="DA7" s="9">
        <f t="shared" si="10"/>
        <v>1.8777777777777778</v>
      </c>
      <c r="DB7" s="9"/>
      <c r="DC7" s="9"/>
      <c r="DD7" t="str">
        <f t="shared" si="11"/>
        <v>Vincenti</v>
      </c>
      <c r="DE7" s="10"/>
      <c r="DF7" s="10"/>
      <c r="DG7" s="10"/>
    </row>
    <row r="8" spans="1:111" s="3" customFormat="1">
      <c r="A8" s="1" t="s">
        <v>20</v>
      </c>
      <c r="B8" s="2" t="s">
        <v>21</v>
      </c>
      <c r="C8" s="3">
        <v>4</v>
      </c>
      <c r="D8" s="3">
        <v>3</v>
      </c>
      <c r="E8" s="3">
        <v>2</v>
      </c>
      <c r="F8" s="3">
        <v>1</v>
      </c>
      <c r="G8" s="3">
        <v>3</v>
      </c>
      <c r="H8" s="3">
        <v>1</v>
      </c>
      <c r="I8" s="3">
        <v>0</v>
      </c>
      <c r="J8" s="3">
        <v>0</v>
      </c>
      <c r="K8" s="3">
        <v>4</v>
      </c>
      <c r="L8" s="3">
        <v>4</v>
      </c>
      <c r="M8" s="3">
        <v>3</v>
      </c>
      <c r="N8" s="3">
        <v>3</v>
      </c>
      <c r="O8" s="3">
        <v>0</v>
      </c>
      <c r="P8" s="3">
        <v>3</v>
      </c>
      <c r="Q8" s="3">
        <v>3</v>
      </c>
      <c r="R8" s="3">
        <v>0</v>
      </c>
      <c r="S8" s="3">
        <v>1</v>
      </c>
      <c r="T8" s="3">
        <v>0</v>
      </c>
      <c r="U8" s="3">
        <v>0</v>
      </c>
      <c r="V8" s="3">
        <v>0</v>
      </c>
      <c r="W8" s="3">
        <v>3</v>
      </c>
      <c r="X8" s="3">
        <v>3</v>
      </c>
      <c r="Y8" s="3">
        <v>0</v>
      </c>
      <c r="Z8" s="3">
        <v>0</v>
      </c>
      <c r="AA8" s="3">
        <v>0</v>
      </c>
      <c r="AB8" s="3">
        <v>3</v>
      </c>
      <c r="AC8" s="3">
        <v>4</v>
      </c>
      <c r="AD8" s="3">
        <v>4</v>
      </c>
      <c r="AE8" s="3">
        <v>2</v>
      </c>
      <c r="AF8" s="3">
        <v>3</v>
      </c>
      <c r="AG8" s="3">
        <v>4</v>
      </c>
      <c r="AH8" s="3">
        <v>4</v>
      </c>
      <c r="AI8" s="3">
        <v>0</v>
      </c>
      <c r="AJ8" s="3">
        <v>2</v>
      </c>
      <c r="AK8" s="3">
        <v>2</v>
      </c>
      <c r="AL8" s="3">
        <v>2</v>
      </c>
      <c r="AM8" s="3">
        <v>3</v>
      </c>
      <c r="AN8" s="3">
        <v>1</v>
      </c>
      <c r="AO8" s="3">
        <v>1</v>
      </c>
      <c r="AP8" s="3">
        <v>4</v>
      </c>
      <c r="AQ8" s="3">
        <v>4</v>
      </c>
      <c r="AR8" s="3">
        <v>4</v>
      </c>
      <c r="AS8" s="3">
        <v>3</v>
      </c>
      <c r="AT8" s="3">
        <v>0</v>
      </c>
      <c r="AU8" s="3">
        <v>0</v>
      </c>
      <c r="AV8" s="3">
        <v>4</v>
      </c>
      <c r="AW8" s="3">
        <v>0</v>
      </c>
      <c r="AX8" s="3">
        <v>3</v>
      </c>
      <c r="AY8" s="3">
        <v>1</v>
      </c>
      <c r="AZ8" s="3">
        <v>0</v>
      </c>
      <c r="BA8" s="3">
        <v>4</v>
      </c>
      <c r="BB8" s="3">
        <v>4</v>
      </c>
      <c r="BC8" s="3">
        <v>4</v>
      </c>
      <c r="BD8" s="3">
        <v>4</v>
      </c>
      <c r="BE8" s="3">
        <v>4</v>
      </c>
      <c r="BF8" s="3">
        <v>4</v>
      </c>
      <c r="BG8" s="3">
        <v>3</v>
      </c>
      <c r="BH8" s="3">
        <v>4</v>
      </c>
      <c r="BI8" s="3">
        <v>4</v>
      </c>
      <c r="BJ8" s="3">
        <v>3</v>
      </c>
      <c r="BK8" s="3">
        <v>2</v>
      </c>
      <c r="BL8" s="3">
        <v>2</v>
      </c>
      <c r="BM8" s="3">
        <v>0</v>
      </c>
      <c r="BN8" s="3">
        <v>2</v>
      </c>
      <c r="BO8" s="3">
        <v>2</v>
      </c>
      <c r="BP8" s="3">
        <v>4</v>
      </c>
      <c r="BQ8" s="3">
        <v>0</v>
      </c>
      <c r="BR8" s="3">
        <v>0</v>
      </c>
      <c r="BS8" s="3">
        <v>2</v>
      </c>
      <c r="BT8" s="3">
        <v>1</v>
      </c>
      <c r="BU8" s="3">
        <v>4</v>
      </c>
      <c r="BV8" s="3">
        <v>1</v>
      </c>
      <c r="BW8" s="3">
        <v>2</v>
      </c>
      <c r="BX8" s="3">
        <v>0</v>
      </c>
      <c r="BY8" s="3">
        <v>0</v>
      </c>
      <c r="BZ8" s="3">
        <v>4</v>
      </c>
      <c r="CA8" s="3">
        <v>0</v>
      </c>
      <c r="CB8" s="3">
        <v>0</v>
      </c>
      <c r="CC8" s="3">
        <v>4</v>
      </c>
      <c r="CD8" s="3">
        <v>3</v>
      </c>
      <c r="CE8" s="3">
        <v>0</v>
      </c>
      <c r="CF8" s="3">
        <v>0</v>
      </c>
      <c r="CG8" s="3">
        <v>0</v>
      </c>
      <c r="CH8" s="3">
        <v>0</v>
      </c>
      <c r="CI8" s="3">
        <v>4</v>
      </c>
      <c r="CJ8" s="3">
        <v>4</v>
      </c>
      <c r="CK8" s="3">
        <v>0</v>
      </c>
      <c r="CL8" s="3">
        <v>3</v>
      </c>
      <c r="CM8" s="3">
        <v>4</v>
      </c>
      <c r="CN8" s="3">
        <v>4</v>
      </c>
      <c r="CO8" s="4"/>
      <c r="CP8" s="5">
        <f t="shared" si="0"/>
        <v>3.3333333333333335</v>
      </c>
      <c r="CQ8" s="5">
        <f t="shared" si="1"/>
        <v>2.9</v>
      </c>
      <c r="CR8" s="5">
        <f t="shared" si="2"/>
        <v>2.3333333333333335</v>
      </c>
      <c r="CS8" s="6">
        <f t="shared" si="3"/>
        <v>3.0769230769230771</v>
      </c>
      <c r="CT8" s="5">
        <f t="shared" si="4"/>
        <v>1.6</v>
      </c>
      <c r="CU8" s="5">
        <f t="shared" si="5"/>
        <v>0.5</v>
      </c>
      <c r="CV8" s="5">
        <f t="shared" si="6"/>
        <v>0.14285714285714285</v>
      </c>
      <c r="CW8" s="5">
        <f t="shared" si="7"/>
        <v>1.1666666666666667</v>
      </c>
      <c r="CX8" s="5">
        <f t="shared" si="8"/>
        <v>1.5</v>
      </c>
      <c r="CY8" s="7"/>
      <c r="CZ8" s="8">
        <f t="shared" si="9"/>
        <v>189</v>
      </c>
      <c r="DA8" s="9">
        <f t="shared" si="10"/>
        <v>2.1</v>
      </c>
      <c r="DB8" s="9"/>
      <c r="DC8" s="9"/>
      <c r="DD8" t="str">
        <f t="shared" si="11"/>
        <v>Rossi</v>
      </c>
    </row>
    <row r="9" spans="1:111" s="3" customFormat="1">
      <c r="A9" s="1" t="s">
        <v>20</v>
      </c>
      <c r="B9" s="2" t="s">
        <v>21</v>
      </c>
      <c r="C9" s="3">
        <v>0</v>
      </c>
      <c r="D9" s="3">
        <v>0</v>
      </c>
      <c r="E9" s="3">
        <v>0</v>
      </c>
      <c r="F9" s="3">
        <v>0</v>
      </c>
      <c r="G9" s="3">
        <v>4</v>
      </c>
      <c r="H9" s="3">
        <v>4</v>
      </c>
      <c r="I9" s="3">
        <v>0</v>
      </c>
      <c r="J9" s="3">
        <v>3</v>
      </c>
      <c r="K9" s="3">
        <v>3</v>
      </c>
      <c r="L9" s="3">
        <v>4</v>
      </c>
      <c r="M9" s="3">
        <v>2</v>
      </c>
      <c r="N9" s="3">
        <v>0</v>
      </c>
      <c r="O9" s="3">
        <v>0</v>
      </c>
      <c r="P9" s="3">
        <v>3</v>
      </c>
      <c r="Q9" s="3">
        <v>2</v>
      </c>
      <c r="R9" s="3">
        <v>0</v>
      </c>
      <c r="S9" s="3">
        <v>0</v>
      </c>
      <c r="T9" s="3">
        <v>2</v>
      </c>
      <c r="U9" s="3">
        <v>0</v>
      </c>
      <c r="V9" s="3">
        <v>2</v>
      </c>
      <c r="W9" s="3">
        <v>4</v>
      </c>
      <c r="X9" s="3">
        <v>4</v>
      </c>
      <c r="Y9" s="3">
        <v>0</v>
      </c>
      <c r="Z9" s="3">
        <v>0</v>
      </c>
      <c r="AA9" s="3">
        <v>0</v>
      </c>
      <c r="AB9" s="3">
        <v>4</v>
      </c>
      <c r="AC9" s="3">
        <v>1</v>
      </c>
      <c r="AD9" s="3">
        <v>4</v>
      </c>
      <c r="AE9" s="3">
        <v>0</v>
      </c>
      <c r="AF9" s="3">
        <v>4</v>
      </c>
      <c r="AG9" s="3">
        <v>4</v>
      </c>
      <c r="AH9" s="3">
        <v>4</v>
      </c>
      <c r="AI9" s="3">
        <v>1</v>
      </c>
      <c r="AJ9" s="3">
        <v>4</v>
      </c>
      <c r="AK9" s="3">
        <v>0</v>
      </c>
      <c r="AL9" s="3">
        <v>2</v>
      </c>
      <c r="AM9" s="3">
        <v>2</v>
      </c>
      <c r="AN9" s="3">
        <v>2</v>
      </c>
      <c r="AO9" s="3">
        <v>0</v>
      </c>
      <c r="AP9" s="3">
        <v>0</v>
      </c>
      <c r="AQ9" s="3">
        <v>3</v>
      </c>
      <c r="AR9" s="3">
        <v>4</v>
      </c>
      <c r="AS9" s="3">
        <v>0</v>
      </c>
      <c r="AT9" s="3">
        <v>0</v>
      </c>
      <c r="AU9" s="3">
        <v>0</v>
      </c>
      <c r="AV9" s="3">
        <v>4</v>
      </c>
      <c r="AW9" s="3">
        <v>0</v>
      </c>
      <c r="AX9" s="3">
        <v>4</v>
      </c>
      <c r="AY9" s="3">
        <v>0</v>
      </c>
      <c r="AZ9" s="3">
        <v>0</v>
      </c>
      <c r="BA9" s="3">
        <v>2</v>
      </c>
      <c r="BB9" s="3">
        <v>0</v>
      </c>
      <c r="BC9" s="3">
        <v>0</v>
      </c>
      <c r="BD9" s="3">
        <v>4</v>
      </c>
      <c r="BE9" s="3">
        <v>3</v>
      </c>
      <c r="BF9" s="3">
        <v>4</v>
      </c>
      <c r="BG9" s="3">
        <v>0</v>
      </c>
      <c r="BH9" s="3">
        <v>4</v>
      </c>
      <c r="BI9" s="3">
        <v>3</v>
      </c>
      <c r="BJ9" s="3">
        <v>2</v>
      </c>
      <c r="BK9" s="3">
        <v>4</v>
      </c>
      <c r="BL9" s="3">
        <v>0</v>
      </c>
      <c r="BM9" s="3">
        <v>0</v>
      </c>
      <c r="BN9" s="3">
        <v>0</v>
      </c>
      <c r="BO9" s="3">
        <v>0</v>
      </c>
      <c r="BP9" s="3">
        <v>2</v>
      </c>
      <c r="BQ9" s="3">
        <v>0</v>
      </c>
      <c r="BR9" s="3">
        <v>2</v>
      </c>
      <c r="BS9" s="3">
        <v>2</v>
      </c>
      <c r="BT9" s="3">
        <v>0</v>
      </c>
      <c r="BU9" s="3">
        <v>4</v>
      </c>
      <c r="BV9" s="3">
        <v>0</v>
      </c>
      <c r="BW9" s="3">
        <v>4</v>
      </c>
      <c r="BX9" s="3">
        <v>0</v>
      </c>
      <c r="BY9" s="3">
        <v>0</v>
      </c>
      <c r="BZ9" s="3">
        <v>4</v>
      </c>
      <c r="CA9" s="3">
        <v>2</v>
      </c>
      <c r="CB9" s="3">
        <v>0</v>
      </c>
      <c r="CC9" s="3">
        <v>2</v>
      </c>
      <c r="CD9" s="3">
        <v>2</v>
      </c>
      <c r="CE9" s="3">
        <v>0</v>
      </c>
      <c r="CF9" s="3">
        <v>0</v>
      </c>
      <c r="CG9" s="3">
        <v>0</v>
      </c>
      <c r="CH9" s="3">
        <v>0</v>
      </c>
      <c r="CI9" s="3">
        <v>4</v>
      </c>
      <c r="CJ9" s="3">
        <v>4</v>
      </c>
      <c r="CK9" s="3">
        <v>0</v>
      </c>
      <c r="CL9" s="3">
        <v>4</v>
      </c>
      <c r="CM9" s="3">
        <v>2</v>
      </c>
      <c r="CN9" s="3">
        <v>2</v>
      </c>
      <c r="CO9" s="4"/>
      <c r="CP9" s="5">
        <f t="shared" si="0"/>
        <v>1.4166666666666667</v>
      </c>
      <c r="CQ9" s="5">
        <f t="shared" si="1"/>
        <v>2.2000000000000002</v>
      </c>
      <c r="CR9" s="5">
        <f t="shared" si="2"/>
        <v>3.2222222222222223</v>
      </c>
      <c r="CS9" s="6">
        <f t="shared" si="3"/>
        <v>3.1538461538461537</v>
      </c>
      <c r="CT9" s="5">
        <f t="shared" si="4"/>
        <v>0.7</v>
      </c>
      <c r="CU9" s="5">
        <f t="shared" si="5"/>
        <v>0.33333333333333331</v>
      </c>
      <c r="CV9" s="5">
        <f t="shared" si="6"/>
        <v>0</v>
      </c>
      <c r="CW9" s="5">
        <f t="shared" si="7"/>
        <v>1.8333333333333333</v>
      </c>
      <c r="CX9" s="5">
        <f t="shared" si="8"/>
        <v>1.2</v>
      </c>
      <c r="CY9" s="7"/>
      <c r="CZ9" s="8">
        <f t="shared" si="9"/>
        <v>150</v>
      </c>
      <c r="DA9" s="9">
        <f t="shared" si="10"/>
        <v>1.6666666666666667</v>
      </c>
      <c r="DB9" s="9"/>
      <c r="DC9" s="9"/>
      <c r="DD9" t="str">
        <f t="shared" si="11"/>
        <v>Rossi</v>
      </c>
      <c r="DE9" s="10"/>
      <c r="DF9" s="10"/>
      <c r="DG9" s="10"/>
    </row>
    <row r="10" spans="1:111" s="3" customFormat="1">
      <c r="A10" s="1" t="s">
        <v>22</v>
      </c>
      <c r="B10" s="2" t="s">
        <v>23</v>
      </c>
      <c r="C10" s="3">
        <v>2</v>
      </c>
      <c r="D10" s="3">
        <v>3</v>
      </c>
      <c r="E10" s="3">
        <v>2</v>
      </c>
      <c r="F10" s="3">
        <v>1</v>
      </c>
      <c r="G10" s="3">
        <v>1</v>
      </c>
      <c r="H10" s="3">
        <v>1</v>
      </c>
      <c r="I10" s="3">
        <v>0</v>
      </c>
      <c r="J10" s="3">
        <v>2</v>
      </c>
      <c r="K10" s="3">
        <v>1</v>
      </c>
      <c r="L10" s="3">
        <v>3</v>
      </c>
      <c r="M10" s="3">
        <v>2</v>
      </c>
      <c r="N10" s="3">
        <v>0</v>
      </c>
      <c r="O10" s="3">
        <v>0</v>
      </c>
      <c r="P10" s="3">
        <v>2</v>
      </c>
      <c r="Q10" s="3">
        <v>0</v>
      </c>
      <c r="R10" s="3">
        <v>0</v>
      </c>
      <c r="S10" s="3">
        <v>1</v>
      </c>
      <c r="T10" s="3">
        <v>1</v>
      </c>
      <c r="U10" s="3">
        <v>1</v>
      </c>
      <c r="V10" s="3">
        <v>2</v>
      </c>
      <c r="W10" s="3">
        <v>1</v>
      </c>
      <c r="X10" s="3">
        <v>0</v>
      </c>
      <c r="Y10" s="3">
        <v>0</v>
      </c>
      <c r="Z10" s="3">
        <v>1</v>
      </c>
      <c r="AA10" s="3">
        <v>0</v>
      </c>
      <c r="AB10" s="3">
        <v>0</v>
      </c>
      <c r="AC10" s="3">
        <v>2</v>
      </c>
      <c r="AD10" s="3">
        <v>3</v>
      </c>
      <c r="AE10" s="3">
        <v>2</v>
      </c>
      <c r="AF10" s="3">
        <v>3</v>
      </c>
      <c r="AG10" s="3">
        <v>2</v>
      </c>
      <c r="AH10" s="3">
        <v>2</v>
      </c>
      <c r="AI10" s="3">
        <v>1</v>
      </c>
      <c r="AJ10" s="3">
        <v>1</v>
      </c>
      <c r="AK10" s="3">
        <v>0</v>
      </c>
      <c r="AL10" s="3">
        <v>1</v>
      </c>
      <c r="AM10" s="3">
        <v>0</v>
      </c>
      <c r="AN10" s="3">
        <v>0</v>
      </c>
      <c r="AO10" s="3">
        <v>1</v>
      </c>
      <c r="AP10" s="3">
        <v>1</v>
      </c>
      <c r="AQ10" s="3">
        <v>1</v>
      </c>
      <c r="AR10" s="3">
        <v>0</v>
      </c>
      <c r="AS10" s="3">
        <v>0</v>
      </c>
      <c r="AT10" s="3">
        <v>1</v>
      </c>
      <c r="AU10" s="3">
        <v>0</v>
      </c>
      <c r="AV10" s="3">
        <v>3</v>
      </c>
      <c r="AW10" s="3">
        <v>0</v>
      </c>
      <c r="AX10" s="3">
        <v>0</v>
      </c>
      <c r="AY10" s="3">
        <v>0</v>
      </c>
      <c r="AZ10" s="3">
        <v>0</v>
      </c>
      <c r="BA10" s="3">
        <v>1</v>
      </c>
      <c r="BB10" s="3">
        <v>1</v>
      </c>
      <c r="BC10" s="3">
        <v>1</v>
      </c>
      <c r="BD10" s="3">
        <v>1</v>
      </c>
      <c r="BE10" s="3">
        <v>2</v>
      </c>
      <c r="BF10" s="3">
        <v>1</v>
      </c>
      <c r="BG10" s="3">
        <v>1</v>
      </c>
      <c r="BH10" s="3">
        <v>2</v>
      </c>
      <c r="BI10" s="3">
        <v>0</v>
      </c>
      <c r="BJ10" s="3">
        <v>3</v>
      </c>
      <c r="BK10" s="3">
        <v>2</v>
      </c>
      <c r="BL10" s="3">
        <v>1</v>
      </c>
      <c r="BM10" s="3">
        <v>1</v>
      </c>
      <c r="BN10" s="3">
        <v>3</v>
      </c>
      <c r="BO10" s="3">
        <v>0</v>
      </c>
      <c r="BP10" s="3">
        <v>2</v>
      </c>
      <c r="BQ10" s="3">
        <v>2</v>
      </c>
      <c r="BR10" s="3">
        <v>3</v>
      </c>
      <c r="BS10" s="3">
        <v>2</v>
      </c>
      <c r="BT10" s="3">
        <v>0</v>
      </c>
      <c r="BU10" s="3">
        <v>1</v>
      </c>
      <c r="BV10" s="3">
        <v>0</v>
      </c>
      <c r="BW10" s="3">
        <v>1</v>
      </c>
      <c r="BX10" s="3">
        <v>1</v>
      </c>
      <c r="BY10" s="3">
        <v>1</v>
      </c>
      <c r="BZ10" s="3">
        <v>1</v>
      </c>
      <c r="CA10" s="3">
        <v>0</v>
      </c>
      <c r="CB10" s="3">
        <v>0</v>
      </c>
      <c r="CC10" s="3">
        <v>1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2</v>
      </c>
      <c r="CK10" s="3">
        <v>2</v>
      </c>
      <c r="CL10" s="3">
        <v>1</v>
      </c>
      <c r="CM10" s="3">
        <v>3</v>
      </c>
      <c r="CN10" s="3">
        <v>1</v>
      </c>
      <c r="CO10" s="4"/>
      <c r="CP10" s="5">
        <f t="shared" si="0"/>
        <v>0.91666666666666663</v>
      </c>
      <c r="CQ10" s="5">
        <f t="shared" si="1"/>
        <v>1.5</v>
      </c>
      <c r="CR10" s="5">
        <f t="shared" si="2"/>
        <v>1.1111111111111112</v>
      </c>
      <c r="CS10" s="6">
        <f t="shared" si="3"/>
        <v>1.3076923076923077</v>
      </c>
      <c r="CT10" s="5">
        <f t="shared" si="4"/>
        <v>0.9</v>
      </c>
      <c r="CU10" s="5">
        <f t="shared" si="5"/>
        <v>1.1666666666666667</v>
      </c>
      <c r="CV10" s="5">
        <f t="shared" si="6"/>
        <v>0.14285714285714285</v>
      </c>
      <c r="CW10" s="5">
        <f t="shared" si="7"/>
        <v>1.1666666666666667</v>
      </c>
      <c r="CX10" s="5">
        <f t="shared" si="8"/>
        <v>0.5</v>
      </c>
      <c r="CY10" s="7"/>
      <c r="CZ10" s="8">
        <f t="shared" si="9"/>
        <v>95</v>
      </c>
      <c r="DA10" s="9">
        <f t="shared" si="10"/>
        <v>1.0555555555555556</v>
      </c>
      <c r="DB10" s="9"/>
      <c r="DC10" s="9"/>
      <c r="DD10" t="str">
        <f t="shared" si="11"/>
        <v>Bacci</v>
      </c>
    </row>
    <row r="11" spans="1:111" s="3" customFormat="1">
      <c r="A11" s="1" t="s">
        <v>22</v>
      </c>
      <c r="B11" s="2" t="s">
        <v>23</v>
      </c>
      <c r="C11" s="3">
        <v>1</v>
      </c>
      <c r="D11" s="3">
        <v>2</v>
      </c>
      <c r="E11" s="3">
        <v>1</v>
      </c>
      <c r="F11" s="3">
        <v>0</v>
      </c>
      <c r="G11" s="3">
        <v>1</v>
      </c>
      <c r="H11" s="3">
        <v>1</v>
      </c>
      <c r="I11" s="3">
        <v>0</v>
      </c>
      <c r="J11" s="3">
        <v>1</v>
      </c>
      <c r="K11" s="3">
        <v>1</v>
      </c>
      <c r="L11" s="3">
        <v>3</v>
      </c>
      <c r="M11" s="3">
        <v>2</v>
      </c>
      <c r="N11" s="3">
        <v>0</v>
      </c>
      <c r="O11" s="3">
        <v>0</v>
      </c>
      <c r="P11" s="3">
        <v>2</v>
      </c>
      <c r="Q11" s="3">
        <v>0</v>
      </c>
      <c r="R11" s="3">
        <v>0</v>
      </c>
      <c r="S11" s="3">
        <v>0</v>
      </c>
      <c r="T11" s="3">
        <v>1</v>
      </c>
      <c r="U11" s="3">
        <v>1</v>
      </c>
      <c r="V11" s="3">
        <v>1</v>
      </c>
      <c r="W11" s="3">
        <v>0</v>
      </c>
      <c r="X11" s="3">
        <v>0</v>
      </c>
      <c r="Y11" s="3">
        <v>1</v>
      </c>
      <c r="Z11" s="3">
        <v>0</v>
      </c>
      <c r="AA11" s="3">
        <v>0</v>
      </c>
      <c r="AB11" s="3">
        <v>2</v>
      </c>
      <c r="AC11" s="3">
        <v>2</v>
      </c>
      <c r="AD11" s="3">
        <v>2</v>
      </c>
      <c r="AE11" s="3">
        <v>1</v>
      </c>
      <c r="AF11" s="3">
        <v>2</v>
      </c>
      <c r="AG11" s="3">
        <v>1</v>
      </c>
      <c r="AH11" s="3">
        <v>1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1</v>
      </c>
      <c r="AP11" s="3">
        <v>0</v>
      </c>
      <c r="AQ11" s="3">
        <v>1</v>
      </c>
      <c r="AR11" s="3">
        <v>0</v>
      </c>
      <c r="AS11" s="3">
        <v>0</v>
      </c>
      <c r="AT11" s="3">
        <v>0</v>
      </c>
      <c r="AU11" s="3">
        <v>0</v>
      </c>
      <c r="AV11" s="3">
        <v>2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1</v>
      </c>
      <c r="BE11" s="3">
        <v>2</v>
      </c>
      <c r="BF11" s="3">
        <v>2</v>
      </c>
      <c r="BG11" s="3">
        <v>1</v>
      </c>
      <c r="BH11" s="3">
        <v>1</v>
      </c>
      <c r="BI11" s="3">
        <v>0</v>
      </c>
      <c r="BJ11" s="3">
        <v>1</v>
      </c>
      <c r="BK11" s="3">
        <v>1</v>
      </c>
      <c r="BL11" s="3">
        <v>0</v>
      </c>
      <c r="BM11" s="3">
        <v>0</v>
      </c>
      <c r="BN11" s="3">
        <v>2</v>
      </c>
      <c r="BO11" s="3">
        <v>0</v>
      </c>
      <c r="BP11" s="3">
        <v>2</v>
      </c>
      <c r="BQ11" s="3">
        <v>0</v>
      </c>
      <c r="BR11" s="3">
        <v>1</v>
      </c>
      <c r="BS11" s="3">
        <v>1</v>
      </c>
      <c r="BT11" s="3">
        <v>0</v>
      </c>
      <c r="BU11" s="3">
        <v>2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1</v>
      </c>
      <c r="CC11" s="3">
        <v>1</v>
      </c>
      <c r="CD11" s="3">
        <v>0</v>
      </c>
      <c r="CE11" s="3">
        <v>0</v>
      </c>
      <c r="CF11" s="3">
        <v>0</v>
      </c>
      <c r="CG11" s="3">
        <v>1</v>
      </c>
      <c r="CH11" s="3">
        <v>0</v>
      </c>
      <c r="CI11" s="3">
        <v>0</v>
      </c>
      <c r="CJ11" s="3">
        <v>2</v>
      </c>
      <c r="CK11" s="3">
        <v>1</v>
      </c>
      <c r="CL11" s="3">
        <v>0</v>
      </c>
      <c r="CM11" s="3">
        <v>2</v>
      </c>
      <c r="CN11" s="3">
        <v>1</v>
      </c>
      <c r="CO11" s="4"/>
      <c r="CP11" s="5">
        <f t="shared" si="0"/>
        <v>0.5</v>
      </c>
      <c r="CQ11" s="5">
        <f t="shared" si="1"/>
        <v>1.1000000000000001</v>
      </c>
      <c r="CR11" s="5">
        <f t="shared" si="2"/>
        <v>0.44444444444444442</v>
      </c>
      <c r="CS11" s="6">
        <f t="shared" si="3"/>
        <v>1.1538461538461537</v>
      </c>
      <c r="CT11" s="5">
        <f t="shared" si="4"/>
        <v>0.8</v>
      </c>
      <c r="CU11" s="5">
        <f t="shared" si="5"/>
        <v>0.33333333333333331</v>
      </c>
      <c r="CV11" s="5">
        <f t="shared" si="6"/>
        <v>0</v>
      </c>
      <c r="CW11" s="5">
        <f t="shared" si="7"/>
        <v>0.66666666666666663</v>
      </c>
      <c r="CX11" s="5">
        <f t="shared" si="8"/>
        <v>0.2</v>
      </c>
      <c r="CY11" s="7"/>
      <c r="CZ11" s="8">
        <f t="shared" si="9"/>
        <v>60</v>
      </c>
      <c r="DA11" s="9">
        <f t="shared" si="10"/>
        <v>0.66666666666666663</v>
      </c>
      <c r="DB11" s="9"/>
      <c r="DC11" s="9"/>
      <c r="DD11" t="str">
        <f t="shared" si="11"/>
        <v>Bacci</v>
      </c>
    </row>
    <row r="12" spans="1:111" s="3" customFormat="1">
      <c r="A12" s="1" t="s">
        <v>24</v>
      </c>
      <c r="B12" s="2" t="s">
        <v>25</v>
      </c>
      <c r="C12" s="3">
        <v>2</v>
      </c>
      <c r="D12" s="3">
        <v>3</v>
      </c>
      <c r="E12" s="3">
        <v>3</v>
      </c>
      <c r="F12" s="3">
        <v>4</v>
      </c>
      <c r="G12" s="3">
        <v>2</v>
      </c>
      <c r="H12" s="3">
        <v>1</v>
      </c>
      <c r="I12" s="3">
        <v>0</v>
      </c>
      <c r="J12" s="3">
        <v>0</v>
      </c>
      <c r="K12" s="3">
        <v>1</v>
      </c>
      <c r="L12" s="3">
        <v>3</v>
      </c>
      <c r="M12" s="3">
        <v>1</v>
      </c>
      <c r="N12" s="3">
        <v>1</v>
      </c>
      <c r="O12" s="3">
        <v>0</v>
      </c>
      <c r="P12" s="3">
        <v>2</v>
      </c>
      <c r="Q12" s="3">
        <v>0</v>
      </c>
      <c r="R12" s="3">
        <v>0</v>
      </c>
      <c r="S12" s="3">
        <v>0</v>
      </c>
      <c r="T12" s="3">
        <v>1</v>
      </c>
      <c r="U12" s="3">
        <v>0</v>
      </c>
      <c r="V12" s="3">
        <v>2</v>
      </c>
      <c r="W12" s="3">
        <v>3</v>
      </c>
      <c r="X12" s="3">
        <v>0</v>
      </c>
      <c r="Y12" s="3">
        <v>0</v>
      </c>
      <c r="Z12" s="3">
        <v>0</v>
      </c>
      <c r="AA12" s="3">
        <v>0</v>
      </c>
      <c r="AB12" s="3">
        <v>1</v>
      </c>
      <c r="AC12" s="3">
        <v>0</v>
      </c>
      <c r="AD12" s="3">
        <v>1</v>
      </c>
      <c r="AE12" s="3">
        <v>0</v>
      </c>
      <c r="AF12" s="3">
        <v>3</v>
      </c>
      <c r="AG12" s="3">
        <v>0</v>
      </c>
      <c r="AH12" s="3">
        <v>1</v>
      </c>
      <c r="AI12" s="3">
        <v>0</v>
      </c>
      <c r="AJ12" s="3">
        <v>1</v>
      </c>
      <c r="AK12" s="3">
        <v>0</v>
      </c>
      <c r="AL12" s="3">
        <v>0</v>
      </c>
      <c r="AM12" s="3">
        <v>0</v>
      </c>
      <c r="AN12" s="3">
        <v>2</v>
      </c>
      <c r="AO12" s="3">
        <v>1</v>
      </c>
      <c r="AP12" s="3">
        <v>0</v>
      </c>
      <c r="AQ12" s="3">
        <v>0</v>
      </c>
      <c r="AR12" s="3">
        <v>2</v>
      </c>
      <c r="AS12" s="3">
        <v>3</v>
      </c>
      <c r="AT12" s="3">
        <v>1</v>
      </c>
      <c r="AU12" s="3">
        <v>0</v>
      </c>
      <c r="AV12" s="3">
        <v>0</v>
      </c>
      <c r="AW12" s="3">
        <v>0</v>
      </c>
      <c r="AX12" s="3">
        <v>1</v>
      </c>
      <c r="AY12" s="3">
        <v>0</v>
      </c>
      <c r="AZ12" s="3">
        <v>1</v>
      </c>
      <c r="BA12" s="3">
        <v>0</v>
      </c>
      <c r="BB12" s="3">
        <v>0</v>
      </c>
      <c r="BC12" s="3">
        <v>0</v>
      </c>
      <c r="BD12" s="3">
        <v>2</v>
      </c>
      <c r="BE12" s="3">
        <v>1</v>
      </c>
      <c r="BF12" s="3">
        <v>1</v>
      </c>
      <c r="BG12" s="3">
        <v>0</v>
      </c>
      <c r="BH12" s="3">
        <v>0</v>
      </c>
      <c r="BI12" s="3">
        <v>0</v>
      </c>
      <c r="BJ12" s="3">
        <v>1</v>
      </c>
      <c r="BK12" s="3">
        <v>3</v>
      </c>
      <c r="BL12" s="3">
        <v>1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1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1</v>
      </c>
      <c r="BY12" s="3">
        <v>0</v>
      </c>
      <c r="BZ12" s="3">
        <v>0</v>
      </c>
      <c r="CA12" s="3">
        <v>1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1</v>
      </c>
      <c r="CI12" s="3">
        <v>0</v>
      </c>
      <c r="CJ12" s="3">
        <v>0</v>
      </c>
      <c r="CK12" s="3">
        <v>2</v>
      </c>
      <c r="CL12" s="3">
        <v>0</v>
      </c>
      <c r="CM12" s="3">
        <v>1</v>
      </c>
      <c r="CN12" s="3">
        <v>0</v>
      </c>
      <c r="CO12" s="4"/>
      <c r="CP12" s="5">
        <f t="shared" si="0"/>
        <v>0.91666666666666663</v>
      </c>
      <c r="CQ12" s="5">
        <f t="shared" si="1"/>
        <v>1.1000000000000001</v>
      </c>
      <c r="CR12" s="5">
        <f t="shared" si="2"/>
        <v>0.88888888888888884</v>
      </c>
      <c r="CS12" s="6">
        <f t="shared" si="3"/>
        <v>1</v>
      </c>
      <c r="CT12" s="5">
        <f t="shared" si="4"/>
        <v>0.4</v>
      </c>
      <c r="CU12" s="5">
        <f t="shared" si="5"/>
        <v>0.33333333333333331</v>
      </c>
      <c r="CV12" s="5">
        <f t="shared" si="6"/>
        <v>0.14285714285714285</v>
      </c>
      <c r="CW12" s="5">
        <f t="shared" si="7"/>
        <v>0.83333333333333337</v>
      </c>
      <c r="CX12" s="5">
        <f t="shared" si="8"/>
        <v>0.5</v>
      </c>
      <c r="CY12" s="7"/>
      <c r="CZ12" s="8">
        <f t="shared" si="9"/>
        <v>63</v>
      </c>
      <c r="DA12" s="9">
        <f t="shared" si="10"/>
        <v>0.7</v>
      </c>
      <c r="DB12" s="9"/>
      <c r="DC12" s="9"/>
      <c r="DD12" t="str">
        <f t="shared" si="11"/>
        <v>Guglielmotti</v>
      </c>
    </row>
    <row r="13" spans="1:111" s="3" customFormat="1">
      <c r="A13" s="1" t="s">
        <v>24</v>
      </c>
      <c r="B13" s="2" t="s">
        <v>26</v>
      </c>
      <c r="C13" s="3">
        <v>1</v>
      </c>
      <c r="D13" s="3">
        <v>0</v>
      </c>
      <c r="E13" s="3">
        <v>0</v>
      </c>
      <c r="F13" s="3">
        <v>0</v>
      </c>
      <c r="G13" s="3">
        <v>1</v>
      </c>
      <c r="H13" s="3">
        <v>0</v>
      </c>
      <c r="I13" s="3">
        <v>0</v>
      </c>
      <c r="J13" s="3">
        <v>0</v>
      </c>
      <c r="K13" s="3">
        <v>2</v>
      </c>
      <c r="L13" s="3">
        <v>2</v>
      </c>
      <c r="M13" s="3">
        <v>1</v>
      </c>
      <c r="N13" s="3">
        <v>0</v>
      </c>
      <c r="O13" s="3">
        <v>0</v>
      </c>
      <c r="P13" s="3">
        <v>2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2</v>
      </c>
      <c r="AC13" s="3">
        <v>0</v>
      </c>
      <c r="AD13" s="3">
        <v>1</v>
      </c>
      <c r="AE13" s="3">
        <v>0</v>
      </c>
      <c r="AF13" s="3">
        <v>0</v>
      </c>
      <c r="AG13" s="3">
        <v>2</v>
      </c>
      <c r="AH13" s="3">
        <v>1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1</v>
      </c>
      <c r="AO13" s="3">
        <v>1</v>
      </c>
      <c r="AP13" s="3">
        <v>0</v>
      </c>
      <c r="AQ13" s="3">
        <v>0</v>
      </c>
      <c r="AR13" s="3">
        <v>3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1</v>
      </c>
      <c r="AY13" s="3">
        <v>0</v>
      </c>
      <c r="AZ13" s="3">
        <v>0</v>
      </c>
      <c r="BA13" s="3">
        <v>1</v>
      </c>
      <c r="BB13" s="3">
        <v>1</v>
      </c>
      <c r="BC13" s="3">
        <v>0</v>
      </c>
      <c r="BD13" s="3">
        <v>2</v>
      </c>
      <c r="BE13" s="3">
        <v>1</v>
      </c>
      <c r="BF13" s="3">
        <v>1</v>
      </c>
      <c r="BG13" s="3">
        <v>0</v>
      </c>
      <c r="BH13" s="3">
        <v>0</v>
      </c>
      <c r="BI13" s="3">
        <v>0</v>
      </c>
      <c r="BJ13" s="3">
        <v>2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1</v>
      </c>
      <c r="BS13" s="3">
        <v>0</v>
      </c>
      <c r="BT13" s="3">
        <v>0</v>
      </c>
      <c r="BU13" s="3">
        <v>1</v>
      </c>
      <c r="BV13" s="3">
        <v>0</v>
      </c>
      <c r="BW13" s="3">
        <v>0</v>
      </c>
      <c r="BX13" s="3">
        <v>0</v>
      </c>
      <c r="BY13" s="3">
        <v>0</v>
      </c>
      <c r="BZ13" s="3">
        <v>3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1</v>
      </c>
      <c r="CK13" s="3">
        <v>0</v>
      </c>
      <c r="CL13" s="3">
        <v>0</v>
      </c>
      <c r="CM13" s="3">
        <v>0</v>
      </c>
      <c r="CN13" s="3">
        <v>0</v>
      </c>
      <c r="CO13" s="4"/>
      <c r="CP13" s="5">
        <f t="shared" si="0"/>
        <v>0.58333333333333337</v>
      </c>
      <c r="CQ13" s="5">
        <f t="shared" si="1"/>
        <v>0.8</v>
      </c>
      <c r="CR13" s="5">
        <f t="shared" si="2"/>
        <v>0</v>
      </c>
      <c r="CS13" s="6">
        <f t="shared" si="3"/>
        <v>0.84615384615384615</v>
      </c>
      <c r="CT13" s="5">
        <f t="shared" si="4"/>
        <v>0.2</v>
      </c>
      <c r="CU13" s="5">
        <f t="shared" si="5"/>
        <v>0.16666666666666666</v>
      </c>
      <c r="CV13" s="5">
        <f t="shared" si="6"/>
        <v>0</v>
      </c>
      <c r="CW13" s="5">
        <f t="shared" si="7"/>
        <v>0.66666666666666663</v>
      </c>
      <c r="CX13" s="5">
        <f t="shared" si="8"/>
        <v>0</v>
      </c>
      <c r="CY13" s="7"/>
      <c r="CZ13" s="8">
        <f t="shared" si="9"/>
        <v>35</v>
      </c>
      <c r="DA13" s="9">
        <f t="shared" si="10"/>
        <v>0.3888888888888889</v>
      </c>
      <c r="DB13" s="9"/>
      <c r="DC13" s="9"/>
      <c r="DD13" t="str">
        <f t="shared" si="11"/>
        <v>Guglielmotti</v>
      </c>
    </row>
    <row r="14" spans="1:111" s="3" customFormat="1">
      <c r="A14" s="1" t="s">
        <v>27</v>
      </c>
      <c r="B14" s="2" t="s">
        <v>28</v>
      </c>
      <c r="C14" s="3">
        <v>0</v>
      </c>
      <c r="D14" s="3">
        <v>2</v>
      </c>
      <c r="E14" s="3">
        <v>0</v>
      </c>
      <c r="F14" s="3">
        <v>0</v>
      </c>
      <c r="G14" s="3">
        <v>1</v>
      </c>
      <c r="H14" s="3">
        <v>0</v>
      </c>
      <c r="I14" s="3">
        <v>0</v>
      </c>
      <c r="J14" s="3">
        <v>0</v>
      </c>
      <c r="K14" s="3">
        <v>1</v>
      </c>
      <c r="L14" s="3">
        <v>1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1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1</v>
      </c>
      <c r="AZ14" s="3">
        <v>0</v>
      </c>
      <c r="BA14" s="3">
        <v>0</v>
      </c>
      <c r="BB14" s="3">
        <v>1</v>
      </c>
      <c r="BC14" s="3">
        <v>0</v>
      </c>
      <c r="BD14" s="3">
        <v>0</v>
      </c>
      <c r="BE14" s="3">
        <v>0</v>
      </c>
      <c r="BF14" s="3">
        <v>0</v>
      </c>
      <c r="BG14" s="3">
        <v>1</v>
      </c>
      <c r="BH14" s="3">
        <v>0</v>
      </c>
      <c r="BI14" s="3">
        <v>0</v>
      </c>
      <c r="BJ14" s="3">
        <v>1</v>
      </c>
      <c r="BK14" s="3">
        <v>0</v>
      </c>
      <c r="BL14" s="3">
        <v>0</v>
      </c>
      <c r="BM14" s="3">
        <v>1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4"/>
      <c r="CP14" s="5">
        <f t="shared" si="0"/>
        <v>0.16666666666666666</v>
      </c>
      <c r="CQ14" s="5">
        <f t="shared" si="1"/>
        <v>0.2</v>
      </c>
      <c r="CR14" s="5">
        <f t="shared" si="2"/>
        <v>0</v>
      </c>
      <c r="CS14" s="6">
        <f t="shared" si="3"/>
        <v>7.6923076923076927E-2</v>
      </c>
      <c r="CT14" s="5">
        <f t="shared" si="4"/>
        <v>0.4</v>
      </c>
      <c r="CU14" s="5">
        <f t="shared" si="5"/>
        <v>0.16666666666666666</v>
      </c>
      <c r="CV14" s="5">
        <f t="shared" si="6"/>
        <v>0</v>
      </c>
      <c r="CW14" s="5">
        <f t="shared" si="7"/>
        <v>0</v>
      </c>
      <c r="CX14" s="5">
        <f t="shared" si="8"/>
        <v>0</v>
      </c>
      <c r="CY14" s="7"/>
      <c r="CZ14" s="8">
        <f t="shared" si="9"/>
        <v>11</v>
      </c>
      <c r="DA14" s="9">
        <f t="shared" si="10"/>
        <v>0.12222222222222222</v>
      </c>
      <c r="DB14" s="9"/>
      <c r="DC14" s="9"/>
      <c r="DD14" t="str">
        <f t="shared" si="11"/>
        <v>Alimenti</v>
      </c>
    </row>
    <row r="15" spans="1:111" s="3" customFormat="1">
      <c r="A15" s="1" t="s">
        <v>27</v>
      </c>
      <c r="B15" s="2" t="s">
        <v>28</v>
      </c>
      <c r="C15" s="3">
        <v>1</v>
      </c>
      <c r="D15" s="3">
        <v>2</v>
      </c>
      <c r="E15" s="3">
        <v>1</v>
      </c>
      <c r="F15" s="3">
        <v>0</v>
      </c>
      <c r="G15" s="3">
        <v>0</v>
      </c>
      <c r="H15" s="3">
        <v>1</v>
      </c>
      <c r="I15" s="3">
        <v>0</v>
      </c>
      <c r="J15" s="3">
        <v>0</v>
      </c>
      <c r="K15" s="3">
        <v>1</v>
      </c>
      <c r="L15" s="3">
        <v>1</v>
      </c>
      <c r="M15" s="3">
        <v>0</v>
      </c>
      <c r="N15" s="3">
        <v>0</v>
      </c>
      <c r="O15" s="3">
        <v>0</v>
      </c>
      <c r="P15" s="3">
        <v>1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1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1</v>
      </c>
      <c r="AQ15" s="3">
        <v>0</v>
      </c>
      <c r="AR15" s="3">
        <v>0</v>
      </c>
      <c r="AS15" s="3">
        <v>0</v>
      </c>
      <c r="AT15" s="3">
        <v>1</v>
      </c>
      <c r="AU15" s="3">
        <v>0</v>
      </c>
      <c r="AV15" s="3">
        <v>0</v>
      </c>
      <c r="AW15" s="3">
        <v>0</v>
      </c>
      <c r="AX15" s="3">
        <v>1</v>
      </c>
      <c r="AY15" s="3">
        <v>1</v>
      </c>
      <c r="AZ15" s="3">
        <v>0</v>
      </c>
      <c r="BA15" s="3">
        <v>0</v>
      </c>
      <c r="BB15" s="3">
        <v>1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1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1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1</v>
      </c>
      <c r="CK15" s="3">
        <v>0</v>
      </c>
      <c r="CL15" s="3">
        <v>0</v>
      </c>
      <c r="CM15" s="3">
        <v>0</v>
      </c>
      <c r="CN15" s="3">
        <v>0</v>
      </c>
      <c r="CO15" s="14"/>
      <c r="CP15" s="5">
        <f t="shared" si="0"/>
        <v>0.5</v>
      </c>
      <c r="CQ15" s="5">
        <f t="shared" si="1"/>
        <v>0.3</v>
      </c>
      <c r="CR15" s="5">
        <f t="shared" si="2"/>
        <v>0.1111111111111111</v>
      </c>
      <c r="CS15" s="6">
        <f t="shared" si="3"/>
        <v>7.6923076923076927E-2</v>
      </c>
      <c r="CT15" s="5">
        <f t="shared" si="4"/>
        <v>0.3</v>
      </c>
      <c r="CU15" s="5">
        <f t="shared" si="5"/>
        <v>0</v>
      </c>
      <c r="CV15" s="5">
        <f t="shared" si="6"/>
        <v>0</v>
      </c>
      <c r="CW15" s="5">
        <f t="shared" si="7"/>
        <v>0.16666666666666666</v>
      </c>
      <c r="CX15" s="5">
        <f t="shared" si="8"/>
        <v>0</v>
      </c>
      <c r="CY15" s="7"/>
      <c r="CZ15" s="8">
        <f t="shared" si="9"/>
        <v>17</v>
      </c>
      <c r="DA15" s="9">
        <f t="shared" si="10"/>
        <v>0.18888888888888888</v>
      </c>
      <c r="DB15" s="9"/>
      <c r="DC15" s="9"/>
      <c r="DD15" t="str">
        <f t="shared" si="11"/>
        <v>Alimenti</v>
      </c>
      <c r="DE15" s="10"/>
      <c r="DF15" s="10"/>
      <c r="DG15" s="10"/>
    </row>
    <row r="16" spans="1:111" s="3" customFormat="1">
      <c r="A16" s="1" t="s">
        <v>29</v>
      </c>
      <c r="B16" s="2" t="s">
        <v>30</v>
      </c>
      <c r="C16" s="3">
        <v>0</v>
      </c>
      <c r="D16" s="3">
        <v>3</v>
      </c>
      <c r="E16" s="3">
        <v>2</v>
      </c>
      <c r="F16" s="3">
        <v>0</v>
      </c>
      <c r="G16" s="3">
        <v>0</v>
      </c>
      <c r="H16" s="3">
        <v>1</v>
      </c>
      <c r="I16" s="3">
        <v>0</v>
      </c>
      <c r="J16" s="3">
        <v>1</v>
      </c>
      <c r="K16" s="3">
        <v>0</v>
      </c>
      <c r="L16" s="3">
        <v>2</v>
      </c>
      <c r="M16" s="3">
        <v>2</v>
      </c>
      <c r="N16" s="3">
        <v>0</v>
      </c>
      <c r="O16" s="3">
        <v>0</v>
      </c>
      <c r="P16" s="3">
        <v>2</v>
      </c>
      <c r="Q16" s="3">
        <v>0</v>
      </c>
      <c r="R16" s="3">
        <v>0</v>
      </c>
      <c r="S16" s="3">
        <v>0</v>
      </c>
      <c r="T16" s="3">
        <v>2</v>
      </c>
      <c r="U16" s="3">
        <v>0</v>
      </c>
      <c r="V16" s="3">
        <v>1</v>
      </c>
      <c r="W16" s="3">
        <v>0</v>
      </c>
      <c r="X16" s="3">
        <v>0</v>
      </c>
      <c r="Y16" s="3">
        <v>3</v>
      </c>
      <c r="Z16" s="3">
        <v>1</v>
      </c>
      <c r="AA16" s="3">
        <v>2</v>
      </c>
      <c r="AB16" s="3">
        <v>2</v>
      </c>
      <c r="AC16" s="3">
        <v>3</v>
      </c>
      <c r="AD16" s="3">
        <v>2</v>
      </c>
      <c r="AE16" s="3">
        <v>2</v>
      </c>
      <c r="AF16" s="3">
        <v>2</v>
      </c>
      <c r="AG16" s="3">
        <v>3</v>
      </c>
      <c r="AH16" s="3">
        <v>1</v>
      </c>
      <c r="AI16" s="3">
        <v>2</v>
      </c>
      <c r="AJ16" s="3">
        <v>2</v>
      </c>
      <c r="AK16" s="3">
        <v>2</v>
      </c>
      <c r="AL16" s="3">
        <v>2</v>
      </c>
      <c r="AM16" s="3">
        <v>1</v>
      </c>
      <c r="AN16" s="3">
        <v>0</v>
      </c>
      <c r="AO16" s="3">
        <v>0</v>
      </c>
      <c r="AP16" s="3">
        <v>3</v>
      </c>
      <c r="AQ16" s="3">
        <v>4</v>
      </c>
      <c r="AR16" s="3">
        <v>3</v>
      </c>
      <c r="AS16" s="3">
        <v>2</v>
      </c>
      <c r="AT16" s="3">
        <v>1</v>
      </c>
      <c r="AU16" s="3">
        <v>0</v>
      </c>
      <c r="AV16" s="3">
        <v>1</v>
      </c>
      <c r="AW16" s="3">
        <v>1</v>
      </c>
      <c r="AX16" s="3">
        <v>0</v>
      </c>
      <c r="AY16" s="3">
        <v>2</v>
      </c>
      <c r="AZ16" s="3">
        <v>1</v>
      </c>
      <c r="BA16" s="3">
        <v>0</v>
      </c>
      <c r="BB16" s="3">
        <v>1</v>
      </c>
      <c r="BC16" s="3">
        <v>0</v>
      </c>
      <c r="BD16" s="3">
        <v>1</v>
      </c>
      <c r="BE16" s="3">
        <v>0</v>
      </c>
      <c r="BF16" s="3">
        <v>2</v>
      </c>
      <c r="BG16" s="3">
        <v>2</v>
      </c>
      <c r="BH16" s="3">
        <v>1</v>
      </c>
      <c r="BI16" s="3">
        <v>0</v>
      </c>
      <c r="BJ16" s="3">
        <v>3</v>
      </c>
      <c r="BK16" s="3">
        <v>3</v>
      </c>
      <c r="BL16" s="3">
        <v>0</v>
      </c>
      <c r="BM16" s="3">
        <v>0</v>
      </c>
      <c r="BN16" s="3">
        <v>0</v>
      </c>
      <c r="BO16" s="3">
        <v>0</v>
      </c>
      <c r="BP16" s="3">
        <v>2</v>
      </c>
      <c r="BQ16" s="3">
        <v>0</v>
      </c>
      <c r="BR16" s="3">
        <v>2</v>
      </c>
      <c r="BS16" s="3">
        <v>2</v>
      </c>
      <c r="BT16" s="3">
        <v>0</v>
      </c>
      <c r="BU16" s="3">
        <v>3</v>
      </c>
      <c r="BV16" s="3">
        <v>2</v>
      </c>
      <c r="BW16" s="3">
        <v>2</v>
      </c>
      <c r="BX16" s="3">
        <v>1</v>
      </c>
      <c r="BY16" s="3">
        <v>3</v>
      </c>
      <c r="BZ16" s="3">
        <v>2</v>
      </c>
      <c r="CA16" s="3">
        <v>2</v>
      </c>
      <c r="CB16" s="3">
        <v>0</v>
      </c>
      <c r="CC16" s="3">
        <v>4</v>
      </c>
      <c r="CD16" s="3">
        <v>1</v>
      </c>
      <c r="CE16" s="3">
        <v>0</v>
      </c>
      <c r="CF16" s="3">
        <v>0</v>
      </c>
      <c r="CG16" s="3">
        <v>2</v>
      </c>
      <c r="CH16" s="3">
        <v>2</v>
      </c>
      <c r="CI16" s="3">
        <v>3</v>
      </c>
      <c r="CJ16" s="3">
        <v>3</v>
      </c>
      <c r="CK16" s="3">
        <v>3</v>
      </c>
      <c r="CL16" s="3">
        <v>1</v>
      </c>
      <c r="CM16" s="3">
        <v>4</v>
      </c>
      <c r="CN16" s="3">
        <v>4</v>
      </c>
      <c r="CO16" s="4"/>
      <c r="CP16" s="5">
        <f t="shared" si="0"/>
        <v>1.25</v>
      </c>
      <c r="CQ16" s="5">
        <f t="shared" si="1"/>
        <v>0.7</v>
      </c>
      <c r="CR16" s="5">
        <f t="shared" si="2"/>
        <v>1.8888888888888888</v>
      </c>
      <c r="CS16" s="6">
        <f t="shared" si="3"/>
        <v>1.6153846153846154</v>
      </c>
      <c r="CT16" s="5">
        <f t="shared" si="4"/>
        <v>1.6</v>
      </c>
      <c r="CU16" s="5">
        <f t="shared" si="5"/>
        <v>0.66666666666666663</v>
      </c>
      <c r="CV16" s="5">
        <f t="shared" si="6"/>
        <v>1</v>
      </c>
      <c r="CW16" s="5">
        <f t="shared" si="7"/>
        <v>1.8333333333333333</v>
      </c>
      <c r="CX16" s="5">
        <f t="shared" si="8"/>
        <v>1.7</v>
      </c>
      <c r="CY16" s="7"/>
      <c r="CZ16" s="8">
        <f t="shared" si="9"/>
        <v>125</v>
      </c>
      <c r="DA16" s="9">
        <f t="shared" si="10"/>
        <v>1.3888888888888888</v>
      </c>
      <c r="DB16" s="9"/>
      <c r="DC16" s="9"/>
      <c r="DD16" t="str">
        <f t="shared" si="11"/>
        <v>Paciello</v>
      </c>
      <c r="DE16" s="10"/>
      <c r="DF16" s="10"/>
      <c r="DG16" s="10"/>
    </row>
    <row r="17" spans="1:111" s="3" customFormat="1">
      <c r="A17" s="1" t="s">
        <v>31</v>
      </c>
      <c r="B17" s="2" t="s">
        <v>30</v>
      </c>
      <c r="C17" s="3">
        <v>0</v>
      </c>
      <c r="D17" s="3">
        <v>2</v>
      </c>
      <c r="E17" s="3">
        <v>1</v>
      </c>
      <c r="F17" s="3">
        <v>0</v>
      </c>
      <c r="G17" s="3">
        <v>0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  <c r="N17" s="3">
        <v>0</v>
      </c>
      <c r="O17" s="3">
        <v>0</v>
      </c>
      <c r="P17" s="3">
        <v>1</v>
      </c>
      <c r="Q17" s="3">
        <v>0</v>
      </c>
      <c r="R17" s="3">
        <v>0</v>
      </c>
      <c r="S17" s="3">
        <v>0</v>
      </c>
      <c r="T17" s="3">
        <v>2</v>
      </c>
      <c r="U17" s="3">
        <v>1</v>
      </c>
      <c r="V17" s="3">
        <v>0</v>
      </c>
      <c r="W17" s="3">
        <v>0</v>
      </c>
      <c r="X17" s="3">
        <v>0</v>
      </c>
      <c r="Y17" s="3">
        <v>1</v>
      </c>
      <c r="Z17" s="3">
        <v>0</v>
      </c>
      <c r="AA17" s="3">
        <v>0</v>
      </c>
      <c r="AB17" s="3">
        <v>1</v>
      </c>
      <c r="AC17" s="3">
        <v>2</v>
      </c>
      <c r="AD17" s="3">
        <v>1</v>
      </c>
      <c r="AE17" s="3">
        <v>1</v>
      </c>
      <c r="AF17" s="3">
        <v>1</v>
      </c>
      <c r="AG17" s="3">
        <v>1</v>
      </c>
      <c r="AH17" s="3">
        <v>1</v>
      </c>
      <c r="AI17" s="3">
        <v>1</v>
      </c>
      <c r="AJ17" s="3">
        <v>1</v>
      </c>
      <c r="AK17" s="3">
        <v>1</v>
      </c>
      <c r="AL17" s="3">
        <v>1</v>
      </c>
      <c r="AM17" s="3">
        <v>1</v>
      </c>
      <c r="AN17" s="3">
        <v>1</v>
      </c>
      <c r="AO17" s="3">
        <v>1</v>
      </c>
      <c r="AP17" s="3">
        <v>1</v>
      </c>
      <c r="AQ17" s="3">
        <v>1</v>
      </c>
      <c r="AR17" s="3">
        <v>1</v>
      </c>
      <c r="AS17" s="3">
        <v>1</v>
      </c>
      <c r="AT17" s="3">
        <v>0</v>
      </c>
      <c r="AU17" s="3">
        <v>0</v>
      </c>
      <c r="AV17" s="3">
        <v>1</v>
      </c>
      <c r="AW17" s="3">
        <v>0</v>
      </c>
      <c r="AX17" s="3">
        <v>0</v>
      </c>
      <c r="AY17" s="3">
        <v>0</v>
      </c>
      <c r="AZ17" s="3">
        <v>1</v>
      </c>
      <c r="BA17" s="3">
        <v>1</v>
      </c>
      <c r="BB17" s="3">
        <v>0</v>
      </c>
      <c r="BC17" s="3">
        <v>0</v>
      </c>
      <c r="BD17" s="3">
        <v>1</v>
      </c>
      <c r="BE17" s="3">
        <v>1</v>
      </c>
      <c r="BF17" s="3">
        <v>1</v>
      </c>
      <c r="BG17" s="3">
        <v>2</v>
      </c>
      <c r="BH17" s="3">
        <v>1</v>
      </c>
      <c r="BI17" s="3">
        <v>0</v>
      </c>
      <c r="BJ17" s="3">
        <v>1</v>
      </c>
      <c r="BK17" s="3">
        <v>1</v>
      </c>
      <c r="BL17" s="3">
        <v>0</v>
      </c>
      <c r="BM17" s="3">
        <v>0</v>
      </c>
      <c r="BN17" s="3">
        <v>0</v>
      </c>
      <c r="BO17" s="3">
        <v>0</v>
      </c>
      <c r="BP17" s="3">
        <v>1</v>
      </c>
      <c r="BQ17" s="3">
        <v>0</v>
      </c>
      <c r="BR17" s="3">
        <v>1</v>
      </c>
      <c r="BS17" s="3">
        <v>0</v>
      </c>
      <c r="BT17" s="3">
        <v>0</v>
      </c>
      <c r="BU17" s="3">
        <v>2</v>
      </c>
      <c r="BV17" s="3">
        <v>0</v>
      </c>
      <c r="BW17" s="3">
        <v>1</v>
      </c>
      <c r="BX17" s="3">
        <v>1</v>
      </c>
      <c r="BY17" s="3">
        <v>0</v>
      </c>
      <c r="BZ17" s="3">
        <v>1</v>
      </c>
      <c r="CA17" s="3">
        <v>0</v>
      </c>
      <c r="CB17" s="3">
        <v>0</v>
      </c>
      <c r="CC17" s="3">
        <v>1</v>
      </c>
      <c r="CD17" s="3">
        <v>0</v>
      </c>
      <c r="CE17" s="3">
        <v>0</v>
      </c>
      <c r="CF17" s="3">
        <v>0</v>
      </c>
      <c r="CG17" s="3">
        <v>1</v>
      </c>
      <c r="CH17" s="3">
        <v>0</v>
      </c>
      <c r="CI17" s="3">
        <v>1</v>
      </c>
      <c r="CJ17" s="3">
        <v>1</v>
      </c>
      <c r="CK17" s="3">
        <v>1</v>
      </c>
      <c r="CL17" s="3">
        <v>1</v>
      </c>
      <c r="CM17" s="3">
        <v>1</v>
      </c>
      <c r="CN17" s="3">
        <v>1</v>
      </c>
      <c r="CO17" s="4"/>
      <c r="CP17" s="5">
        <f t="shared" si="0"/>
        <v>0.5</v>
      </c>
      <c r="CQ17" s="5">
        <f t="shared" si="1"/>
        <v>0.8</v>
      </c>
      <c r="CR17" s="5">
        <f t="shared" si="2"/>
        <v>0.77777777777777779</v>
      </c>
      <c r="CS17" s="6">
        <f t="shared" si="3"/>
        <v>0.76923076923076927</v>
      </c>
      <c r="CT17" s="5">
        <f t="shared" si="4"/>
        <v>0.8</v>
      </c>
      <c r="CU17" s="5">
        <f t="shared" si="5"/>
        <v>0.33333333333333331</v>
      </c>
      <c r="CV17" s="5">
        <f t="shared" si="6"/>
        <v>0.14285714285714285</v>
      </c>
      <c r="CW17" s="5">
        <f t="shared" si="7"/>
        <v>1.1666666666666667</v>
      </c>
      <c r="CX17" s="5">
        <f t="shared" si="8"/>
        <v>0.6</v>
      </c>
      <c r="CY17" s="7"/>
      <c r="CZ17" s="8">
        <f t="shared" si="9"/>
        <v>59</v>
      </c>
      <c r="DA17" s="9">
        <f t="shared" si="10"/>
        <v>0.65555555555555556</v>
      </c>
      <c r="DB17" s="9"/>
      <c r="DC17" s="9"/>
      <c r="DD17" t="str">
        <f t="shared" si="11"/>
        <v xml:space="preserve">Paciello </v>
      </c>
    </row>
    <row r="18" spans="1:111" s="3" customFormat="1">
      <c r="A18" s="1" t="s">
        <v>32</v>
      </c>
      <c r="B18" s="2" t="s">
        <v>33</v>
      </c>
      <c r="C18" s="3">
        <v>1</v>
      </c>
      <c r="D18" s="3">
        <v>2</v>
      </c>
      <c r="E18" s="3">
        <v>1</v>
      </c>
      <c r="F18" s="3">
        <v>2</v>
      </c>
      <c r="G18" s="3">
        <v>0</v>
      </c>
      <c r="H18" s="3">
        <v>2</v>
      </c>
      <c r="I18" s="3">
        <v>0</v>
      </c>
      <c r="J18" s="3">
        <v>1</v>
      </c>
      <c r="K18" s="3">
        <v>3</v>
      </c>
      <c r="L18" s="3">
        <v>2</v>
      </c>
      <c r="M18" s="3">
        <v>1</v>
      </c>
      <c r="N18" s="3">
        <v>0</v>
      </c>
      <c r="O18" s="3">
        <v>0</v>
      </c>
      <c r="P18" s="3">
        <v>1</v>
      </c>
      <c r="Q18" s="3">
        <v>0</v>
      </c>
      <c r="R18" s="3">
        <v>0</v>
      </c>
      <c r="S18" s="3">
        <v>0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3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1</v>
      </c>
      <c r="AJ18" s="3">
        <v>1</v>
      </c>
      <c r="AK18" s="3">
        <v>0</v>
      </c>
      <c r="AL18" s="3">
        <v>2</v>
      </c>
      <c r="AM18" s="3">
        <v>1</v>
      </c>
      <c r="AN18" s="3">
        <v>1</v>
      </c>
      <c r="AO18" s="3">
        <v>0</v>
      </c>
      <c r="AP18" s="3">
        <v>0</v>
      </c>
      <c r="AQ18" s="3">
        <v>0</v>
      </c>
      <c r="AR18" s="3">
        <v>2</v>
      </c>
      <c r="AS18" s="3">
        <v>1</v>
      </c>
      <c r="AT18" s="3">
        <v>2</v>
      </c>
      <c r="AU18" s="3">
        <v>2</v>
      </c>
      <c r="AV18" s="3">
        <v>1</v>
      </c>
      <c r="AW18" s="3">
        <v>0</v>
      </c>
      <c r="AX18" s="3">
        <v>0</v>
      </c>
      <c r="AY18" s="3">
        <v>0</v>
      </c>
      <c r="AZ18" s="3">
        <v>0</v>
      </c>
      <c r="BA18" s="3">
        <v>2</v>
      </c>
      <c r="BB18" s="3">
        <v>2</v>
      </c>
      <c r="BC18" s="3">
        <v>0</v>
      </c>
      <c r="BD18" s="3">
        <v>1</v>
      </c>
      <c r="BE18" s="3">
        <v>2</v>
      </c>
      <c r="BF18" s="3">
        <v>1</v>
      </c>
      <c r="BG18" s="3">
        <v>1</v>
      </c>
      <c r="BH18" s="3">
        <v>1</v>
      </c>
      <c r="BI18" s="3">
        <v>0</v>
      </c>
      <c r="BJ18" s="3">
        <v>1</v>
      </c>
      <c r="BK18" s="3">
        <v>1</v>
      </c>
      <c r="BL18" s="3">
        <v>0</v>
      </c>
      <c r="BM18" s="3">
        <v>0</v>
      </c>
      <c r="BN18" s="3">
        <v>1</v>
      </c>
      <c r="BO18" s="3">
        <v>0</v>
      </c>
      <c r="BP18" s="3">
        <v>2</v>
      </c>
      <c r="BQ18" s="3">
        <v>0</v>
      </c>
      <c r="BR18" s="3">
        <v>1</v>
      </c>
      <c r="BS18" s="3">
        <v>0</v>
      </c>
      <c r="BT18" s="3">
        <v>0</v>
      </c>
      <c r="BU18" s="3">
        <v>1</v>
      </c>
      <c r="BV18" s="3">
        <v>0</v>
      </c>
      <c r="BW18" s="3">
        <v>1</v>
      </c>
      <c r="BX18" s="3">
        <v>1</v>
      </c>
      <c r="BY18" s="3">
        <v>0</v>
      </c>
      <c r="BZ18" s="3">
        <v>2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2</v>
      </c>
      <c r="CH18" s="3">
        <v>0</v>
      </c>
      <c r="CI18" s="3">
        <v>0</v>
      </c>
      <c r="CJ18" s="3">
        <v>2</v>
      </c>
      <c r="CK18" s="3">
        <v>1</v>
      </c>
      <c r="CL18" s="3">
        <v>0</v>
      </c>
      <c r="CM18" s="3">
        <v>0</v>
      </c>
      <c r="CN18" s="3">
        <v>1</v>
      </c>
      <c r="CO18" s="4"/>
      <c r="CP18" s="5">
        <f t="shared" si="0"/>
        <v>1</v>
      </c>
      <c r="CQ18" s="5">
        <f t="shared" si="1"/>
        <v>1.5</v>
      </c>
      <c r="CR18" s="5">
        <f t="shared" si="2"/>
        <v>0.88888888888888884</v>
      </c>
      <c r="CS18" s="6">
        <f t="shared" si="3"/>
        <v>0.30769230769230771</v>
      </c>
      <c r="CT18" s="5">
        <f t="shared" si="4"/>
        <v>0.6</v>
      </c>
      <c r="CU18" s="5">
        <f t="shared" si="5"/>
        <v>0.33333333333333331</v>
      </c>
      <c r="CV18" s="5">
        <f t="shared" si="6"/>
        <v>0</v>
      </c>
      <c r="CW18" s="5">
        <f t="shared" si="7"/>
        <v>1.3333333333333333</v>
      </c>
      <c r="CX18" s="5">
        <f t="shared" si="8"/>
        <v>0.2</v>
      </c>
      <c r="CY18" s="7"/>
      <c r="CZ18" s="8">
        <f t="shared" si="9"/>
        <v>63</v>
      </c>
      <c r="DA18" s="9">
        <f t="shared" si="10"/>
        <v>0.7</v>
      </c>
      <c r="DB18" s="9"/>
      <c r="DC18" s="9"/>
      <c r="DD18" t="str">
        <f t="shared" si="11"/>
        <v>Cimino</v>
      </c>
    </row>
    <row r="19" spans="1:111" s="3" customFormat="1">
      <c r="A19" s="1" t="s">
        <v>32</v>
      </c>
      <c r="B19" s="2" t="s">
        <v>33</v>
      </c>
      <c r="C19" s="3">
        <v>0</v>
      </c>
      <c r="D19" s="3">
        <v>2</v>
      </c>
      <c r="E19" s="3">
        <v>1</v>
      </c>
      <c r="F19" s="3">
        <v>0</v>
      </c>
      <c r="G19" s="3">
        <v>0</v>
      </c>
      <c r="H19" s="3">
        <v>2</v>
      </c>
      <c r="I19" s="3">
        <v>0</v>
      </c>
      <c r="J19" s="3">
        <v>0</v>
      </c>
      <c r="K19" s="3">
        <v>2</v>
      </c>
      <c r="L19" s="3">
        <v>2</v>
      </c>
      <c r="M19" s="3">
        <v>1</v>
      </c>
      <c r="N19" s="3">
        <v>0</v>
      </c>
      <c r="O19" s="3">
        <v>0</v>
      </c>
      <c r="P19" s="3">
        <v>2</v>
      </c>
      <c r="Q19" s="3">
        <v>0</v>
      </c>
      <c r="R19" s="3">
        <v>0</v>
      </c>
      <c r="S19" s="3">
        <v>0</v>
      </c>
      <c r="T19" s="3">
        <v>1</v>
      </c>
      <c r="U19" s="3">
        <v>1</v>
      </c>
      <c r="V19" s="3">
        <v>0</v>
      </c>
      <c r="W19" s="3">
        <v>0</v>
      </c>
      <c r="X19" s="3">
        <v>1</v>
      </c>
      <c r="Y19" s="3">
        <v>0</v>
      </c>
      <c r="Z19" s="3">
        <v>0</v>
      </c>
      <c r="AA19" s="3">
        <v>0</v>
      </c>
      <c r="AB19" s="3">
        <v>1</v>
      </c>
      <c r="AC19" s="3">
        <v>4</v>
      </c>
      <c r="AD19" s="3">
        <v>1</v>
      </c>
      <c r="AE19" s="3">
        <v>0</v>
      </c>
      <c r="AF19" s="3">
        <v>1</v>
      </c>
      <c r="AG19" s="3">
        <v>1</v>
      </c>
      <c r="AH19" s="3">
        <v>1</v>
      </c>
      <c r="AI19" s="3">
        <v>1</v>
      </c>
      <c r="AJ19" s="3">
        <v>1</v>
      </c>
      <c r="AK19" s="3">
        <v>0</v>
      </c>
      <c r="AL19" s="3">
        <v>1</v>
      </c>
      <c r="AM19" s="3">
        <v>1</v>
      </c>
      <c r="AN19" s="3">
        <v>2</v>
      </c>
      <c r="AO19" s="3">
        <v>0</v>
      </c>
      <c r="AP19" s="3">
        <v>0</v>
      </c>
      <c r="AQ19" s="3">
        <v>1</v>
      </c>
      <c r="AR19" s="3">
        <v>3</v>
      </c>
      <c r="AS19" s="3">
        <v>1</v>
      </c>
      <c r="AT19" s="3">
        <v>2</v>
      </c>
      <c r="AU19" s="3">
        <v>2</v>
      </c>
      <c r="AV19" s="3">
        <v>2</v>
      </c>
      <c r="AW19" s="3">
        <v>0</v>
      </c>
      <c r="AX19" s="3">
        <v>2</v>
      </c>
      <c r="AY19" s="3">
        <v>0</v>
      </c>
      <c r="AZ19" s="3">
        <v>0</v>
      </c>
      <c r="BA19" s="3">
        <v>2</v>
      </c>
      <c r="BB19" s="3">
        <v>2</v>
      </c>
      <c r="BC19" s="3">
        <v>0</v>
      </c>
      <c r="BD19" s="3">
        <v>0</v>
      </c>
      <c r="BE19" s="3">
        <v>2</v>
      </c>
      <c r="BF19" s="3">
        <v>2</v>
      </c>
      <c r="BG19" s="3">
        <v>2</v>
      </c>
      <c r="BH19" s="3">
        <v>1</v>
      </c>
      <c r="BI19" s="3">
        <v>0</v>
      </c>
      <c r="BJ19" s="3">
        <v>1</v>
      </c>
      <c r="BK19" s="3">
        <v>1</v>
      </c>
      <c r="BL19" s="3">
        <v>0</v>
      </c>
      <c r="BM19" s="3">
        <v>1</v>
      </c>
      <c r="BN19" s="3">
        <v>1</v>
      </c>
      <c r="BO19" s="3">
        <v>1</v>
      </c>
      <c r="BP19" s="3">
        <v>2</v>
      </c>
      <c r="BQ19" s="3">
        <v>0</v>
      </c>
      <c r="BR19" s="3">
        <v>2</v>
      </c>
      <c r="BS19" s="3">
        <v>1</v>
      </c>
      <c r="BT19" s="3">
        <v>0</v>
      </c>
      <c r="BU19" s="3">
        <v>2</v>
      </c>
      <c r="BV19" s="3">
        <v>0</v>
      </c>
      <c r="BW19" s="3">
        <v>1</v>
      </c>
      <c r="BX19" s="3">
        <v>1</v>
      </c>
      <c r="BY19" s="3">
        <v>0</v>
      </c>
      <c r="BZ19" s="3">
        <v>1</v>
      </c>
      <c r="CA19" s="3">
        <v>0</v>
      </c>
      <c r="CB19" s="3">
        <v>0</v>
      </c>
      <c r="CC19" s="3">
        <v>1</v>
      </c>
      <c r="CD19" s="3">
        <v>0</v>
      </c>
      <c r="CE19" s="3">
        <v>0</v>
      </c>
      <c r="CF19" s="3">
        <v>0</v>
      </c>
      <c r="CG19" s="3">
        <v>1</v>
      </c>
      <c r="CH19" s="3">
        <v>0</v>
      </c>
      <c r="CI19" s="3">
        <v>0</v>
      </c>
      <c r="CJ19" s="3">
        <v>2</v>
      </c>
      <c r="CK19" s="3">
        <v>0</v>
      </c>
      <c r="CL19" s="3">
        <v>0</v>
      </c>
      <c r="CM19" s="3">
        <v>1</v>
      </c>
      <c r="CN19" s="3">
        <v>0</v>
      </c>
      <c r="CO19" s="4"/>
      <c r="CP19" s="5">
        <f t="shared" si="0"/>
        <v>1.1666666666666667</v>
      </c>
      <c r="CQ19" s="5">
        <f t="shared" si="1"/>
        <v>1.7</v>
      </c>
      <c r="CR19" s="5">
        <f t="shared" si="2"/>
        <v>1</v>
      </c>
      <c r="CS19" s="6">
        <f t="shared" si="3"/>
        <v>0.76923076923076927</v>
      </c>
      <c r="CT19" s="5">
        <f t="shared" si="4"/>
        <v>0.7</v>
      </c>
      <c r="CU19" s="5">
        <f t="shared" si="5"/>
        <v>0.5</v>
      </c>
      <c r="CV19" s="5">
        <f t="shared" si="6"/>
        <v>0</v>
      </c>
      <c r="CW19" s="5">
        <f t="shared" si="7"/>
        <v>1</v>
      </c>
      <c r="CX19" s="5">
        <f t="shared" si="8"/>
        <v>0</v>
      </c>
      <c r="CY19" s="7"/>
      <c r="CZ19" s="8">
        <f t="shared" si="9"/>
        <v>74</v>
      </c>
      <c r="DA19" s="9">
        <f t="shared" si="10"/>
        <v>0.82222222222222219</v>
      </c>
      <c r="DB19" s="9"/>
      <c r="DC19" s="9"/>
      <c r="DD19" t="str">
        <f t="shared" si="11"/>
        <v>Cimino</v>
      </c>
      <c r="DE19" s="10"/>
      <c r="DF19" s="10"/>
      <c r="DG19" s="10"/>
    </row>
    <row r="20" spans="1:111" s="3" customFormat="1">
      <c r="A20" s="1" t="s">
        <v>34</v>
      </c>
      <c r="B20" s="2" t="s">
        <v>35</v>
      </c>
      <c r="C20" s="3">
        <v>1</v>
      </c>
      <c r="D20" s="3">
        <v>1</v>
      </c>
      <c r="E20" s="3">
        <v>3</v>
      </c>
      <c r="F20" s="3">
        <v>2</v>
      </c>
      <c r="G20" s="3">
        <v>4</v>
      </c>
      <c r="H20" s="3">
        <v>1</v>
      </c>
      <c r="I20" s="3">
        <v>0</v>
      </c>
      <c r="J20" s="3">
        <v>0</v>
      </c>
      <c r="K20" s="3">
        <v>4</v>
      </c>
      <c r="L20" s="3">
        <v>3</v>
      </c>
      <c r="M20" s="3">
        <v>1</v>
      </c>
      <c r="N20" s="3">
        <v>0</v>
      </c>
      <c r="O20" s="3">
        <v>2</v>
      </c>
      <c r="P20" s="3">
        <v>4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</v>
      </c>
      <c r="X20" s="3">
        <v>1</v>
      </c>
      <c r="Y20" s="3">
        <v>2</v>
      </c>
      <c r="Z20" s="3">
        <v>2</v>
      </c>
      <c r="AA20" s="3">
        <v>1</v>
      </c>
      <c r="AB20" s="3">
        <v>2</v>
      </c>
      <c r="AC20" s="3">
        <v>2</v>
      </c>
      <c r="AD20" s="3">
        <v>4</v>
      </c>
      <c r="AE20" s="3">
        <v>1</v>
      </c>
      <c r="AF20" s="3">
        <v>4</v>
      </c>
      <c r="AG20" s="3">
        <v>4</v>
      </c>
      <c r="AH20" s="3">
        <v>4</v>
      </c>
      <c r="AI20" s="3">
        <v>2</v>
      </c>
      <c r="AJ20" s="3">
        <v>1</v>
      </c>
      <c r="AK20" s="3">
        <v>0</v>
      </c>
      <c r="AL20" s="3">
        <v>1</v>
      </c>
      <c r="AM20" s="3">
        <v>1</v>
      </c>
      <c r="AN20" s="3">
        <v>3</v>
      </c>
      <c r="AO20" s="3">
        <v>3</v>
      </c>
      <c r="AP20" s="3">
        <v>1</v>
      </c>
      <c r="AQ20" s="3">
        <v>3</v>
      </c>
      <c r="AR20" s="3">
        <v>4</v>
      </c>
      <c r="AS20" s="3">
        <v>0</v>
      </c>
      <c r="AT20" s="3">
        <v>0</v>
      </c>
      <c r="AU20" s="3">
        <v>4</v>
      </c>
      <c r="AV20" s="3">
        <v>4</v>
      </c>
      <c r="AW20" s="3">
        <v>1</v>
      </c>
      <c r="AX20" s="3">
        <v>1</v>
      </c>
      <c r="AY20" s="3">
        <v>1</v>
      </c>
      <c r="AZ20" s="3">
        <v>3</v>
      </c>
      <c r="BA20" s="3">
        <v>4</v>
      </c>
      <c r="BB20" s="3">
        <v>2</v>
      </c>
      <c r="BC20" s="3">
        <v>0</v>
      </c>
      <c r="BD20" s="3">
        <v>1</v>
      </c>
      <c r="BE20" s="3">
        <v>4</v>
      </c>
      <c r="BF20" s="3">
        <v>4</v>
      </c>
      <c r="BG20" s="3">
        <v>3</v>
      </c>
      <c r="BH20" s="3">
        <v>3</v>
      </c>
      <c r="BI20" s="3">
        <v>0</v>
      </c>
      <c r="BJ20" s="3">
        <v>4</v>
      </c>
      <c r="BK20" s="3">
        <v>1</v>
      </c>
      <c r="BL20" s="3">
        <v>0</v>
      </c>
      <c r="BM20" s="3">
        <v>0</v>
      </c>
      <c r="BN20" s="3">
        <v>0</v>
      </c>
      <c r="BO20" s="3">
        <v>2</v>
      </c>
      <c r="BP20" s="3">
        <v>1</v>
      </c>
      <c r="BQ20" s="3">
        <v>1</v>
      </c>
      <c r="BR20" s="3">
        <v>2</v>
      </c>
      <c r="BS20" s="3">
        <v>2</v>
      </c>
      <c r="BT20" s="3">
        <v>2</v>
      </c>
      <c r="BU20" s="3">
        <v>4</v>
      </c>
      <c r="BV20" s="3">
        <v>0</v>
      </c>
      <c r="BW20" s="3">
        <v>1</v>
      </c>
      <c r="BX20" s="3">
        <v>0</v>
      </c>
      <c r="BY20" s="3">
        <v>1</v>
      </c>
      <c r="BZ20" s="3">
        <v>0</v>
      </c>
      <c r="CA20" s="3">
        <v>1</v>
      </c>
      <c r="CB20" s="3">
        <v>1</v>
      </c>
      <c r="CC20" s="3">
        <v>2</v>
      </c>
      <c r="CD20" s="3">
        <v>3</v>
      </c>
      <c r="CE20" s="3">
        <v>2</v>
      </c>
      <c r="CF20" s="3">
        <v>0</v>
      </c>
      <c r="CG20" s="3">
        <v>0</v>
      </c>
      <c r="CH20" s="3">
        <v>3</v>
      </c>
      <c r="CI20" s="3">
        <v>0</v>
      </c>
      <c r="CJ20" s="3">
        <v>4</v>
      </c>
      <c r="CK20" s="3">
        <v>0</v>
      </c>
      <c r="CL20" s="3">
        <v>1</v>
      </c>
      <c r="CM20" s="3">
        <v>3</v>
      </c>
      <c r="CN20" s="3">
        <v>3</v>
      </c>
      <c r="CO20" s="4"/>
      <c r="CP20" s="5">
        <f t="shared" si="0"/>
        <v>1.75</v>
      </c>
      <c r="CQ20" s="5">
        <f t="shared" si="1"/>
        <v>3.5</v>
      </c>
      <c r="CR20" s="5">
        <f t="shared" si="2"/>
        <v>1.4444444444444444</v>
      </c>
      <c r="CS20" s="6">
        <f t="shared" si="3"/>
        <v>2.3846153846153846</v>
      </c>
      <c r="CT20" s="5">
        <f t="shared" si="4"/>
        <v>1.9</v>
      </c>
      <c r="CU20" s="5">
        <f t="shared" si="5"/>
        <v>1</v>
      </c>
      <c r="CV20" s="5">
        <f t="shared" si="6"/>
        <v>1.4285714285714286</v>
      </c>
      <c r="CW20" s="5">
        <f t="shared" si="7"/>
        <v>0.33333333333333331</v>
      </c>
      <c r="CX20" s="5">
        <f t="shared" si="8"/>
        <v>0.8</v>
      </c>
      <c r="CY20" s="7"/>
      <c r="CZ20" s="8">
        <f t="shared" si="9"/>
        <v>153</v>
      </c>
      <c r="DA20" s="9">
        <f t="shared" si="10"/>
        <v>1.7</v>
      </c>
      <c r="DB20" s="9"/>
      <c r="DC20" s="9"/>
      <c r="DD20" t="str">
        <f t="shared" si="11"/>
        <v>Di Fiore</v>
      </c>
      <c r="DE20" s="10"/>
      <c r="DF20" s="10"/>
      <c r="DG20" s="10"/>
    </row>
    <row r="21" spans="1:111" s="3" customFormat="1">
      <c r="A21" s="1" t="s">
        <v>36</v>
      </c>
      <c r="B21" s="2" t="s">
        <v>35</v>
      </c>
      <c r="C21" s="3">
        <v>0</v>
      </c>
      <c r="D21" s="3">
        <v>1</v>
      </c>
      <c r="E21" s="3">
        <v>0</v>
      </c>
      <c r="F21" s="3">
        <v>0</v>
      </c>
      <c r="G21" s="3">
        <v>3</v>
      </c>
      <c r="H21" s="3">
        <v>1</v>
      </c>
      <c r="I21" s="3">
        <v>0</v>
      </c>
      <c r="J21" s="3">
        <v>0</v>
      </c>
      <c r="K21" s="3">
        <v>2</v>
      </c>
      <c r="L21" s="3">
        <v>2</v>
      </c>
      <c r="M21" s="3">
        <v>1</v>
      </c>
      <c r="N21" s="3">
        <v>0</v>
      </c>
      <c r="O21" s="3">
        <v>2</v>
      </c>
      <c r="P21" s="3">
        <v>1</v>
      </c>
      <c r="Q21" s="3">
        <v>0</v>
      </c>
      <c r="R21" s="3">
        <v>0</v>
      </c>
      <c r="S21" s="3">
        <v>0</v>
      </c>
      <c r="T21" s="3">
        <v>0</v>
      </c>
      <c r="U21" s="3">
        <v>1</v>
      </c>
      <c r="V21" s="3">
        <v>0</v>
      </c>
      <c r="W21" s="3">
        <v>1</v>
      </c>
      <c r="X21" s="3">
        <v>0</v>
      </c>
      <c r="Y21" s="3">
        <v>1</v>
      </c>
      <c r="Z21" s="3">
        <v>1</v>
      </c>
      <c r="AA21" s="3">
        <v>1</v>
      </c>
      <c r="AB21" s="3">
        <v>2</v>
      </c>
      <c r="AC21" s="3">
        <v>1</v>
      </c>
      <c r="AD21" s="3">
        <v>2</v>
      </c>
      <c r="AE21" s="3">
        <v>0</v>
      </c>
      <c r="AF21" s="3">
        <v>0</v>
      </c>
      <c r="AG21" s="3">
        <v>2</v>
      </c>
      <c r="AH21" s="3">
        <v>3</v>
      </c>
      <c r="AI21" s="3">
        <v>1</v>
      </c>
      <c r="AJ21" s="3">
        <v>1</v>
      </c>
      <c r="AK21" s="3">
        <v>0</v>
      </c>
      <c r="AL21" s="3">
        <v>0</v>
      </c>
      <c r="AM21" s="3">
        <v>0</v>
      </c>
      <c r="AN21" s="3">
        <v>3</v>
      </c>
      <c r="AO21" s="3">
        <v>2</v>
      </c>
      <c r="AP21" s="3">
        <v>0</v>
      </c>
      <c r="AQ21" s="3">
        <v>1</v>
      </c>
      <c r="AR21" s="3">
        <v>1</v>
      </c>
      <c r="AS21" s="3">
        <v>0</v>
      </c>
      <c r="AT21" s="3">
        <v>0</v>
      </c>
      <c r="AU21" s="3">
        <v>2</v>
      </c>
      <c r="AV21" s="3">
        <v>3</v>
      </c>
      <c r="AW21" s="3">
        <v>1</v>
      </c>
      <c r="AX21" s="3">
        <v>0</v>
      </c>
      <c r="AY21" s="3">
        <v>1</v>
      </c>
      <c r="AZ21" s="3">
        <v>1</v>
      </c>
      <c r="BA21" s="3">
        <v>2</v>
      </c>
      <c r="BB21" s="3">
        <v>2</v>
      </c>
      <c r="BC21" s="3">
        <v>0</v>
      </c>
      <c r="BD21" s="3">
        <v>0</v>
      </c>
      <c r="BE21" s="3">
        <v>2</v>
      </c>
      <c r="BF21" s="3">
        <v>1</v>
      </c>
      <c r="BG21" s="3">
        <v>1</v>
      </c>
      <c r="BH21" s="3">
        <v>1</v>
      </c>
      <c r="BI21" s="3">
        <v>0</v>
      </c>
      <c r="BJ21" s="3">
        <v>0</v>
      </c>
      <c r="BK21" s="3">
        <v>1</v>
      </c>
      <c r="BL21" s="3">
        <v>0</v>
      </c>
      <c r="BM21" s="3">
        <v>0</v>
      </c>
      <c r="BN21" s="3">
        <v>1</v>
      </c>
      <c r="BO21" s="3">
        <v>0</v>
      </c>
      <c r="BP21" s="3">
        <v>0</v>
      </c>
      <c r="BQ21" s="3">
        <v>1</v>
      </c>
      <c r="BR21" s="3">
        <v>2</v>
      </c>
      <c r="BS21" s="3">
        <v>1</v>
      </c>
      <c r="BT21" s="3">
        <v>0</v>
      </c>
      <c r="BU21" s="3">
        <v>2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1</v>
      </c>
      <c r="CD21" s="3">
        <v>0</v>
      </c>
      <c r="CE21" s="3">
        <v>1</v>
      </c>
      <c r="CF21" s="3">
        <v>0</v>
      </c>
      <c r="CG21" s="3">
        <v>0</v>
      </c>
      <c r="CH21" s="3">
        <v>0</v>
      </c>
      <c r="CI21" s="3">
        <v>1</v>
      </c>
      <c r="CJ21" s="3">
        <v>0</v>
      </c>
      <c r="CK21" s="3">
        <v>0</v>
      </c>
      <c r="CL21" s="3">
        <v>0</v>
      </c>
      <c r="CM21" s="3">
        <v>1</v>
      </c>
      <c r="CN21" s="3">
        <v>0</v>
      </c>
      <c r="CO21" s="4"/>
      <c r="CP21" s="5">
        <f t="shared" si="0"/>
        <v>0.58333333333333337</v>
      </c>
      <c r="CQ21" s="5">
        <f t="shared" si="1"/>
        <v>1.8</v>
      </c>
      <c r="CR21" s="5">
        <f t="shared" si="2"/>
        <v>0.66666666666666663</v>
      </c>
      <c r="CS21" s="6">
        <f t="shared" si="3"/>
        <v>1.0769230769230769</v>
      </c>
      <c r="CT21" s="5">
        <f t="shared" si="4"/>
        <v>0.6</v>
      </c>
      <c r="CU21" s="5">
        <f t="shared" si="5"/>
        <v>0.66666666666666663</v>
      </c>
      <c r="CV21" s="5">
        <f t="shared" si="6"/>
        <v>0.7142857142857143</v>
      </c>
      <c r="CW21" s="5">
        <f t="shared" si="7"/>
        <v>0.33333333333333331</v>
      </c>
      <c r="CX21" s="5">
        <f t="shared" si="8"/>
        <v>0.1</v>
      </c>
      <c r="CY21" s="7"/>
      <c r="CZ21" s="8">
        <f t="shared" si="9"/>
        <v>66</v>
      </c>
      <c r="DA21" s="9">
        <f t="shared" si="10"/>
        <v>0.73333333333333328</v>
      </c>
      <c r="DB21" s="9"/>
      <c r="DC21" s="9"/>
      <c r="DD21" t="str">
        <f t="shared" si="11"/>
        <v xml:space="preserve">Di Fiore </v>
      </c>
    </row>
    <row r="22" spans="1:111" s="3" customFormat="1">
      <c r="A22" s="1" t="s">
        <v>37</v>
      </c>
      <c r="B22" s="2" t="s">
        <v>38</v>
      </c>
      <c r="C22" s="3">
        <v>2</v>
      </c>
      <c r="D22" s="3">
        <v>2</v>
      </c>
      <c r="E22" s="3">
        <v>3</v>
      </c>
      <c r="F22" s="3">
        <v>0</v>
      </c>
      <c r="G22" s="3">
        <v>4</v>
      </c>
      <c r="H22" s="3">
        <v>2</v>
      </c>
      <c r="I22" s="3">
        <v>0</v>
      </c>
      <c r="J22" s="3">
        <v>0</v>
      </c>
      <c r="K22" s="3">
        <v>4</v>
      </c>
      <c r="L22" s="3">
        <v>2</v>
      </c>
      <c r="M22" s="3">
        <v>4</v>
      </c>
      <c r="N22" s="3">
        <v>0</v>
      </c>
      <c r="O22" s="3">
        <v>0</v>
      </c>
      <c r="P22" s="3">
        <v>3</v>
      </c>
      <c r="Q22" s="3">
        <v>0</v>
      </c>
      <c r="R22" s="3">
        <v>0</v>
      </c>
      <c r="S22" s="3">
        <v>0</v>
      </c>
      <c r="T22" s="3">
        <v>2</v>
      </c>
      <c r="U22" s="3">
        <v>0</v>
      </c>
      <c r="V22" s="3">
        <v>1</v>
      </c>
      <c r="W22" s="3">
        <v>0</v>
      </c>
      <c r="X22" s="3">
        <v>1</v>
      </c>
      <c r="Y22" s="3">
        <v>0</v>
      </c>
      <c r="Z22" s="3">
        <v>1</v>
      </c>
      <c r="AA22" s="3">
        <v>0</v>
      </c>
      <c r="AB22" s="3">
        <v>0</v>
      </c>
      <c r="AC22" s="3">
        <v>0</v>
      </c>
      <c r="AD22" s="3">
        <v>1</v>
      </c>
      <c r="AE22" s="3">
        <v>3</v>
      </c>
      <c r="AF22" s="3">
        <v>4</v>
      </c>
      <c r="AG22" s="3">
        <v>1</v>
      </c>
      <c r="AH22" s="3">
        <v>4</v>
      </c>
      <c r="AI22" s="3">
        <v>0</v>
      </c>
      <c r="AJ22" s="3">
        <v>1</v>
      </c>
      <c r="AK22" s="3">
        <v>0</v>
      </c>
      <c r="AL22" s="3">
        <v>1</v>
      </c>
      <c r="AM22" s="3">
        <v>1</v>
      </c>
      <c r="AN22" s="3">
        <v>2</v>
      </c>
      <c r="AO22" s="3">
        <v>0</v>
      </c>
      <c r="AP22" s="3">
        <v>0</v>
      </c>
      <c r="AQ22" s="3">
        <v>1</v>
      </c>
      <c r="AR22" s="3">
        <v>1</v>
      </c>
      <c r="AS22" s="3">
        <v>0</v>
      </c>
      <c r="AT22" s="3">
        <v>1</v>
      </c>
      <c r="AU22" s="3">
        <v>0</v>
      </c>
      <c r="AV22" s="3">
        <v>1</v>
      </c>
      <c r="AW22" s="3">
        <v>0</v>
      </c>
      <c r="AX22" s="3">
        <v>0</v>
      </c>
      <c r="AY22" s="3">
        <v>2</v>
      </c>
      <c r="AZ22" s="3">
        <v>0</v>
      </c>
      <c r="BA22" s="3">
        <v>0</v>
      </c>
      <c r="BB22" s="3">
        <v>1</v>
      </c>
      <c r="BC22" s="3">
        <v>0</v>
      </c>
      <c r="BD22" s="3">
        <v>3</v>
      </c>
      <c r="BE22" s="3">
        <v>1</v>
      </c>
      <c r="BF22" s="3">
        <v>3</v>
      </c>
      <c r="BG22" s="3">
        <v>1</v>
      </c>
      <c r="BH22" s="3">
        <v>1</v>
      </c>
      <c r="BI22" s="3">
        <v>0</v>
      </c>
      <c r="BJ22" s="3">
        <v>4</v>
      </c>
      <c r="BK22" s="3">
        <v>1</v>
      </c>
      <c r="BL22" s="3">
        <v>0</v>
      </c>
      <c r="BM22" s="3">
        <v>0</v>
      </c>
      <c r="BN22" s="3">
        <v>3</v>
      </c>
      <c r="BO22" s="3">
        <v>0</v>
      </c>
      <c r="BP22" s="3">
        <v>4</v>
      </c>
      <c r="BQ22" s="3">
        <v>0</v>
      </c>
      <c r="BR22" s="3">
        <v>0</v>
      </c>
      <c r="BS22" s="3">
        <v>1</v>
      </c>
      <c r="BT22" s="3">
        <v>0</v>
      </c>
      <c r="BU22" s="3">
        <v>2</v>
      </c>
      <c r="BV22" s="3">
        <v>0</v>
      </c>
      <c r="BW22" s="3">
        <v>0</v>
      </c>
      <c r="BX22" s="3">
        <v>2</v>
      </c>
      <c r="BY22" s="3">
        <v>3</v>
      </c>
      <c r="BZ22" s="3">
        <v>0</v>
      </c>
      <c r="CA22" s="3">
        <v>1</v>
      </c>
      <c r="CB22" s="3">
        <v>0</v>
      </c>
      <c r="CC22" s="3">
        <v>2</v>
      </c>
      <c r="CD22" s="3">
        <v>0</v>
      </c>
      <c r="CE22" s="3">
        <v>0</v>
      </c>
      <c r="CF22" s="3">
        <v>0</v>
      </c>
      <c r="CG22" s="3">
        <v>0</v>
      </c>
      <c r="CH22" s="3">
        <v>3</v>
      </c>
      <c r="CI22" s="3">
        <v>0</v>
      </c>
      <c r="CJ22" s="3">
        <v>1</v>
      </c>
      <c r="CK22" s="3">
        <v>1</v>
      </c>
      <c r="CL22" s="3">
        <v>1</v>
      </c>
      <c r="CM22" s="3">
        <v>2</v>
      </c>
      <c r="CN22" s="3">
        <v>3</v>
      </c>
      <c r="CO22" s="4"/>
      <c r="CP22" s="5">
        <f t="shared" si="0"/>
        <v>0.83333333333333337</v>
      </c>
      <c r="CQ22" s="5">
        <f t="shared" si="1"/>
        <v>1.4</v>
      </c>
      <c r="CR22" s="5">
        <f t="shared" si="2"/>
        <v>0.88888888888888884</v>
      </c>
      <c r="CS22" s="6">
        <f t="shared" si="3"/>
        <v>2.1538461538461537</v>
      </c>
      <c r="CT22" s="5">
        <f t="shared" si="4"/>
        <v>0.4</v>
      </c>
      <c r="CU22" s="5">
        <f t="shared" si="5"/>
        <v>1.1666666666666667</v>
      </c>
      <c r="CV22" s="5">
        <f t="shared" si="6"/>
        <v>0.42857142857142855</v>
      </c>
      <c r="CW22" s="5">
        <f t="shared" si="7"/>
        <v>0.33333333333333331</v>
      </c>
      <c r="CX22" s="5">
        <f t="shared" si="8"/>
        <v>0.9</v>
      </c>
      <c r="CY22" s="7"/>
      <c r="CZ22" s="8">
        <f t="shared" si="9"/>
        <v>99</v>
      </c>
      <c r="DA22" s="9">
        <f t="shared" si="10"/>
        <v>1.1000000000000001</v>
      </c>
      <c r="DB22" s="9"/>
      <c r="DC22" s="9"/>
      <c r="DD22" t="str">
        <f t="shared" si="11"/>
        <v xml:space="preserve">Marini </v>
      </c>
    </row>
    <row r="23" spans="1:111" s="3" customFormat="1">
      <c r="A23" s="1" t="s">
        <v>37</v>
      </c>
      <c r="B23" s="2" t="s">
        <v>38</v>
      </c>
      <c r="C23" s="3">
        <v>1</v>
      </c>
      <c r="D23" s="3">
        <v>0</v>
      </c>
      <c r="E23" s="3">
        <v>0</v>
      </c>
      <c r="F23" s="3">
        <v>0</v>
      </c>
      <c r="G23" s="3">
        <v>3</v>
      </c>
      <c r="H23" s="3">
        <v>2</v>
      </c>
      <c r="I23" s="3">
        <v>0</v>
      </c>
      <c r="J23" s="3">
        <v>0</v>
      </c>
      <c r="K23" s="3">
        <v>4</v>
      </c>
      <c r="L23" s="3">
        <v>2</v>
      </c>
      <c r="M23" s="3">
        <v>2</v>
      </c>
      <c r="N23" s="3">
        <v>0</v>
      </c>
      <c r="O23" s="3">
        <v>0</v>
      </c>
      <c r="P23" s="3">
        <v>1</v>
      </c>
      <c r="Q23" s="3">
        <v>0</v>
      </c>
      <c r="R23" s="3">
        <v>0</v>
      </c>
      <c r="S23" s="3">
        <v>0</v>
      </c>
      <c r="T23" s="3">
        <v>0</v>
      </c>
      <c r="U23" s="3">
        <v>1</v>
      </c>
      <c r="V23" s="3">
        <v>0</v>
      </c>
      <c r="W23" s="3">
        <v>1</v>
      </c>
      <c r="X23" s="3">
        <v>0</v>
      </c>
      <c r="Y23" s="3">
        <v>0</v>
      </c>
      <c r="Z23" s="3">
        <v>1</v>
      </c>
      <c r="AA23" s="3">
        <v>0</v>
      </c>
      <c r="AB23" s="3">
        <v>1</v>
      </c>
      <c r="AC23" s="3">
        <v>2</v>
      </c>
      <c r="AD23" s="3">
        <v>1</v>
      </c>
      <c r="AE23" s="3">
        <v>2</v>
      </c>
      <c r="AF23" s="3">
        <v>3</v>
      </c>
      <c r="AG23" s="3">
        <v>2</v>
      </c>
      <c r="AH23" s="3">
        <v>3</v>
      </c>
      <c r="AI23" s="3">
        <v>0</v>
      </c>
      <c r="AJ23" s="3">
        <v>1</v>
      </c>
      <c r="AK23" s="3">
        <v>0</v>
      </c>
      <c r="AL23" s="3">
        <v>2</v>
      </c>
      <c r="AM23" s="3">
        <v>2</v>
      </c>
      <c r="AN23" s="3">
        <v>3</v>
      </c>
      <c r="AO23" s="3">
        <v>0</v>
      </c>
      <c r="AP23" s="3">
        <v>0</v>
      </c>
      <c r="AQ23" s="3">
        <v>2</v>
      </c>
      <c r="AR23" s="3">
        <v>2</v>
      </c>
      <c r="AS23" s="3">
        <v>0</v>
      </c>
      <c r="AT23" s="3">
        <v>1</v>
      </c>
      <c r="AU23" s="3">
        <v>1</v>
      </c>
      <c r="AV23" s="3">
        <v>1</v>
      </c>
      <c r="AW23" s="3">
        <v>0</v>
      </c>
      <c r="AX23" s="3">
        <v>0</v>
      </c>
      <c r="AY23" s="3">
        <v>2</v>
      </c>
      <c r="AZ23" s="3">
        <v>0</v>
      </c>
      <c r="BA23" s="3">
        <v>0</v>
      </c>
      <c r="BB23" s="3">
        <v>2</v>
      </c>
      <c r="BC23" s="3">
        <v>0</v>
      </c>
      <c r="BD23" s="3">
        <v>1</v>
      </c>
      <c r="BE23" s="3">
        <v>1</v>
      </c>
      <c r="BF23" s="3">
        <v>1</v>
      </c>
      <c r="BG23" s="3">
        <v>1</v>
      </c>
      <c r="BH23" s="3">
        <v>1</v>
      </c>
      <c r="BI23" s="3">
        <v>0</v>
      </c>
      <c r="BJ23" s="3">
        <v>2</v>
      </c>
      <c r="BK23" s="3">
        <v>1</v>
      </c>
      <c r="BL23" s="3">
        <v>0</v>
      </c>
      <c r="BM23" s="3">
        <v>0</v>
      </c>
      <c r="BN23" s="3">
        <v>4</v>
      </c>
      <c r="BO23" s="3">
        <v>0</v>
      </c>
      <c r="BP23" s="3">
        <v>0</v>
      </c>
      <c r="BQ23" s="3">
        <v>0</v>
      </c>
      <c r="BR23" s="3">
        <v>2</v>
      </c>
      <c r="BS23" s="3">
        <v>1</v>
      </c>
      <c r="BT23" s="3">
        <v>0</v>
      </c>
      <c r="BU23" s="3">
        <v>1</v>
      </c>
      <c r="BV23" s="3">
        <v>0</v>
      </c>
      <c r="BW23" s="3">
        <v>0</v>
      </c>
      <c r="BX23" s="3">
        <v>2</v>
      </c>
      <c r="BY23" s="3">
        <v>1</v>
      </c>
      <c r="BZ23" s="3">
        <v>0</v>
      </c>
      <c r="CA23" s="3">
        <v>1</v>
      </c>
      <c r="CB23" s="3">
        <v>0</v>
      </c>
      <c r="CC23" s="3">
        <v>2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1</v>
      </c>
      <c r="CK23" s="3">
        <v>1</v>
      </c>
      <c r="CL23" s="3">
        <v>0</v>
      </c>
      <c r="CM23" s="3">
        <v>1</v>
      </c>
      <c r="CN23" s="3">
        <v>3</v>
      </c>
      <c r="CO23" s="4"/>
      <c r="CP23" s="5">
        <f t="shared" si="0"/>
        <v>0.91666666666666663</v>
      </c>
      <c r="CQ23" s="5">
        <f t="shared" si="1"/>
        <v>1.3</v>
      </c>
      <c r="CR23" s="5">
        <f t="shared" si="2"/>
        <v>1.3333333333333333</v>
      </c>
      <c r="CS23" s="6">
        <f t="shared" si="3"/>
        <v>1.4615384615384615</v>
      </c>
      <c r="CT23" s="5">
        <f t="shared" si="4"/>
        <v>0.2</v>
      </c>
      <c r="CU23" s="5">
        <f t="shared" si="5"/>
        <v>0.83333333333333337</v>
      </c>
      <c r="CV23" s="5">
        <f t="shared" si="6"/>
        <v>0.14285714285714285</v>
      </c>
      <c r="CW23" s="5">
        <f t="shared" si="7"/>
        <v>0.33333333333333331</v>
      </c>
      <c r="CX23" s="5">
        <f t="shared" si="8"/>
        <v>0.5</v>
      </c>
      <c r="CY23" s="7"/>
      <c r="CZ23" s="8">
        <f t="shared" si="9"/>
        <v>79</v>
      </c>
      <c r="DA23" s="9">
        <f t="shared" si="10"/>
        <v>0.87777777777777777</v>
      </c>
      <c r="DB23" s="9"/>
      <c r="DC23" s="9"/>
      <c r="DD23" t="str">
        <f t="shared" si="11"/>
        <v xml:space="preserve">Marini </v>
      </c>
    </row>
    <row r="24" spans="1:111" s="3" customFormat="1">
      <c r="A24" s="1" t="s">
        <v>39</v>
      </c>
      <c r="B24" s="2" t="s">
        <v>40</v>
      </c>
      <c r="C24" s="3">
        <v>0</v>
      </c>
      <c r="D24" s="3">
        <v>2</v>
      </c>
      <c r="E24" s="3">
        <v>2</v>
      </c>
      <c r="F24" s="3">
        <v>0</v>
      </c>
      <c r="G24" s="3">
        <v>2</v>
      </c>
      <c r="H24" s="3">
        <v>1</v>
      </c>
      <c r="I24" s="3">
        <v>0</v>
      </c>
      <c r="J24" s="3">
        <v>1</v>
      </c>
      <c r="K24" s="3">
        <v>0</v>
      </c>
      <c r="L24" s="3">
        <v>1</v>
      </c>
      <c r="M24" s="3">
        <v>2</v>
      </c>
      <c r="N24" s="3">
        <v>0</v>
      </c>
      <c r="O24" s="3">
        <v>0</v>
      </c>
      <c r="P24" s="3">
        <v>3</v>
      </c>
      <c r="Q24" s="3">
        <v>0</v>
      </c>
      <c r="R24" s="3">
        <v>0</v>
      </c>
      <c r="S24" s="3">
        <v>0</v>
      </c>
      <c r="T24" s="3">
        <v>1</v>
      </c>
      <c r="U24" s="3">
        <v>0</v>
      </c>
      <c r="V24" s="3">
        <v>1</v>
      </c>
      <c r="W24" s="3">
        <v>1</v>
      </c>
      <c r="X24" s="3">
        <v>0</v>
      </c>
      <c r="Y24" s="3">
        <v>2</v>
      </c>
      <c r="Z24" s="3">
        <v>0</v>
      </c>
      <c r="AA24" s="3">
        <v>2</v>
      </c>
      <c r="AB24" s="3">
        <v>1</v>
      </c>
      <c r="AC24" s="3">
        <v>3</v>
      </c>
      <c r="AD24" s="3">
        <v>1</v>
      </c>
      <c r="AE24" s="3">
        <v>3</v>
      </c>
      <c r="AF24" s="3">
        <v>1</v>
      </c>
      <c r="AG24" s="3">
        <v>2</v>
      </c>
      <c r="AH24" s="3">
        <v>2</v>
      </c>
      <c r="AI24" s="3">
        <v>2</v>
      </c>
      <c r="AJ24" s="3">
        <v>1</v>
      </c>
      <c r="AK24" s="3">
        <v>0</v>
      </c>
      <c r="AL24" s="3">
        <v>1</v>
      </c>
      <c r="AM24" s="3">
        <v>1</v>
      </c>
      <c r="AN24" s="3">
        <v>1</v>
      </c>
      <c r="AO24" s="3">
        <v>0</v>
      </c>
      <c r="AP24" s="3">
        <v>0</v>
      </c>
      <c r="AQ24" s="3">
        <v>1</v>
      </c>
      <c r="AR24" s="3">
        <v>2</v>
      </c>
      <c r="AS24" s="3">
        <v>1</v>
      </c>
      <c r="AT24" s="3">
        <v>2</v>
      </c>
      <c r="AU24" s="3">
        <v>1</v>
      </c>
      <c r="AV24" s="3">
        <v>2</v>
      </c>
      <c r="AW24" s="3">
        <v>1</v>
      </c>
      <c r="AX24" s="3">
        <v>2</v>
      </c>
      <c r="AY24" s="3">
        <v>0</v>
      </c>
      <c r="AZ24" s="3">
        <v>1</v>
      </c>
      <c r="BA24" s="3">
        <v>0</v>
      </c>
      <c r="BB24" s="3">
        <v>0</v>
      </c>
      <c r="BC24" s="3">
        <v>0</v>
      </c>
      <c r="BD24" s="3">
        <v>1</v>
      </c>
      <c r="BE24" s="3">
        <v>1</v>
      </c>
      <c r="BF24" s="3">
        <v>2</v>
      </c>
      <c r="BG24" s="3">
        <v>1</v>
      </c>
      <c r="BH24" s="3">
        <v>1</v>
      </c>
      <c r="BI24" s="3">
        <v>0</v>
      </c>
      <c r="BJ24" s="3">
        <v>3</v>
      </c>
      <c r="BK24" s="3">
        <v>2</v>
      </c>
      <c r="BL24" s="3">
        <v>1</v>
      </c>
      <c r="BM24" s="3">
        <v>0</v>
      </c>
      <c r="BN24" s="3">
        <v>2</v>
      </c>
      <c r="BO24" s="3">
        <v>0</v>
      </c>
      <c r="BP24" s="3">
        <v>1</v>
      </c>
      <c r="BQ24" s="3">
        <v>0</v>
      </c>
      <c r="BR24" s="3">
        <v>1</v>
      </c>
      <c r="BS24" s="3">
        <v>0</v>
      </c>
      <c r="BT24" s="3">
        <v>1</v>
      </c>
      <c r="BU24" s="3">
        <v>1</v>
      </c>
      <c r="BV24" s="3">
        <v>0</v>
      </c>
      <c r="BW24" s="3">
        <v>0</v>
      </c>
      <c r="BX24" s="3">
        <v>1</v>
      </c>
      <c r="BY24" s="3">
        <v>2</v>
      </c>
      <c r="BZ24" s="3">
        <v>1</v>
      </c>
      <c r="CA24" s="3">
        <v>2</v>
      </c>
      <c r="CB24" s="3">
        <v>0</v>
      </c>
      <c r="CC24" s="3">
        <v>1</v>
      </c>
      <c r="CD24" s="3">
        <v>0</v>
      </c>
      <c r="CE24" s="3">
        <v>0</v>
      </c>
      <c r="CF24" s="3">
        <v>0</v>
      </c>
      <c r="CG24" s="3">
        <v>2</v>
      </c>
      <c r="CH24" s="3">
        <v>1</v>
      </c>
      <c r="CI24" s="3">
        <v>1</v>
      </c>
      <c r="CJ24" s="3">
        <v>2</v>
      </c>
      <c r="CK24" s="3">
        <v>0</v>
      </c>
      <c r="CL24" s="3">
        <v>1</v>
      </c>
      <c r="CM24" s="3">
        <v>2</v>
      </c>
      <c r="CN24" s="3">
        <v>1</v>
      </c>
      <c r="CO24" s="4"/>
      <c r="CP24" s="5">
        <f t="shared" si="0"/>
        <v>0.83333333333333337</v>
      </c>
      <c r="CQ24" s="5">
        <f t="shared" si="1"/>
        <v>0.9</v>
      </c>
      <c r="CR24" s="5">
        <f t="shared" si="2"/>
        <v>0.88888888888888884</v>
      </c>
      <c r="CS24" s="6">
        <f t="shared" si="3"/>
        <v>1.3846153846153846</v>
      </c>
      <c r="CT24" s="5">
        <f t="shared" si="4"/>
        <v>0.9</v>
      </c>
      <c r="CU24" s="5">
        <f t="shared" si="5"/>
        <v>0.5</v>
      </c>
      <c r="CV24" s="5">
        <f t="shared" si="6"/>
        <v>1</v>
      </c>
      <c r="CW24" s="5">
        <f t="shared" si="7"/>
        <v>1.1666666666666667</v>
      </c>
      <c r="CX24" s="5">
        <f t="shared" si="8"/>
        <v>0.7</v>
      </c>
      <c r="CY24" s="7"/>
      <c r="CZ24" s="8">
        <f t="shared" si="9"/>
        <v>88</v>
      </c>
      <c r="DA24" s="9">
        <f t="shared" si="10"/>
        <v>0.97777777777777775</v>
      </c>
      <c r="DB24" s="9"/>
      <c r="DC24" s="9"/>
      <c r="DD24" t="str">
        <f t="shared" si="11"/>
        <v>Pacioni</v>
      </c>
    </row>
    <row r="25" spans="1:111" s="3" customFormat="1">
      <c r="A25" s="1" t="s">
        <v>39</v>
      </c>
      <c r="B25" s="2" t="s">
        <v>40</v>
      </c>
      <c r="C25" s="3">
        <v>1</v>
      </c>
      <c r="D25" s="3">
        <v>1</v>
      </c>
      <c r="E25" s="3">
        <v>2</v>
      </c>
      <c r="F25" s="3">
        <v>0</v>
      </c>
      <c r="G25" s="3">
        <v>1</v>
      </c>
      <c r="H25" s="3">
        <v>1</v>
      </c>
      <c r="I25" s="3">
        <v>0</v>
      </c>
      <c r="J25" s="3">
        <v>0</v>
      </c>
      <c r="K25" s="3">
        <v>1</v>
      </c>
      <c r="L25" s="3">
        <v>0</v>
      </c>
      <c r="M25" s="3">
        <v>1</v>
      </c>
      <c r="N25" s="3">
        <v>0</v>
      </c>
      <c r="O25" s="3">
        <v>0</v>
      </c>
      <c r="P25" s="3">
        <v>1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1</v>
      </c>
      <c r="Z25" s="3">
        <v>0</v>
      </c>
      <c r="AA25" s="3">
        <v>0</v>
      </c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1</v>
      </c>
      <c r="AI25" s="3">
        <v>1</v>
      </c>
      <c r="AJ25" s="3">
        <v>1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3">
        <v>1</v>
      </c>
      <c r="AR25" s="3">
        <v>1</v>
      </c>
      <c r="AS25" s="3">
        <v>1</v>
      </c>
      <c r="AT25" s="3">
        <v>2</v>
      </c>
      <c r="AU25" s="3">
        <v>0</v>
      </c>
      <c r="AV25" s="3">
        <v>1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3">
        <v>0</v>
      </c>
      <c r="BG25" s="3">
        <v>2</v>
      </c>
      <c r="BH25" s="3">
        <v>0</v>
      </c>
      <c r="BI25" s="3">
        <v>0</v>
      </c>
      <c r="BJ25" s="3">
        <v>1</v>
      </c>
      <c r="BK25" s="3">
        <v>1</v>
      </c>
      <c r="BL25" s="3">
        <v>0</v>
      </c>
      <c r="BM25" s="3">
        <v>0</v>
      </c>
      <c r="BN25" s="3">
        <v>2</v>
      </c>
      <c r="BO25" s="3">
        <v>0</v>
      </c>
      <c r="BP25" s="3">
        <v>1</v>
      </c>
      <c r="BQ25" s="3">
        <v>0</v>
      </c>
      <c r="BR25" s="3">
        <v>1</v>
      </c>
      <c r="BS25" s="3">
        <v>0</v>
      </c>
      <c r="BT25" s="3">
        <v>0</v>
      </c>
      <c r="BU25" s="3">
        <v>0</v>
      </c>
      <c r="BV25" s="3">
        <v>0</v>
      </c>
      <c r="BW25" s="3">
        <v>0</v>
      </c>
      <c r="BX25" s="3">
        <v>1</v>
      </c>
      <c r="BY25" s="3">
        <v>0</v>
      </c>
      <c r="BZ25" s="3">
        <v>1</v>
      </c>
      <c r="CA25" s="3">
        <v>1</v>
      </c>
      <c r="CB25" s="3">
        <v>0</v>
      </c>
      <c r="CC25" s="3">
        <v>1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3">
        <v>1</v>
      </c>
      <c r="CJ25" s="3">
        <v>2</v>
      </c>
      <c r="CK25" s="3">
        <v>0</v>
      </c>
      <c r="CL25" s="3">
        <v>0</v>
      </c>
      <c r="CM25" s="3">
        <v>1</v>
      </c>
      <c r="CN25" s="3">
        <v>0</v>
      </c>
      <c r="CO25" s="4"/>
      <c r="CP25" s="5">
        <f t="shared" si="0"/>
        <v>0.25</v>
      </c>
      <c r="CQ25" s="5">
        <f t="shared" si="1"/>
        <v>0.5</v>
      </c>
      <c r="CR25" s="5">
        <f t="shared" si="2"/>
        <v>0.44444444444444442</v>
      </c>
      <c r="CS25" s="6">
        <f t="shared" si="3"/>
        <v>0.46153846153846156</v>
      </c>
      <c r="CT25" s="5">
        <f t="shared" si="4"/>
        <v>0.7</v>
      </c>
      <c r="CU25" s="5">
        <f t="shared" si="5"/>
        <v>0.33333333333333331</v>
      </c>
      <c r="CV25" s="5">
        <f t="shared" si="6"/>
        <v>0</v>
      </c>
      <c r="CW25" s="5">
        <f t="shared" si="7"/>
        <v>0.5</v>
      </c>
      <c r="CX25" s="5">
        <f t="shared" si="8"/>
        <v>0.2</v>
      </c>
      <c r="CY25" s="7"/>
      <c r="CZ25" s="8">
        <f t="shared" si="9"/>
        <v>39</v>
      </c>
      <c r="DA25" s="9">
        <f t="shared" si="10"/>
        <v>0.43333333333333335</v>
      </c>
      <c r="DB25" s="9"/>
      <c r="DC25" s="9"/>
      <c r="DD25" t="str">
        <f t="shared" si="11"/>
        <v>Pacioni</v>
      </c>
    </row>
    <row r="26" spans="1:111" s="3" customFormat="1">
      <c r="A26" s="1" t="s">
        <v>41</v>
      </c>
      <c r="B26" s="2" t="s">
        <v>23</v>
      </c>
      <c r="C26" s="3">
        <v>2</v>
      </c>
      <c r="D26" s="3">
        <v>2</v>
      </c>
      <c r="E26" s="3">
        <v>2</v>
      </c>
      <c r="F26" s="3">
        <v>1</v>
      </c>
      <c r="G26" s="3">
        <v>0</v>
      </c>
      <c r="H26" s="3">
        <v>1</v>
      </c>
      <c r="I26" s="3">
        <v>0</v>
      </c>
      <c r="J26" s="3">
        <v>0</v>
      </c>
      <c r="K26" s="3">
        <v>3</v>
      </c>
      <c r="L26" s="3">
        <v>2</v>
      </c>
      <c r="M26" s="3">
        <v>3</v>
      </c>
      <c r="N26" s="3">
        <v>2</v>
      </c>
      <c r="O26" s="3">
        <v>0</v>
      </c>
      <c r="P26" s="3">
        <v>4</v>
      </c>
      <c r="Q26" s="3">
        <v>0</v>
      </c>
      <c r="R26" s="3">
        <v>0</v>
      </c>
      <c r="S26" s="3">
        <v>1</v>
      </c>
      <c r="T26" s="3">
        <v>2</v>
      </c>
      <c r="U26" s="3">
        <v>0</v>
      </c>
      <c r="V26" s="3">
        <v>0</v>
      </c>
      <c r="W26" s="3">
        <v>0</v>
      </c>
      <c r="X26" s="3">
        <v>1</v>
      </c>
      <c r="Y26" s="3">
        <v>0</v>
      </c>
      <c r="Z26" s="3">
        <v>1</v>
      </c>
      <c r="AA26" s="3">
        <v>0</v>
      </c>
      <c r="AB26" s="3">
        <v>0</v>
      </c>
      <c r="AC26" s="3">
        <v>3</v>
      </c>
      <c r="AD26" s="3">
        <v>1</v>
      </c>
      <c r="AE26" s="3">
        <v>4</v>
      </c>
      <c r="AF26" s="3">
        <v>2</v>
      </c>
      <c r="AG26" s="3">
        <v>2</v>
      </c>
      <c r="AH26" s="3">
        <v>0</v>
      </c>
      <c r="AI26" s="3">
        <v>1</v>
      </c>
      <c r="AJ26" s="3">
        <v>0</v>
      </c>
      <c r="AK26" s="3">
        <v>0</v>
      </c>
      <c r="AL26" s="3">
        <v>3</v>
      </c>
      <c r="AM26" s="3">
        <v>2</v>
      </c>
      <c r="AN26" s="3">
        <v>0</v>
      </c>
      <c r="AO26" s="3">
        <v>2</v>
      </c>
      <c r="AP26" s="3">
        <v>1</v>
      </c>
      <c r="AQ26" s="3">
        <v>0</v>
      </c>
      <c r="AR26" s="3">
        <v>3</v>
      </c>
      <c r="AS26" s="3">
        <v>0</v>
      </c>
      <c r="AT26" s="3">
        <v>0</v>
      </c>
      <c r="AU26" s="3">
        <v>3</v>
      </c>
      <c r="AV26" s="3">
        <v>1</v>
      </c>
      <c r="AW26" s="3">
        <v>1</v>
      </c>
      <c r="AX26" s="3">
        <v>2</v>
      </c>
      <c r="AY26" s="3">
        <v>2</v>
      </c>
      <c r="AZ26" s="3">
        <v>0</v>
      </c>
      <c r="BA26" s="3">
        <v>1</v>
      </c>
      <c r="BB26" s="3">
        <v>3</v>
      </c>
      <c r="BC26" s="3">
        <v>0</v>
      </c>
      <c r="BD26" s="3">
        <v>0</v>
      </c>
      <c r="BE26" s="3">
        <v>2</v>
      </c>
      <c r="BF26" s="3">
        <v>4</v>
      </c>
      <c r="BG26" s="3">
        <v>1</v>
      </c>
      <c r="BH26" s="3">
        <v>4</v>
      </c>
      <c r="BI26" s="3">
        <v>0</v>
      </c>
      <c r="BJ26" s="3">
        <v>2</v>
      </c>
      <c r="BK26" s="3">
        <v>0</v>
      </c>
      <c r="BL26" s="3">
        <v>0</v>
      </c>
      <c r="BM26" s="3">
        <v>0</v>
      </c>
      <c r="BN26" s="3">
        <v>3</v>
      </c>
      <c r="BO26" s="3">
        <v>0</v>
      </c>
      <c r="BP26" s="3">
        <v>1</v>
      </c>
      <c r="BQ26" s="3">
        <v>0</v>
      </c>
      <c r="BR26" s="3">
        <v>3</v>
      </c>
      <c r="BS26" s="3">
        <v>0</v>
      </c>
      <c r="BT26" s="3">
        <v>0</v>
      </c>
      <c r="BU26" s="3">
        <v>2</v>
      </c>
      <c r="BV26" s="3">
        <v>0</v>
      </c>
      <c r="BW26" s="3">
        <v>0</v>
      </c>
      <c r="BX26" s="3">
        <v>2</v>
      </c>
      <c r="BY26" s="3">
        <v>0</v>
      </c>
      <c r="BZ26" s="3">
        <v>2</v>
      </c>
      <c r="CA26" s="3">
        <v>0</v>
      </c>
      <c r="CB26" s="3">
        <v>2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2</v>
      </c>
      <c r="CI26" s="3">
        <v>0</v>
      </c>
      <c r="CJ26" s="3">
        <v>1</v>
      </c>
      <c r="CK26" s="3">
        <v>0</v>
      </c>
      <c r="CL26" s="3">
        <v>0</v>
      </c>
      <c r="CM26" s="3">
        <v>0</v>
      </c>
      <c r="CN26" s="3">
        <v>1</v>
      </c>
      <c r="CO26" s="4"/>
      <c r="CP26" s="5">
        <f t="shared" si="0"/>
        <v>2.25</v>
      </c>
      <c r="CQ26" s="5">
        <f t="shared" si="1"/>
        <v>1.5</v>
      </c>
      <c r="CR26" s="5">
        <f t="shared" si="2"/>
        <v>0.66666666666666663</v>
      </c>
      <c r="CS26" s="6">
        <f t="shared" si="3"/>
        <v>1.1538461538461537</v>
      </c>
      <c r="CT26" s="5">
        <f t="shared" si="4"/>
        <v>1</v>
      </c>
      <c r="CU26" s="5">
        <f t="shared" si="5"/>
        <v>1</v>
      </c>
      <c r="CV26" s="5">
        <f t="shared" si="6"/>
        <v>0.14285714285714285</v>
      </c>
      <c r="CW26" s="5">
        <f t="shared" si="7"/>
        <v>1.1666666666666667</v>
      </c>
      <c r="CX26" s="5">
        <f t="shared" si="8"/>
        <v>0.3</v>
      </c>
      <c r="CY26" s="7"/>
      <c r="CZ26" s="8">
        <f t="shared" si="9"/>
        <v>96</v>
      </c>
      <c r="DA26" s="9">
        <f t="shared" si="10"/>
        <v>1.0666666666666667</v>
      </c>
      <c r="DB26" s="9"/>
      <c r="DC26" s="9"/>
      <c r="DD26" t="str">
        <f t="shared" si="11"/>
        <v>Scaravelli</v>
      </c>
    </row>
    <row r="27" spans="1:111" s="3" customFormat="1">
      <c r="A27" s="1" t="s">
        <v>41</v>
      </c>
      <c r="B27" s="2" t="s">
        <v>23</v>
      </c>
      <c r="C27" s="3">
        <v>0</v>
      </c>
      <c r="D27" s="3">
        <v>1</v>
      </c>
      <c r="E27" s="3">
        <v>0</v>
      </c>
      <c r="F27" s="3">
        <v>0</v>
      </c>
      <c r="G27" s="3">
        <v>0</v>
      </c>
      <c r="H27" s="3">
        <v>1</v>
      </c>
      <c r="I27" s="3">
        <v>0</v>
      </c>
      <c r="J27" s="3">
        <v>0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  <c r="P27" s="3">
        <v>2</v>
      </c>
      <c r="Q27" s="3">
        <v>0</v>
      </c>
      <c r="R27" s="3">
        <v>0</v>
      </c>
      <c r="S27" s="3">
        <v>0</v>
      </c>
      <c r="T27" s="3">
        <v>2</v>
      </c>
      <c r="U27" s="3">
        <v>0</v>
      </c>
      <c r="V27" s="3">
        <v>0</v>
      </c>
      <c r="W27" s="3">
        <v>0</v>
      </c>
      <c r="X27" s="3">
        <v>1</v>
      </c>
      <c r="Y27" s="3">
        <v>0</v>
      </c>
      <c r="Z27" s="3">
        <v>0</v>
      </c>
      <c r="AA27" s="3">
        <v>0</v>
      </c>
      <c r="AB27" s="3">
        <v>0</v>
      </c>
      <c r="AC27" s="3">
        <v>1</v>
      </c>
      <c r="AD27" s="3">
        <v>0</v>
      </c>
      <c r="AE27" s="3">
        <v>2</v>
      </c>
      <c r="AF27" s="3">
        <v>1</v>
      </c>
      <c r="AG27" s="3">
        <v>1</v>
      </c>
      <c r="AH27" s="3">
        <v>0</v>
      </c>
      <c r="AI27" s="3">
        <v>0</v>
      </c>
      <c r="AJ27" s="3">
        <v>2</v>
      </c>
      <c r="AK27" s="3">
        <v>0</v>
      </c>
      <c r="AL27" s="3">
        <v>1</v>
      </c>
      <c r="AM27" s="3">
        <v>1</v>
      </c>
      <c r="AN27" s="3">
        <v>0</v>
      </c>
      <c r="AO27" s="3">
        <v>0</v>
      </c>
      <c r="AP27" s="3">
        <v>1</v>
      </c>
      <c r="AQ27" s="3">
        <v>0</v>
      </c>
      <c r="AR27" s="3">
        <v>1</v>
      </c>
      <c r="AS27" s="3">
        <v>0</v>
      </c>
      <c r="AT27" s="3">
        <v>0</v>
      </c>
      <c r="AU27" s="3">
        <v>2</v>
      </c>
      <c r="AV27" s="3">
        <v>1</v>
      </c>
      <c r="AW27" s="3">
        <v>1</v>
      </c>
      <c r="AX27" s="3">
        <v>1</v>
      </c>
      <c r="AY27" s="3">
        <v>1</v>
      </c>
      <c r="AZ27" s="3">
        <v>0</v>
      </c>
      <c r="BA27" s="3">
        <v>0</v>
      </c>
      <c r="BB27" s="3">
        <v>2</v>
      </c>
      <c r="BC27" s="3">
        <v>0</v>
      </c>
      <c r="BD27" s="3">
        <v>0</v>
      </c>
      <c r="BE27" s="3">
        <v>2</v>
      </c>
      <c r="BF27" s="3">
        <v>2</v>
      </c>
      <c r="BG27" s="3">
        <v>1</v>
      </c>
      <c r="BH27" s="3">
        <v>1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2</v>
      </c>
      <c r="BO27" s="3">
        <v>0</v>
      </c>
      <c r="BP27" s="3">
        <v>1</v>
      </c>
      <c r="BQ27" s="3">
        <v>0</v>
      </c>
      <c r="BR27" s="3">
        <v>2</v>
      </c>
      <c r="BS27" s="3">
        <v>0</v>
      </c>
      <c r="BT27" s="3">
        <v>1</v>
      </c>
      <c r="BU27" s="3">
        <v>1</v>
      </c>
      <c r="BV27" s="3">
        <v>0</v>
      </c>
      <c r="BW27" s="3">
        <v>0</v>
      </c>
      <c r="BX27" s="3">
        <v>0</v>
      </c>
      <c r="BY27" s="3">
        <v>0</v>
      </c>
      <c r="BZ27" s="3">
        <v>2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1</v>
      </c>
      <c r="CI27" s="3">
        <v>0</v>
      </c>
      <c r="CJ27" s="3">
        <v>1</v>
      </c>
      <c r="CK27" s="3">
        <v>0</v>
      </c>
      <c r="CL27" s="3">
        <v>0</v>
      </c>
      <c r="CM27" s="3">
        <v>0</v>
      </c>
      <c r="CN27" s="3">
        <v>0</v>
      </c>
      <c r="CO27" s="4"/>
      <c r="CP27" s="5">
        <f t="shared" si="0"/>
        <v>0.83333333333333337</v>
      </c>
      <c r="CQ27" s="5">
        <f t="shared" si="1"/>
        <v>0.6</v>
      </c>
      <c r="CR27" s="5">
        <f t="shared" si="2"/>
        <v>0.55555555555555558</v>
      </c>
      <c r="CS27" s="6">
        <f t="shared" si="3"/>
        <v>0.61538461538461542</v>
      </c>
      <c r="CT27" s="5">
        <f t="shared" si="4"/>
        <v>0.3</v>
      </c>
      <c r="CU27" s="5">
        <f t="shared" si="5"/>
        <v>0</v>
      </c>
      <c r="CV27" s="5">
        <f t="shared" si="6"/>
        <v>0.2857142857142857</v>
      </c>
      <c r="CW27" s="5">
        <f t="shared" si="7"/>
        <v>1</v>
      </c>
      <c r="CX27" s="5">
        <f t="shared" si="8"/>
        <v>0.1</v>
      </c>
      <c r="CY27" s="7"/>
      <c r="CZ27" s="8">
        <f t="shared" si="9"/>
        <v>44</v>
      </c>
      <c r="DA27" s="9">
        <f t="shared" si="10"/>
        <v>0.48888888888888887</v>
      </c>
      <c r="DB27" s="9"/>
      <c r="DC27" s="9"/>
      <c r="DD27" t="str">
        <f t="shared" si="11"/>
        <v>Scaravelli</v>
      </c>
    </row>
    <row r="28" spans="1:111" s="3" customFormat="1">
      <c r="A28" s="1" t="s">
        <v>42</v>
      </c>
      <c r="B28" s="2" t="s">
        <v>38</v>
      </c>
      <c r="C28" s="3">
        <v>0</v>
      </c>
      <c r="D28" s="3">
        <v>3</v>
      </c>
      <c r="E28" s="3">
        <v>1</v>
      </c>
      <c r="F28" s="3">
        <v>1</v>
      </c>
      <c r="G28" s="3">
        <v>3</v>
      </c>
      <c r="H28" s="3">
        <v>0</v>
      </c>
      <c r="I28" s="3">
        <v>0</v>
      </c>
      <c r="J28" s="3">
        <v>1</v>
      </c>
      <c r="K28" s="3">
        <v>1</v>
      </c>
      <c r="L28" s="3">
        <v>3</v>
      </c>
      <c r="M28" s="3">
        <v>2</v>
      </c>
      <c r="N28" s="3">
        <v>1</v>
      </c>
      <c r="O28" s="3">
        <v>1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1</v>
      </c>
      <c r="W28" s="3">
        <v>0</v>
      </c>
      <c r="X28" s="3">
        <v>1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1</v>
      </c>
      <c r="AE28" s="3">
        <v>2</v>
      </c>
      <c r="AF28" s="3">
        <v>3</v>
      </c>
      <c r="AG28" s="3">
        <v>2</v>
      </c>
      <c r="AH28" s="3">
        <v>1</v>
      </c>
      <c r="AI28" s="3">
        <v>0</v>
      </c>
      <c r="AJ28" s="3">
        <v>1</v>
      </c>
      <c r="AK28" s="3">
        <v>0</v>
      </c>
      <c r="AL28" s="3">
        <v>1</v>
      </c>
      <c r="AM28" s="3">
        <v>0</v>
      </c>
      <c r="AN28" s="3">
        <v>0</v>
      </c>
      <c r="AO28" s="3">
        <v>1</v>
      </c>
      <c r="AP28" s="3">
        <v>0</v>
      </c>
      <c r="AQ28" s="3">
        <v>1</v>
      </c>
      <c r="AR28" s="3">
        <v>3</v>
      </c>
      <c r="AS28" s="3">
        <v>1</v>
      </c>
      <c r="AT28" s="3">
        <v>0</v>
      </c>
      <c r="AU28" s="3">
        <v>2</v>
      </c>
      <c r="AV28" s="3">
        <v>0</v>
      </c>
      <c r="AW28" s="3">
        <v>0</v>
      </c>
      <c r="AX28" s="3">
        <v>3</v>
      </c>
      <c r="AY28" s="3">
        <v>0</v>
      </c>
      <c r="AZ28" s="3">
        <v>1</v>
      </c>
      <c r="BA28" s="3">
        <v>0</v>
      </c>
      <c r="BB28" s="3">
        <v>1</v>
      </c>
      <c r="BC28" s="3">
        <v>0</v>
      </c>
      <c r="BD28" s="3">
        <v>0</v>
      </c>
      <c r="BE28" s="3">
        <v>1</v>
      </c>
      <c r="BF28" s="3">
        <v>0</v>
      </c>
      <c r="BG28" s="3">
        <v>1</v>
      </c>
      <c r="BH28" s="3">
        <v>0</v>
      </c>
      <c r="BI28" s="3">
        <v>0</v>
      </c>
      <c r="BJ28" s="3">
        <v>3</v>
      </c>
      <c r="BK28" s="3">
        <v>0</v>
      </c>
      <c r="BL28" s="3">
        <v>1</v>
      </c>
      <c r="BM28" s="3">
        <v>0</v>
      </c>
      <c r="BN28" s="3">
        <v>0</v>
      </c>
      <c r="BO28" s="3">
        <v>0</v>
      </c>
      <c r="BP28" s="3">
        <v>1</v>
      </c>
      <c r="BQ28" s="3">
        <v>0</v>
      </c>
      <c r="BR28" s="3">
        <v>0</v>
      </c>
      <c r="BS28" s="3">
        <v>1</v>
      </c>
      <c r="BT28" s="3">
        <v>0</v>
      </c>
      <c r="BU28" s="3">
        <v>2</v>
      </c>
      <c r="BV28" s="3">
        <v>0</v>
      </c>
      <c r="BW28" s="3">
        <v>2</v>
      </c>
      <c r="BX28" s="3">
        <v>0</v>
      </c>
      <c r="BY28" s="3">
        <v>0</v>
      </c>
      <c r="BZ28" s="3">
        <v>1</v>
      </c>
      <c r="CA28" s="3">
        <v>1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1</v>
      </c>
      <c r="CH28" s="3">
        <v>0</v>
      </c>
      <c r="CI28" s="3">
        <v>1</v>
      </c>
      <c r="CJ28" s="3">
        <v>1</v>
      </c>
      <c r="CK28" s="3">
        <v>0</v>
      </c>
      <c r="CL28" s="3">
        <v>0</v>
      </c>
      <c r="CM28" s="3">
        <v>0</v>
      </c>
      <c r="CN28" s="3">
        <v>0</v>
      </c>
      <c r="CO28" s="4"/>
      <c r="CP28" s="5">
        <f t="shared" si="0"/>
        <v>0.91666666666666663</v>
      </c>
      <c r="CQ28" s="5">
        <f t="shared" si="1"/>
        <v>0.9</v>
      </c>
      <c r="CR28" s="5">
        <f t="shared" si="2"/>
        <v>0.66666666666666663</v>
      </c>
      <c r="CS28" s="6">
        <f t="shared" si="3"/>
        <v>1.1538461538461537</v>
      </c>
      <c r="CT28" s="5">
        <f t="shared" si="4"/>
        <v>0.6</v>
      </c>
      <c r="CU28" s="5">
        <f t="shared" si="5"/>
        <v>0.33333333333333331</v>
      </c>
      <c r="CV28" s="5">
        <f t="shared" si="6"/>
        <v>0.2857142857142857</v>
      </c>
      <c r="CW28" s="5">
        <f t="shared" si="7"/>
        <v>0.66666666666666663</v>
      </c>
      <c r="CX28" s="5">
        <f t="shared" si="8"/>
        <v>0.3</v>
      </c>
      <c r="CY28" s="7"/>
      <c r="CZ28" s="8">
        <f t="shared" si="9"/>
        <v>62</v>
      </c>
      <c r="DA28" s="9">
        <f t="shared" si="10"/>
        <v>0.68888888888888888</v>
      </c>
      <c r="DB28" s="9"/>
      <c r="DC28" s="9"/>
      <c r="DD28" t="str">
        <f t="shared" si="11"/>
        <v>Serratore</v>
      </c>
    </row>
    <row r="29" spans="1:111" s="3" customFormat="1">
      <c r="A29" s="1" t="s">
        <v>42</v>
      </c>
      <c r="B29" s="2" t="s">
        <v>38</v>
      </c>
      <c r="C29" s="3">
        <v>0</v>
      </c>
      <c r="D29" s="3">
        <v>1</v>
      </c>
      <c r="E29" s="3">
        <v>0</v>
      </c>
      <c r="F29" s="3">
        <v>0</v>
      </c>
      <c r="G29" s="3">
        <v>0</v>
      </c>
      <c r="H29" s="3">
        <v>1</v>
      </c>
      <c r="I29" s="3">
        <v>1</v>
      </c>
      <c r="J29" s="3">
        <v>1</v>
      </c>
      <c r="K29" s="3">
        <v>1</v>
      </c>
      <c r="L29" s="3">
        <v>0</v>
      </c>
      <c r="M29" s="3">
        <v>0</v>
      </c>
      <c r="N29" s="3">
        <v>0</v>
      </c>
      <c r="O29" s="3">
        <v>1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</v>
      </c>
      <c r="V29" s="3">
        <v>0</v>
      </c>
      <c r="W29" s="3">
        <v>0</v>
      </c>
      <c r="X29" s="3">
        <v>1</v>
      </c>
      <c r="Y29" s="3">
        <v>0</v>
      </c>
      <c r="Z29" s="3">
        <v>0</v>
      </c>
      <c r="AA29" s="3">
        <v>0</v>
      </c>
      <c r="AB29" s="3">
        <v>1</v>
      </c>
      <c r="AC29" s="3">
        <v>1</v>
      </c>
      <c r="AD29" s="3">
        <v>0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</v>
      </c>
      <c r="AL29" s="3">
        <v>0</v>
      </c>
      <c r="AM29" s="3">
        <v>0</v>
      </c>
      <c r="AN29" s="3">
        <v>2</v>
      </c>
      <c r="AO29" s="3">
        <v>0</v>
      </c>
      <c r="AP29" s="3">
        <v>0</v>
      </c>
      <c r="AQ29" s="3">
        <v>0</v>
      </c>
      <c r="AR29" s="3">
        <v>2</v>
      </c>
      <c r="AS29" s="3">
        <v>2</v>
      </c>
      <c r="AT29" s="3">
        <v>0</v>
      </c>
      <c r="AU29" s="3">
        <v>1</v>
      </c>
      <c r="AV29" s="3">
        <v>0</v>
      </c>
      <c r="AW29" s="3">
        <v>0</v>
      </c>
      <c r="AX29" s="3">
        <v>1</v>
      </c>
      <c r="AY29" s="3">
        <v>0</v>
      </c>
      <c r="AZ29" s="3">
        <v>0</v>
      </c>
      <c r="BA29" s="3">
        <v>1</v>
      </c>
      <c r="BB29" s="3">
        <v>2</v>
      </c>
      <c r="BC29" s="3">
        <v>0</v>
      </c>
      <c r="BD29" s="3">
        <v>1</v>
      </c>
      <c r="BE29" s="3">
        <v>1</v>
      </c>
      <c r="BF29" s="3">
        <v>0</v>
      </c>
      <c r="BG29" s="3">
        <v>1</v>
      </c>
      <c r="BH29" s="3">
        <v>2</v>
      </c>
      <c r="BI29" s="3">
        <v>0</v>
      </c>
      <c r="BJ29" s="3">
        <v>1</v>
      </c>
      <c r="BK29" s="3">
        <v>1</v>
      </c>
      <c r="BL29" s="3">
        <v>1</v>
      </c>
      <c r="BM29" s="3">
        <v>0</v>
      </c>
      <c r="BN29" s="3">
        <v>0</v>
      </c>
      <c r="BO29" s="3">
        <v>1</v>
      </c>
      <c r="BP29" s="3">
        <v>1</v>
      </c>
      <c r="BQ29" s="3">
        <v>0</v>
      </c>
      <c r="BR29" s="3">
        <v>1</v>
      </c>
      <c r="BS29" s="3">
        <v>0</v>
      </c>
      <c r="BT29" s="3">
        <v>0</v>
      </c>
      <c r="BU29" s="3">
        <v>1</v>
      </c>
      <c r="BV29" s="3">
        <v>0</v>
      </c>
      <c r="BW29" s="3">
        <v>1</v>
      </c>
      <c r="BX29" s="3">
        <v>0</v>
      </c>
      <c r="BY29" s="3">
        <v>0</v>
      </c>
      <c r="BZ29" s="3">
        <v>1</v>
      </c>
      <c r="CA29" s="3">
        <v>1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1</v>
      </c>
      <c r="CH29" s="3">
        <v>0</v>
      </c>
      <c r="CI29" s="3">
        <v>1</v>
      </c>
      <c r="CJ29" s="3">
        <v>3</v>
      </c>
      <c r="CK29" s="3">
        <v>0</v>
      </c>
      <c r="CL29" s="3">
        <v>0</v>
      </c>
      <c r="CM29" s="3">
        <v>1</v>
      </c>
      <c r="CN29" s="3">
        <v>1</v>
      </c>
      <c r="CO29" s="4"/>
      <c r="CP29" s="5">
        <f t="shared" si="0"/>
        <v>0.66666666666666663</v>
      </c>
      <c r="CQ29" s="5">
        <f t="shared" si="1"/>
        <v>0.7</v>
      </c>
      <c r="CR29" s="5">
        <f t="shared" si="2"/>
        <v>0.44444444444444442</v>
      </c>
      <c r="CS29" s="6">
        <f t="shared" si="3"/>
        <v>0.46153846153846156</v>
      </c>
      <c r="CT29" s="5">
        <f t="shared" si="4"/>
        <v>0.5</v>
      </c>
      <c r="CU29" s="5">
        <f t="shared" si="5"/>
        <v>0</v>
      </c>
      <c r="CV29" s="5">
        <f t="shared" si="6"/>
        <v>0.14285714285714285</v>
      </c>
      <c r="CW29" s="5">
        <f t="shared" si="7"/>
        <v>1</v>
      </c>
      <c r="CX29" s="5">
        <f t="shared" si="8"/>
        <v>0.5</v>
      </c>
      <c r="CY29" s="7"/>
      <c r="CZ29" s="8">
        <f t="shared" si="9"/>
        <v>46</v>
      </c>
      <c r="DA29" s="9">
        <f t="shared" si="10"/>
        <v>0.51111111111111107</v>
      </c>
      <c r="DB29" s="9"/>
      <c r="DC29" s="9"/>
      <c r="DD29" t="str">
        <f t="shared" si="11"/>
        <v>Serratore</v>
      </c>
    </row>
    <row r="30" spans="1:111" s="3" customFormat="1">
      <c r="A30" s="1" t="s">
        <v>43</v>
      </c>
      <c r="B30" s="2" t="s">
        <v>44</v>
      </c>
      <c r="C30" s="3">
        <v>2</v>
      </c>
      <c r="D30" s="3">
        <v>2</v>
      </c>
      <c r="E30" s="3">
        <v>0</v>
      </c>
      <c r="F30" s="3">
        <v>0</v>
      </c>
      <c r="G30" s="3">
        <v>0</v>
      </c>
      <c r="H30" s="3">
        <v>2</v>
      </c>
      <c r="I30" s="3">
        <v>0</v>
      </c>
      <c r="J30" s="3">
        <v>1</v>
      </c>
      <c r="K30" s="3">
        <v>1</v>
      </c>
      <c r="L30" s="3">
        <v>0</v>
      </c>
      <c r="M30" s="3">
        <v>2</v>
      </c>
      <c r="N30" s="3">
        <v>0</v>
      </c>
      <c r="O30" s="3">
        <v>0</v>
      </c>
      <c r="P30" s="3">
        <v>2</v>
      </c>
      <c r="Q30" s="3">
        <v>0</v>
      </c>
      <c r="R30" s="3">
        <v>0</v>
      </c>
      <c r="S30" s="3">
        <v>0</v>
      </c>
      <c r="T30" s="3">
        <v>2</v>
      </c>
      <c r="U30" s="3">
        <v>0</v>
      </c>
      <c r="V30" s="3">
        <v>0</v>
      </c>
      <c r="W30" s="3">
        <v>1</v>
      </c>
      <c r="X30" s="3">
        <v>2</v>
      </c>
      <c r="Y30" s="3">
        <v>0</v>
      </c>
      <c r="Z30" s="3">
        <v>0</v>
      </c>
      <c r="AA30" s="3">
        <v>0</v>
      </c>
      <c r="AB30" s="3">
        <v>0</v>
      </c>
      <c r="AC30" s="3">
        <v>3</v>
      </c>
      <c r="AD30" s="3">
        <v>2</v>
      </c>
      <c r="AE30" s="3">
        <v>3</v>
      </c>
      <c r="AF30" s="3">
        <v>2</v>
      </c>
      <c r="AG30" s="3">
        <v>0</v>
      </c>
      <c r="AH30" s="3">
        <v>1</v>
      </c>
      <c r="AI30" s="3">
        <v>1</v>
      </c>
      <c r="AJ30" s="3">
        <v>1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3">
        <v>0</v>
      </c>
      <c r="AR30" s="3">
        <v>3</v>
      </c>
      <c r="AS30" s="3">
        <v>0</v>
      </c>
      <c r="AT30" s="3">
        <v>0</v>
      </c>
      <c r="AU30" s="3">
        <v>0</v>
      </c>
      <c r="AV30" s="3">
        <v>1</v>
      </c>
      <c r="AW30" s="3">
        <v>0</v>
      </c>
      <c r="AX30" s="3">
        <v>2</v>
      </c>
      <c r="AY30" s="3">
        <v>0</v>
      </c>
      <c r="AZ30" s="3">
        <v>0</v>
      </c>
      <c r="BA30" s="3">
        <v>0</v>
      </c>
      <c r="BB30" s="3">
        <v>1</v>
      </c>
      <c r="BC30" s="3">
        <v>0</v>
      </c>
      <c r="BD30" s="3">
        <v>0</v>
      </c>
      <c r="BE30" s="3">
        <v>0</v>
      </c>
      <c r="BF30" s="3">
        <v>1</v>
      </c>
      <c r="BG30" s="3">
        <v>2</v>
      </c>
      <c r="BH30" s="3">
        <v>2</v>
      </c>
      <c r="BI30" s="3">
        <v>0</v>
      </c>
      <c r="BJ30" s="3">
        <v>3</v>
      </c>
      <c r="BK30" s="3">
        <v>0</v>
      </c>
      <c r="BL30" s="3">
        <v>0</v>
      </c>
      <c r="BM30" s="3">
        <v>1</v>
      </c>
      <c r="BN30" s="3">
        <v>0</v>
      </c>
      <c r="BO30" s="3">
        <v>0</v>
      </c>
      <c r="BP30" s="3">
        <v>0</v>
      </c>
      <c r="BQ30" s="3">
        <v>0</v>
      </c>
      <c r="BR30" s="3">
        <v>2</v>
      </c>
      <c r="BS30" s="3">
        <v>0</v>
      </c>
      <c r="BT30" s="3">
        <v>2</v>
      </c>
      <c r="BU30" s="3">
        <v>2</v>
      </c>
      <c r="BV30" s="3">
        <v>0</v>
      </c>
      <c r="BW30" s="3">
        <v>2</v>
      </c>
      <c r="BX30" s="3">
        <v>0</v>
      </c>
      <c r="BY30" s="3">
        <v>1</v>
      </c>
      <c r="BZ30" s="3">
        <v>1</v>
      </c>
      <c r="CA30" s="3">
        <v>3</v>
      </c>
      <c r="CB30" s="3">
        <v>3</v>
      </c>
      <c r="CC30" s="3">
        <v>0</v>
      </c>
      <c r="CD30" s="3">
        <v>0</v>
      </c>
      <c r="CE30" s="3">
        <v>0</v>
      </c>
      <c r="CF30" s="3">
        <v>0</v>
      </c>
      <c r="CG30" s="3">
        <v>1</v>
      </c>
      <c r="CH30" s="3">
        <v>3</v>
      </c>
      <c r="CI30" s="3">
        <v>0</v>
      </c>
      <c r="CJ30" s="3">
        <v>0</v>
      </c>
      <c r="CK30" s="3">
        <v>2</v>
      </c>
      <c r="CL30" s="3">
        <v>1</v>
      </c>
      <c r="CM30" s="3">
        <v>4</v>
      </c>
      <c r="CN30" s="3">
        <v>0</v>
      </c>
      <c r="CO30" s="4"/>
      <c r="CP30" s="5">
        <f t="shared" si="0"/>
        <v>1.1666666666666667</v>
      </c>
      <c r="CQ30" s="5">
        <f t="shared" si="1"/>
        <v>0.4</v>
      </c>
      <c r="CR30" s="5">
        <f t="shared" si="2"/>
        <v>0.66666666666666663</v>
      </c>
      <c r="CS30" s="6">
        <f t="shared" si="3"/>
        <v>0.92307692307692313</v>
      </c>
      <c r="CT30" s="5">
        <f t="shared" si="4"/>
        <v>0.8</v>
      </c>
      <c r="CU30" s="5">
        <f t="shared" si="5"/>
        <v>0.5</v>
      </c>
      <c r="CV30" s="5">
        <f t="shared" si="6"/>
        <v>0.42857142857142855</v>
      </c>
      <c r="CW30" s="5">
        <f t="shared" si="7"/>
        <v>1.1666666666666667</v>
      </c>
      <c r="CX30" s="5">
        <f t="shared" si="8"/>
        <v>0.9</v>
      </c>
      <c r="CY30" s="7"/>
      <c r="CZ30" s="8">
        <f t="shared" si="9"/>
        <v>73</v>
      </c>
      <c r="DA30" s="9">
        <f t="shared" si="10"/>
        <v>0.81111111111111112</v>
      </c>
      <c r="DB30" s="9"/>
      <c r="DC30" s="9"/>
      <c r="DD30" t="str">
        <f t="shared" si="11"/>
        <v>Cardillo</v>
      </c>
    </row>
    <row r="31" spans="1:111" s="3" customFormat="1">
      <c r="A31" s="1" t="s">
        <v>43</v>
      </c>
      <c r="B31" s="2" t="s">
        <v>44</v>
      </c>
      <c r="C31" s="3">
        <v>4</v>
      </c>
      <c r="D31" s="3">
        <v>3</v>
      </c>
      <c r="E31" s="3">
        <v>0</v>
      </c>
      <c r="F31" s="3">
        <v>1</v>
      </c>
      <c r="G31" s="3">
        <v>0</v>
      </c>
      <c r="H31" s="3">
        <v>1</v>
      </c>
      <c r="I31" s="3">
        <v>0</v>
      </c>
      <c r="J31" s="3">
        <v>0</v>
      </c>
      <c r="K31" s="3">
        <v>2</v>
      </c>
      <c r="L31" s="3">
        <v>0</v>
      </c>
      <c r="M31" s="3">
        <v>2</v>
      </c>
      <c r="N31" s="3">
        <v>0</v>
      </c>
      <c r="O31" s="3">
        <v>0</v>
      </c>
      <c r="P31" s="3">
        <v>1</v>
      </c>
      <c r="Q31" s="3">
        <v>0</v>
      </c>
      <c r="R31" s="3">
        <v>0</v>
      </c>
      <c r="S31" s="3">
        <v>0</v>
      </c>
      <c r="T31" s="3">
        <v>2</v>
      </c>
      <c r="U31" s="3">
        <v>1</v>
      </c>
      <c r="V31" s="3">
        <v>1</v>
      </c>
      <c r="W31" s="3">
        <v>3</v>
      </c>
      <c r="X31" s="3">
        <v>1</v>
      </c>
      <c r="Y31" s="3">
        <v>0</v>
      </c>
      <c r="Z31" s="3">
        <v>0</v>
      </c>
      <c r="AA31" s="3">
        <v>0</v>
      </c>
      <c r="AB31" s="3">
        <v>0</v>
      </c>
      <c r="AC31" s="3">
        <v>3</v>
      </c>
      <c r="AD31" s="3">
        <v>1</v>
      </c>
      <c r="AE31" s="3">
        <v>2</v>
      </c>
      <c r="AF31" s="3">
        <v>2</v>
      </c>
      <c r="AG31" s="3">
        <v>0</v>
      </c>
      <c r="AH31" s="3">
        <v>0</v>
      </c>
      <c r="AI31" s="3">
        <v>0</v>
      </c>
      <c r="AJ31" s="3">
        <v>1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0</v>
      </c>
      <c r="AQ31" s="3">
        <v>0</v>
      </c>
      <c r="AR31" s="3">
        <v>2</v>
      </c>
      <c r="AS31" s="3">
        <v>0</v>
      </c>
      <c r="AT31" s="3">
        <v>2</v>
      </c>
      <c r="AU31" s="3">
        <v>1</v>
      </c>
      <c r="AV31" s="3">
        <v>0</v>
      </c>
      <c r="AW31" s="3">
        <v>0</v>
      </c>
      <c r="AX31" s="3">
        <v>1</v>
      </c>
      <c r="AY31" s="3">
        <v>0</v>
      </c>
      <c r="AZ31" s="3">
        <v>0</v>
      </c>
      <c r="BA31" s="3">
        <v>1</v>
      </c>
      <c r="BB31" s="3">
        <v>1</v>
      </c>
      <c r="BC31" s="3">
        <v>0</v>
      </c>
      <c r="BD31" s="3">
        <v>0</v>
      </c>
      <c r="BE31" s="3">
        <v>1</v>
      </c>
      <c r="BF31" s="3">
        <v>1</v>
      </c>
      <c r="BG31" s="3">
        <v>2</v>
      </c>
      <c r="BH31" s="3">
        <v>1</v>
      </c>
      <c r="BI31" s="3">
        <v>0</v>
      </c>
      <c r="BJ31" s="3">
        <v>1</v>
      </c>
      <c r="BK31" s="3">
        <v>0</v>
      </c>
      <c r="BL31" s="3">
        <v>0</v>
      </c>
      <c r="BM31" s="3">
        <v>0</v>
      </c>
      <c r="BN31" s="3">
        <v>0</v>
      </c>
      <c r="BO31" s="3">
        <v>0</v>
      </c>
      <c r="BP31" s="3">
        <v>2</v>
      </c>
      <c r="BQ31" s="3">
        <v>0</v>
      </c>
      <c r="BR31" s="3">
        <v>2</v>
      </c>
      <c r="BS31" s="3">
        <v>0</v>
      </c>
      <c r="BT31" s="3">
        <v>0</v>
      </c>
      <c r="BU31" s="3">
        <v>1</v>
      </c>
      <c r="BV31" s="3">
        <v>0</v>
      </c>
      <c r="BW31" s="3">
        <v>0</v>
      </c>
      <c r="BX31" s="3">
        <v>0</v>
      </c>
      <c r="BY31" s="3">
        <v>2</v>
      </c>
      <c r="BZ31" s="3">
        <v>1</v>
      </c>
      <c r="CA31" s="3">
        <v>2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2</v>
      </c>
      <c r="CI31" s="3">
        <v>0</v>
      </c>
      <c r="CJ31" s="3">
        <v>0</v>
      </c>
      <c r="CK31" s="3">
        <v>1</v>
      </c>
      <c r="CL31" s="3">
        <v>0</v>
      </c>
      <c r="CM31" s="3">
        <v>2</v>
      </c>
      <c r="CN31" s="3">
        <v>0</v>
      </c>
      <c r="CO31" s="4"/>
      <c r="CP31" s="5">
        <f t="shared" si="0"/>
        <v>1.1666666666666667</v>
      </c>
      <c r="CQ31" s="5">
        <f t="shared" si="1"/>
        <v>0.6</v>
      </c>
      <c r="CR31" s="5">
        <f t="shared" si="2"/>
        <v>0.55555555555555558</v>
      </c>
      <c r="CS31" s="6">
        <f t="shared" si="3"/>
        <v>0.61538461538461542</v>
      </c>
      <c r="CT31" s="5">
        <f t="shared" si="4"/>
        <v>0.5</v>
      </c>
      <c r="CU31" s="5">
        <f t="shared" si="5"/>
        <v>0.33333333333333331</v>
      </c>
      <c r="CV31" s="5">
        <f t="shared" si="6"/>
        <v>0.2857142857142857</v>
      </c>
      <c r="CW31" s="5">
        <f t="shared" si="7"/>
        <v>0.83333333333333337</v>
      </c>
      <c r="CX31" s="5">
        <f t="shared" si="8"/>
        <v>0.5</v>
      </c>
      <c r="CY31" s="7"/>
      <c r="CZ31" s="8">
        <f t="shared" si="9"/>
        <v>60</v>
      </c>
      <c r="DA31" s="9">
        <f t="shared" si="10"/>
        <v>0.66666666666666663</v>
      </c>
      <c r="DB31" s="9"/>
      <c r="DC31" s="9"/>
      <c r="DD31" t="str">
        <f t="shared" si="11"/>
        <v>Cardillo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AFBEF-D958-407E-BD8B-785972EC80E7}">
  <dimension ref="A1:AY33"/>
  <sheetViews>
    <sheetView tabSelected="1" workbookViewId="0">
      <selection activeCell="J37" sqref="J37"/>
    </sheetView>
  </sheetViews>
  <sheetFormatPr defaultRowHeight="15"/>
  <cols>
    <col min="1" max="1" width="25.140625" customWidth="1"/>
    <col min="38" max="38" width="24.7109375" customWidth="1"/>
    <col min="39" max="39" width="16.42578125" customWidth="1"/>
    <col min="40" max="40" width="17.140625" customWidth="1"/>
    <col min="41" max="42" width="15.5703125" customWidth="1"/>
    <col min="43" max="43" width="15.7109375" customWidth="1"/>
    <col min="44" max="44" width="23.28515625" customWidth="1"/>
    <col min="45" max="45" width="18.5703125" customWidth="1"/>
    <col min="46" max="46" width="13.140625" customWidth="1"/>
    <col min="47" max="47" width="14" customWidth="1"/>
    <col min="48" max="48" width="15.85546875" customWidth="1"/>
    <col min="49" max="49" width="13.28515625" customWidth="1"/>
    <col min="50" max="50" width="15" customWidth="1"/>
    <col min="51" max="51" width="26.5703125" customWidth="1"/>
  </cols>
  <sheetData>
    <row r="1" spans="1:51" ht="15.75" thickBot="1">
      <c r="B1" s="35">
        <v>1</v>
      </c>
      <c r="C1" s="35">
        <v>2</v>
      </c>
      <c r="D1" s="35" t="s">
        <v>76</v>
      </c>
      <c r="E1" s="35" t="s">
        <v>77</v>
      </c>
      <c r="F1" s="35" t="s">
        <v>78</v>
      </c>
      <c r="G1" s="35" t="s">
        <v>79</v>
      </c>
      <c r="H1" s="35" t="s">
        <v>80</v>
      </c>
      <c r="I1" s="35" t="s">
        <v>81</v>
      </c>
      <c r="J1" s="35" t="s">
        <v>82</v>
      </c>
      <c r="K1" s="35" t="s">
        <v>83</v>
      </c>
      <c r="L1" s="35" t="s">
        <v>84</v>
      </c>
      <c r="M1" s="35" t="s">
        <v>85</v>
      </c>
      <c r="N1" s="35" t="s">
        <v>86</v>
      </c>
      <c r="O1" s="35" t="s">
        <v>87</v>
      </c>
      <c r="P1" s="35" t="s">
        <v>88</v>
      </c>
      <c r="Q1" s="35" t="s">
        <v>89</v>
      </c>
      <c r="R1" s="35" t="s">
        <v>90</v>
      </c>
      <c r="S1" s="35" t="s">
        <v>91</v>
      </c>
      <c r="T1" s="35" t="s">
        <v>92</v>
      </c>
      <c r="U1" s="35">
        <v>6</v>
      </c>
      <c r="V1" s="35">
        <v>7</v>
      </c>
      <c r="W1" s="35">
        <v>8</v>
      </c>
      <c r="X1" s="35" t="s">
        <v>93</v>
      </c>
      <c r="Y1" s="35" t="s">
        <v>94</v>
      </c>
      <c r="Z1" s="35" t="s">
        <v>95</v>
      </c>
      <c r="AA1" s="35" t="s">
        <v>96</v>
      </c>
      <c r="AB1" s="35" t="s">
        <v>97</v>
      </c>
      <c r="AC1" s="35" t="s">
        <v>98</v>
      </c>
      <c r="AD1" s="35" t="s">
        <v>99</v>
      </c>
      <c r="AE1" s="35" t="s">
        <v>100</v>
      </c>
      <c r="AF1" s="35" t="s">
        <v>101</v>
      </c>
      <c r="AG1" s="35">
        <v>10</v>
      </c>
      <c r="AH1" s="35" t="s">
        <v>102</v>
      </c>
      <c r="AI1" s="35" t="s">
        <v>103</v>
      </c>
      <c r="AJ1" s="35" t="s">
        <v>104</v>
      </c>
      <c r="AK1" s="35" t="s">
        <v>105</v>
      </c>
      <c r="AM1" s="27" t="s">
        <v>53</v>
      </c>
      <c r="AN1" s="27" t="s">
        <v>54</v>
      </c>
      <c r="AO1" s="27" t="s">
        <v>55</v>
      </c>
      <c r="AP1" s="27" t="s">
        <v>56</v>
      </c>
      <c r="AQ1" s="27" t="s">
        <v>57</v>
      </c>
      <c r="AR1" s="27" t="s">
        <v>58</v>
      </c>
      <c r="AS1" s="28" t="s">
        <v>59</v>
      </c>
      <c r="AT1" s="27" t="s">
        <v>60</v>
      </c>
      <c r="AU1" s="27" t="s">
        <v>61</v>
      </c>
      <c r="AV1" s="29" t="s">
        <v>62</v>
      </c>
      <c r="AW1" s="29" t="s">
        <v>63</v>
      </c>
      <c r="AX1" s="30" t="s">
        <v>64</v>
      </c>
      <c r="AY1" s="31" t="s">
        <v>8</v>
      </c>
    </row>
    <row r="2" spans="1:51" s="15" customFormat="1" ht="16.5" thickTop="1" thickBot="1">
      <c r="A2" s="15" t="s">
        <v>45</v>
      </c>
      <c r="B2" s="16">
        <v>2</v>
      </c>
      <c r="C2" s="16">
        <v>2</v>
      </c>
      <c r="D2" s="16">
        <v>2</v>
      </c>
      <c r="E2" s="16">
        <v>3</v>
      </c>
      <c r="F2" s="16">
        <v>3</v>
      </c>
      <c r="G2" s="16">
        <v>2</v>
      </c>
      <c r="H2" s="16">
        <v>3</v>
      </c>
      <c r="I2" s="16">
        <v>3</v>
      </c>
      <c r="J2" s="16">
        <v>3</v>
      </c>
      <c r="K2" s="16">
        <v>3</v>
      </c>
      <c r="L2" s="16">
        <v>3</v>
      </c>
      <c r="M2" s="16">
        <v>3</v>
      </c>
      <c r="N2" s="16">
        <v>2</v>
      </c>
      <c r="O2" s="16">
        <v>2</v>
      </c>
      <c r="P2" s="16">
        <v>2</v>
      </c>
      <c r="Q2" s="16">
        <v>2</v>
      </c>
      <c r="R2" s="16">
        <v>2</v>
      </c>
      <c r="S2" s="16">
        <v>2</v>
      </c>
      <c r="T2" s="16">
        <v>2</v>
      </c>
      <c r="U2" s="16">
        <v>1</v>
      </c>
      <c r="V2" s="17">
        <v>1</v>
      </c>
      <c r="W2" s="17">
        <v>1</v>
      </c>
      <c r="X2" s="16">
        <v>2</v>
      </c>
      <c r="Y2" s="16">
        <v>4</v>
      </c>
      <c r="Z2" s="16">
        <v>5</v>
      </c>
      <c r="AA2" s="16">
        <v>2</v>
      </c>
      <c r="AB2" s="16">
        <v>3</v>
      </c>
      <c r="AC2" s="16">
        <v>5</v>
      </c>
      <c r="AD2" s="16">
        <v>5</v>
      </c>
      <c r="AE2" s="16">
        <v>4</v>
      </c>
      <c r="AF2" s="16">
        <v>5</v>
      </c>
      <c r="AG2" s="16">
        <v>3</v>
      </c>
      <c r="AH2" s="16">
        <v>5</v>
      </c>
      <c r="AI2" s="16">
        <v>2</v>
      </c>
      <c r="AJ2" s="16">
        <v>4</v>
      </c>
      <c r="AK2" s="16">
        <v>2</v>
      </c>
      <c r="AL2" s="18" t="str">
        <f>A2</f>
        <v>Alimenti Stefania</v>
      </c>
      <c r="AM2" s="19">
        <f t="shared" ref="AM2:AM17" si="0">(((SUM(D2:M2))-10)/20)*100</f>
        <v>90</v>
      </c>
      <c r="AN2" s="19">
        <f t="shared" ref="AN2:AN17" si="1">(((SUM(N2:Q2))-4)/4)*100</f>
        <v>100</v>
      </c>
      <c r="AO2" s="19">
        <f t="shared" ref="AO2:AO17" si="2">((((IF(V2=1,"6",IF(V2=2,"5",IF(V2=3,"4",IF(V2=4,"3",IF(V2=5,"2",IF(V2=6,"1")))))))+(IF(AND(W2=1, V2=1),"6",IF(AND(W2=1, NOT(V2=1)),"5",IF(W2=2,"4",IF(W2=3,"3",IF(W2=4,"2",IF(W2=5,"1"))))))))-2)/10)*100</f>
        <v>100</v>
      </c>
      <c r="AP2" s="19">
        <f t="shared" ref="AP2:AP17" si="3">((IF(B2=1,"5",IF(B2=2,"4",IF(B2=3,"3",IF(B2=4,"2",IF(B2=5,"1")))))+IF(AH2=1,"1",IF(AH2=2,"2",IF(AH2=3,"3",IF(AH2=4,"4",IF(AH2=5,"5")))))+IF(AI2=1,"5",IF(AI2=2,"4",IF(AI2=3,"3",IF(AI2=4,"2",IF(AI2=5,"1")))))+IF(AJ2=1,"1",IF(AJ2=2,"2",IF(AJ2=3,"3",IF(AJ2=4,"4",IF(AJ2=5,"5")))))+IF(AK2=1,"5",IF(AK2=2,"4",IF(AK2=3,"3",IF(AK2=4,"2",IF(AK2=5,"1")))))-5)/20)*100</f>
        <v>80</v>
      </c>
      <c r="AQ2" s="19">
        <f t="shared" ref="AQ2:AQ17" si="4">((IF(X2=1,"6",IF(X2=2,"5",IF(X2=3,"4",IF(X2=4,"3",IF(X2=5,"2",IF(X2=6,"1"))))))++IF(AB2=1,"6",IF(AB2=2,"5",IF(AB2=3,"4",IF(AB2=4,"3",IF(AB2=5,"2",IF(AB2=6,"1"))))))++IF(AD2=1,"1",IF(AD2=2,"2",IF(AD2=3,"3",IF(AD2=4,"4",IF(AD2=5,"5",IF(AD2=6,"6"))))))++IF(AF2=1,"1",IF(AF2=2,"2",IF(AF2=3,"3",IF(AF2=4,"4",IF(AF2=5,"5",IF(AF2=6,"6"))))))-4)/20)*100</f>
        <v>75</v>
      </c>
      <c r="AR2" s="20">
        <f t="shared" ref="AR2:AR17" si="5">((IF(U2=1,"5",IF(U2=2,"4",IF(U2=3,"3",IF(U2=4,"2",IF(U2=5,"1")))))+IF(AG2=1,"1",IF(AG2=2,"2",IF(AG2=3,"3",IF(AG2=4,"4",IF(AG2=5,"5")))))-2)/8)*100</f>
        <v>75</v>
      </c>
      <c r="AS2" s="20">
        <f t="shared" ref="AS2:AS17" si="6">(((R2+S2+T2)-3)/3)*100</f>
        <v>100</v>
      </c>
      <c r="AT2" s="19">
        <f t="shared" ref="AT2:AT17" si="7">((IF(Y2=1,"1",IF(Y2=2,"2",IF(Y2=3,"3",IF(Y2=4,"4",IF(Y2=5,"5",IF(Y2=6,"6"))))))+IF(Z2=1,"1",IF(Z2=2,"2",IF(Z2=3,"3",IF(Z2=4,"4",IF(Z2=5,"5",IF(Z2=6,"6"))))))++IF(AA2=1,"6",IF(AA2=2,"5",IF(AA2=3,"4",IF(AA2=4,"3",IF(AA2=5,"2",IF(AA2=6,"1"))))))++IF(AC2=1,"1",IF(AC2=2,"2",IF(AC2=3,"3",IF(AC2=4,"4",IF(AC2=5,"5",IF(AC2=6,"6"))))))++IF(AE2=1,"6",IF(AE2=2,"5",IF(AE2=3,"4",IF(AE2=4,"3",IF(AE2=5,"2",IF(AE2=6,"1"))))))-5)/25)*100</f>
        <v>68</v>
      </c>
      <c r="AU2" s="19" t="str">
        <f t="shared" ref="AU2:AU17" si="8">IF(C2=1,"++",IF(C2=2,"+",IF(C2=3,"0",IF(C2=4,"-",IF(C2=5,"- -")))))</f>
        <v>+</v>
      </c>
      <c r="AV2" s="21">
        <f t="shared" ref="AV2:AV17" si="9">AVERAGE(AM2:AO2)</f>
        <v>96.666666666666671</v>
      </c>
      <c r="AW2" s="21">
        <f t="shared" ref="AW2:AW17" si="10">AVERAGE(AR2:AT2)</f>
        <v>81</v>
      </c>
      <c r="AX2" s="22">
        <f t="shared" ref="AX2:AX17" si="11">AVERAGE(AM2:AT2)</f>
        <v>86</v>
      </c>
      <c r="AY2" s="18" t="str">
        <f>A2</f>
        <v>Alimenti Stefania</v>
      </c>
    </row>
    <row r="3" spans="1:51" s="23" customFormat="1" ht="15.75" thickBot="1">
      <c r="A3" s="23" t="s">
        <v>45</v>
      </c>
      <c r="B3" s="17">
        <v>3</v>
      </c>
      <c r="C3" s="17">
        <v>1</v>
      </c>
      <c r="D3" s="17">
        <v>2</v>
      </c>
      <c r="E3" s="17">
        <v>3</v>
      </c>
      <c r="F3" s="17">
        <v>3</v>
      </c>
      <c r="G3" s="17">
        <v>3</v>
      </c>
      <c r="H3" s="17">
        <v>3</v>
      </c>
      <c r="I3" s="17">
        <v>3</v>
      </c>
      <c r="J3" s="17">
        <v>3</v>
      </c>
      <c r="K3" s="17">
        <v>3</v>
      </c>
      <c r="L3" s="17">
        <v>3</v>
      </c>
      <c r="M3" s="17">
        <v>3</v>
      </c>
      <c r="N3" s="17">
        <v>2</v>
      </c>
      <c r="O3" s="17">
        <v>2</v>
      </c>
      <c r="P3" s="17">
        <v>2</v>
      </c>
      <c r="Q3" s="17">
        <v>2</v>
      </c>
      <c r="R3" s="17">
        <v>2</v>
      </c>
      <c r="S3" s="17">
        <v>2</v>
      </c>
      <c r="T3" s="17">
        <v>2</v>
      </c>
      <c r="U3" s="17">
        <v>1</v>
      </c>
      <c r="V3" s="17">
        <v>1</v>
      </c>
      <c r="W3" s="17">
        <v>1</v>
      </c>
      <c r="X3" s="17">
        <v>2</v>
      </c>
      <c r="Y3" s="17">
        <v>5</v>
      </c>
      <c r="Z3" s="17">
        <v>6</v>
      </c>
      <c r="AA3" s="17">
        <v>1</v>
      </c>
      <c r="AB3" s="17">
        <v>3</v>
      </c>
      <c r="AC3" s="17">
        <v>6</v>
      </c>
      <c r="AD3" s="17">
        <v>5</v>
      </c>
      <c r="AE3" s="17">
        <v>3</v>
      </c>
      <c r="AF3" s="17">
        <v>4</v>
      </c>
      <c r="AG3" s="17">
        <v>4</v>
      </c>
      <c r="AH3" s="17">
        <v>5</v>
      </c>
      <c r="AI3" s="17">
        <v>2</v>
      </c>
      <c r="AJ3" s="17">
        <v>4</v>
      </c>
      <c r="AK3" s="17">
        <v>2</v>
      </c>
      <c r="AL3" s="18" t="str">
        <f>A3</f>
        <v>Alimenti Stefania</v>
      </c>
      <c r="AM3" s="19">
        <f t="shared" si="0"/>
        <v>95</v>
      </c>
      <c r="AN3" s="19">
        <f t="shared" si="1"/>
        <v>100</v>
      </c>
      <c r="AO3" s="19">
        <f t="shared" si="2"/>
        <v>100</v>
      </c>
      <c r="AP3" s="19">
        <f t="shared" si="3"/>
        <v>75</v>
      </c>
      <c r="AQ3" s="19">
        <f t="shared" si="4"/>
        <v>70</v>
      </c>
      <c r="AR3" s="20">
        <f t="shared" si="5"/>
        <v>87.5</v>
      </c>
      <c r="AS3" s="20">
        <f t="shared" si="6"/>
        <v>100</v>
      </c>
      <c r="AT3" s="19">
        <f t="shared" si="7"/>
        <v>88</v>
      </c>
      <c r="AU3" s="19" t="str">
        <f t="shared" si="8"/>
        <v>++</v>
      </c>
      <c r="AV3" s="21">
        <f t="shared" si="9"/>
        <v>98.333333333333329</v>
      </c>
      <c r="AW3" s="21">
        <f t="shared" si="10"/>
        <v>91.833333333333329</v>
      </c>
      <c r="AX3" s="22">
        <f t="shared" si="11"/>
        <v>89.4375</v>
      </c>
      <c r="AY3" s="18" t="str">
        <f>A3</f>
        <v>Alimenti Stefania</v>
      </c>
    </row>
    <row r="4" spans="1:51" s="23" customFormat="1" ht="15.75" thickBot="1">
      <c r="A4" s="23" t="s">
        <v>46</v>
      </c>
      <c r="B4" s="24">
        <v>2</v>
      </c>
      <c r="C4" s="24">
        <v>3</v>
      </c>
      <c r="D4" s="24">
        <v>2</v>
      </c>
      <c r="E4" s="24">
        <v>3</v>
      </c>
      <c r="F4" s="24">
        <v>3</v>
      </c>
      <c r="G4" s="24">
        <v>2</v>
      </c>
      <c r="H4" s="24">
        <v>3</v>
      </c>
      <c r="I4" s="24">
        <v>3</v>
      </c>
      <c r="J4" s="24">
        <v>3</v>
      </c>
      <c r="K4" s="24">
        <v>3</v>
      </c>
      <c r="L4" s="24">
        <v>3</v>
      </c>
      <c r="M4" s="24">
        <v>3</v>
      </c>
      <c r="N4" s="24">
        <v>2</v>
      </c>
      <c r="O4" s="24">
        <v>2</v>
      </c>
      <c r="P4" s="24">
        <v>2</v>
      </c>
      <c r="Q4" s="24">
        <v>2</v>
      </c>
      <c r="R4" s="24">
        <v>2</v>
      </c>
      <c r="S4" s="24">
        <v>2</v>
      </c>
      <c r="T4" s="24">
        <v>1</v>
      </c>
      <c r="U4" s="24">
        <v>1</v>
      </c>
      <c r="V4" s="17">
        <v>2</v>
      </c>
      <c r="W4" s="17">
        <v>1</v>
      </c>
      <c r="X4" s="24">
        <v>4</v>
      </c>
      <c r="Y4" s="24">
        <v>5</v>
      </c>
      <c r="Z4" s="24">
        <v>5</v>
      </c>
      <c r="AA4" s="24">
        <v>4</v>
      </c>
      <c r="AB4" s="24">
        <v>5</v>
      </c>
      <c r="AC4" s="24">
        <v>4</v>
      </c>
      <c r="AD4" s="24">
        <v>3</v>
      </c>
      <c r="AE4" s="24">
        <v>3</v>
      </c>
      <c r="AF4" s="24">
        <v>3</v>
      </c>
      <c r="AG4" s="24">
        <v>4</v>
      </c>
      <c r="AH4" s="24">
        <v>4</v>
      </c>
      <c r="AI4" s="24">
        <v>1</v>
      </c>
      <c r="AJ4" s="24">
        <v>4</v>
      </c>
      <c r="AK4" s="25">
        <v>1</v>
      </c>
      <c r="AL4" s="18" t="str">
        <f>A4</f>
        <v>Bacci Giulia</v>
      </c>
      <c r="AM4" s="19">
        <f t="shared" si="0"/>
        <v>90</v>
      </c>
      <c r="AN4" s="19">
        <f t="shared" si="1"/>
        <v>100</v>
      </c>
      <c r="AO4" s="19">
        <f t="shared" si="2"/>
        <v>80</v>
      </c>
      <c r="AP4" s="19">
        <f t="shared" si="3"/>
        <v>85</v>
      </c>
      <c r="AQ4" s="19">
        <f t="shared" si="4"/>
        <v>35</v>
      </c>
      <c r="AR4" s="20">
        <f t="shared" si="5"/>
        <v>87.5</v>
      </c>
      <c r="AS4" s="20">
        <f t="shared" si="6"/>
        <v>66.666666666666657</v>
      </c>
      <c r="AT4" s="19">
        <f t="shared" si="7"/>
        <v>64</v>
      </c>
      <c r="AU4" s="19" t="str">
        <f t="shared" si="8"/>
        <v>0</v>
      </c>
      <c r="AV4" s="21">
        <f t="shared" si="9"/>
        <v>90</v>
      </c>
      <c r="AW4" s="21">
        <f t="shared" si="10"/>
        <v>72.722222222222214</v>
      </c>
      <c r="AX4" s="22">
        <f t="shared" si="11"/>
        <v>76.020833333333329</v>
      </c>
      <c r="AY4" s="18" t="str">
        <f>A4</f>
        <v>Bacci Giulia</v>
      </c>
    </row>
    <row r="5" spans="1:51" s="23" customFormat="1" ht="15.75" thickBot="1">
      <c r="A5" s="23" t="s">
        <v>46</v>
      </c>
      <c r="B5" s="17">
        <v>2</v>
      </c>
      <c r="C5" s="17">
        <v>4</v>
      </c>
      <c r="D5" s="17">
        <v>2</v>
      </c>
      <c r="E5" s="17">
        <v>3</v>
      </c>
      <c r="F5" s="17">
        <v>3</v>
      </c>
      <c r="G5" s="17">
        <v>2</v>
      </c>
      <c r="H5" s="17">
        <v>3</v>
      </c>
      <c r="I5" s="17">
        <v>3</v>
      </c>
      <c r="J5" s="17">
        <v>3</v>
      </c>
      <c r="K5" s="17">
        <v>3</v>
      </c>
      <c r="L5" s="17">
        <v>3</v>
      </c>
      <c r="M5" s="17">
        <v>3</v>
      </c>
      <c r="N5" s="17">
        <v>2</v>
      </c>
      <c r="O5" s="17">
        <v>2</v>
      </c>
      <c r="P5" s="17">
        <v>2</v>
      </c>
      <c r="Q5" s="17">
        <v>2</v>
      </c>
      <c r="R5" s="17">
        <v>2</v>
      </c>
      <c r="S5" s="17">
        <v>1</v>
      </c>
      <c r="T5" s="17">
        <v>2</v>
      </c>
      <c r="U5" s="17">
        <v>1</v>
      </c>
      <c r="V5" s="17">
        <v>2</v>
      </c>
      <c r="W5" s="17">
        <v>1</v>
      </c>
      <c r="X5" s="17">
        <v>4</v>
      </c>
      <c r="Y5" s="17">
        <v>4</v>
      </c>
      <c r="Z5" s="17">
        <v>4</v>
      </c>
      <c r="AA5" s="17">
        <v>4</v>
      </c>
      <c r="AB5" s="17">
        <v>5</v>
      </c>
      <c r="AC5" s="17">
        <v>4</v>
      </c>
      <c r="AD5" s="17">
        <v>5</v>
      </c>
      <c r="AE5" s="17">
        <v>3</v>
      </c>
      <c r="AF5" s="17">
        <v>3</v>
      </c>
      <c r="AG5" s="17">
        <v>4</v>
      </c>
      <c r="AH5" s="17">
        <v>5</v>
      </c>
      <c r="AI5" s="17">
        <v>1</v>
      </c>
      <c r="AJ5" s="17">
        <v>3</v>
      </c>
      <c r="AK5" s="17">
        <v>4</v>
      </c>
      <c r="AL5" s="18" t="str">
        <f>A5</f>
        <v>Bacci Giulia</v>
      </c>
      <c r="AM5" s="19">
        <f t="shared" si="0"/>
        <v>90</v>
      </c>
      <c r="AN5" s="19">
        <f t="shared" si="1"/>
        <v>100</v>
      </c>
      <c r="AO5" s="19">
        <f t="shared" si="2"/>
        <v>80</v>
      </c>
      <c r="AP5" s="19">
        <f t="shared" si="3"/>
        <v>70</v>
      </c>
      <c r="AQ5" s="19">
        <f t="shared" si="4"/>
        <v>45</v>
      </c>
      <c r="AR5" s="20">
        <f t="shared" si="5"/>
        <v>87.5</v>
      </c>
      <c r="AS5" s="20">
        <f t="shared" si="6"/>
        <v>66.666666666666657</v>
      </c>
      <c r="AT5" s="19">
        <f t="shared" si="7"/>
        <v>56.000000000000007</v>
      </c>
      <c r="AU5" s="19" t="str">
        <f t="shared" si="8"/>
        <v>-</v>
      </c>
      <c r="AV5" s="21">
        <f t="shared" si="9"/>
        <v>90</v>
      </c>
      <c r="AW5" s="21">
        <f t="shared" si="10"/>
        <v>70.055555555555557</v>
      </c>
      <c r="AX5" s="22">
        <f t="shared" si="11"/>
        <v>74.395833333333329</v>
      </c>
      <c r="AY5" s="18" t="str">
        <f>A5</f>
        <v>Bacci Giulia</v>
      </c>
    </row>
    <row r="6" spans="1:51" s="23" customFormat="1" ht="15.75" thickBot="1">
      <c r="A6" s="23" t="s">
        <v>47</v>
      </c>
      <c r="B6" s="24">
        <v>1</v>
      </c>
      <c r="C6" s="24">
        <v>1</v>
      </c>
      <c r="D6" s="24">
        <v>2</v>
      </c>
      <c r="E6" s="24">
        <v>3</v>
      </c>
      <c r="F6" s="24">
        <v>3</v>
      </c>
      <c r="G6" s="24">
        <v>2</v>
      </c>
      <c r="H6" s="24">
        <v>3</v>
      </c>
      <c r="I6" s="24">
        <v>2</v>
      </c>
      <c r="J6" s="24">
        <v>3</v>
      </c>
      <c r="K6" s="24">
        <v>3</v>
      </c>
      <c r="L6" s="24">
        <v>3</v>
      </c>
      <c r="M6" s="24">
        <v>3</v>
      </c>
      <c r="N6" s="24">
        <v>2</v>
      </c>
      <c r="O6" s="24">
        <v>2</v>
      </c>
      <c r="P6" s="24">
        <v>2</v>
      </c>
      <c r="Q6" s="24">
        <v>2</v>
      </c>
      <c r="R6" s="24">
        <v>1</v>
      </c>
      <c r="S6" s="24">
        <v>1</v>
      </c>
      <c r="T6" s="24">
        <v>1</v>
      </c>
      <c r="U6" s="24">
        <v>3</v>
      </c>
      <c r="V6" s="17">
        <v>2</v>
      </c>
      <c r="W6" s="17">
        <v>1</v>
      </c>
      <c r="X6" s="24">
        <v>3</v>
      </c>
      <c r="Y6" s="24">
        <v>5</v>
      </c>
      <c r="Z6" s="24">
        <v>6</v>
      </c>
      <c r="AA6" s="24">
        <v>3</v>
      </c>
      <c r="AB6" s="24">
        <v>3</v>
      </c>
      <c r="AC6" s="24">
        <v>5</v>
      </c>
      <c r="AD6" s="24">
        <v>6</v>
      </c>
      <c r="AE6" s="24">
        <v>2</v>
      </c>
      <c r="AF6" s="24">
        <v>5</v>
      </c>
      <c r="AG6" s="24">
        <v>3</v>
      </c>
      <c r="AH6" s="24">
        <v>2</v>
      </c>
      <c r="AI6" s="24">
        <v>3</v>
      </c>
      <c r="AJ6" s="24">
        <v>5</v>
      </c>
      <c r="AK6" s="25">
        <v>2</v>
      </c>
      <c r="AL6" s="18" t="str">
        <f>A6</f>
        <v>Costantini Giada</v>
      </c>
      <c r="AM6" s="19">
        <f t="shared" si="0"/>
        <v>85</v>
      </c>
      <c r="AN6" s="19">
        <f t="shared" si="1"/>
        <v>100</v>
      </c>
      <c r="AO6" s="19">
        <f t="shared" si="2"/>
        <v>80</v>
      </c>
      <c r="AP6" s="19">
        <f t="shared" si="3"/>
        <v>70</v>
      </c>
      <c r="AQ6" s="19">
        <f t="shared" si="4"/>
        <v>75</v>
      </c>
      <c r="AR6" s="20">
        <f t="shared" si="5"/>
        <v>50</v>
      </c>
      <c r="AS6" s="20">
        <f t="shared" si="6"/>
        <v>0</v>
      </c>
      <c r="AT6" s="19">
        <f t="shared" si="7"/>
        <v>80</v>
      </c>
      <c r="AU6" s="19" t="str">
        <f t="shared" si="8"/>
        <v>++</v>
      </c>
      <c r="AV6" s="21">
        <f t="shared" si="9"/>
        <v>88.333333333333329</v>
      </c>
      <c r="AW6" s="21">
        <f t="shared" si="10"/>
        <v>43.333333333333336</v>
      </c>
      <c r="AX6" s="22">
        <f t="shared" si="11"/>
        <v>67.5</v>
      </c>
      <c r="AY6" s="18" t="str">
        <f>A6</f>
        <v>Costantini Giada</v>
      </c>
    </row>
    <row r="7" spans="1:51" s="23" customFormat="1" ht="15.75" thickBot="1">
      <c r="A7" s="23" t="s">
        <v>47</v>
      </c>
      <c r="B7" s="17">
        <v>3</v>
      </c>
      <c r="C7" s="17">
        <v>1</v>
      </c>
      <c r="D7" s="17">
        <v>2</v>
      </c>
      <c r="E7" s="17">
        <v>3</v>
      </c>
      <c r="F7" s="17">
        <v>3</v>
      </c>
      <c r="G7" s="17">
        <v>3</v>
      </c>
      <c r="H7" s="17">
        <v>3</v>
      </c>
      <c r="I7" s="17">
        <v>3</v>
      </c>
      <c r="J7" s="17">
        <v>3</v>
      </c>
      <c r="K7" s="17">
        <v>3</v>
      </c>
      <c r="L7" s="17">
        <v>3</v>
      </c>
      <c r="M7" s="17">
        <v>3</v>
      </c>
      <c r="N7" s="17">
        <v>2</v>
      </c>
      <c r="O7" s="17">
        <v>2</v>
      </c>
      <c r="P7" s="17">
        <v>2</v>
      </c>
      <c r="Q7" s="17">
        <v>2</v>
      </c>
      <c r="R7" s="17">
        <v>2</v>
      </c>
      <c r="S7" s="17">
        <v>2</v>
      </c>
      <c r="T7" s="17">
        <v>1</v>
      </c>
      <c r="U7" s="17">
        <v>2</v>
      </c>
      <c r="V7" s="17">
        <v>2</v>
      </c>
      <c r="W7" s="17">
        <v>1</v>
      </c>
      <c r="X7" s="17">
        <v>3</v>
      </c>
      <c r="Y7" s="17">
        <v>5</v>
      </c>
      <c r="Z7" s="17">
        <v>6</v>
      </c>
      <c r="AA7" s="17">
        <v>4</v>
      </c>
      <c r="AB7" s="17">
        <v>3</v>
      </c>
      <c r="AC7" s="17">
        <v>5</v>
      </c>
      <c r="AD7" s="17">
        <v>5</v>
      </c>
      <c r="AE7" s="17">
        <v>4</v>
      </c>
      <c r="AF7" s="17">
        <v>4</v>
      </c>
      <c r="AG7" s="17">
        <v>4</v>
      </c>
      <c r="AH7" s="17">
        <v>5</v>
      </c>
      <c r="AI7" s="17">
        <v>2</v>
      </c>
      <c r="AJ7" s="17">
        <v>5</v>
      </c>
      <c r="AK7" s="17">
        <v>2</v>
      </c>
      <c r="AL7" s="18" t="str">
        <f>A7</f>
        <v>Costantini Giada</v>
      </c>
      <c r="AM7" s="19">
        <f t="shared" si="0"/>
        <v>95</v>
      </c>
      <c r="AN7" s="19">
        <f t="shared" si="1"/>
        <v>100</v>
      </c>
      <c r="AO7" s="19">
        <f t="shared" si="2"/>
        <v>80</v>
      </c>
      <c r="AP7" s="19">
        <f t="shared" si="3"/>
        <v>80</v>
      </c>
      <c r="AQ7" s="19">
        <f t="shared" si="4"/>
        <v>65</v>
      </c>
      <c r="AR7" s="20">
        <f t="shared" si="5"/>
        <v>75</v>
      </c>
      <c r="AS7" s="20">
        <f t="shared" si="6"/>
        <v>66.666666666666657</v>
      </c>
      <c r="AT7" s="19">
        <f t="shared" si="7"/>
        <v>68</v>
      </c>
      <c r="AU7" s="19" t="str">
        <f t="shared" si="8"/>
        <v>++</v>
      </c>
      <c r="AV7" s="21">
        <f t="shared" si="9"/>
        <v>91.666666666666671</v>
      </c>
      <c r="AW7" s="21">
        <f t="shared" si="10"/>
        <v>69.888888888888886</v>
      </c>
      <c r="AX7" s="22">
        <f t="shared" si="11"/>
        <v>78.708333333333329</v>
      </c>
      <c r="AY7" s="18" t="str">
        <f>A7</f>
        <v>Costantini Giada</v>
      </c>
    </row>
    <row r="8" spans="1:51" s="23" customFormat="1" ht="15.75" thickBot="1">
      <c r="A8" s="23" t="s">
        <v>48</v>
      </c>
      <c r="B8" s="26">
        <v>3</v>
      </c>
      <c r="C8" s="26">
        <v>4</v>
      </c>
      <c r="D8" s="26">
        <v>2</v>
      </c>
      <c r="E8" s="26">
        <v>3</v>
      </c>
      <c r="F8" s="26">
        <v>3</v>
      </c>
      <c r="G8" s="26">
        <v>3</v>
      </c>
      <c r="H8" s="26">
        <v>3</v>
      </c>
      <c r="I8" s="26">
        <v>2</v>
      </c>
      <c r="J8" s="26">
        <v>3</v>
      </c>
      <c r="K8" s="26">
        <v>3</v>
      </c>
      <c r="L8" s="26">
        <v>3</v>
      </c>
      <c r="M8" s="26">
        <v>3</v>
      </c>
      <c r="N8" s="26">
        <v>2</v>
      </c>
      <c r="O8" s="26">
        <v>1</v>
      </c>
      <c r="P8" s="26">
        <v>2</v>
      </c>
      <c r="Q8" s="26">
        <v>1</v>
      </c>
      <c r="R8" s="26">
        <v>2</v>
      </c>
      <c r="S8" s="26">
        <v>1</v>
      </c>
      <c r="T8" s="26">
        <v>1</v>
      </c>
      <c r="U8" s="26">
        <v>3</v>
      </c>
      <c r="V8" s="17">
        <v>1</v>
      </c>
      <c r="W8" s="17">
        <v>1</v>
      </c>
      <c r="X8" s="26">
        <v>3</v>
      </c>
      <c r="Y8" s="26">
        <v>5</v>
      </c>
      <c r="Z8" s="26">
        <v>6</v>
      </c>
      <c r="AA8" s="26">
        <v>3</v>
      </c>
      <c r="AB8" s="26">
        <v>4</v>
      </c>
      <c r="AC8" s="26">
        <v>4</v>
      </c>
      <c r="AD8" s="26">
        <v>5</v>
      </c>
      <c r="AE8" s="26">
        <v>3</v>
      </c>
      <c r="AF8" s="26">
        <v>4</v>
      </c>
      <c r="AG8" s="26">
        <v>3</v>
      </c>
      <c r="AH8" s="26">
        <v>5</v>
      </c>
      <c r="AI8" s="26">
        <v>1</v>
      </c>
      <c r="AJ8" s="26">
        <v>2</v>
      </c>
      <c r="AK8" s="26">
        <v>2</v>
      </c>
      <c r="AL8" s="18" t="str">
        <f>A8</f>
        <v>Guglielmotti Fabrizio</v>
      </c>
      <c r="AM8" s="19">
        <f t="shared" si="0"/>
        <v>90</v>
      </c>
      <c r="AN8" s="19">
        <f t="shared" si="1"/>
        <v>50</v>
      </c>
      <c r="AO8" s="19">
        <f t="shared" si="2"/>
        <v>100</v>
      </c>
      <c r="AP8" s="19">
        <f t="shared" si="3"/>
        <v>70</v>
      </c>
      <c r="AQ8" s="19">
        <f t="shared" si="4"/>
        <v>60</v>
      </c>
      <c r="AR8" s="20">
        <f t="shared" si="5"/>
        <v>50</v>
      </c>
      <c r="AS8" s="20">
        <f t="shared" si="6"/>
        <v>33.333333333333329</v>
      </c>
      <c r="AT8" s="19">
        <f t="shared" si="7"/>
        <v>72</v>
      </c>
      <c r="AU8" s="19" t="str">
        <f t="shared" si="8"/>
        <v>-</v>
      </c>
      <c r="AV8" s="21">
        <f t="shared" si="9"/>
        <v>80</v>
      </c>
      <c r="AW8" s="21">
        <f t="shared" si="10"/>
        <v>51.777777777777771</v>
      </c>
      <c r="AX8" s="22">
        <f t="shared" si="11"/>
        <v>65.666666666666657</v>
      </c>
      <c r="AY8" s="18" t="str">
        <f>A8</f>
        <v>Guglielmotti Fabrizio</v>
      </c>
    </row>
    <row r="9" spans="1:51" s="23" customFormat="1" ht="15.75" thickBot="1">
      <c r="A9" s="23" t="s">
        <v>48</v>
      </c>
      <c r="B9" s="17">
        <v>3</v>
      </c>
      <c r="C9" s="17">
        <v>3</v>
      </c>
      <c r="D9" s="17">
        <v>2</v>
      </c>
      <c r="E9" s="17">
        <v>3</v>
      </c>
      <c r="F9" s="17">
        <v>3</v>
      </c>
      <c r="G9" s="17">
        <v>2</v>
      </c>
      <c r="H9" s="17">
        <v>3</v>
      </c>
      <c r="I9" s="17">
        <v>2</v>
      </c>
      <c r="J9" s="17">
        <v>3</v>
      </c>
      <c r="K9" s="17">
        <v>3</v>
      </c>
      <c r="L9" s="17">
        <v>3</v>
      </c>
      <c r="M9" s="17">
        <v>3</v>
      </c>
      <c r="N9" s="17">
        <v>2</v>
      </c>
      <c r="O9" s="17">
        <v>2</v>
      </c>
      <c r="P9" s="17">
        <v>2</v>
      </c>
      <c r="Q9" s="17">
        <v>2</v>
      </c>
      <c r="R9" s="17">
        <v>2</v>
      </c>
      <c r="S9" s="17">
        <v>2</v>
      </c>
      <c r="T9" s="17">
        <v>2</v>
      </c>
      <c r="U9" s="17">
        <v>2</v>
      </c>
      <c r="V9" s="17">
        <v>1</v>
      </c>
      <c r="W9" s="17">
        <v>1</v>
      </c>
      <c r="X9" s="17">
        <v>2</v>
      </c>
      <c r="Y9" s="17">
        <v>6</v>
      </c>
      <c r="Z9" s="17">
        <v>6</v>
      </c>
      <c r="AA9" s="17">
        <v>2</v>
      </c>
      <c r="AB9" s="17">
        <v>4</v>
      </c>
      <c r="AC9" s="17">
        <v>5</v>
      </c>
      <c r="AD9" s="17">
        <v>4</v>
      </c>
      <c r="AE9" s="17">
        <v>2</v>
      </c>
      <c r="AF9" s="17">
        <v>5</v>
      </c>
      <c r="AG9" s="17">
        <v>4</v>
      </c>
      <c r="AH9" s="17">
        <v>5</v>
      </c>
      <c r="AI9" s="17">
        <v>2</v>
      </c>
      <c r="AJ9" s="17">
        <v>3</v>
      </c>
      <c r="AK9" s="17">
        <v>2</v>
      </c>
      <c r="AL9" s="18" t="str">
        <f>A9</f>
        <v>Guglielmotti Fabrizio</v>
      </c>
      <c r="AM9" s="19">
        <f t="shared" si="0"/>
        <v>85</v>
      </c>
      <c r="AN9" s="19">
        <f t="shared" si="1"/>
        <v>100</v>
      </c>
      <c r="AO9" s="19">
        <f t="shared" si="2"/>
        <v>100</v>
      </c>
      <c r="AP9" s="19">
        <f t="shared" si="3"/>
        <v>70</v>
      </c>
      <c r="AQ9" s="19">
        <f t="shared" si="4"/>
        <v>65</v>
      </c>
      <c r="AR9" s="20">
        <f t="shared" si="5"/>
        <v>75</v>
      </c>
      <c r="AS9" s="20">
        <f t="shared" si="6"/>
        <v>100</v>
      </c>
      <c r="AT9" s="19">
        <f t="shared" si="7"/>
        <v>88</v>
      </c>
      <c r="AU9" s="19" t="str">
        <f t="shared" si="8"/>
        <v>0</v>
      </c>
      <c r="AV9" s="21">
        <f t="shared" si="9"/>
        <v>95</v>
      </c>
      <c r="AW9" s="21">
        <f t="shared" si="10"/>
        <v>87.666666666666671</v>
      </c>
      <c r="AX9" s="22">
        <f t="shared" si="11"/>
        <v>85.375</v>
      </c>
      <c r="AY9" s="18" t="str">
        <f>A9</f>
        <v>Guglielmotti Fabrizio</v>
      </c>
    </row>
    <row r="10" spans="1:51" s="23" customFormat="1" ht="15.75" thickBot="1">
      <c r="A10" s="23" t="s">
        <v>49</v>
      </c>
      <c r="B10" s="26">
        <v>3</v>
      </c>
      <c r="C10" s="26">
        <v>3</v>
      </c>
      <c r="D10" s="26">
        <v>1</v>
      </c>
      <c r="E10" s="26">
        <v>3</v>
      </c>
      <c r="F10" s="26">
        <v>3</v>
      </c>
      <c r="G10" s="26">
        <v>1</v>
      </c>
      <c r="H10" s="26">
        <v>3</v>
      </c>
      <c r="I10" s="26">
        <v>3</v>
      </c>
      <c r="J10" s="26">
        <v>3</v>
      </c>
      <c r="K10" s="26">
        <v>3</v>
      </c>
      <c r="L10" s="26">
        <v>3</v>
      </c>
      <c r="M10" s="26">
        <v>3</v>
      </c>
      <c r="N10" s="26">
        <v>1</v>
      </c>
      <c r="O10" s="26">
        <v>1</v>
      </c>
      <c r="P10" s="26">
        <v>2</v>
      </c>
      <c r="Q10" s="26">
        <v>1</v>
      </c>
      <c r="R10" s="26">
        <v>1</v>
      </c>
      <c r="S10" s="26">
        <v>1</v>
      </c>
      <c r="T10" s="26">
        <v>1</v>
      </c>
      <c r="U10" s="26">
        <v>5</v>
      </c>
      <c r="V10" s="17">
        <v>1</v>
      </c>
      <c r="W10" s="17">
        <v>1</v>
      </c>
      <c r="X10" s="26">
        <v>5</v>
      </c>
      <c r="Y10" s="26">
        <v>3</v>
      </c>
      <c r="Z10" s="26">
        <v>2</v>
      </c>
      <c r="AA10" s="26">
        <v>5</v>
      </c>
      <c r="AB10" s="26">
        <v>5</v>
      </c>
      <c r="AC10" s="26">
        <v>2</v>
      </c>
      <c r="AD10" s="26">
        <v>5</v>
      </c>
      <c r="AE10" s="26">
        <v>5</v>
      </c>
      <c r="AF10" s="26">
        <v>3</v>
      </c>
      <c r="AG10" s="26">
        <v>1</v>
      </c>
      <c r="AH10" s="26">
        <v>5</v>
      </c>
      <c r="AI10" s="26">
        <v>3</v>
      </c>
      <c r="AJ10" s="26">
        <v>1</v>
      </c>
      <c r="AK10" s="26">
        <v>5</v>
      </c>
      <c r="AL10" s="18" t="str">
        <f>A10</f>
        <v>Notaro Patricia</v>
      </c>
      <c r="AM10" s="19">
        <f t="shared" si="0"/>
        <v>80</v>
      </c>
      <c r="AN10" s="19">
        <f t="shared" si="1"/>
        <v>25</v>
      </c>
      <c r="AO10" s="19">
        <f t="shared" si="2"/>
        <v>100</v>
      </c>
      <c r="AP10" s="19">
        <f t="shared" si="3"/>
        <v>40</v>
      </c>
      <c r="AQ10" s="19">
        <f t="shared" si="4"/>
        <v>40</v>
      </c>
      <c r="AR10" s="20">
        <f t="shared" si="5"/>
        <v>0</v>
      </c>
      <c r="AS10" s="20">
        <f t="shared" si="6"/>
        <v>0</v>
      </c>
      <c r="AT10" s="19">
        <f t="shared" si="7"/>
        <v>24</v>
      </c>
      <c r="AU10" s="19" t="str">
        <f t="shared" si="8"/>
        <v>0</v>
      </c>
      <c r="AV10" s="21">
        <f t="shared" si="9"/>
        <v>68.333333333333329</v>
      </c>
      <c r="AW10" s="21">
        <f t="shared" si="10"/>
        <v>8</v>
      </c>
      <c r="AX10" s="22">
        <f t="shared" si="11"/>
        <v>38.625</v>
      </c>
      <c r="AY10" s="18" t="str">
        <f>A10</f>
        <v>Notaro Patricia</v>
      </c>
    </row>
    <row r="11" spans="1:51" s="23" customFormat="1" ht="15.75" thickBot="1">
      <c r="A11" s="23" t="s">
        <v>49</v>
      </c>
      <c r="B11" s="17">
        <v>3</v>
      </c>
      <c r="C11" s="17">
        <v>3</v>
      </c>
      <c r="D11" s="17">
        <v>1</v>
      </c>
      <c r="E11" s="17">
        <v>3</v>
      </c>
      <c r="F11" s="17">
        <v>3</v>
      </c>
      <c r="G11" s="17">
        <v>2</v>
      </c>
      <c r="H11" s="17">
        <v>3</v>
      </c>
      <c r="I11" s="17">
        <v>3</v>
      </c>
      <c r="J11" s="17">
        <v>3</v>
      </c>
      <c r="K11" s="17">
        <v>3</v>
      </c>
      <c r="L11" s="17">
        <v>3</v>
      </c>
      <c r="M11" s="17">
        <v>3</v>
      </c>
      <c r="N11" s="17">
        <v>2</v>
      </c>
      <c r="O11" s="17">
        <v>2</v>
      </c>
      <c r="P11" s="17">
        <v>2</v>
      </c>
      <c r="Q11" s="17">
        <v>2</v>
      </c>
      <c r="R11" s="17">
        <v>1</v>
      </c>
      <c r="S11" s="17">
        <v>1</v>
      </c>
      <c r="T11" s="17">
        <v>1</v>
      </c>
      <c r="U11" s="17">
        <v>4</v>
      </c>
      <c r="V11" s="17">
        <v>2</v>
      </c>
      <c r="W11" s="17">
        <v>2</v>
      </c>
      <c r="X11" s="17">
        <v>4</v>
      </c>
      <c r="Y11" s="17">
        <v>3</v>
      </c>
      <c r="Z11" s="17">
        <v>3</v>
      </c>
      <c r="AA11" s="17">
        <v>5</v>
      </c>
      <c r="AB11" s="17">
        <v>4</v>
      </c>
      <c r="AC11" s="17">
        <v>3</v>
      </c>
      <c r="AD11" s="17">
        <v>4</v>
      </c>
      <c r="AE11" s="17">
        <v>5</v>
      </c>
      <c r="AF11" s="17">
        <v>3</v>
      </c>
      <c r="AG11" s="17">
        <v>2</v>
      </c>
      <c r="AH11" s="17">
        <v>5</v>
      </c>
      <c r="AI11" s="17">
        <v>2</v>
      </c>
      <c r="AJ11" s="17">
        <v>3</v>
      </c>
      <c r="AK11" s="17">
        <v>4</v>
      </c>
      <c r="AL11" s="18" t="str">
        <f>A11</f>
        <v>Notaro Patricia</v>
      </c>
      <c r="AM11" s="19">
        <f t="shared" si="0"/>
        <v>85</v>
      </c>
      <c r="AN11" s="19">
        <f t="shared" si="1"/>
        <v>100</v>
      </c>
      <c r="AO11" s="19">
        <f t="shared" si="2"/>
        <v>70</v>
      </c>
      <c r="AP11" s="19">
        <f t="shared" si="3"/>
        <v>60</v>
      </c>
      <c r="AQ11" s="19">
        <f t="shared" si="4"/>
        <v>45</v>
      </c>
      <c r="AR11" s="20">
        <f t="shared" si="5"/>
        <v>25</v>
      </c>
      <c r="AS11" s="20">
        <f t="shared" si="6"/>
        <v>0</v>
      </c>
      <c r="AT11" s="19">
        <f t="shared" si="7"/>
        <v>32</v>
      </c>
      <c r="AU11" s="19" t="str">
        <f t="shared" si="8"/>
        <v>0</v>
      </c>
      <c r="AV11" s="21">
        <f t="shared" si="9"/>
        <v>85</v>
      </c>
      <c r="AW11" s="21">
        <f t="shared" si="10"/>
        <v>19</v>
      </c>
      <c r="AX11" s="22">
        <f t="shared" si="11"/>
        <v>52.125</v>
      </c>
      <c r="AY11" s="18" t="str">
        <f>A11</f>
        <v>Notaro Patricia</v>
      </c>
    </row>
    <row r="12" spans="1:51" s="23" customFormat="1" ht="15.75" thickBot="1">
      <c r="A12" s="23" t="s">
        <v>50</v>
      </c>
      <c r="B12" s="26">
        <v>5</v>
      </c>
      <c r="C12" s="26">
        <v>5</v>
      </c>
      <c r="D12" s="26">
        <v>1</v>
      </c>
      <c r="E12" s="26">
        <v>2</v>
      </c>
      <c r="F12" s="26">
        <v>2</v>
      </c>
      <c r="G12" s="26">
        <v>1</v>
      </c>
      <c r="H12" s="26">
        <v>2</v>
      </c>
      <c r="I12" s="26">
        <v>1</v>
      </c>
      <c r="J12" s="26">
        <v>3</v>
      </c>
      <c r="K12" s="26">
        <v>3</v>
      </c>
      <c r="L12" s="26">
        <v>3</v>
      </c>
      <c r="M12" s="26">
        <v>2</v>
      </c>
      <c r="N12" s="26">
        <v>1</v>
      </c>
      <c r="O12" s="26">
        <v>1</v>
      </c>
      <c r="P12" s="26">
        <v>1</v>
      </c>
      <c r="Q12" s="26">
        <v>1</v>
      </c>
      <c r="R12" s="26">
        <v>1</v>
      </c>
      <c r="S12" s="26">
        <v>2</v>
      </c>
      <c r="T12" s="26">
        <v>1</v>
      </c>
      <c r="U12" s="26">
        <v>5</v>
      </c>
      <c r="V12" s="17">
        <v>5</v>
      </c>
      <c r="W12" s="17">
        <v>4</v>
      </c>
      <c r="X12" s="26">
        <v>6</v>
      </c>
      <c r="Y12" s="26">
        <v>1</v>
      </c>
      <c r="Z12" s="26">
        <v>2</v>
      </c>
      <c r="AA12" s="26">
        <v>5</v>
      </c>
      <c r="AB12" s="26">
        <v>6</v>
      </c>
      <c r="AC12" s="26">
        <v>2</v>
      </c>
      <c r="AD12" s="26">
        <v>2</v>
      </c>
      <c r="AE12" s="26">
        <v>5</v>
      </c>
      <c r="AF12" s="26">
        <v>2</v>
      </c>
      <c r="AG12" s="26">
        <v>2</v>
      </c>
      <c r="AH12" s="26">
        <v>3</v>
      </c>
      <c r="AI12" s="26">
        <v>5</v>
      </c>
      <c r="AJ12" s="26">
        <v>2</v>
      </c>
      <c r="AK12" s="26">
        <v>5</v>
      </c>
      <c r="AL12" s="18" t="str">
        <f>A12</f>
        <v>Salvatori Beatrice</v>
      </c>
      <c r="AM12" s="19">
        <f t="shared" si="0"/>
        <v>50</v>
      </c>
      <c r="AN12" s="19">
        <f t="shared" si="1"/>
        <v>0</v>
      </c>
      <c r="AO12" s="19">
        <f t="shared" si="2"/>
        <v>20</v>
      </c>
      <c r="AP12" s="19">
        <f t="shared" si="3"/>
        <v>15</v>
      </c>
      <c r="AQ12" s="19">
        <f t="shared" si="4"/>
        <v>10</v>
      </c>
      <c r="AR12" s="20">
        <f t="shared" si="5"/>
        <v>12.5</v>
      </c>
      <c r="AS12" s="20">
        <f t="shared" si="6"/>
        <v>33.333333333333329</v>
      </c>
      <c r="AT12" s="19">
        <f t="shared" si="7"/>
        <v>16</v>
      </c>
      <c r="AU12" s="19" t="str">
        <f t="shared" si="8"/>
        <v>- -</v>
      </c>
      <c r="AV12" s="21">
        <f t="shared" si="9"/>
        <v>23.333333333333332</v>
      </c>
      <c r="AW12" s="21">
        <f t="shared" si="10"/>
        <v>20.611111111111111</v>
      </c>
      <c r="AX12" s="22">
        <f t="shared" si="11"/>
        <v>19.604166666666664</v>
      </c>
      <c r="AY12" s="18" t="str">
        <f>A12</f>
        <v>Salvatori Beatrice</v>
      </c>
    </row>
    <row r="13" spans="1:51" s="23" customFormat="1" ht="15.75" thickBot="1">
      <c r="A13" s="23" t="s">
        <v>50</v>
      </c>
      <c r="B13" s="17">
        <v>5</v>
      </c>
      <c r="C13" s="17">
        <v>5</v>
      </c>
      <c r="D13" s="17">
        <v>1</v>
      </c>
      <c r="E13" s="17">
        <v>2</v>
      </c>
      <c r="F13" s="17">
        <v>1</v>
      </c>
      <c r="G13" s="17">
        <v>2</v>
      </c>
      <c r="H13" s="17">
        <v>2</v>
      </c>
      <c r="I13" s="17">
        <v>1</v>
      </c>
      <c r="J13" s="17">
        <v>2</v>
      </c>
      <c r="K13" s="17">
        <v>2</v>
      </c>
      <c r="L13" s="17">
        <v>3</v>
      </c>
      <c r="M13" s="17">
        <v>2</v>
      </c>
      <c r="N13" s="17">
        <v>1</v>
      </c>
      <c r="O13" s="17">
        <v>1</v>
      </c>
      <c r="P13" s="17">
        <v>1</v>
      </c>
      <c r="Q13" s="17">
        <v>1</v>
      </c>
      <c r="R13" s="17">
        <v>2</v>
      </c>
      <c r="S13" s="17">
        <v>2</v>
      </c>
      <c r="T13" s="17">
        <v>2</v>
      </c>
      <c r="U13" s="17">
        <v>3</v>
      </c>
      <c r="V13" s="17">
        <v>5</v>
      </c>
      <c r="W13" s="17">
        <v>4</v>
      </c>
      <c r="X13" s="17">
        <v>2</v>
      </c>
      <c r="Y13" s="17">
        <v>5</v>
      </c>
      <c r="Z13" s="17">
        <v>6</v>
      </c>
      <c r="AA13" s="17">
        <v>2</v>
      </c>
      <c r="AB13" s="17">
        <v>5</v>
      </c>
      <c r="AC13" s="17">
        <v>6</v>
      </c>
      <c r="AD13" s="17">
        <v>2</v>
      </c>
      <c r="AE13" s="17">
        <v>3</v>
      </c>
      <c r="AF13" s="17">
        <v>1</v>
      </c>
      <c r="AG13" s="17">
        <v>3</v>
      </c>
      <c r="AH13" s="17">
        <v>3</v>
      </c>
      <c r="AI13" s="17">
        <v>3</v>
      </c>
      <c r="AJ13" s="17">
        <v>2</v>
      </c>
      <c r="AK13" s="17">
        <v>5</v>
      </c>
      <c r="AL13" s="18" t="str">
        <f>A13</f>
        <v>Salvatori Beatrice</v>
      </c>
      <c r="AM13" s="19">
        <f t="shared" si="0"/>
        <v>40</v>
      </c>
      <c r="AN13" s="19">
        <f t="shared" si="1"/>
        <v>0</v>
      </c>
      <c r="AO13" s="19">
        <f t="shared" si="2"/>
        <v>20</v>
      </c>
      <c r="AP13" s="19">
        <f t="shared" si="3"/>
        <v>25</v>
      </c>
      <c r="AQ13" s="19">
        <f t="shared" si="4"/>
        <v>30</v>
      </c>
      <c r="AR13" s="20">
        <f t="shared" si="5"/>
        <v>50</v>
      </c>
      <c r="AS13" s="20">
        <f t="shared" si="6"/>
        <v>100</v>
      </c>
      <c r="AT13" s="19">
        <f t="shared" si="7"/>
        <v>84</v>
      </c>
      <c r="AU13" s="19" t="str">
        <f t="shared" si="8"/>
        <v>- -</v>
      </c>
      <c r="AV13" s="21">
        <f t="shared" si="9"/>
        <v>20</v>
      </c>
      <c r="AW13" s="21">
        <f t="shared" si="10"/>
        <v>78</v>
      </c>
      <c r="AX13" s="22">
        <f t="shared" si="11"/>
        <v>43.625</v>
      </c>
      <c r="AY13" s="18" t="str">
        <f>A13</f>
        <v>Salvatori Beatrice</v>
      </c>
    </row>
    <row r="14" spans="1:51" s="23" customFormat="1" ht="15.75" thickBot="1">
      <c r="A14" s="23" t="s">
        <v>51</v>
      </c>
      <c r="B14" s="26">
        <v>4</v>
      </c>
      <c r="C14" s="26">
        <v>4</v>
      </c>
      <c r="D14" s="26">
        <v>1</v>
      </c>
      <c r="E14" s="26">
        <v>1</v>
      </c>
      <c r="F14" s="26">
        <v>2</v>
      </c>
      <c r="G14" s="26">
        <v>2</v>
      </c>
      <c r="H14" s="26">
        <v>3</v>
      </c>
      <c r="I14" s="26">
        <v>2</v>
      </c>
      <c r="J14" s="26">
        <v>2</v>
      </c>
      <c r="K14" s="26">
        <v>2</v>
      </c>
      <c r="L14" s="26">
        <v>3</v>
      </c>
      <c r="M14" s="26">
        <v>3</v>
      </c>
      <c r="N14" s="26">
        <v>1</v>
      </c>
      <c r="O14" s="26">
        <v>1</v>
      </c>
      <c r="P14" s="26">
        <v>1</v>
      </c>
      <c r="Q14" s="26">
        <v>1</v>
      </c>
      <c r="R14" s="26">
        <v>1</v>
      </c>
      <c r="S14" s="26">
        <v>1</v>
      </c>
      <c r="T14" s="26">
        <v>1</v>
      </c>
      <c r="U14" s="26">
        <v>3</v>
      </c>
      <c r="V14" s="17">
        <v>5</v>
      </c>
      <c r="W14" s="17">
        <v>4</v>
      </c>
      <c r="X14" s="26">
        <v>5</v>
      </c>
      <c r="Y14" s="26">
        <v>2</v>
      </c>
      <c r="Z14" s="26">
        <v>2</v>
      </c>
      <c r="AA14" s="26">
        <v>5</v>
      </c>
      <c r="AB14" s="26">
        <v>5</v>
      </c>
      <c r="AC14" s="26">
        <v>2</v>
      </c>
      <c r="AD14" s="26">
        <v>1</v>
      </c>
      <c r="AE14" s="26">
        <v>5</v>
      </c>
      <c r="AF14" s="26">
        <v>1</v>
      </c>
      <c r="AG14" s="26">
        <v>1</v>
      </c>
      <c r="AH14" s="26">
        <v>2</v>
      </c>
      <c r="AI14" s="26">
        <v>5</v>
      </c>
      <c r="AJ14" s="26">
        <v>2</v>
      </c>
      <c r="AK14" s="26">
        <v>5</v>
      </c>
      <c r="AL14" s="18" t="str">
        <f>A14</f>
        <v>Vincenti Laura</v>
      </c>
      <c r="AM14" s="19">
        <f t="shared" si="0"/>
        <v>55.000000000000007</v>
      </c>
      <c r="AN14" s="19">
        <f t="shared" si="1"/>
        <v>0</v>
      </c>
      <c r="AO14" s="19">
        <f t="shared" si="2"/>
        <v>20</v>
      </c>
      <c r="AP14" s="19">
        <f t="shared" si="3"/>
        <v>15</v>
      </c>
      <c r="AQ14" s="19">
        <f t="shared" si="4"/>
        <v>10</v>
      </c>
      <c r="AR14" s="20">
        <f t="shared" si="5"/>
        <v>25</v>
      </c>
      <c r="AS14" s="20">
        <f t="shared" si="6"/>
        <v>0</v>
      </c>
      <c r="AT14" s="19">
        <f t="shared" si="7"/>
        <v>20</v>
      </c>
      <c r="AU14" s="19" t="str">
        <f t="shared" si="8"/>
        <v>-</v>
      </c>
      <c r="AV14" s="21">
        <f t="shared" si="9"/>
        <v>25</v>
      </c>
      <c r="AW14" s="21">
        <f t="shared" si="10"/>
        <v>15</v>
      </c>
      <c r="AX14" s="22">
        <f t="shared" si="11"/>
        <v>18.125</v>
      </c>
      <c r="AY14" s="18" t="str">
        <f>A14</f>
        <v>Vincenti Laura</v>
      </c>
    </row>
    <row r="15" spans="1:51" s="23" customFormat="1" ht="15.75" thickBot="1">
      <c r="A15" s="23" t="s">
        <v>51</v>
      </c>
      <c r="B15" s="17">
        <v>4</v>
      </c>
      <c r="C15" s="17">
        <v>2</v>
      </c>
      <c r="D15" s="17">
        <v>1</v>
      </c>
      <c r="E15" s="17">
        <v>1</v>
      </c>
      <c r="F15" s="17">
        <v>2</v>
      </c>
      <c r="G15" s="17">
        <v>2</v>
      </c>
      <c r="H15" s="17">
        <v>2</v>
      </c>
      <c r="I15" s="17">
        <v>2</v>
      </c>
      <c r="J15" s="17">
        <v>2</v>
      </c>
      <c r="K15" s="17">
        <v>2</v>
      </c>
      <c r="L15" s="17">
        <v>2</v>
      </c>
      <c r="M15" s="17">
        <v>2</v>
      </c>
      <c r="N15" s="17">
        <v>2</v>
      </c>
      <c r="O15" s="17">
        <v>2</v>
      </c>
      <c r="P15" s="17">
        <v>2</v>
      </c>
      <c r="Q15" s="17">
        <v>2</v>
      </c>
      <c r="R15" s="17">
        <v>1</v>
      </c>
      <c r="S15" s="17">
        <v>1</v>
      </c>
      <c r="T15" s="17">
        <v>1</v>
      </c>
      <c r="U15" s="17">
        <v>4</v>
      </c>
      <c r="V15" s="17">
        <v>5</v>
      </c>
      <c r="W15" s="17">
        <v>3</v>
      </c>
      <c r="X15" s="17">
        <v>5</v>
      </c>
      <c r="Y15" s="17">
        <v>3</v>
      </c>
      <c r="Z15" s="17">
        <v>2</v>
      </c>
      <c r="AA15" s="17">
        <v>5</v>
      </c>
      <c r="AB15" s="17">
        <v>5</v>
      </c>
      <c r="AC15" s="17">
        <v>1</v>
      </c>
      <c r="AD15" s="17">
        <v>1</v>
      </c>
      <c r="AE15" s="17">
        <v>5</v>
      </c>
      <c r="AF15" s="17">
        <v>1</v>
      </c>
      <c r="AG15" s="17">
        <v>3</v>
      </c>
      <c r="AH15" s="17">
        <v>3</v>
      </c>
      <c r="AI15" s="17">
        <v>2</v>
      </c>
      <c r="AJ15" s="17">
        <v>2</v>
      </c>
      <c r="AK15" s="17">
        <v>4</v>
      </c>
      <c r="AL15" s="18" t="str">
        <f>A15</f>
        <v>Vincenti Laura</v>
      </c>
      <c r="AM15" s="19">
        <f t="shared" si="0"/>
        <v>40</v>
      </c>
      <c r="AN15" s="19">
        <f t="shared" si="1"/>
        <v>100</v>
      </c>
      <c r="AO15" s="19">
        <f t="shared" si="2"/>
        <v>30</v>
      </c>
      <c r="AP15" s="19">
        <f t="shared" si="3"/>
        <v>40</v>
      </c>
      <c r="AQ15" s="19">
        <f t="shared" si="4"/>
        <v>10</v>
      </c>
      <c r="AR15" s="20">
        <f t="shared" si="5"/>
        <v>37.5</v>
      </c>
      <c r="AS15" s="20">
        <f t="shared" si="6"/>
        <v>0</v>
      </c>
      <c r="AT15" s="19">
        <f t="shared" si="7"/>
        <v>20</v>
      </c>
      <c r="AU15" s="19" t="str">
        <f t="shared" si="8"/>
        <v>+</v>
      </c>
      <c r="AV15" s="21">
        <f t="shared" si="9"/>
        <v>56.666666666666664</v>
      </c>
      <c r="AW15" s="21">
        <f t="shared" si="10"/>
        <v>19.166666666666668</v>
      </c>
      <c r="AX15" s="22">
        <f t="shared" si="11"/>
        <v>34.6875</v>
      </c>
      <c r="AY15" s="18" t="str">
        <f>A15</f>
        <v>Vincenti Laura</v>
      </c>
    </row>
    <row r="16" spans="1:51" s="23" customFormat="1" ht="15.75" thickBot="1">
      <c r="A16" s="23" t="s">
        <v>52</v>
      </c>
      <c r="B16" s="26">
        <v>4</v>
      </c>
      <c r="C16" s="26">
        <v>4</v>
      </c>
      <c r="D16" s="26">
        <v>1</v>
      </c>
      <c r="E16" s="26">
        <v>2</v>
      </c>
      <c r="F16" s="26">
        <v>3</v>
      </c>
      <c r="G16" s="26">
        <v>2</v>
      </c>
      <c r="H16" s="26">
        <v>2</v>
      </c>
      <c r="I16" s="26">
        <v>2</v>
      </c>
      <c r="J16" s="26">
        <v>3</v>
      </c>
      <c r="K16" s="26">
        <v>3</v>
      </c>
      <c r="L16" s="26">
        <v>3</v>
      </c>
      <c r="M16" s="26">
        <v>3</v>
      </c>
      <c r="N16" s="26">
        <v>2</v>
      </c>
      <c r="O16" s="26">
        <v>1</v>
      </c>
      <c r="P16" s="26">
        <v>2</v>
      </c>
      <c r="Q16" s="26">
        <v>1</v>
      </c>
      <c r="R16" s="26">
        <v>1</v>
      </c>
      <c r="S16" s="26">
        <v>1</v>
      </c>
      <c r="T16" s="26">
        <v>1</v>
      </c>
      <c r="U16" s="26">
        <v>4</v>
      </c>
      <c r="V16" s="17">
        <v>5</v>
      </c>
      <c r="W16" s="17">
        <v>5</v>
      </c>
      <c r="X16" s="26">
        <v>6</v>
      </c>
      <c r="Y16" s="26">
        <v>4</v>
      </c>
      <c r="Z16" s="26">
        <v>5</v>
      </c>
      <c r="AA16" s="26">
        <v>6</v>
      </c>
      <c r="AB16" s="26">
        <v>6</v>
      </c>
      <c r="AC16" s="26">
        <v>3</v>
      </c>
      <c r="AD16" s="26">
        <v>1</v>
      </c>
      <c r="AE16" s="26">
        <v>5</v>
      </c>
      <c r="AF16" s="26">
        <v>1</v>
      </c>
      <c r="AG16" s="26">
        <v>2</v>
      </c>
      <c r="AH16" s="26">
        <v>4</v>
      </c>
      <c r="AI16" s="26">
        <v>2</v>
      </c>
      <c r="AJ16" s="26">
        <v>1</v>
      </c>
      <c r="AK16" s="26">
        <v>5</v>
      </c>
      <c r="AL16" s="18" t="str">
        <f>A16</f>
        <v>Rossi Serena</v>
      </c>
      <c r="AM16" s="19">
        <f t="shared" si="0"/>
        <v>70</v>
      </c>
      <c r="AN16" s="19">
        <f t="shared" si="1"/>
        <v>50</v>
      </c>
      <c r="AO16" s="19">
        <f t="shared" si="2"/>
        <v>10</v>
      </c>
      <c r="AP16" s="19">
        <f t="shared" si="3"/>
        <v>35</v>
      </c>
      <c r="AQ16" s="19">
        <f t="shared" si="4"/>
        <v>0</v>
      </c>
      <c r="AR16" s="20">
        <f t="shared" si="5"/>
        <v>25</v>
      </c>
      <c r="AS16" s="20">
        <f t="shared" si="6"/>
        <v>0</v>
      </c>
      <c r="AT16" s="19">
        <f t="shared" si="7"/>
        <v>40</v>
      </c>
      <c r="AU16" s="19" t="str">
        <f t="shared" si="8"/>
        <v>-</v>
      </c>
      <c r="AV16" s="21">
        <f t="shared" si="9"/>
        <v>43.333333333333336</v>
      </c>
      <c r="AW16" s="21">
        <f t="shared" si="10"/>
        <v>21.666666666666668</v>
      </c>
      <c r="AX16" s="22">
        <f t="shared" si="11"/>
        <v>28.75</v>
      </c>
      <c r="AY16" s="18" t="str">
        <f>A16</f>
        <v>Rossi Serena</v>
      </c>
    </row>
    <row r="17" spans="1:51" s="23" customFormat="1" ht="15.75" thickBot="1">
      <c r="A17" s="23" t="s">
        <v>52</v>
      </c>
      <c r="B17" s="17">
        <v>4</v>
      </c>
      <c r="C17" s="17">
        <v>4</v>
      </c>
      <c r="D17" s="17">
        <v>1</v>
      </c>
      <c r="E17" s="17">
        <v>2</v>
      </c>
      <c r="F17" s="17">
        <v>3</v>
      </c>
      <c r="G17" s="17">
        <v>2</v>
      </c>
      <c r="H17" s="17">
        <v>3</v>
      </c>
      <c r="I17" s="17">
        <v>1</v>
      </c>
      <c r="J17" s="17">
        <v>3</v>
      </c>
      <c r="K17" s="17">
        <v>3</v>
      </c>
      <c r="L17" s="17">
        <v>3</v>
      </c>
      <c r="M17" s="17">
        <v>3</v>
      </c>
      <c r="N17" s="17">
        <v>1</v>
      </c>
      <c r="O17" s="17">
        <v>1</v>
      </c>
      <c r="P17" s="17">
        <v>1</v>
      </c>
      <c r="Q17" s="17">
        <v>1</v>
      </c>
      <c r="R17" s="17">
        <v>1</v>
      </c>
      <c r="S17" s="17">
        <v>1</v>
      </c>
      <c r="T17" s="17">
        <v>1</v>
      </c>
      <c r="U17" s="17">
        <v>5</v>
      </c>
      <c r="V17" s="17">
        <v>6</v>
      </c>
      <c r="W17" s="17">
        <v>5</v>
      </c>
      <c r="X17" s="17">
        <v>6</v>
      </c>
      <c r="Y17" s="17">
        <v>5</v>
      </c>
      <c r="Z17" s="17">
        <v>4</v>
      </c>
      <c r="AA17" s="17">
        <v>6</v>
      </c>
      <c r="AB17" s="17">
        <v>6</v>
      </c>
      <c r="AC17" s="17">
        <v>3</v>
      </c>
      <c r="AD17" s="17">
        <v>3</v>
      </c>
      <c r="AE17" s="17">
        <v>6</v>
      </c>
      <c r="AF17" s="17">
        <v>2</v>
      </c>
      <c r="AG17" s="17">
        <v>1</v>
      </c>
      <c r="AH17" s="17">
        <v>1</v>
      </c>
      <c r="AI17" s="17">
        <v>5</v>
      </c>
      <c r="AJ17" s="17">
        <v>1</v>
      </c>
      <c r="AK17" s="17">
        <v>5</v>
      </c>
      <c r="AL17" s="18" t="str">
        <f>A17</f>
        <v>Rossi Serena</v>
      </c>
      <c r="AM17" s="19">
        <f t="shared" si="0"/>
        <v>70</v>
      </c>
      <c r="AN17" s="19">
        <f t="shared" si="1"/>
        <v>0</v>
      </c>
      <c r="AO17" s="19">
        <f t="shared" si="2"/>
        <v>0</v>
      </c>
      <c r="AP17" s="19">
        <f t="shared" si="3"/>
        <v>5</v>
      </c>
      <c r="AQ17" s="19">
        <f t="shared" si="4"/>
        <v>15</v>
      </c>
      <c r="AR17" s="20">
        <f t="shared" si="5"/>
        <v>0</v>
      </c>
      <c r="AS17" s="20">
        <f t="shared" si="6"/>
        <v>0</v>
      </c>
      <c r="AT17" s="19">
        <f t="shared" si="7"/>
        <v>36</v>
      </c>
      <c r="AU17" s="19" t="str">
        <f t="shared" si="8"/>
        <v>-</v>
      </c>
      <c r="AV17" s="21">
        <f t="shared" si="9"/>
        <v>23.333333333333332</v>
      </c>
      <c r="AW17" s="21">
        <f t="shared" si="10"/>
        <v>12</v>
      </c>
      <c r="AX17" s="22">
        <f t="shared" si="11"/>
        <v>15.75</v>
      </c>
      <c r="AY17" s="18" t="str">
        <f>A17</f>
        <v>Rossi Serena</v>
      </c>
    </row>
    <row r="18" spans="1:51" s="23" customFormat="1" ht="15.75" thickBot="1">
      <c r="A18" s="32" t="s">
        <v>65</v>
      </c>
      <c r="B18" s="26">
        <v>3</v>
      </c>
      <c r="C18" s="26">
        <v>1</v>
      </c>
      <c r="D18" s="26">
        <v>1</v>
      </c>
      <c r="E18" s="26">
        <v>2</v>
      </c>
      <c r="F18" s="26">
        <v>3</v>
      </c>
      <c r="G18" s="26">
        <v>2</v>
      </c>
      <c r="H18" s="26">
        <v>3</v>
      </c>
      <c r="I18" s="26">
        <v>2</v>
      </c>
      <c r="J18" s="26">
        <v>3</v>
      </c>
      <c r="K18" s="26">
        <v>3</v>
      </c>
      <c r="L18" s="26">
        <v>3</v>
      </c>
      <c r="M18" s="26">
        <v>3</v>
      </c>
      <c r="N18" s="26">
        <v>2</v>
      </c>
      <c r="O18" s="26">
        <v>1</v>
      </c>
      <c r="P18" s="26">
        <v>2</v>
      </c>
      <c r="Q18" s="26">
        <v>2</v>
      </c>
      <c r="R18" s="26">
        <v>2</v>
      </c>
      <c r="S18" s="26">
        <v>1</v>
      </c>
      <c r="T18" s="26">
        <v>1</v>
      </c>
      <c r="U18" s="26">
        <v>2</v>
      </c>
      <c r="V18" s="17">
        <v>3</v>
      </c>
      <c r="W18" s="17">
        <v>3</v>
      </c>
      <c r="X18" s="26">
        <v>3</v>
      </c>
      <c r="Y18" s="26">
        <v>4</v>
      </c>
      <c r="Z18" s="26">
        <v>6</v>
      </c>
      <c r="AA18" s="26">
        <v>2</v>
      </c>
      <c r="AB18" s="26">
        <v>2</v>
      </c>
      <c r="AC18" s="26">
        <v>5</v>
      </c>
      <c r="AD18" s="26">
        <v>5</v>
      </c>
      <c r="AE18" s="26">
        <v>1</v>
      </c>
      <c r="AF18" s="26">
        <v>4</v>
      </c>
      <c r="AG18" s="26">
        <v>4</v>
      </c>
      <c r="AH18" s="26">
        <v>4</v>
      </c>
      <c r="AI18" s="26">
        <v>4</v>
      </c>
      <c r="AJ18" s="26">
        <v>5</v>
      </c>
      <c r="AK18" s="26">
        <v>4</v>
      </c>
      <c r="AL18" s="18" t="str">
        <f>A18</f>
        <v>Cimino Micol Marcella</v>
      </c>
      <c r="AM18" s="19">
        <f t="shared" ref="AM18:AM27" si="12">(((SUM(D18:M18))-10)/20)*100</f>
        <v>75</v>
      </c>
      <c r="AN18" s="19">
        <f t="shared" ref="AN18:AN27" si="13">(((SUM(N18:Q18))-4)/4)*100</f>
        <v>75</v>
      </c>
      <c r="AO18" s="19">
        <f t="shared" ref="AO18:AO27" si="14">((((IF(V18=1,"6",IF(V18=2,"5",IF(V18=3,"4",IF(V18=4,"3",IF(V18=5,"2",IF(V18=6,"1")))))))+(IF(AND(W18=1, V18=1),"6",IF(AND(W18=1, NOT(V18=1)),"5",IF(W18=2,"4",IF(W18=3,"3",IF(W18=4,"2",IF(W18=5,"1"))))))))-2)/10)*100</f>
        <v>50</v>
      </c>
      <c r="AP18" s="19">
        <f t="shared" ref="AP18:AP27" si="15">((IF(B18=1,"5",IF(B18=2,"4",IF(B18=3,"3",IF(B18=4,"2",IF(B18=5,"1")))))+IF(AH18=1,"1",IF(AH18=2,"2",IF(AH18=3,"3",IF(AH18=4,"4",IF(AH18=5,"5")))))+IF(AI18=1,"5",IF(AI18=2,"4",IF(AI18=3,"3",IF(AI18=4,"2",IF(AI18=5,"1")))))+IF(AJ18=1,"1",IF(AJ18=2,"2",IF(AJ18=3,"3",IF(AJ18=4,"4",IF(AJ18=5,"5")))))+IF(AK18=1,"5",IF(AK18=2,"4",IF(AK18=3,"3",IF(AK18=4,"2",IF(AK18=5,"1")))))-5)/20)*100</f>
        <v>55.000000000000007</v>
      </c>
      <c r="AQ18" s="19">
        <f t="shared" ref="AQ18:AQ27" si="16">((IF(X18=1,"6",IF(X18=2,"5",IF(X18=3,"4",IF(X18=4,"3",IF(X18=5,"2",IF(X18=6,"1"))))))++IF(AB18=1,"6",IF(AB18=2,"5",IF(AB18=3,"4",IF(AB18=4,"3",IF(AB18=5,"2",IF(AB18=6,"1"))))))++IF(AD18=1,"1",IF(AD18=2,"2",IF(AD18=3,"3",IF(AD18=4,"4",IF(AD18=5,"5",IF(AD18=6,"6"))))))++IF(AF18=1,"1",IF(AF18=2,"2",IF(AF18=3,"3",IF(AF18=4,"4",IF(AF18=5,"5",IF(AF18=6,"6"))))))-4)/20)*100</f>
        <v>70</v>
      </c>
      <c r="AR18" s="20">
        <f t="shared" ref="AR18:AR27" si="17">((IF(U18=1,"5",IF(U18=2,"4",IF(U18=3,"3",IF(U18=4,"2",IF(U18=5,"1")))))+IF(AG18=1,"1",IF(AG18=2,"2",IF(AG18=3,"3",IF(AG18=4,"4",IF(AG18=5,"5")))))-2)/8)*100</f>
        <v>75</v>
      </c>
      <c r="AS18" s="20">
        <f t="shared" ref="AS18:AS27" si="18">(((R18+S18+T18)-3)/3)*100</f>
        <v>33.333333333333329</v>
      </c>
      <c r="AT18" s="19">
        <f t="shared" ref="AT18:AT27" si="19">((IF(Y18=1,"1",IF(Y18=2,"2",IF(Y18=3,"3",IF(Y18=4,"4",IF(Y18=5,"5",IF(Y18=6,"6"))))))+IF(Z18=1,"1",IF(Z18=2,"2",IF(Z18=3,"3",IF(Z18=4,"4",IF(Z18=5,"5",IF(Z18=6,"6"))))))++IF(AA18=1,"6",IF(AA18=2,"5",IF(AA18=3,"4",IF(AA18=4,"3",IF(AA18=5,"2",IF(AA18=6,"1"))))))++IF(AC18=1,"1",IF(AC18=2,"2",IF(AC18=3,"3",IF(AC18=4,"4",IF(AC18=5,"5",IF(AC18=6,"6"))))))++IF(AE18=1,"6",IF(AE18=2,"5",IF(AE18=3,"4",IF(AE18=4,"3",IF(AE18=5,"2",IF(AE18=6,"1"))))))-5)/25)*100</f>
        <v>84</v>
      </c>
      <c r="AU18" s="19" t="str">
        <f t="shared" ref="AU18:AU27" si="20">IF(C18=1,"++",IF(C18=2,"+",IF(C18=3,"0",IF(C18=4,"-",IF(C18=5,"- -")))))</f>
        <v>++</v>
      </c>
      <c r="AV18" s="21">
        <f t="shared" ref="AV18:AV27" si="21">AVERAGE(AM18:AO18)</f>
        <v>66.666666666666671</v>
      </c>
      <c r="AW18" s="21">
        <f t="shared" ref="AW18:AW27" si="22">AVERAGE(AR18:AT18)</f>
        <v>64.1111111111111</v>
      </c>
      <c r="AX18" s="22">
        <f t="shared" ref="AX18:AX27" si="23">AVERAGE(AM18:AT18)</f>
        <v>64.666666666666657</v>
      </c>
      <c r="AY18" s="18" t="str">
        <f>A18</f>
        <v>Cimino Micol Marcella</v>
      </c>
    </row>
    <row r="19" spans="1:51" s="23" customFormat="1" ht="15.75" thickBot="1">
      <c r="A19" s="32" t="s">
        <v>65</v>
      </c>
      <c r="B19" s="17">
        <v>3</v>
      </c>
      <c r="C19" s="17">
        <v>1</v>
      </c>
      <c r="D19" s="17">
        <v>1</v>
      </c>
      <c r="E19" s="17">
        <v>2</v>
      </c>
      <c r="F19" s="17">
        <v>2</v>
      </c>
      <c r="G19" s="17">
        <v>1</v>
      </c>
      <c r="H19" s="17">
        <v>2</v>
      </c>
      <c r="I19" s="17">
        <v>2</v>
      </c>
      <c r="J19" s="17">
        <v>2</v>
      </c>
      <c r="K19" s="17">
        <v>2</v>
      </c>
      <c r="L19" s="17">
        <v>2</v>
      </c>
      <c r="M19" s="17">
        <v>2</v>
      </c>
      <c r="N19" s="17">
        <v>2</v>
      </c>
      <c r="O19" s="17">
        <v>1</v>
      </c>
      <c r="P19" s="17">
        <v>1</v>
      </c>
      <c r="Q19" s="17">
        <v>1</v>
      </c>
      <c r="R19" s="17">
        <v>2</v>
      </c>
      <c r="S19" s="17">
        <v>1</v>
      </c>
      <c r="T19" s="17">
        <v>2</v>
      </c>
      <c r="U19" s="17">
        <v>3</v>
      </c>
      <c r="V19" s="17">
        <v>5</v>
      </c>
      <c r="W19" s="17">
        <v>4</v>
      </c>
      <c r="X19" s="17">
        <v>2</v>
      </c>
      <c r="Y19" s="17">
        <v>3</v>
      </c>
      <c r="Z19" s="17">
        <v>3</v>
      </c>
      <c r="AA19" s="17">
        <v>1</v>
      </c>
      <c r="AB19" s="17">
        <v>2</v>
      </c>
      <c r="AC19" s="17">
        <v>3</v>
      </c>
      <c r="AD19" s="17">
        <v>2</v>
      </c>
      <c r="AE19" s="17">
        <v>1</v>
      </c>
      <c r="AF19" s="17">
        <v>2</v>
      </c>
      <c r="AG19" s="17">
        <v>3</v>
      </c>
      <c r="AH19" s="17">
        <v>2</v>
      </c>
      <c r="AI19" s="17">
        <v>3</v>
      </c>
      <c r="AJ19" s="17">
        <v>3</v>
      </c>
      <c r="AK19" s="17">
        <v>2</v>
      </c>
      <c r="AL19" s="18" t="str">
        <f>A19</f>
        <v>Cimino Micol Marcella</v>
      </c>
      <c r="AM19" s="19">
        <f t="shared" si="12"/>
        <v>40</v>
      </c>
      <c r="AN19" s="19">
        <f t="shared" si="13"/>
        <v>25</v>
      </c>
      <c r="AO19" s="19">
        <f t="shared" si="14"/>
        <v>20</v>
      </c>
      <c r="AP19" s="19">
        <f t="shared" si="15"/>
        <v>50</v>
      </c>
      <c r="AQ19" s="19">
        <f t="shared" si="16"/>
        <v>50</v>
      </c>
      <c r="AR19" s="20">
        <f t="shared" si="17"/>
        <v>50</v>
      </c>
      <c r="AS19" s="20">
        <f t="shared" si="18"/>
        <v>66.666666666666657</v>
      </c>
      <c r="AT19" s="19">
        <f t="shared" si="19"/>
        <v>64</v>
      </c>
      <c r="AU19" s="19" t="str">
        <f t="shared" si="20"/>
        <v>++</v>
      </c>
      <c r="AV19" s="21">
        <f t="shared" si="21"/>
        <v>28.333333333333332</v>
      </c>
      <c r="AW19" s="21">
        <f t="shared" si="22"/>
        <v>60.222222222222221</v>
      </c>
      <c r="AX19" s="22">
        <f t="shared" si="23"/>
        <v>45.708333333333329</v>
      </c>
      <c r="AY19" s="18" t="str">
        <f>A19</f>
        <v>Cimino Micol Marcella</v>
      </c>
    </row>
    <row r="20" spans="1:51" s="23" customFormat="1" ht="15.75" thickBot="1">
      <c r="A20" s="33" t="s">
        <v>66</v>
      </c>
      <c r="B20" s="26">
        <v>5</v>
      </c>
      <c r="C20" s="26">
        <v>4</v>
      </c>
      <c r="D20" s="26">
        <v>1</v>
      </c>
      <c r="E20" s="26">
        <v>2</v>
      </c>
      <c r="F20" s="26">
        <v>2</v>
      </c>
      <c r="G20" s="26">
        <v>1</v>
      </c>
      <c r="H20" s="26">
        <v>2</v>
      </c>
      <c r="I20" s="26">
        <v>1</v>
      </c>
      <c r="J20" s="26">
        <v>1</v>
      </c>
      <c r="K20" s="26">
        <v>2</v>
      </c>
      <c r="L20" s="26">
        <v>3</v>
      </c>
      <c r="M20" s="26">
        <v>1</v>
      </c>
      <c r="N20" s="26">
        <v>1</v>
      </c>
      <c r="O20" s="26">
        <v>1</v>
      </c>
      <c r="P20" s="26">
        <v>1</v>
      </c>
      <c r="Q20" s="26">
        <v>1</v>
      </c>
      <c r="R20" s="26">
        <v>1</v>
      </c>
      <c r="S20" s="26">
        <v>1</v>
      </c>
      <c r="T20" s="26">
        <v>1</v>
      </c>
      <c r="U20" s="26">
        <v>5</v>
      </c>
      <c r="V20" s="17">
        <v>6</v>
      </c>
      <c r="W20" s="17">
        <v>5</v>
      </c>
      <c r="X20" s="26">
        <v>6</v>
      </c>
      <c r="Y20" s="26">
        <v>5</v>
      </c>
      <c r="Z20" s="26">
        <v>3</v>
      </c>
      <c r="AA20" s="26">
        <v>2</v>
      </c>
      <c r="AB20" s="26">
        <v>6</v>
      </c>
      <c r="AC20" s="26">
        <v>2</v>
      </c>
      <c r="AD20" s="26">
        <v>1</v>
      </c>
      <c r="AE20" s="26">
        <v>5</v>
      </c>
      <c r="AF20" s="26">
        <v>1</v>
      </c>
      <c r="AG20" s="26">
        <v>1</v>
      </c>
      <c r="AH20" s="26">
        <v>5</v>
      </c>
      <c r="AI20" s="26">
        <v>5</v>
      </c>
      <c r="AJ20" s="26">
        <v>3</v>
      </c>
      <c r="AK20" s="26">
        <v>2</v>
      </c>
      <c r="AL20" s="18" t="str">
        <f>A20</f>
        <v>Di Fiore Isabella</v>
      </c>
      <c r="AM20" s="19">
        <f t="shared" si="12"/>
        <v>30</v>
      </c>
      <c r="AN20" s="19">
        <f t="shared" si="13"/>
        <v>0</v>
      </c>
      <c r="AO20" s="19">
        <f t="shared" si="14"/>
        <v>0</v>
      </c>
      <c r="AP20" s="19">
        <f t="shared" si="15"/>
        <v>45</v>
      </c>
      <c r="AQ20" s="19">
        <f t="shared" si="16"/>
        <v>0</v>
      </c>
      <c r="AR20" s="20">
        <f t="shared" si="17"/>
        <v>0</v>
      </c>
      <c r="AS20" s="20">
        <f t="shared" si="18"/>
        <v>0</v>
      </c>
      <c r="AT20" s="19">
        <f t="shared" si="19"/>
        <v>48</v>
      </c>
      <c r="AU20" s="19" t="str">
        <f t="shared" si="20"/>
        <v>-</v>
      </c>
      <c r="AV20" s="21">
        <f t="shared" si="21"/>
        <v>10</v>
      </c>
      <c r="AW20" s="21">
        <f t="shared" si="22"/>
        <v>16</v>
      </c>
      <c r="AX20" s="22">
        <f t="shared" si="23"/>
        <v>15.375</v>
      </c>
      <c r="AY20" s="18" t="str">
        <f>A20</f>
        <v>Di Fiore Isabella</v>
      </c>
    </row>
    <row r="21" spans="1:51" s="23" customFormat="1" ht="15.75" thickBot="1">
      <c r="A21" s="33" t="s">
        <v>66</v>
      </c>
      <c r="B21" s="17">
        <v>3</v>
      </c>
      <c r="C21" s="17">
        <v>1</v>
      </c>
      <c r="D21" s="17">
        <v>1</v>
      </c>
      <c r="E21" s="17">
        <v>3</v>
      </c>
      <c r="F21" s="17">
        <v>2</v>
      </c>
      <c r="G21" s="17">
        <v>2</v>
      </c>
      <c r="H21" s="17">
        <v>3</v>
      </c>
      <c r="I21" s="17">
        <v>1</v>
      </c>
      <c r="J21" s="17">
        <v>2</v>
      </c>
      <c r="K21" s="17">
        <v>3</v>
      </c>
      <c r="L21" s="17">
        <v>3</v>
      </c>
      <c r="M21" s="17">
        <v>3</v>
      </c>
      <c r="N21" s="17">
        <v>2</v>
      </c>
      <c r="O21" s="17">
        <v>1</v>
      </c>
      <c r="P21" s="17">
        <v>1</v>
      </c>
      <c r="Q21" s="17">
        <v>2</v>
      </c>
      <c r="R21" s="17">
        <v>2</v>
      </c>
      <c r="S21" s="17">
        <v>1</v>
      </c>
      <c r="T21" s="17">
        <v>2</v>
      </c>
      <c r="U21" s="17">
        <v>2</v>
      </c>
      <c r="V21" s="17">
        <v>3</v>
      </c>
      <c r="W21" s="17">
        <v>2</v>
      </c>
      <c r="X21" s="17">
        <v>3</v>
      </c>
      <c r="Y21" s="17">
        <v>4</v>
      </c>
      <c r="Z21" s="17">
        <v>6</v>
      </c>
      <c r="AA21" s="17">
        <v>3</v>
      </c>
      <c r="AB21" s="17">
        <v>4</v>
      </c>
      <c r="AC21" s="17">
        <v>6</v>
      </c>
      <c r="AD21" s="17">
        <v>5</v>
      </c>
      <c r="AE21" s="17">
        <v>4</v>
      </c>
      <c r="AF21" s="17">
        <v>5</v>
      </c>
      <c r="AG21" s="17">
        <v>4</v>
      </c>
      <c r="AH21" s="17">
        <v>5</v>
      </c>
      <c r="AI21" s="17">
        <v>2</v>
      </c>
      <c r="AJ21" s="17">
        <v>5</v>
      </c>
      <c r="AK21" s="17">
        <v>2</v>
      </c>
      <c r="AL21" s="18" t="str">
        <f>A21</f>
        <v>Di Fiore Isabella</v>
      </c>
      <c r="AM21" s="19">
        <f t="shared" si="12"/>
        <v>65</v>
      </c>
      <c r="AN21" s="19">
        <f t="shared" si="13"/>
        <v>50</v>
      </c>
      <c r="AO21" s="19">
        <f t="shared" si="14"/>
        <v>60</v>
      </c>
      <c r="AP21" s="19">
        <f t="shared" si="15"/>
        <v>80</v>
      </c>
      <c r="AQ21" s="19">
        <f t="shared" si="16"/>
        <v>65</v>
      </c>
      <c r="AR21" s="20">
        <f t="shared" si="17"/>
        <v>75</v>
      </c>
      <c r="AS21" s="20">
        <f t="shared" si="18"/>
        <v>66.666666666666657</v>
      </c>
      <c r="AT21" s="19">
        <f t="shared" si="19"/>
        <v>72</v>
      </c>
      <c r="AU21" s="19" t="str">
        <f t="shared" si="20"/>
        <v>++</v>
      </c>
      <c r="AV21" s="21">
        <f t="shared" si="21"/>
        <v>58.333333333333336</v>
      </c>
      <c r="AW21" s="21">
        <f t="shared" si="22"/>
        <v>71.222222222222214</v>
      </c>
      <c r="AX21" s="22">
        <f t="shared" si="23"/>
        <v>66.708333333333329</v>
      </c>
      <c r="AY21" s="18" t="str">
        <f>A21</f>
        <v>Di Fiore Isabella</v>
      </c>
    </row>
    <row r="22" spans="1:51" s="23" customFormat="1" ht="15.75" thickBot="1">
      <c r="A22" s="33" t="s">
        <v>67</v>
      </c>
      <c r="B22" s="26">
        <v>4</v>
      </c>
      <c r="C22" s="26">
        <v>4</v>
      </c>
      <c r="D22" s="26">
        <v>1</v>
      </c>
      <c r="E22" s="26">
        <v>2</v>
      </c>
      <c r="F22" s="26">
        <v>2</v>
      </c>
      <c r="G22" s="26">
        <v>1</v>
      </c>
      <c r="H22" s="26">
        <v>2</v>
      </c>
      <c r="I22" s="26">
        <v>2</v>
      </c>
      <c r="J22" s="26">
        <v>3</v>
      </c>
      <c r="K22" s="26">
        <v>3</v>
      </c>
      <c r="L22" s="26">
        <v>3</v>
      </c>
      <c r="M22" s="26">
        <v>3</v>
      </c>
      <c r="N22" s="26">
        <v>2</v>
      </c>
      <c r="O22" s="26">
        <v>1</v>
      </c>
      <c r="P22" s="26">
        <v>1</v>
      </c>
      <c r="Q22" s="26">
        <v>1</v>
      </c>
      <c r="R22" s="26">
        <v>1</v>
      </c>
      <c r="S22" s="26">
        <v>1</v>
      </c>
      <c r="T22" s="26">
        <v>1</v>
      </c>
      <c r="U22" s="26">
        <v>3</v>
      </c>
      <c r="V22" s="17">
        <v>2</v>
      </c>
      <c r="W22" s="17">
        <v>2</v>
      </c>
      <c r="X22" s="26">
        <v>5</v>
      </c>
      <c r="Y22" s="26">
        <v>4</v>
      </c>
      <c r="Z22" s="26">
        <v>2</v>
      </c>
      <c r="AA22" s="26">
        <v>6</v>
      </c>
      <c r="AB22" s="26">
        <v>6</v>
      </c>
      <c r="AC22" s="26">
        <v>2</v>
      </c>
      <c r="AD22" s="26">
        <v>3</v>
      </c>
      <c r="AE22" s="26">
        <v>6</v>
      </c>
      <c r="AF22" s="26">
        <v>2</v>
      </c>
      <c r="AG22" s="26">
        <v>2</v>
      </c>
      <c r="AH22" s="26">
        <v>4</v>
      </c>
      <c r="AI22" s="26">
        <v>4</v>
      </c>
      <c r="AJ22" s="26">
        <v>2</v>
      </c>
      <c r="AK22" s="26">
        <v>4</v>
      </c>
      <c r="AL22" s="18" t="str">
        <f>A22</f>
        <v>Marini Elisabetta</v>
      </c>
      <c r="AM22" s="19">
        <f t="shared" si="12"/>
        <v>60</v>
      </c>
      <c r="AN22" s="19">
        <f t="shared" si="13"/>
        <v>25</v>
      </c>
      <c r="AO22" s="19">
        <f t="shared" si="14"/>
        <v>70</v>
      </c>
      <c r="AP22" s="19">
        <f t="shared" si="15"/>
        <v>35</v>
      </c>
      <c r="AQ22" s="19">
        <f t="shared" si="16"/>
        <v>20</v>
      </c>
      <c r="AR22" s="20">
        <f t="shared" si="17"/>
        <v>37.5</v>
      </c>
      <c r="AS22" s="20">
        <f t="shared" si="18"/>
        <v>0</v>
      </c>
      <c r="AT22" s="19">
        <f t="shared" si="19"/>
        <v>20</v>
      </c>
      <c r="AU22" s="19" t="str">
        <f t="shared" si="20"/>
        <v>-</v>
      </c>
      <c r="AV22" s="21">
        <f t="shared" si="21"/>
        <v>51.666666666666664</v>
      </c>
      <c r="AW22" s="21">
        <f t="shared" si="22"/>
        <v>19.166666666666668</v>
      </c>
      <c r="AX22" s="22">
        <f t="shared" si="23"/>
        <v>33.4375</v>
      </c>
      <c r="AY22" s="18" t="str">
        <f>A22</f>
        <v>Marini Elisabetta</v>
      </c>
    </row>
    <row r="23" spans="1:51" s="23" customFormat="1" ht="15.75" thickBot="1">
      <c r="A23" s="33" t="s">
        <v>67</v>
      </c>
      <c r="B23" s="17">
        <v>3</v>
      </c>
      <c r="C23" s="17">
        <v>2</v>
      </c>
      <c r="D23" s="17">
        <v>1</v>
      </c>
      <c r="E23" s="17">
        <v>2</v>
      </c>
      <c r="F23" s="17">
        <v>2</v>
      </c>
      <c r="G23" s="17">
        <v>2</v>
      </c>
      <c r="H23" s="17">
        <v>3</v>
      </c>
      <c r="I23" s="17">
        <v>2</v>
      </c>
      <c r="J23" s="17">
        <v>3</v>
      </c>
      <c r="K23" s="17">
        <v>3</v>
      </c>
      <c r="L23" s="17">
        <v>3</v>
      </c>
      <c r="M23" s="17">
        <v>3</v>
      </c>
      <c r="N23" s="17">
        <v>2</v>
      </c>
      <c r="O23" s="17">
        <v>2</v>
      </c>
      <c r="P23" s="17">
        <v>2</v>
      </c>
      <c r="Q23" s="17">
        <v>2</v>
      </c>
      <c r="R23" s="17">
        <v>2</v>
      </c>
      <c r="S23" s="17">
        <v>1</v>
      </c>
      <c r="T23" s="17">
        <v>2</v>
      </c>
      <c r="U23" s="17">
        <v>1</v>
      </c>
      <c r="V23" s="17">
        <v>3</v>
      </c>
      <c r="W23" s="17">
        <v>2</v>
      </c>
      <c r="X23" s="17">
        <v>5</v>
      </c>
      <c r="Y23" s="17">
        <v>5</v>
      </c>
      <c r="Z23" s="17">
        <v>3</v>
      </c>
      <c r="AA23" s="17">
        <v>5</v>
      </c>
      <c r="AB23" s="17">
        <v>6</v>
      </c>
      <c r="AC23" s="17">
        <v>2</v>
      </c>
      <c r="AD23" s="17">
        <v>4</v>
      </c>
      <c r="AE23" s="17">
        <v>5</v>
      </c>
      <c r="AF23" s="17">
        <v>2</v>
      </c>
      <c r="AG23" s="17">
        <v>1</v>
      </c>
      <c r="AH23" s="17">
        <v>4</v>
      </c>
      <c r="AI23" s="17">
        <v>2</v>
      </c>
      <c r="AJ23" s="17">
        <v>2</v>
      </c>
      <c r="AK23" s="17">
        <v>3</v>
      </c>
      <c r="AL23" s="18" t="str">
        <f>A23</f>
        <v>Marini Elisabetta</v>
      </c>
      <c r="AM23" s="19">
        <f t="shared" si="12"/>
        <v>70</v>
      </c>
      <c r="AN23" s="19">
        <f t="shared" si="13"/>
        <v>100</v>
      </c>
      <c r="AO23" s="19">
        <f t="shared" si="14"/>
        <v>60</v>
      </c>
      <c r="AP23" s="19">
        <f t="shared" si="15"/>
        <v>55.000000000000007</v>
      </c>
      <c r="AQ23" s="19">
        <f t="shared" si="16"/>
        <v>25</v>
      </c>
      <c r="AR23" s="20">
        <f t="shared" si="17"/>
        <v>50</v>
      </c>
      <c r="AS23" s="20">
        <f t="shared" si="18"/>
        <v>66.666666666666657</v>
      </c>
      <c r="AT23" s="19">
        <f t="shared" si="19"/>
        <v>36</v>
      </c>
      <c r="AU23" s="19" t="str">
        <f t="shared" si="20"/>
        <v>+</v>
      </c>
      <c r="AV23" s="21">
        <f t="shared" si="21"/>
        <v>76.666666666666671</v>
      </c>
      <c r="AW23" s="21">
        <f t="shared" si="22"/>
        <v>50.888888888888886</v>
      </c>
      <c r="AX23" s="22">
        <f t="shared" si="23"/>
        <v>57.833333333333329</v>
      </c>
      <c r="AY23" s="18" t="str">
        <f>A23</f>
        <v>Marini Elisabetta</v>
      </c>
    </row>
    <row r="24" spans="1:51" s="23" customFormat="1" ht="15.75" thickBot="1">
      <c r="A24" s="32" t="s">
        <v>68</v>
      </c>
      <c r="B24" s="26">
        <v>5</v>
      </c>
      <c r="C24" s="26">
        <v>4</v>
      </c>
      <c r="D24" s="26">
        <v>1</v>
      </c>
      <c r="E24" s="26">
        <v>1</v>
      </c>
      <c r="F24" s="26">
        <v>1</v>
      </c>
      <c r="G24" s="26">
        <v>1</v>
      </c>
      <c r="H24" s="26">
        <v>2</v>
      </c>
      <c r="I24" s="26">
        <v>2</v>
      </c>
      <c r="J24" s="26">
        <v>3</v>
      </c>
      <c r="K24" s="26">
        <v>3</v>
      </c>
      <c r="L24" s="26">
        <v>3</v>
      </c>
      <c r="M24" s="26">
        <v>3</v>
      </c>
      <c r="N24" s="26">
        <v>2</v>
      </c>
      <c r="O24" s="26">
        <v>2</v>
      </c>
      <c r="P24" s="26">
        <v>1</v>
      </c>
      <c r="Q24" s="26">
        <v>1</v>
      </c>
      <c r="R24" s="26">
        <v>1</v>
      </c>
      <c r="S24" s="26">
        <v>2</v>
      </c>
      <c r="T24" s="26">
        <v>2</v>
      </c>
      <c r="U24" s="26">
        <v>3</v>
      </c>
      <c r="V24" s="17">
        <v>4</v>
      </c>
      <c r="W24" s="17">
        <v>3</v>
      </c>
      <c r="X24" s="26">
        <v>4</v>
      </c>
      <c r="Y24" s="26">
        <v>4</v>
      </c>
      <c r="Z24" s="26">
        <v>5</v>
      </c>
      <c r="AA24" s="26">
        <v>4</v>
      </c>
      <c r="AB24" s="26">
        <v>5</v>
      </c>
      <c r="AC24" s="26">
        <v>4</v>
      </c>
      <c r="AD24" s="26">
        <v>5</v>
      </c>
      <c r="AE24" s="26">
        <v>5</v>
      </c>
      <c r="AF24" s="26">
        <v>4</v>
      </c>
      <c r="AG24" s="26">
        <v>3</v>
      </c>
      <c r="AH24" s="26">
        <v>1</v>
      </c>
      <c r="AI24" s="26">
        <v>4</v>
      </c>
      <c r="AJ24" s="26">
        <v>2</v>
      </c>
      <c r="AK24" s="26">
        <v>5</v>
      </c>
      <c r="AL24" s="18" t="str">
        <f>A24</f>
        <v>Paciello Maria Alessandra</v>
      </c>
      <c r="AM24" s="19">
        <f t="shared" si="12"/>
        <v>50</v>
      </c>
      <c r="AN24" s="19">
        <f t="shared" si="13"/>
        <v>50</v>
      </c>
      <c r="AO24" s="19">
        <f t="shared" si="14"/>
        <v>40</v>
      </c>
      <c r="AP24" s="19">
        <f t="shared" si="15"/>
        <v>10</v>
      </c>
      <c r="AQ24" s="19">
        <f t="shared" si="16"/>
        <v>50</v>
      </c>
      <c r="AR24" s="20">
        <f t="shared" si="17"/>
        <v>50</v>
      </c>
      <c r="AS24" s="20">
        <f t="shared" si="18"/>
        <v>66.666666666666657</v>
      </c>
      <c r="AT24" s="19">
        <f t="shared" si="19"/>
        <v>52</v>
      </c>
      <c r="AU24" s="19" t="str">
        <f t="shared" si="20"/>
        <v>-</v>
      </c>
      <c r="AV24" s="21">
        <f t="shared" si="21"/>
        <v>46.666666666666664</v>
      </c>
      <c r="AW24" s="21">
        <f t="shared" si="22"/>
        <v>56.222222222222221</v>
      </c>
      <c r="AX24" s="22">
        <f t="shared" si="23"/>
        <v>46.083333333333329</v>
      </c>
      <c r="AY24" s="18" t="str">
        <f>A24</f>
        <v>Paciello Maria Alessandra</v>
      </c>
    </row>
    <row r="25" spans="1:51" s="23" customFormat="1" ht="15.75" thickBot="1">
      <c r="A25" s="32" t="s">
        <v>68</v>
      </c>
      <c r="B25" s="17">
        <v>4</v>
      </c>
      <c r="C25" s="17">
        <v>2</v>
      </c>
      <c r="D25" s="17">
        <v>1</v>
      </c>
      <c r="E25" s="17">
        <v>2</v>
      </c>
      <c r="F25" s="17">
        <v>1</v>
      </c>
      <c r="G25" s="17">
        <v>1</v>
      </c>
      <c r="H25" s="17">
        <v>2</v>
      </c>
      <c r="I25" s="17">
        <v>1</v>
      </c>
      <c r="J25" s="17">
        <v>2</v>
      </c>
      <c r="K25" s="17">
        <v>2</v>
      </c>
      <c r="L25" s="17">
        <v>2</v>
      </c>
      <c r="M25" s="17">
        <v>2</v>
      </c>
      <c r="N25" s="17">
        <v>2</v>
      </c>
      <c r="O25" s="17">
        <v>2</v>
      </c>
      <c r="P25" s="17">
        <v>1</v>
      </c>
      <c r="Q25" s="17">
        <v>2</v>
      </c>
      <c r="R25" s="17">
        <v>2</v>
      </c>
      <c r="S25" s="17">
        <v>2</v>
      </c>
      <c r="T25" s="17">
        <v>2</v>
      </c>
      <c r="U25" s="17">
        <v>2</v>
      </c>
      <c r="V25" s="17">
        <v>2</v>
      </c>
      <c r="W25" s="17">
        <v>2</v>
      </c>
      <c r="X25" s="17">
        <v>4</v>
      </c>
      <c r="Y25" s="17">
        <v>4</v>
      </c>
      <c r="Z25" s="17">
        <v>5</v>
      </c>
      <c r="AA25" s="17">
        <v>4</v>
      </c>
      <c r="AB25" s="17">
        <v>4</v>
      </c>
      <c r="AC25" s="17">
        <v>5</v>
      </c>
      <c r="AD25" s="17">
        <v>4</v>
      </c>
      <c r="AE25" s="17">
        <v>4</v>
      </c>
      <c r="AF25" s="17">
        <v>4</v>
      </c>
      <c r="AG25" s="17">
        <v>4</v>
      </c>
      <c r="AH25" s="17">
        <v>3</v>
      </c>
      <c r="AI25" s="17">
        <v>3</v>
      </c>
      <c r="AJ25" s="17">
        <v>3</v>
      </c>
      <c r="AK25" s="17">
        <v>3</v>
      </c>
      <c r="AL25" s="18" t="str">
        <f>A25</f>
        <v>Paciello Maria Alessandra</v>
      </c>
      <c r="AM25" s="19">
        <f t="shared" si="12"/>
        <v>30</v>
      </c>
      <c r="AN25" s="19">
        <f t="shared" si="13"/>
        <v>75</v>
      </c>
      <c r="AO25" s="19">
        <f t="shared" si="14"/>
        <v>70</v>
      </c>
      <c r="AP25" s="19">
        <f t="shared" si="15"/>
        <v>45</v>
      </c>
      <c r="AQ25" s="19">
        <f t="shared" si="16"/>
        <v>50</v>
      </c>
      <c r="AR25" s="20">
        <f t="shared" si="17"/>
        <v>75</v>
      </c>
      <c r="AS25" s="20">
        <f t="shared" si="18"/>
        <v>100</v>
      </c>
      <c r="AT25" s="19">
        <f t="shared" si="19"/>
        <v>60</v>
      </c>
      <c r="AU25" s="19" t="str">
        <f t="shared" si="20"/>
        <v>+</v>
      </c>
      <c r="AV25" s="21">
        <f t="shared" si="21"/>
        <v>58.333333333333336</v>
      </c>
      <c r="AW25" s="21">
        <f t="shared" si="22"/>
        <v>78.333333333333329</v>
      </c>
      <c r="AX25" s="22">
        <f t="shared" si="23"/>
        <v>63.125</v>
      </c>
      <c r="AY25" s="18" t="str">
        <f>A25</f>
        <v>Paciello Maria Alessandra</v>
      </c>
    </row>
    <row r="26" spans="1:51" s="23" customFormat="1" ht="15.75" thickBot="1">
      <c r="A26" s="23" t="s">
        <v>69</v>
      </c>
      <c r="B26" s="26">
        <v>3</v>
      </c>
      <c r="C26" s="26">
        <v>4</v>
      </c>
      <c r="D26" s="26">
        <v>1</v>
      </c>
      <c r="E26" s="26">
        <v>3</v>
      </c>
      <c r="F26" s="26">
        <v>3</v>
      </c>
      <c r="G26" s="26">
        <v>3</v>
      </c>
      <c r="H26" s="26">
        <v>3</v>
      </c>
      <c r="I26" s="26">
        <v>1</v>
      </c>
      <c r="J26" s="26">
        <v>3</v>
      </c>
      <c r="K26" s="26">
        <v>3</v>
      </c>
      <c r="L26" s="26">
        <v>3</v>
      </c>
      <c r="M26" s="26">
        <v>2</v>
      </c>
      <c r="N26" s="26">
        <v>1</v>
      </c>
      <c r="O26" s="26">
        <v>2</v>
      </c>
      <c r="P26" s="26">
        <v>1</v>
      </c>
      <c r="Q26" s="26">
        <v>2</v>
      </c>
      <c r="R26" s="26">
        <v>1</v>
      </c>
      <c r="S26" s="26">
        <v>2</v>
      </c>
      <c r="T26" s="26">
        <v>2</v>
      </c>
      <c r="U26" s="26">
        <v>3</v>
      </c>
      <c r="V26" s="17">
        <v>4</v>
      </c>
      <c r="W26" s="17">
        <v>2</v>
      </c>
      <c r="X26" s="26">
        <v>2</v>
      </c>
      <c r="Y26" s="26">
        <v>5</v>
      </c>
      <c r="Z26" s="26">
        <v>5</v>
      </c>
      <c r="AA26" s="26">
        <v>4</v>
      </c>
      <c r="AB26" s="26">
        <v>5</v>
      </c>
      <c r="AC26" s="26">
        <v>5</v>
      </c>
      <c r="AD26" s="26">
        <v>4</v>
      </c>
      <c r="AE26" s="26">
        <v>4</v>
      </c>
      <c r="AF26" s="26">
        <v>2</v>
      </c>
      <c r="AG26" s="26">
        <v>3</v>
      </c>
      <c r="AH26" s="26">
        <v>3</v>
      </c>
      <c r="AI26" s="26">
        <v>4</v>
      </c>
      <c r="AJ26" s="26">
        <v>2</v>
      </c>
      <c r="AK26" s="26">
        <v>3</v>
      </c>
      <c r="AL26" s="18" t="str">
        <f>A26</f>
        <v>Pacioni Cinzia</v>
      </c>
      <c r="AM26" s="19">
        <f t="shared" si="12"/>
        <v>75</v>
      </c>
      <c r="AN26" s="19">
        <f t="shared" si="13"/>
        <v>50</v>
      </c>
      <c r="AO26" s="19">
        <f t="shared" si="14"/>
        <v>50</v>
      </c>
      <c r="AP26" s="19">
        <f t="shared" si="15"/>
        <v>40</v>
      </c>
      <c r="AQ26" s="19">
        <f t="shared" si="16"/>
        <v>45</v>
      </c>
      <c r="AR26" s="20">
        <f t="shared" si="17"/>
        <v>50</v>
      </c>
      <c r="AS26" s="20">
        <f t="shared" si="18"/>
        <v>66.666666666666657</v>
      </c>
      <c r="AT26" s="19">
        <f t="shared" si="19"/>
        <v>64</v>
      </c>
      <c r="AU26" s="19" t="str">
        <f t="shared" si="20"/>
        <v>-</v>
      </c>
      <c r="AV26" s="21">
        <f t="shared" si="21"/>
        <v>58.333333333333336</v>
      </c>
      <c r="AW26" s="21">
        <f t="shared" si="22"/>
        <v>60.222222222222221</v>
      </c>
      <c r="AX26" s="22">
        <f t="shared" si="23"/>
        <v>55.083333333333329</v>
      </c>
      <c r="AY26" s="18" t="str">
        <f>A26</f>
        <v>Pacioni Cinzia</v>
      </c>
    </row>
    <row r="27" spans="1:51" s="23" customFormat="1" ht="15.75" thickBot="1">
      <c r="A27" s="33" t="s">
        <v>69</v>
      </c>
      <c r="B27" s="17">
        <v>3</v>
      </c>
      <c r="C27" s="17">
        <v>3</v>
      </c>
      <c r="D27" s="17">
        <v>2</v>
      </c>
      <c r="E27" s="17">
        <v>3</v>
      </c>
      <c r="F27" s="17">
        <v>3</v>
      </c>
      <c r="G27" s="17">
        <v>3</v>
      </c>
      <c r="H27" s="17">
        <v>3</v>
      </c>
      <c r="I27" s="17">
        <v>2</v>
      </c>
      <c r="J27" s="17">
        <v>3</v>
      </c>
      <c r="K27" s="17">
        <v>3</v>
      </c>
      <c r="L27" s="17">
        <v>3</v>
      </c>
      <c r="M27" s="17">
        <v>3</v>
      </c>
      <c r="N27" s="17">
        <v>2</v>
      </c>
      <c r="O27" s="17">
        <v>2</v>
      </c>
      <c r="P27" s="17">
        <v>2</v>
      </c>
      <c r="Q27" s="17">
        <v>2</v>
      </c>
      <c r="R27" s="17">
        <v>2</v>
      </c>
      <c r="S27" s="17">
        <v>2</v>
      </c>
      <c r="T27" s="17">
        <v>2</v>
      </c>
      <c r="U27" s="17">
        <v>1</v>
      </c>
      <c r="V27" s="17">
        <v>2</v>
      </c>
      <c r="W27" s="17">
        <v>1</v>
      </c>
      <c r="X27" s="17">
        <v>2</v>
      </c>
      <c r="Y27" s="17">
        <v>6</v>
      </c>
      <c r="Z27" s="17">
        <v>6</v>
      </c>
      <c r="AA27" s="17">
        <v>2</v>
      </c>
      <c r="AB27" s="17">
        <v>2</v>
      </c>
      <c r="AC27" s="17">
        <v>5</v>
      </c>
      <c r="AD27" s="17">
        <v>5</v>
      </c>
      <c r="AE27" s="17">
        <v>3</v>
      </c>
      <c r="AF27" s="17">
        <v>5</v>
      </c>
      <c r="AG27" s="17">
        <v>4</v>
      </c>
      <c r="AH27" s="17">
        <v>5</v>
      </c>
      <c r="AI27" s="17">
        <v>2</v>
      </c>
      <c r="AJ27" s="17">
        <v>4</v>
      </c>
      <c r="AK27" s="17">
        <v>2</v>
      </c>
      <c r="AL27" s="18" t="str">
        <f>A27</f>
        <v>Pacioni Cinzia</v>
      </c>
      <c r="AM27" s="19">
        <f t="shared" si="12"/>
        <v>90</v>
      </c>
      <c r="AN27" s="19">
        <f t="shared" si="13"/>
        <v>100</v>
      </c>
      <c r="AO27" s="19">
        <f t="shared" si="14"/>
        <v>80</v>
      </c>
      <c r="AP27" s="19">
        <f t="shared" si="15"/>
        <v>75</v>
      </c>
      <c r="AQ27" s="19">
        <f t="shared" si="16"/>
        <v>80</v>
      </c>
      <c r="AR27" s="20">
        <f t="shared" si="17"/>
        <v>87.5</v>
      </c>
      <c r="AS27" s="20">
        <f t="shared" si="18"/>
        <v>100</v>
      </c>
      <c r="AT27" s="19">
        <f t="shared" si="19"/>
        <v>84</v>
      </c>
      <c r="AU27" s="19" t="str">
        <f t="shared" si="20"/>
        <v>0</v>
      </c>
      <c r="AV27" s="21">
        <f t="shared" si="21"/>
        <v>90</v>
      </c>
      <c r="AW27" s="21">
        <f t="shared" si="22"/>
        <v>90.5</v>
      </c>
      <c r="AX27" s="22">
        <f t="shared" si="23"/>
        <v>87.0625</v>
      </c>
      <c r="AY27" s="18" t="str">
        <f>A27</f>
        <v>Pacioni Cinzia</v>
      </c>
    </row>
    <row r="28" spans="1:51" s="23" customFormat="1" ht="15.75" thickBot="1">
      <c r="A28" s="33" t="s">
        <v>70</v>
      </c>
      <c r="B28" s="26">
        <v>4</v>
      </c>
      <c r="C28" s="26">
        <v>5</v>
      </c>
      <c r="D28" s="26">
        <v>1</v>
      </c>
      <c r="E28" s="26">
        <v>1</v>
      </c>
      <c r="F28" s="26">
        <v>1</v>
      </c>
      <c r="G28" s="26">
        <v>1</v>
      </c>
      <c r="H28" s="26">
        <v>2</v>
      </c>
      <c r="I28" s="26">
        <v>1</v>
      </c>
      <c r="J28" s="26">
        <v>1</v>
      </c>
      <c r="K28" s="26">
        <v>2</v>
      </c>
      <c r="L28" s="26">
        <v>3</v>
      </c>
      <c r="M28" s="26">
        <v>2</v>
      </c>
      <c r="N28" s="26">
        <v>2</v>
      </c>
      <c r="O28" s="26">
        <v>1</v>
      </c>
      <c r="P28" s="26">
        <v>2</v>
      </c>
      <c r="Q28" s="26">
        <v>1</v>
      </c>
      <c r="R28" s="26">
        <v>2</v>
      </c>
      <c r="S28" s="26">
        <v>1</v>
      </c>
      <c r="T28" s="26">
        <v>1</v>
      </c>
      <c r="U28" s="26">
        <v>4</v>
      </c>
      <c r="V28" s="17">
        <v>3</v>
      </c>
      <c r="W28" s="17">
        <v>3</v>
      </c>
      <c r="X28" s="26">
        <v>4</v>
      </c>
      <c r="Y28" s="26">
        <v>4</v>
      </c>
      <c r="Z28" s="26">
        <v>5</v>
      </c>
      <c r="AA28" s="26">
        <v>5</v>
      </c>
      <c r="AB28" s="26">
        <v>5</v>
      </c>
      <c r="AC28" s="26">
        <v>4</v>
      </c>
      <c r="AD28" s="26">
        <v>5</v>
      </c>
      <c r="AE28" s="26">
        <v>4</v>
      </c>
      <c r="AF28" s="26">
        <v>3</v>
      </c>
      <c r="AG28" s="26">
        <v>1</v>
      </c>
      <c r="AH28" s="26">
        <v>5</v>
      </c>
      <c r="AI28" s="26">
        <v>3</v>
      </c>
      <c r="AJ28" s="26">
        <v>5</v>
      </c>
      <c r="AK28" s="26">
        <v>4</v>
      </c>
      <c r="AL28" s="18" t="str">
        <f>A28</f>
        <v>Scaravelli Giulia</v>
      </c>
      <c r="AM28" s="19">
        <f t="shared" ref="AM28:AM29" si="24">(((SUM(D28:M28))-10)/20)*100</f>
        <v>25</v>
      </c>
      <c r="AN28" s="19">
        <f t="shared" ref="AN28:AN29" si="25">(((SUM(N28:Q28))-4)/4)*100</f>
        <v>50</v>
      </c>
      <c r="AO28" s="19">
        <f t="shared" ref="AO28:AO29" si="26">((((IF(V28=1,"6",IF(V28=2,"5",IF(V28=3,"4",IF(V28=4,"3",IF(V28=5,"2",IF(V28=6,"1")))))))+(IF(AND(W28=1, V28=1),"6",IF(AND(W28=1, NOT(V28=1)),"5",IF(W28=2,"4",IF(W28=3,"3",IF(W28=4,"2",IF(W28=5,"1"))))))))-2)/10)*100</f>
        <v>50</v>
      </c>
      <c r="AP28" s="19">
        <f t="shared" ref="AP28:AP29" si="27">((IF(B28=1,"5",IF(B28=2,"4",IF(B28=3,"3",IF(B28=4,"2",IF(B28=5,"1")))))+IF(AH28=1,"1",IF(AH28=2,"2",IF(AH28=3,"3",IF(AH28=4,"4",IF(AH28=5,"5")))))+IF(AI28=1,"5",IF(AI28=2,"4",IF(AI28=3,"3",IF(AI28=4,"2",IF(AI28=5,"1")))))+IF(AJ28=1,"1",IF(AJ28=2,"2",IF(AJ28=3,"3",IF(AJ28=4,"4",IF(AJ28=5,"5")))))+IF(AK28=1,"5",IF(AK28=2,"4",IF(AK28=3,"3",IF(AK28=4,"2",IF(AK28=5,"1")))))-5)/20)*100</f>
        <v>60</v>
      </c>
      <c r="AQ28" s="19">
        <f t="shared" ref="AQ28:AQ29" si="28">((IF(X28=1,"6",IF(X28=2,"5",IF(X28=3,"4",IF(X28=4,"3",IF(X28=5,"2",IF(X28=6,"1"))))))++IF(AB28=1,"6",IF(AB28=2,"5",IF(AB28=3,"4",IF(AB28=4,"3",IF(AB28=5,"2",IF(AB28=6,"1"))))))++IF(AD28=1,"1",IF(AD28=2,"2",IF(AD28=3,"3",IF(AD28=4,"4",IF(AD28=5,"5",IF(AD28=6,"6"))))))++IF(AF28=1,"1",IF(AF28=2,"2",IF(AF28=3,"3",IF(AF28=4,"4",IF(AF28=5,"5",IF(AF28=6,"6"))))))-4)/20)*100</f>
        <v>45</v>
      </c>
      <c r="AR28" s="20">
        <f t="shared" ref="AR28:AR29" si="29">((IF(U28=1,"5",IF(U28=2,"4",IF(U28=3,"3",IF(U28=4,"2",IF(U28=5,"1")))))+IF(AG28=1,"1",IF(AG28=2,"2",IF(AG28=3,"3",IF(AG28=4,"4",IF(AG28=5,"5")))))-2)/8)*100</f>
        <v>12.5</v>
      </c>
      <c r="AS28" s="20">
        <f t="shared" ref="AS28:AS29" si="30">(((R28+S28+T28)-3)/3)*100</f>
        <v>33.333333333333329</v>
      </c>
      <c r="AT28" s="19">
        <f t="shared" ref="AT28:AT29" si="31">((IF(Y28=1,"1",IF(Y28=2,"2",IF(Y28=3,"3",IF(Y28=4,"4",IF(Y28=5,"5",IF(Y28=6,"6"))))))+IF(Z28=1,"1",IF(Z28=2,"2",IF(Z28=3,"3",IF(Z28=4,"4",IF(Z28=5,"5",IF(Z28=6,"6"))))))++IF(AA28=1,"6",IF(AA28=2,"5",IF(AA28=3,"4",IF(AA28=4,"3",IF(AA28=5,"2",IF(AA28=6,"1"))))))++IF(AC28=1,"1",IF(AC28=2,"2",IF(AC28=3,"3",IF(AC28=4,"4",IF(AC28=5,"5",IF(AC28=6,"6"))))))++IF(AE28=1,"6",IF(AE28=2,"5",IF(AE28=3,"4",IF(AE28=4,"3",IF(AE28=5,"2",IF(AE28=6,"1"))))))-5)/25)*100</f>
        <v>52</v>
      </c>
      <c r="AU28" s="19" t="str">
        <f t="shared" ref="AU28:AU29" si="32">IF(C28=1,"++",IF(C28=2,"+",IF(C28=3,"0",IF(C28=4,"-",IF(C28=5,"- -")))))</f>
        <v>- -</v>
      </c>
      <c r="AV28" s="21">
        <f t="shared" ref="AV28:AV29" si="33">AVERAGE(AM28:AO28)</f>
        <v>41.666666666666664</v>
      </c>
      <c r="AW28" s="21">
        <f t="shared" ref="AW28:AW29" si="34">AVERAGE(AR28:AT28)</f>
        <v>32.611111111111107</v>
      </c>
      <c r="AX28" s="22">
        <f t="shared" ref="AX28:AX29" si="35">AVERAGE(AM28:AT28)</f>
        <v>40.979166666666664</v>
      </c>
      <c r="AY28" s="18" t="str">
        <f>A28</f>
        <v>Scaravelli Giulia</v>
      </c>
    </row>
    <row r="29" spans="1:51" s="23" customFormat="1" ht="15.75" thickBot="1">
      <c r="A29" s="33" t="s">
        <v>70</v>
      </c>
      <c r="B29" s="17">
        <v>3</v>
      </c>
      <c r="C29" s="17">
        <v>3</v>
      </c>
      <c r="D29" s="17">
        <v>1</v>
      </c>
      <c r="E29" s="17">
        <v>2</v>
      </c>
      <c r="F29" s="17">
        <v>2</v>
      </c>
      <c r="G29" s="17">
        <v>2</v>
      </c>
      <c r="H29" s="17">
        <v>2</v>
      </c>
      <c r="I29" s="17">
        <v>2</v>
      </c>
      <c r="J29" s="17">
        <v>2</v>
      </c>
      <c r="K29" s="17">
        <v>3</v>
      </c>
      <c r="L29" s="17">
        <v>3</v>
      </c>
      <c r="M29" s="17">
        <v>2</v>
      </c>
      <c r="N29" s="17">
        <v>2</v>
      </c>
      <c r="O29" s="17">
        <v>2</v>
      </c>
      <c r="P29" s="17">
        <v>2</v>
      </c>
      <c r="Q29" s="17">
        <v>1</v>
      </c>
      <c r="R29" s="17">
        <v>2</v>
      </c>
      <c r="S29" s="17">
        <v>2</v>
      </c>
      <c r="T29" s="17">
        <v>2</v>
      </c>
      <c r="U29" s="17">
        <v>3</v>
      </c>
      <c r="V29" s="17">
        <v>1</v>
      </c>
      <c r="W29" s="17">
        <v>1</v>
      </c>
      <c r="X29" s="17">
        <v>4</v>
      </c>
      <c r="Y29" s="17">
        <v>5</v>
      </c>
      <c r="Z29" s="17">
        <v>6</v>
      </c>
      <c r="AA29" s="17">
        <v>4</v>
      </c>
      <c r="AB29" s="17">
        <v>5</v>
      </c>
      <c r="AC29" s="17">
        <v>5</v>
      </c>
      <c r="AD29" s="17">
        <v>6</v>
      </c>
      <c r="AE29" s="17">
        <v>3</v>
      </c>
      <c r="AF29" s="17">
        <v>4</v>
      </c>
      <c r="AG29" s="17">
        <v>3</v>
      </c>
      <c r="AH29" s="17">
        <v>5</v>
      </c>
      <c r="AI29" s="17">
        <v>4</v>
      </c>
      <c r="AJ29" s="17">
        <v>4</v>
      </c>
      <c r="AK29" s="17">
        <v>4</v>
      </c>
      <c r="AL29" s="18" t="str">
        <f>A29</f>
        <v>Scaravelli Giulia</v>
      </c>
      <c r="AM29" s="19">
        <f t="shared" si="24"/>
        <v>55.000000000000007</v>
      </c>
      <c r="AN29" s="19">
        <f t="shared" si="25"/>
        <v>75</v>
      </c>
      <c r="AO29" s="19">
        <f t="shared" si="26"/>
        <v>100</v>
      </c>
      <c r="AP29" s="19">
        <f t="shared" si="27"/>
        <v>55.000000000000007</v>
      </c>
      <c r="AQ29" s="19">
        <f t="shared" si="28"/>
        <v>55.000000000000007</v>
      </c>
      <c r="AR29" s="20">
        <f t="shared" si="29"/>
        <v>50</v>
      </c>
      <c r="AS29" s="20">
        <f t="shared" si="30"/>
        <v>100</v>
      </c>
      <c r="AT29" s="19">
        <f t="shared" si="31"/>
        <v>72</v>
      </c>
      <c r="AU29" s="19" t="str">
        <f t="shared" si="32"/>
        <v>0</v>
      </c>
      <c r="AV29" s="21">
        <f t="shared" si="33"/>
        <v>76.666666666666671</v>
      </c>
      <c r="AW29" s="21">
        <f t="shared" si="34"/>
        <v>74</v>
      </c>
      <c r="AX29" s="22">
        <f t="shared" si="35"/>
        <v>70.25</v>
      </c>
      <c r="AY29" s="18" t="str">
        <f>A29</f>
        <v>Scaravelli Giulia</v>
      </c>
    </row>
    <row r="30" spans="1:51" s="23" customFormat="1" ht="15.75" thickBot="1">
      <c r="A30" s="32" t="s">
        <v>71</v>
      </c>
      <c r="B30" s="26">
        <v>3</v>
      </c>
      <c r="C30" s="26">
        <v>4</v>
      </c>
      <c r="D30" s="26">
        <v>1</v>
      </c>
      <c r="E30" s="26">
        <v>2</v>
      </c>
      <c r="F30" s="26">
        <v>2</v>
      </c>
      <c r="G30" s="26">
        <v>2</v>
      </c>
      <c r="H30" s="26">
        <v>3</v>
      </c>
      <c r="I30" s="26">
        <v>1</v>
      </c>
      <c r="J30" s="26">
        <v>3</v>
      </c>
      <c r="K30" s="26">
        <v>3</v>
      </c>
      <c r="L30" s="26">
        <v>3</v>
      </c>
      <c r="M30" s="26">
        <v>2</v>
      </c>
      <c r="N30" s="26">
        <v>1</v>
      </c>
      <c r="O30" s="26">
        <v>1</v>
      </c>
      <c r="P30" s="26">
        <v>2</v>
      </c>
      <c r="Q30" s="26">
        <v>1</v>
      </c>
      <c r="R30" s="26">
        <v>2</v>
      </c>
      <c r="S30" s="26">
        <v>2</v>
      </c>
      <c r="T30" s="26">
        <v>2</v>
      </c>
      <c r="U30" s="26">
        <v>3</v>
      </c>
      <c r="V30" s="17">
        <v>4</v>
      </c>
      <c r="W30" s="17">
        <v>3</v>
      </c>
      <c r="X30" s="26">
        <v>4</v>
      </c>
      <c r="Y30" s="26">
        <v>6</v>
      </c>
      <c r="Z30" s="26">
        <v>5</v>
      </c>
      <c r="AA30" s="26">
        <v>3</v>
      </c>
      <c r="AB30" s="26">
        <v>5</v>
      </c>
      <c r="AC30" s="26">
        <v>4</v>
      </c>
      <c r="AD30" s="26">
        <v>3</v>
      </c>
      <c r="AE30" s="26">
        <v>4</v>
      </c>
      <c r="AF30" s="26">
        <v>3</v>
      </c>
      <c r="AG30" s="26">
        <v>4</v>
      </c>
      <c r="AH30" s="26">
        <v>5</v>
      </c>
      <c r="AI30" s="26">
        <v>1</v>
      </c>
      <c r="AJ30" s="26">
        <v>2</v>
      </c>
      <c r="AK30" s="26">
        <v>1</v>
      </c>
      <c r="AL30" s="18" t="str">
        <f>A30</f>
        <v>Serratore Elisabetta</v>
      </c>
      <c r="AM30" s="19">
        <f t="shared" ref="AM30:AM31" si="36">(((SUM(D30:M30))-10)/20)*100</f>
        <v>60</v>
      </c>
      <c r="AN30" s="19">
        <f t="shared" ref="AN30:AN31" si="37">(((SUM(N30:Q30))-4)/4)*100</f>
        <v>25</v>
      </c>
      <c r="AO30" s="19">
        <f t="shared" ref="AO30:AO31" si="38">((((IF(V30=1,"6",IF(V30=2,"5",IF(V30=3,"4",IF(V30=4,"3",IF(V30=5,"2",IF(V30=6,"1")))))))+(IF(AND(W30=1, V30=1),"6",IF(AND(W30=1, NOT(V30=1)),"5",IF(W30=2,"4",IF(W30=3,"3",IF(W30=4,"2",IF(W30=5,"1"))))))))-2)/10)*100</f>
        <v>40</v>
      </c>
      <c r="AP30" s="19">
        <f t="shared" ref="AP30:AP31" si="39">((IF(B30=1,"5",IF(B30=2,"4",IF(B30=3,"3",IF(B30=4,"2",IF(B30=5,"1")))))+IF(AH30=1,"1",IF(AH30=2,"2",IF(AH30=3,"3",IF(AH30=4,"4",IF(AH30=5,"5")))))+IF(AI30=1,"5",IF(AI30=2,"4",IF(AI30=3,"3",IF(AI30=4,"2",IF(AI30=5,"1")))))+IF(AJ30=1,"1",IF(AJ30=2,"2",IF(AJ30=3,"3",IF(AJ30=4,"4",IF(AJ30=5,"5")))))+IF(AK30=1,"5",IF(AK30=2,"4",IF(AK30=3,"3",IF(AK30=4,"2",IF(AK30=5,"1")))))-5)/20)*100</f>
        <v>75</v>
      </c>
      <c r="AQ30" s="19">
        <f t="shared" ref="AQ30:AQ31" si="40">((IF(X30=1,"6",IF(X30=2,"5",IF(X30=3,"4",IF(X30=4,"3",IF(X30=5,"2",IF(X30=6,"1"))))))++IF(AB30=1,"6",IF(AB30=2,"5",IF(AB30=3,"4",IF(AB30=4,"3",IF(AB30=5,"2",IF(AB30=6,"1"))))))++IF(AD30=1,"1",IF(AD30=2,"2",IF(AD30=3,"3",IF(AD30=4,"4",IF(AD30=5,"5",IF(AD30=6,"6"))))))++IF(AF30=1,"1",IF(AF30=2,"2",IF(AF30=3,"3",IF(AF30=4,"4",IF(AF30=5,"5",IF(AF30=6,"6"))))))-4)/20)*100</f>
        <v>35</v>
      </c>
      <c r="AR30" s="20">
        <f t="shared" ref="AR30:AR31" si="41">((IF(U30=1,"5",IF(U30=2,"4",IF(U30=3,"3",IF(U30=4,"2",IF(U30=5,"1")))))+IF(AG30=1,"1",IF(AG30=2,"2",IF(AG30=3,"3",IF(AG30=4,"4",IF(AG30=5,"5")))))-2)/8)*100</f>
        <v>62.5</v>
      </c>
      <c r="AS30" s="20">
        <f t="shared" ref="AS30:AS31" si="42">(((R30+S30+T30)-3)/3)*100</f>
        <v>100</v>
      </c>
      <c r="AT30" s="19">
        <f t="shared" ref="AT30:AT31" si="43">((IF(Y30=1,"1",IF(Y30=2,"2",IF(Y30=3,"3",IF(Y30=4,"4",IF(Y30=5,"5",IF(Y30=6,"6"))))))+IF(Z30=1,"1",IF(Z30=2,"2",IF(Z30=3,"3",IF(Z30=4,"4",IF(Z30=5,"5",IF(Z30=6,"6"))))))++IF(AA30=1,"6",IF(AA30=2,"5",IF(AA30=3,"4",IF(AA30=4,"3",IF(AA30=5,"2",IF(AA30=6,"1"))))))++IF(AC30=1,"1",IF(AC30=2,"2",IF(AC30=3,"3",IF(AC30=4,"4",IF(AC30=5,"5",IF(AC30=6,"6"))))))++IF(AE30=1,"6",IF(AE30=2,"5",IF(AE30=3,"4",IF(AE30=4,"3",IF(AE30=5,"2",IF(AE30=6,"1"))))))-5)/25)*100</f>
        <v>68</v>
      </c>
      <c r="AU30" s="19" t="str">
        <f t="shared" ref="AU30:AU31" si="44">IF(C30=1,"++",IF(C30=2,"+",IF(C30=3,"0",IF(C30=4,"-",IF(C30=5,"- -")))))</f>
        <v>-</v>
      </c>
      <c r="AV30" s="21">
        <f t="shared" ref="AV30:AV31" si="45">AVERAGE(AM30:AO30)</f>
        <v>41.666666666666664</v>
      </c>
      <c r="AW30" s="21">
        <f t="shared" ref="AW30:AW31" si="46">AVERAGE(AR30:AT30)</f>
        <v>76.833333333333329</v>
      </c>
      <c r="AX30" s="22">
        <f t="shared" ref="AX30:AX31" si="47">AVERAGE(AM30:AT30)</f>
        <v>58.1875</v>
      </c>
      <c r="AY30" s="18" t="str">
        <f>A30</f>
        <v>Serratore Elisabetta</v>
      </c>
    </row>
    <row r="31" spans="1:51" s="23" customFormat="1" ht="15.75" thickBot="1">
      <c r="A31" s="32" t="s">
        <v>71</v>
      </c>
      <c r="B31" s="17">
        <v>2</v>
      </c>
      <c r="C31" s="17">
        <v>3</v>
      </c>
      <c r="D31" s="17">
        <v>1</v>
      </c>
      <c r="E31" s="17">
        <v>2</v>
      </c>
      <c r="F31" s="17">
        <v>2</v>
      </c>
      <c r="G31" s="17">
        <v>2</v>
      </c>
      <c r="H31" s="17">
        <v>3</v>
      </c>
      <c r="I31" s="17">
        <v>1</v>
      </c>
      <c r="J31" s="17">
        <v>3</v>
      </c>
      <c r="K31" s="17">
        <v>3</v>
      </c>
      <c r="L31" s="17">
        <v>3</v>
      </c>
      <c r="M31" s="17">
        <v>2</v>
      </c>
      <c r="N31" s="17">
        <v>2</v>
      </c>
      <c r="O31" s="17">
        <v>2</v>
      </c>
      <c r="P31" s="17">
        <v>1</v>
      </c>
      <c r="Q31" s="17">
        <v>2</v>
      </c>
      <c r="R31" s="17">
        <v>2</v>
      </c>
      <c r="S31" s="17">
        <v>1</v>
      </c>
      <c r="T31" s="17">
        <v>2</v>
      </c>
      <c r="U31" s="17">
        <v>3</v>
      </c>
      <c r="V31" s="17">
        <v>3</v>
      </c>
      <c r="W31" s="17">
        <v>2</v>
      </c>
      <c r="X31" s="17">
        <v>2</v>
      </c>
      <c r="Y31" s="17">
        <v>5</v>
      </c>
      <c r="Z31" s="17">
        <v>6</v>
      </c>
      <c r="AA31" s="17">
        <v>1</v>
      </c>
      <c r="AB31" s="17">
        <v>1</v>
      </c>
      <c r="AC31" s="17">
        <v>6</v>
      </c>
      <c r="AD31" s="17">
        <v>4</v>
      </c>
      <c r="AE31" s="17">
        <v>1</v>
      </c>
      <c r="AF31" s="17">
        <v>4</v>
      </c>
      <c r="AG31" s="17">
        <v>2</v>
      </c>
      <c r="AH31" s="17">
        <v>5</v>
      </c>
      <c r="AI31" s="17">
        <v>1</v>
      </c>
      <c r="AJ31" s="17">
        <v>2</v>
      </c>
      <c r="AK31" s="17">
        <v>2</v>
      </c>
      <c r="AL31" s="18" t="str">
        <f>A31</f>
        <v>Serratore Elisabetta</v>
      </c>
      <c r="AM31" s="19">
        <f t="shared" si="36"/>
        <v>60</v>
      </c>
      <c r="AN31" s="19">
        <f t="shared" si="37"/>
        <v>75</v>
      </c>
      <c r="AO31" s="19">
        <f t="shared" si="38"/>
        <v>60</v>
      </c>
      <c r="AP31" s="19">
        <f t="shared" si="39"/>
        <v>75</v>
      </c>
      <c r="AQ31" s="19">
        <f t="shared" si="40"/>
        <v>75</v>
      </c>
      <c r="AR31" s="20">
        <f t="shared" si="41"/>
        <v>37.5</v>
      </c>
      <c r="AS31" s="20">
        <f t="shared" si="42"/>
        <v>66.666666666666657</v>
      </c>
      <c r="AT31" s="19">
        <f t="shared" si="43"/>
        <v>96</v>
      </c>
      <c r="AU31" s="19" t="str">
        <f t="shared" si="44"/>
        <v>0</v>
      </c>
      <c r="AV31" s="21">
        <f t="shared" si="45"/>
        <v>65</v>
      </c>
      <c r="AW31" s="21">
        <f t="shared" si="46"/>
        <v>66.722222222222214</v>
      </c>
      <c r="AX31" s="22">
        <f t="shared" si="47"/>
        <v>68.145833333333329</v>
      </c>
      <c r="AY31" s="18" t="str">
        <f>A31</f>
        <v>Serratore Elisabetta</v>
      </c>
    </row>
    <row r="32" spans="1:51" s="23" customFormat="1" ht="15.75" thickBot="1">
      <c r="A32" s="32" t="s">
        <v>72</v>
      </c>
      <c r="B32" s="26">
        <v>4</v>
      </c>
      <c r="C32" s="26">
        <v>3</v>
      </c>
      <c r="D32" s="26">
        <v>1</v>
      </c>
      <c r="E32" s="26">
        <v>2</v>
      </c>
      <c r="F32" s="26">
        <v>3</v>
      </c>
      <c r="G32" s="26">
        <v>2</v>
      </c>
      <c r="H32" s="26">
        <v>3</v>
      </c>
      <c r="I32" s="26">
        <v>1</v>
      </c>
      <c r="J32" s="26">
        <v>3</v>
      </c>
      <c r="K32" s="26">
        <v>3</v>
      </c>
      <c r="L32" s="26">
        <v>3</v>
      </c>
      <c r="M32" s="26">
        <v>2</v>
      </c>
      <c r="N32" s="26">
        <v>2</v>
      </c>
      <c r="O32" s="26">
        <v>2</v>
      </c>
      <c r="P32" s="26">
        <v>2</v>
      </c>
      <c r="Q32" s="26">
        <v>2</v>
      </c>
      <c r="R32" s="26">
        <v>2</v>
      </c>
      <c r="S32" s="26">
        <v>2</v>
      </c>
      <c r="T32" s="26">
        <v>1</v>
      </c>
      <c r="U32" s="26">
        <v>3</v>
      </c>
      <c r="V32" s="17">
        <v>4</v>
      </c>
      <c r="W32" s="17">
        <v>2</v>
      </c>
      <c r="X32" s="26">
        <v>5</v>
      </c>
      <c r="Y32" s="26">
        <v>5</v>
      </c>
      <c r="Z32" s="26">
        <v>5</v>
      </c>
      <c r="AA32" s="26">
        <v>4</v>
      </c>
      <c r="AB32" s="26">
        <v>4</v>
      </c>
      <c r="AC32" s="26">
        <v>3</v>
      </c>
      <c r="AD32" s="26">
        <v>3</v>
      </c>
      <c r="AE32" s="26">
        <v>5</v>
      </c>
      <c r="AF32" s="26">
        <v>2</v>
      </c>
      <c r="AG32" s="26">
        <v>2</v>
      </c>
      <c r="AH32" s="26">
        <v>5</v>
      </c>
      <c r="AI32" s="26">
        <v>2</v>
      </c>
      <c r="AJ32" s="26">
        <v>1</v>
      </c>
      <c r="AK32" s="26">
        <v>5</v>
      </c>
      <c r="AL32" s="18" t="str">
        <f>A32</f>
        <v>Cardillo Giammarco</v>
      </c>
      <c r="AM32" s="19">
        <f t="shared" ref="AM32:AM33" si="48">(((SUM(D32:M32))-10)/20)*100</f>
        <v>65</v>
      </c>
      <c r="AN32" s="19">
        <f t="shared" ref="AN32:AN33" si="49">(((SUM(N32:Q32))-4)/4)*100</f>
        <v>100</v>
      </c>
      <c r="AO32" s="19">
        <f t="shared" ref="AO32:AO33" si="50">((((IF(V32=1,"6",IF(V32=2,"5",IF(V32=3,"4",IF(V32=4,"3",IF(V32=5,"2",IF(V32=6,"1")))))))+(IF(AND(W32=1, V32=1),"6",IF(AND(W32=1, NOT(V32=1)),"5",IF(W32=2,"4",IF(W32=3,"3",IF(W32=4,"2",IF(W32=5,"1"))))))))-2)/10)*100</f>
        <v>50</v>
      </c>
      <c r="AP32" s="19">
        <f t="shared" ref="AP32:AP33" si="51">((IF(B32=1,"5",IF(B32=2,"4",IF(B32=3,"3",IF(B32=4,"2",IF(B32=5,"1")))))+IF(AH32=1,"1",IF(AH32=2,"2",IF(AH32=3,"3",IF(AH32=4,"4",IF(AH32=5,"5")))))+IF(AI32=1,"5",IF(AI32=2,"4",IF(AI32=3,"3",IF(AI32=4,"2",IF(AI32=5,"1")))))+IF(AJ32=1,"1",IF(AJ32=2,"2",IF(AJ32=3,"3",IF(AJ32=4,"4",IF(AJ32=5,"5")))))+IF(AK32=1,"5",IF(AK32=2,"4",IF(AK32=3,"3",IF(AK32=4,"2",IF(AK32=5,"1")))))-5)/20)*100</f>
        <v>40</v>
      </c>
      <c r="AQ32" s="19">
        <f t="shared" ref="AQ32:AQ33" si="52">((IF(X32=1,"6",IF(X32=2,"5",IF(X32=3,"4",IF(X32=4,"3",IF(X32=5,"2",IF(X32=6,"1"))))))++IF(AB32=1,"6",IF(AB32=2,"5",IF(AB32=3,"4",IF(AB32=4,"3",IF(AB32=5,"2",IF(AB32=6,"1"))))))++IF(AD32=1,"1",IF(AD32=2,"2",IF(AD32=3,"3",IF(AD32=4,"4",IF(AD32=5,"5",IF(AD32=6,"6"))))))++IF(AF32=1,"1",IF(AF32=2,"2",IF(AF32=3,"3",IF(AF32=4,"4",IF(AF32=5,"5",IF(AF32=6,"6"))))))-4)/20)*100</f>
        <v>30</v>
      </c>
      <c r="AR32" s="20">
        <f t="shared" ref="AR32:AR33" si="53">((IF(U32=1,"5",IF(U32=2,"4",IF(U32=3,"3",IF(U32=4,"2",IF(U32=5,"1")))))+IF(AG32=1,"1",IF(AG32=2,"2",IF(AG32=3,"3",IF(AG32=4,"4",IF(AG32=5,"5")))))-2)/8)*100</f>
        <v>37.5</v>
      </c>
      <c r="AS32" s="20">
        <f t="shared" ref="AS32:AS33" si="54">(((R32+S32+T32)-3)/3)*100</f>
        <v>66.666666666666657</v>
      </c>
      <c r="AT32" s="19">
        <f t="shared" ref="AT32:AT33" si="55">((IF(Y32=1,"1",IF(Y32=2,"2",IF(Y32=3,"3",IF(Y32=4,"4",IF(Y32=5,"5",IF(Y32=6,"6"))))))+IF(Z32=1,"1",IF(Z32=2,"2",IF(Z32=3,"3",IF(Z32=4,"4",IF(Z32=5,"5",IF(Z32=6,"6"))))))++IF(AA32=1,"6",IF(AA32=2,"5",IF(AA32=3,"4",IF(AA32=4,"3",IF(AA32=5,"2",IF(AA32=6,"1"))))))++IF(AC32=1,"1",IF(AC32=2,"2",IF(AC32=3,"3",IF(AC32=4,"4",IF(AC32=5,"5",IF(AC32=6,"6"))))))++IF(AE32=1,"6",IF(AE32=2,"5",IF(AE32=3,"4",IF(AE32=4,"3",IF(AE32=5,"2",IF(AE32=6,"1"))))))-5)/25)*100</f>
        <v>52</v>
      </c>
      <c r="AU32" s="19" t="str">
        <f t="shared" ref="AU32:AU33" si="56">IF(C32=1,"++",IF(C32=2,"+",IF(C32=3,"0",IF(C32=4,"-",IF(C32=5,"- -")))))</f>
        <v>0</v>
      </c>
      <c r="AV32" s="21">
        <f t="shared" ref="AV32:AV33" si="57">AVERAGE(AM32:AO32)</f>
        <v>71.666666666666671</v>
      </c>
      <c r="AW32" s="21">
        <f t="shared" ref="AW32:AW33" si="58">AVERAGE(AR32:AT32)</f>
        <v>52.05555555555555</v>
      </c>
      <c r="AX32" s="22">
        <f t="shared" ref="AX32:AX33" si="59">AVERAGE(AM32:AT32)</f>
        <v>55.145833333333329</v>
      </c>
      <c r="AY32" s="18" t="str">
        <f t="shared" ref="AY32:AY33" si="60">A32</f>
        <v>Cardillo Giammarco</v>
      </c>
    </row>
    <row r="33" spans="1:51" s="23" customFormat="1" ht="15.75" thickBot="1">
      <c r="A33" s="32" t="s">
        <v>72</v>
      </c>
      <c r="B33" s="17">
        <v>3</v>
      </c>
      <c r="C33" s="17">
        <v>2</v>
      </c>
      <c r="D33" s="17">
        <v>1</v>
      </c>
      <c r="E33" s="17">
        <v>2</v>
      </c>
      <c r="F33" s="17">
        <v>3</v>
      </c>
      <c r="G33" s="17">
        <v>2</v>
      </c>
      <c r="H33" s="17">
        <v>3</v>
      </c>
      <c r="I33" s="17">
        <v>2</v>
      </c>
      <c r="J33" s="17">
        <v>3</v>
      </c>
      <c r="K33" s="17">
        <v>3</v>
      </c>
      <c r="L33" s="17">
        <v>3</v>
      </c>
      <c r="M33" s="17">
        <v>3</v>
      </c>
      <c r="N33" s="17">
        <v>2</v>
      </c>
      <c r="O33" s="17">
        <v>2</v>
      </c>
      <c r="P33" s="17">
        <v>2</v>
      </c>
      <c r="Q33" s="17">
        <v>2</v>
      </c>
      <c r="R33" s="17">
        <v>2</v>
      </c>
      <c r="S33" s="17">
        <v>1</v>
      </c>
      <c r="T33" s="17">
        <v>1</v>
      </c>
      <c r="U33" s="17">
        <v>4</v>
      </c>
      <c r="V33" s="17">
        <v>3</v>
      </c>
      <c r="W33" s="17">
        <v>2</v>
      </c>
      <c r="X33" s="17">
        <v>4</v>
      </c>
      <c r="Y33" s="17">
        <v>3</v>
      </c>
      <c r="Z33" s="17">
        <v>3</v>
      </c>
      <c r="AA33" s="17">
        <v>4</v>
      </c>
      <c r="AB33" s="17">
        <v>4</v>
      </c>
      <c r="AC33" s="17">
        <v>3</v>
      </c>
      <c r="AD33" s="17">
        <v>5</v>
      </c>
      <c r="AE33" s="17">
        <v>5</v>
      </c>
      <c r="AF33" s="17">
        <v>4</v>
      </c>
      <c r="AG33" s="17">
        <v>2</v>
      </c>
      <c r="AH33" s="17">
        <v>5</v>
      </c>
      <c r="AI33" s="17">
        <v>2</v>
      </c>
      <c r="AJ33" s="17">
        <v>4</v>
      </c>
      <c r="AK33" s="17">
        <v>4</v>
      </c>
      <c r="AL33" s="18" t="str">
        <f>A33</f>
        <v>Cardillo Giammarco</v>
      </c>
      <c r="AM33" s="19">
        <f t="shared" si="48"/>
        <v>75</v>
      </c>
      <c r="AN33" s="19">
        <f t="shared" si="49"/>
        <v>100</v>
      </c>
      <c r="AO33" s="19">
        <f t="shared" si="50"/>
        <v>60</v>
      </c>
      <c r="AP33" s="19">
        <f t="shared" si="51"/>
        <v>65</v>
      </c>
      <c r="AQ33" s="19">
        <f t="shared" si="52"/>
        <v>55.000000000000007</v>
      </c>
      <c r="AR33" s="20">
        <f t="shared" si="53"/>
        <v>25</v>
      </c>
      <c r="AS33" s="20">
        <f t="shared" si="54"/>
        <v>33.333333333333329</v>
      </c>
      <c r="AT33" s="19">
        <f t="shared" si="55"/>
        <v>36</v>
      </c>
      <c r="AU33" s="19" t="str">
        <f t="shared" si="56"/>
        <v>+</v>
      </c>
      <c r="AV33" s="21">
        <f t="shared" si="57"/>
        <v>78.333333333333329</v>
      </c>
      <c r="AW33" s="21">
        <f t="shared" si="58"/>
        <v>31.444444444444443</v>
      </c>
      <c r="AX33" s="22">
        <f t="shared" si="59"/>
        <v>56.166666666666664</v>
      </c>
      <c r="AY33" s="18" t="str">
        <f t="shared" si="60"/>
        <v>Cardillo Giammarco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1E794-7A1C-4FA9-B9B1-4F2D5BC98C53}">
  <dimension ref="A1:C17"/>
  <sheetViews>
    <sheetView workbookViewId="0">
      <selection activeCell="G34" sqref="G34"/>
    </sheetView>
  </sheetViews>
  <sheetFormatPr defaultRowHeight="15"/>
  <cols>
    <col min="1" max="1" width="19.28515625" customWidth="1"/>
  </cols>
  <sheetData>
    <row r="1" spans="1:3" s="34" customFormat="1" ht="15.75">
      <c r="A1" s="34" t="s">
        <v>75</v>
      </c>
      <c r="B1" s="34" t="s">
        <v>73</v>
      </c>
      <c r="C1" s="34" t="s">
        <v>74</v>
      </c>
    </row>
    <row r="2" spans="1:3">
      <c r="A2" s="23" t="s">
        <v>45</v>
      </c>
      <c r="B2" s="26">
        <v>11</v>
      </c>
      <c r="C2" s="26">
        <v>1</v>
      </c>
    </row>
    <row r="3" spans="1:3">
      <c r="A3" s="23" t="s">
        <v>46</v>
      </c>
      <c r="B3" s="26">
        <v>20</v>
      </c>
      <c r="C3" s="26">
        <v>15</v>
      </c>
    </row>
    <row r="4" spans="1:3">
      <c r="A4" s="23" t="s">
        <v>47</v>
      </c>
      <c r="B4" s="26">
        <v>12</v>
      </c>
      <c r="C4" s="26">
        <v>7</v>
      </c>
    </row>
    <row r="5" spans="1:3">
      <c r="A5" s="23" t="s">
        <v>48</v>
      </c>
      <c r="B5" s="26">
        <v>18</v>
      </c>
      <c r="C5" s="26">
        <v>6</v>
      </c>
    </row>
    <row r="6" spans="1:3">
      <c r="A6" s="23" t="s">
        <v>49</v>
      </c>
      <c r="B6" s="26">
        <v>35</v>
      </c>
      <c r="C6" s="26">
        <v>30</v>
      </c>
    </row>
    <row r="7" spans="1:3">
      <c r="A7" s="23" t="s">
        <v>50</v>
      </c>
      <c r="B7" s="26">
        <v>6</v>
      </c>
      <c r="C7" s="26">
        <v>4</v>
      </c>
    </row>
    <row r="8" spans="1:3">
      <c r="A8" s="23" t="s">
        <v>51</v>
      </c>
      <c r="B8" s="26">
        <v>36</v>
      </c>
      <c r="C8" s="26">
        <v>23</v>
      </c>
    </row>
    <row r="9" spans="1:3">
      <c r="A9" s="23" t="s">
        <v>52</v>
      </c>
      <c r="B9" s="26">
        <v>29</v>
      </c>
      <c r="C9" s="26">
        <v>17</v>
      </c>
    </row>
    <row r="10" spans="1:3">
      <c r="A10" s="23" t="s">
        <v>65</v>
      </c>
      <c r="B10" s="26">
        <v>22</v>
      </c>
      <c r="C10" s="26">
        <v>19</v>
      </c>
    </row>
    <row r="11" spans="1:3">
      <c r="A11" s="23" t="s">
        <v>66</v>
      </c>
      <c r="B11" s="26">
        <v>27</v>
      </c>
      <c r="C11" s="26">
        <v>6</v>
      </c>
    </row>
    <row r="12" spans="1:3">
      <c r="A12" s="23" t="s">
        <v>67</v>
      </c>
      <c r="B12" s="26">
        <v>34</v>
      </c>
      <c r="C12" s="26">
        <v>10</v>
      </c>
    </row>
    <row r="13" spans="1:3">
      <c r="A13" s="23" t="s">
        <v>68</v>
      </c>
      <c r="B13" s="26">
        <v>34</v>
      </c>
      <c r="C13" s="26">
        <v>4</v>
      </c>
    </row>
    <row r="14" spans="1:3">
      <c r="A14" s="23" t="s">
        <v>69</v>
      </c>
      <c r="B14" s="26">
        <v>17</v>
      </c>
      <c r="C14" s="26">
        <v>1</v>
      </c>
    </row>
    <row r="15" spans="1:3">
      <c r="A15" s="23" t="s">
        <v>70</v>
      </c>
      <c r="B15" s="26">
        <v>8</v>
      </c>
      <c r="C15" s="26">
        <v>3</v>
      </c>
    </row>
    <row r="16" spans="1:3">
      <c r="A16" s="23" t="s">
        <v>71</v>
      </c>
      <c r="B16" s="26">
        <v>11</v>
      </c>
      <c r="C16" s="26">
        <v>5</v>
      </c>
    </row>
    <row r="17" spans="1:3">
      <c r="A17" s="23" t="s">
        <v>72</v>
      </c>
      <c r="B17" s="26">
        <v>18</v>
      </c>
      <c r="C17" s="2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SCL 90</vt:lpstr>
      <vt:lpstr>SF-36</vt:lpstr>
      <vt:lpstr>BES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Utente</cp:lastModifiedBy>
  <dcterms:created xsi:type="dcterms:W3CDTF">2020-08-05T08:52:33Z</dcterms:created>
  <dcterms:modified xsi:type="dcterms:W3CDTF">2020-08-05T09:15:11Z</dcterms:modified>
</cp:coreProperties>
</file>