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uan Cruz\Desktop\facultad\tps-sim\tp5\"/>
    </mc:Choice>
  </mc:AlternateContent>
  <xr:revisionPtr revIDLastSave="0" documentId="13_ncr:1_{25BF4B93-EFC2-40B3-B488-1E9AF7C19EE6}" xr6:coauthVersionLast="47" xr6:coauthVersionMax="47" xr10:uidLastSave="{00000000-0000-0000-0000-000000000000}"/>
  <bookViews>
    <workbookView xWindow="-120" yWindow="-120" windowWidth="29040" windowHeight="15840" activeTab="1" xr2:uid="{00000000-000D-0000-FFFF-FFFF00000000}"/>
  </bookViews>
  <sheets>
    <sheet name="Resolución" sheetId="1" r:id="rId1"/>
    <sheet name="Tabler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 l="1"/>
  <c r="J6" i="2"/>
  <c r="J7" i="2" s="1"/>
  <c r="J8" i="2" s="1"/>
  <c r="J9" i="2" s="1"/>
  <c r="J10" i="2" s="1"/>
  <c r="J11" i="2" s="1"/>
  <c r="N7" i="2"/>
  <c r="N8" i="2" s="1"/>
  <c r="N9" i="2" s="1"/>
  <c r="N10" i="2" s="1"/>
  <c r="N11" i="2" s="1"/>
  <c r="N12" i="2" s="1"/>
  <c r="N13" i="2" s="1"/>
  <c r="AZ13" i="2"/>
  <c r="AZ6" i="2"/>
  <c r="AZ7" i="2" s="1"/>
  <c r="AZ8" i="2" s="1"/>
  <c r="AZ9" i="2" s="1"/>
  <c r="AZ10" i="2" s="1"/>
  <c r="AZ11" i="2" s="1"/>
  <c r="AD11" i="2"/>
  <c r="AD12" i="2" s="1"/>
  <c r="AD13" i="2" s="1"/>
  <c r="Z10" i="2"/>
  <c r="V10" i="2"/>
  <c r="V11" i="2"/>
  <c r="V12" i="2"/>
  <c r="V13" i="2"/>
  <c r="V9" i="2"/>
  <c r="R8" i="2"/>
  <c r="R9" i="2" s="1"/>
  <c r="R10" i="2" s="1"/>
  <c r="R11" i="2" s="1"/>
  <c r="R12" i="2" s="1"/>
  <c r="R13" i="2" s="1"/>
  <c r="Z11" i="2" l="1"/>
  <c r="Z12" i="2" s="1"/>
  <c r="Z13" i="2" s="1"/>
  <c r="AC12" i="2" l="1"/>
  <c r="AC13" i="2" s="1"/>
  <c r="Y11" i="2"/>
  <c r="Y12" i="2" s="1"/>
  <c r="Y13" i="2" s="1"/>
  <c r="G11" i="2"/>
  <c r="U10" i="2"/>
  <c r="U11" i="2" s="1"/>
  <c r="U12" i="2" s="1"/>
  <c r="U13" i="2" s="1"/>
  <c r="Q9" i="2"/>
  <c r="Q10" i="2" s="1"/>
  <c r="Q11" i="2" s="1"/>
  <c r="Q12" i="2" s="1"/>
  <c r="Q13" i="2" s="1"/>
  <c r="M8" i="2"/>
  <c r="M9" i="2" s="1"/>
  <c r="M10" i="2" s="1"/>
  <c r="M11" i="2" s="1"/>
  <c r="M12" i="2" s="1"/>
  <c r="M13" i="2" s="1"/>
  <c r="I7" i="2"/>
  <c r="I8" i="2" s="1"/>
  <c r="I9" i="2" s="1"/>
  <c r="I10" i="2" s="1"/>
  <c r="I11" i="2" s="1"/>
  <c r="F10" i="2"/>
  <c r="G10" i="2" s="1"/>
  <c r="F9" i="2"/>
  <c r="G9" i="2" s="1"/>
  <c r="F8" i="2"/>
  <c r="G8" i="2" s="1"/>
  <c r="S8" i="2" s="1"/>
  <c r="S9" i="2" s="1"/>
  <c r="S10" i="2" s="1"/>
  <c r="S11" i="2" s="1"/>
  <c r="S12" i="2" s="1"/>
  <c r="S13" i="2" s="1"/>
  <c r="F7" i="2"/>
  <c r="G7" i="2" s="1"/>
  <c r="O7" i="2" s="1"/>
  <c r="O8" i="2" s="1"/>
  <c r="O9" i="2" s="1"/>
  <c r="O10" i="2" s="1"/>
  <c r="O11" i="2" s="1"/>
  <c r="O12" i="2" s="1"/>
  <c r="O13" i="2" s="1"/>
  <c r="F6" i="2"/>
  <c r="G6" i="2" s="1"/>
  <c r="K6" i="2" s="1"/>
  <c r="K7" i="2" s="1"/>
  <c r="K8" i="2" s="1"/>
  <c r="K9" i="2" s="1"/>
  <c r="K10" i="2" s="1"/>
  <c r="K11" i="2" s="1"/>
  <c r="E5" i="2"/>
  <c r="C6" i="2" s="1"/>
  <c r="L6" i="2" s="1"/>
  <c r="G12" i="2" l="1"/>
  <c r="G13" i="2" s="1"/>
  <c r="AE11" i="2"/>
  <c r="AE12" i="2" s="1"/>
  <c r="AE13" i="2" s="1"/>
  <c r="AA10" i="2"/>
  <c r="AA11" i="2" s="1"/>
  <c r="AA12" i="2" s="1"/>
  <c r="AA13" i="2" s="1"/>
  <c r="W9" i="2"/>
  <c r="W10" i="2" s="1"/>
  <c r="W11" i="2" s="1"/>
  <c r="W12" i="2" s="1"/>
  <c r="W13" i="2" s="1"/>
  <c r="L7" i="2"/>
  <c r="L8" i="2" s="1"/>
  <c r="L9" i="2" s="1"/>
  <c r="L10" i="2" s="1"/>
  <c r="L11" i="2" s="1"/>
  <c r="E6" i="2" l="1"/>
  <c r="C7" i="2" s="1"/>
  <c r="P7" i="2" s="1"/>
  <c r="P8" i="2" l="1"/>
  <c r="P9" i="2" s="1"/>
  <c r="P10" i="2" s="1"/>
  <c r="P11" i="2" s="1"/>
  <c r="P12" i="2" s="1"/>
  <c r="P13" i="2" s="1"/>
  <c r="E7" i="2" l="1"/>
  <c r="C8" i="2" s="1"/>
  <c r="T8" i="2" s="1"/>
  <c r="T9" i="2" l="1"/>
  <c r="T10" i="2" s="1"/>
  <c r="T11" i="2" s="1"/>
  <c r="T12" i="2" s="1"/>
  <c r="T13" i="2" s="1"/>
  <c r="E8" i="2"/>
  <c r="C9" i="2" l="1"/>
  <c r="E9" i="2" l="1"/>
  <c r="X9" i="2"/>
  <c r="X10" i="2" s="1"/>
  <c r="X11" i="2" s="1"/>
  <c r="X12" i="2" s="1"/>
  <c r="X13" i="2" s="1"/>
  <c r="C10" i="2" l="1"/>
  <c r="E10" i="2" l="1"/>
  <c r="AB10" i="2"/>
  <c r="AB11" i="2" s="1"/>
  <c r="AB12" i="2" s="1"/>
  <c r="AB13" i="2" s="1"/>
  <c r="C11" i="2" l="1"/>
  <c r="AF11" i="2" s="1"/>
  <c r="AF12" i="2" l="1"/>
  <c r="AF13" i="2" s="1"/>
  <c r="E11" i="2"/>
  <c r="E12" i="2" l="1"/>
  <c r="C12" i="2"/>
  <c r="C13" i="2" l="1"/>
  <c r="E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Cruz</author>
  </authors>
  <commentList>
    <comment ref="A1" authorId="0" shapeId="0" xr:uid="{565A686D-62DF-4153-89E5-D63744C4D3FC}">
      <text>
        <r>
          <rPr>
            <b/>
            <sz val="9"/>
            <color indexed="81"/>
            <rFont val="Tahoma"/>
            <charset val="1"/>
          </rPr>
          <t>Juan Cruz:</t>
        </r>
        <r>
          <rPr>
            <sz val="9"/>
            <color indexed="81"/>
            <rFont val="Tahoma"/>
            <charset val="1"/>
          </rPr>
          <t xml:space="preserve">
Playa de estacionamiento
Una playa de estacionamiento tiene 10 sectores para estacionar (todos de igual dimensión). Los
coches llegan a la playa con un índice entre llegadas de 13´. El 45% de los coches son automóviles
pequeños, el 25% automóviles grandes y el 30% utilitarios. Independientemente del tipo de coches, el
50% estaciona 1 hora, el 30% 2 horas, el 15% por 3 horas y el resto 4 horas. Si la playa se llena, los
autos que llegan no ingresan, siguen de largo y no regresan (un cartel indica el estado de la playa). La
calle es angosta y muy transitada, por lo que ningún auto puede detenerse en la misma. El cobro se
efectúa al final del período de estacionamiento. El tiempo de cobro es de 2´.
Una vez que el auto abandona la zona de cobro, abandona la playa, solo después de esto, otro auto
puede ubicarse en la zona de cobro para abonar el importe del estacionamiento. Si un auto está en
zona de cobro pueden ingresar otros autos a la playa.
a) ¿Cómo determinaría la recaudación de la playa si un auto pequeño paga $80 c/hora, un auto
grande $100 y un utilitario $150?.
b) Cantidad de autos q no pudieron ingresar
c) Porcentaje de utilización de la playa (solo considerar los sectores de estacionamiento).</t>
        </r>
      </text>
    </comment>
  </commentList>
</comments>
</file>

<file path=xl/sharedStrings.xml><?xml version="1.0" encoding="utf-8"?>
<sst xmlns="http://schemas.openxmlformats.org/spreadsheetml/2006/main" count="89" uniqueCount="38">
  <si>
    <t>Variables</t>
  </si>
  <si>
    <t>Sectores</t>
  </si>
  <si>
    <t>Indice entre llegadas</t>
  </si>
  <si>
    <t>Tamaño de vehiculos</t>
  </si>
  <si>
    <t>Tiempo estacionados (horas)</t>
  </si>
  <si>
    <t>Tiempo de cobro</t>
  </si>
  <si>
    <t>Precio/hora</t>
  </si>
  <si>
    <t>Consignas</t>
  </si>
  <si>
    <t>c. Porcentaje de utilización de la playa (solo considerar los sectores de estacionamiento)</t>
  </si>
  <si>
    <t>b. Cantidad de autos que no pudieron ingresar</t>
  </si>
  <si>
    <t>a. ¿Cómo determinaría la recaudación de la playa si un auto pequeño paga $80 c/hora, un auto grande $100 y un utilitario $150?.</t>
  </si>
  <si>
    <t>Reloj</t>
  </si>
  <si>
    <t>Evento</t>
  </si>
  <si>
    <t>Inicio</t>
  </si>
  <si>
    <t>min</t>
  </si>
  <si>
    <t>Fin de Cobro</t>
  </si>
  <si>
    <t>Zona Cobro</t>
  </si>
  <si>
    <t>RND</t>
  </si>
  <si>
    <t>Tiempo</t>
  </si>
  <si>
    <t>Proxima</t>
  </si>
  <si>
    <t>Fin de Estacionamiento</t>
  </si>
  <si>
    <t>Tipo</t>
  </si>
  <si>
    <t>Pequeño</t>
  </si>
  <si>
    <t>Grande</t>
  </si>
  <si>
    <t>Utilitario</t>
  </si>
  <si>
    <t>si</t>
  </si>
  <si>
    <t>Acumulador</t>
  </si>
  <si>
    <t>fin</t>
  </si>
  <si>
    <t>ocupado</t>
  </si>
  <si>
    <t>libre</t>
  </si>
  <si>
    <t>Ganancia</t>
  </si>
  <si>
    <t>Autos sin ingresar</t>
  </si>
  <si>
    <t>Porcentaje de ocupación</t>
  </si>
  <si>
    <t>estado</t>
  </si>
  <si>
    <t>tiempo</t>
  </si>
  <si>
    <t>cola</t>
  </si>
  <si>
    <t>tipo auto</t>
  </si>
  <si>
    <t>Llegada de 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</si>
</sst>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F400]h:mm:ss\ AM/PM"/>
    <numFmt numFmtId="165" formatCode="[$$-2C0A]\ #,##0.00"/>
  </numFmts>
  <fonts count="9" x14ac:knownFonts="1">
    <font>
      <sz val="11"/>
      <color theme="1"/>
      <name val="Calibri"/>
      <family val="2"/>
      <scheme val="minor"/>
    </font>
    <font>
      <sz val="11"/>
      <color theme="1"/>
      <name val="Calibri"/>
      <family val="2"/>
      <scheme val="minor"/>
    </font>
    <font>
      <sz val="11"/>
      <color theme="0"/>
      <name val="Calibri"/>
      <family val="2"/>
      <scheme val="minor"/>
    </font>
    <font>
      <sz val="9"/>
      <color indexed="81"/>
      <name val="Tahoma"/>
      <charset val="1"/>
    </font>
    <font>
      <b/>
      <sz val="9"/>
      <color indexed="81"/>
      <name val="Tahoma"/>
      <charset val="1"/>
    </font>
    <font>
      <b/>
      <sz val="11"/>
      <color theme="0"/>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14">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
      <patternFill patternType="solid">
        <fgColor theme="2" tint="-9.9978637043366805E-2"/>
        <bgColor indexed="64"/>
      </patternFill>
    </fill>
    <fill>
      <patternFill patternType="solid">
        <fgColor theme="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7F7F7F"/>
      </right>
      <top/>
      <bottom/>
      <diagonal/>
    </border>
  </borders>
  <cellStyleXfs count="13">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7" borderId="0" applyNumberFormat="0" applyBorder="0" applyAlignment="0" applyProtection="0"/>
    <xf numFmtId="0" fontId="1" fillId="8" borderId="0" applyNumberFormat="0" applyBorder="0" applyAlignment="0" applyProtection="0"/>
    <xf numFmtId="0" fontId="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1" fillId="13"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0" fontId="0" fillId="5" borderId="0" xfId="0" applyFill="1"/>
    <xf numFmtId="164" fontId="0" fillId="6" borderId="0" xfId="0" applyNumberFormat="1"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8" fillId="5" borderId="0" xfId="0" applyFont="1" applyFill="1"/>
    <xf numFmtId="0" fontId="1" fillId="4" borderId="0" xfId="3" applyBorder="1" applyAlignment="1">
      <alignment horizontal="center" vertical="center"/>
    </xf>
    <xf numFmtId="0" fontId="1" fillId="4" borderId="7" xfId="3" applyBorder="1" applyAlignment="1">
      <alignment horizontal="center" vertical="center"/>
    </xf>
    <xf numFmtId="0" fontId="2" fillId="2" borderId="1" xfId="1" applyBorder="1" applyAlignment="1"/>
    <xf numFmtId="0" fontId="2" fillId="2" borderId="2" xfId="1" applyBorder="1" applyAlignment="1"/>
    <xf numFmtId="0" fontId="2" fillId="2" borderId="3" xfId="1" applyBorder="1" applyAlignment="1"/>
    <xf numFmtId="0" fontId="1" fillId="4" borderId="4" xfId="3" applyBorder="1" applyAlignment="1">
      <alignment horizontal="center" vertical="center"/>
    </xf>
    <xf numFmtId="0" fontId="1" fillId="4" borderId="5" xfId="3" applyBorder="1" applyAlignment="1">
      <alignment horizontal="center" vertical="center"/>
    </xf>
    <xf numFmtId="0" fontId="1" fillId="4" borderId="6" xfId="3" applyBorder="1" applyAlignment="1">
      <alignment horizontal="center" vertical="center"/>
    </xf>
    <xf numFmtId="0" fontId="1" fillId="4" borderId="8" xfId="3" applyBorder="1" applyAlignment="1">
      <alignment horizontal="center" vertical="center"/>
    </xf>
    <xf numFmtId="0" fontId="2" fillId="2" borderId="1" xfId="1" applyBorder="1"/>
    <xf numFmtId="0" fontId="2" fillId="2" borderId="2" xfId="1" applyBorder="1"/>
    <xf numFmtId="0" fontId="2" fillId="2" borderId="3" xfId="1" applyBorder="1"/>
    <xf numFmtId="0" fontId="1" fillId="3" borderId="4" xfId="2" applyBorder="1"/>
    <xf numFmtId="0" fontId="1" fillId="3" borderId="0" xfId="2" applyBorder="1"/>
    <xf numFmtId="0" fontId="1" fillId="3" borderId="5" xfId="2" applyBorder="1"/>
    <xf numFmtId="0" fontId="1" fillId="3" borderId="6" xfId="2" applyBorder="1"/>
    <xf numFmtId="0" fontId="1" fillId="3" borderId="7" xfId="2" applyBorder="1"/>
    <xf numFmtId="0" fontId="1" fillId="3" borderId="8" xfId="2" applyBorder="1"/>
    <xf numFmtId="0" fontId="0" fillId="5" borderId="0" xfId="0" applyNumberFormat="1" applyFill="1" applyAlignment="1">
      <alignment horizontal="center" vertical="center"/>
    </xf>
    <xf numFmtId="0" fontId="0" fillId="5" borderId="0" xfId="0" applyNumberFormat="1" applyFill="1"/>
    <xf numFmtId="0" fontId="7" fillId="10" borderId="0" xfId="7" applyFont="1" applyAlignment="1">
      <alignment horizontal="center" vertical="center" wrapText="1"/>
    </xf>
    <xf numFmtId="2" fontId="0" fillId="6" borderId="0" xfId="0" applyNumberFormat="1" applyFill="1" applyAlignment="1">
      <alignment horizontal="center" vertical="center"/>
    </xf>
    <xf numFmtId="2" fontId="0" fillId="5" borderId="0" xfId="0" applyNumberFormat="1" applyFill="1" applyAlignment="1">
      <alignment horizontal="center" vertical="center"/>
    </xf>
    <xf numFmtId="1" fontId="0" fillId="5" borderId="0" xfId="0" applyNumberFormat="1" applyFill="1" applyAlignment="1">
      <alignment horizontal="center" vertical="center"/>
    </xf>
    <xf numFmtId="1" fontId="1" fillId="4" borderId="5" xfId="3" applyNumberFormat="1" applyBorder="1" applyAlignment="1">
      <alignment horizontal="center" vertical="center"/>
    </xf>
    <xf numFmtId="1" fontId="1" fillId="4" borderId="8" xfId="3" applyNumberFormat="1" applyBorder="1" applyAlignment="1">
      <alignment horizontal="center" vertical="center"/>
    </xf>
    <xf numFmtId="1" fontId="0" fillId="6" borderId="0" xfId="0" applyNumberFormat="1" applyFill="1" applyAlignment="1">
      <alignment horizontal="center" vertical="center"/>
    </xf>
    <xf numFmtId="0" fontId="0" fillId="6" borderId="0" xfId="0" applyFill="1"/>
    <xf numFmtId="165" fontId="0" fillId="6" borderId="0" xfId="11" applyNumberFormat="1" applyFont="1" applyFill="1" applyAlignment="1">
      <alignment horizontal="center" vertical="center"/>
    </xf>
    <xf numFmtId="165" fontId="0" fillId="5" borderId="0" xfId="11" applyNumberFormat="1" applyFont="1" applyFill="1"/>
    <xf numFmtId="165" fontId="0" fillId="5" borderId="0" xfId="11" applyNumberFormat="1" applyFont="1" applyFill="1" applyAlignment="1">
      <alignment horizontal="center" vertical="center"/>
    </xf>
    <xf numFmtId="0" fontId="1" fillId="4" borderId="4" xfId="3" applyFont="1" applyBorder="1"/>
    <xf numFmtId="0" fontId="1" fillId="4" borderId="6" xfId="3" applyFont="1" applyBorder="1"/>
    <xf numFmtId="2" fontId="0" fillId="5" borderId="0" xfId="11" applyNumberFormat="1" applyFont="1" applyFill="1" applyAlignment="1">
      <alignment horizontal="center" vertical="center"/>
    </xf>
    <xf numFmtId="0" fontId="1" fillId="8" borderId="0" xfId="5" applyAlignment="1">
      <alignment horizontal="center" vertical="center" wrapText="1"/>
    </xf>
    <xf numFmtId="0" fontId="5" fillId="2" borderId="0" xfId="1" applyFont="1" applyAlignment="1">
      <alignment horizontal="center"/>
    </xf>
    <xf numFmtId="0" fontId="2" fillId="7" borderId="0" xfId="4" applyAlignment="1">
      <alignment horizontal="center" vertical="center" wrapText="1"/>
    </xf>
    <xf numFmtId="0" fontId="2" fillId="2" borderId="0" xfId="1"/>
    <xf numFmtId="0" fontId="2" fillId="2" borderId="1" xfId="1" applyBorder="1" applyAlignment="1">
      <alignment horizontal="center"/>
    </xf>
    <xf numFmtId="0" fontId="2" fillId="2" borderId="2" xfId="1" applyBorder="1" applyAlignment="1">
      <alignment horizontal="center"/>
    </xf>
    <xf numFmtId="0" fontId="2" fillId="2" borderId="3" xfId="1" applyBorder="1" applyAlignment="1">
      <alignment horizontal="center"/>
    </xf>
    <xf numFmtId="2" fontId="1" fillId="4" borderId="7" xfId="3" applyNumberFormat="1" applyBorder="1" applyAlignment="1">
      <alignment horizontal="center"/>
    </xf>
    <xf numFmtId="2" fontId="1" fillId="4" borderId="8" xfId="3" applyNumberFormat="1" applyBorder="1" applyAlignment="1">
      <alignment horizontal="center"/>
    </xf>
    <xf numFmtId="2" fontId="1" fillId="4" borderId="0" xfId="3" applyNumberFormat="1" applyBorder="1" applyAlignment="1">
      <alignment horizontal="center"/>
    </xf>
    <xf numFmtId="2" fontId="1" fillId="4" borderId="5" xfId="3" applyNumberFormat="1" applyBorder="1" applyAlignment="1">
      <alignment horizontal="center"/>
    </xf>
    <xf numFmtId="0" fontId="7" fillId="4" borderId="4" xfId="3" applyFont="1" applyBorder="1" applyAlignment="1">
      <alignment horizontal="left"/>
    </xf>
    <xf numFmtId="0" fontId="7" fillId="4" borderId="0" xfId="3" applyFont="1" applyBorder="1" applyAlignment="1">
      <alignment horizontal="left"/>
    </xf>
    <xf numFmtId="0" fontId="7" fillId="4" borderId="6" xfId="3" applyFont="1" applyBorder="1" applyAlignment="1">
      <alignment horizontal="left"/>
    </xf>
    <xf numFmtId="0" fontId="7" fillId="4" borderId="7" xfId="3" applyFont="1" applyBorder="1" applyAlignment="1">
      <alignment horizontal="left"/>
    </xf>
    <xf numFmtId="0" fontId="1" fillId="8" borderId="0" xfId="5" applyAlignment="1">
      <alignment horizontal="center" vertical="center" wrapText="1"/>
    </xf>
    <xf numFmtId="0" fontId="2" fillId="7" borderId="0" xfId="4" applyAlignment="1">
      <alignment horizontal="center" vertical="center" wrapText="1"/>
    </xf>
    <xf numFmtId="0" fontId="1" fillId="13" borderId="0" xfId="10" applyAlignment="1">
      <alignment horizontal="center" vertical="center"/>
    </xf>
    <xf numFmtId="0" fontId="1" fillId="13" borderId="0" xfId="10" applyAlignment="1">
      <alignment horizontal="center" vertical="center" wrapText="1"/>
    </xf>
    <xf numFmtId="0" fontId="2" fillId="12" borderId="0" xfId="9" applyAlignment="1">
      <alignment horizontal="center"/>
    </xf>
    <xf numFmtId="0" fontId="5" fillId="12" borderId="0" xfId="9" applyFont="1" applyAlignment="1">
      <alignment horizontal="center" vertical="center"/>
    </xf>
    <xf numFmtId="0" fontId="6" fillId="11" borderId="0" xfId="8" applyFont="1" applyAlignment="1">
      <alignment horizontal="center" vertical="center" wrapText="1"/>
    </xf>
    <xf numFmtId="0" fontId="5" fillId="2" borderId="0" xfId="1" applyFont="1" applyAlignment="1">
      <alignment horizontal="center"/>
    </xf>
    <xf numFmtId="0" fontId="5" fillId="9" borderId="0" xfId="6" applyFont="1" applyAlignment="1">
      <alignment horizontal="center"/>
    </xf>
    <xf numFmtId="0" fontId="1" fillId="4" borderId="0" xfId="3" applyAlignment="1">
      <alignment horizontal="center" vertical="center" wrapText="1"/>
    </xf>
    <xf numFmtId="0" fontId="1" fillId="4" borderId="0" xfId="3" applyAlignment="1">
      <alignment horizontal="center" vertical="center" wrapText="1"/>
    </xf>
    <xf numFmtId="1" fontId="0" fillId="6" borderId="0" xfId="11" applyNumberFormat="1" applyFont="1" applyFill="1" applyAlignment="1">
      <alignment horizontal="center" vertical="center"/>
    </xf>
    <xf numFmtId="1" fontId="0" fillId="5" borderId="0" xfId="11" applyNumberFormat="1" applyFont="1" applyFill="1" applyAlignment="1">
      <alignment horizontal="center" vertical="center"/>
    </xf>
    <xf numFmtId="1" fontId="0" fillId="5" borderId="0" xfId="11" applyNumberFormat="1" applyFont="1" applyFill="1"/>
    <xf numFmtId="0" fontId="2" fillId="12" borderId="9" xfId="9" applyBorder="1" applyAlignment="1">
      <alignment horizontal="center"/>
    </xf>
    <xf numFmtId="0" fontId="6" fillId="11" borderId="0" xfId="8" applyFont="1" applyAlignment="1">
      <alignment vertical="center" wrapText="1"/>
    </xf>
    <xf numFmtId="9" fontId="0" fillId="5" borderId="0" xfId="12" applyFont="1" applyFill="1" applyAlignment="1">
      <alignment horizontal="center"/>
    </xf>
  </cellXfs>
  <cellStyles count="13">
    <cellStyle name="20% - Énfasis4" xfId="2" builtinId="42"/>
    <cellStyle name="40% - Énfasis4" xfId="3" builtinId="43"/>
    <cellStyle name="40% - Énfasis5" xfId="7" builtinId="47"/>
    <cellStyle name="60% - Énfasis4" xfId="5" builtinId="44"/>
    <cellStyle name="60% - Énfasis5" xfId="8" builtinId="48"/>
    <cellStyle name="60% - Énfasis6" xfId="10" builtinId="52"/>
    <cellStyle name="Énfasis2" xfId="4" builtinId="33"/>
    <cellStyle name="Énfasis4" xfId="1" builtinId="41"/>
    <cellStyle name="Énfasis5" xfId="6" builtinId="45"/>
    <cellStyle name="Énfasis6" xfId="9" builtinId="49"/>
    <cellStyle name="Moneda" xfId="11" builtinId="4"/>
    <cellStyle name="Normal" xfId="0" builtinId="0"/>
    <cellStyle name="Porcentaje" xfId="1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6"/>
  <sheetViews>
    <sheetView zoomScale="115" zoomScaleNormal="115" workbookViewId="0"/>
  </sheetViews>
  <sheetFormatPr baseColWidth="10" defaultColWidth="9.140625" defaultRowHeight="15" x14ac:dyDescent="0.25"/>
  <cols>
    <col min="1" max="1" width="3.5703125" style="1" customWidth="1"/>
    <col min="2" max="2" width="9.140625" style="1"/>
    <col min="3" max="3" width="13.140625" style="25" customWidth="1"/>
    <col min="4" max="5" width="12" style="1" customWidth="1"/>
    <col min="6" max="6" width="15.28515625" style="1" customWidth="1"/>
    <col min="7" max="26" width="9.140625" style="1"/>
    <col min="27" max="27" width="12" style="1" customWidth="1"/>
    <col min="28" max="16384" width="9.140625" style="1"/>
  </cols>
  <sheetData>
    <row r="1" spans="1:16" ht="15.75" thickBot="1" x14ac:dyDescent="0.3">
      <c r="C1" s="1"/>
    </row>
    <row r="2" spans="1:16" x14ac:dyDescent="0.25">
      <c r="B2" s="44" t="s">
        <v>0</v>
      </c>
      <c r="C2" s="45"/>
      <c r="D2" s="46"/>
    </row>
    <row r="3" spans="1:16" x14ac:dyDescent="0.25">
      <c r="B3" s="51" t="s">
        <v>1</v>
      </c>
      <c r="C3" s="52"/>
      <c r="D3" s="12">
        <v>10</v>
      </c>
    </row>
    <row r="4" spans="1:16" x14ac:dyDescent="0.25">
      <c r="B4" s="51" t="s">
        <v>2</v>
      </c>
      <c r="C4" s="52"/>
      <c r="D4" s="30">
        <v>13</v>
      </c>
      <c r="E4" s="5" t="s">
        <v>14</v>
      </c>
    </row>
    <row r="5" spans="1:16" ht="15.75" thickBot="1" x14ac:dyDescent="0.3">
      <c r="B5" s="53" t="s">
        <v>5</v>
      </c>
      <c r="C5" s="54"/>
      <c r="D5" s="31">
        <v>2</v>
      </c>
      <c r="E5" s="5" t="s">
        <v>14</v>
      </c>
    </row>
    <row r="6" spans="1:16" ht="15.75" thickBot="1" x14ac:dyDescent="0.3">
      <c r="C6" s="1"/>
    </row>
    <row r="7" spans="1:16" x14ac:dyDescent="0.25">
      <c r="B7" s="44" t="s">
        <v>3</v>
      </c>
      <c r="C7" s="45"/>
      <c r="D7" s="45"/>
      <c r="E7" s="45" t="s">
        <v>6</v>
      </c>
      <c r="F7" s="46"/>
    </row>
    <row r="8" spans="1:16" x14ac:dyDescent="0.25">
      <c r="B8" s="37" t="s">
        <v>22</v>
      </c>
      <c r="C8" s="6">
        <v>0</v>
      </c>
      <c r="D8" s="6">
        <v>0.45</v>
      </c>
      <c r="E8" s="49">
        <v>80</v>
      </c>
      <c r="F8" s="50"/>
    </row>
    <row r="9" spans="1:16" x14ac:dyDescent="0.25">
      <c r="B9" s="37" t="s">
        <v>23</v>
      </c>
      <c r="C9" s="6">
        <v>0.45</v>
      </c>
      <c r="D9" s="6">
        <v>0.7</v>
      </c>
      <c r="E9" s="49">
        <v>100</v>
      </c>
      <c r="F9" s="50"/>
    </row>
    <row r="10" spans="1:16" ht="15" customHeight="1" thickBot="1" x14ac:dyDescent="0.3">
      <c r="B10" s="38" t="s">
        <v>24</v>
      </c>
      <c r="C10" s="7">
        <v>0.7</v>
      </c>
      <c r="D10" s="7"/>
      <c r="E10" s="47">
        <v>150</v>
      </c>
      <c r="F10" s="48"/>
    </row>
    <row r="11" spans="1:16" ht="15.75" thickBot="1" x14ac:dyDescent="0.3"/>
    <row r="12" spans="1:16" x14ac:dyDescent="0.25">
      <c r="B12" s="8" t="s">
        <v>4</v>
      </c>
      <c r="C12" s="9"/>
      <c r="D12" s="10"/>
    </row>
    <row r="13" spans="1:16" x14ac:dyDescent="0.25">
      <c r="B13" s="11">
        <v>1</v>
      </c>
      <c r="C13" s="6">
        <v>0</v>
      </c>
      <c r="D13" s="12">
        <v>0.5</v>
      </c>
      <c r="E13" s="3"/>
      <c r="F13" s="3"/>
      <c r="G13" s="3"/>
      <c r="H13" s="3"/>
      <c r="I13" s="3"/>
      <c r="J13" s="3"/>
      <c r="K13" s="3"/>
      <c r="L13" s="3"/>
      <c r="M13" s="3"/>
      <c r="N13" s="3"/>
      <c r="O13" s="3"/>
      <c r="P13" s="3"/>
    </row>
    <row r="14" spans="1:16" x14ac:dyDescent="0.25">
      <c r="B14" s="11">
        <v>2</v>
      </c>
      <c r="C14" s="6">
        <v>0.5</v>
      </c>
      <c r="D14" s="12">
        <v>0.8</v>
      </c>
    </row>
    <row r="15" spans="1:16" x14ac:dyDescent="0.25">
      <c r="B15" s="11">
        <v>3</v>
      </c>
      <c r="C15" s="6">
        <v>0.8</v>
      </c>
      <c r="D15" s="12">
        <v>0.95</v>
      </c>
    </row>
    <row r="16" spans="1:16" ht="15.75" thickBot="1" x14ac:dyDescent="0.3">
      <c r="B16" s="13">
        <v>4</v>
      </c>
      <c r="C16" s="7">
        <v>0.95</v>
      </c>
      <c r="D16" s="14"/>
    </row>
    <row r="17" spans="2:13" ht="15.75" thickBot="1" x14ac:dyDescent="0.3">
      <c r="C17" s="24"/>
      <c r="D17" s="3"/>
    </row>
    <row r="18" spans="2:13" x14ac:dyDescent="0.25">
      <c r="B18" s="15" t="s">
        <v>7</v>
      </c>
      <c r="C18" s="16"/>
      <c r="D18" s="16"/>
      <c r="E18" s="16"/>
      <c r="F18" s="16"/>
      <c r="G18" s="16"/>
      <c r="H18" s="16"/>
      <c r="I18" s="16"/>
      <c r="J18" s="16"/>
      <c r="K18" s="16"/>
      <c r="L18" s="16"/>
      <c r="M18" s="17"/>
    </row>
    <row r="19" spans="2:13" x14ac:dyDescent="0.25">
      <c r="B19" s="18" t="s">
        <v>10</v>
      </c>
      <c r="C19" s="19"/>
      <c r="D19" s="19"/>
      <c r="E19" s="19"/>
      <c r="F19" s="19"/>
      <c r="G19" s="19"/>
      <c r="H19" s="19"/>
      <c r="I19" s="19"/>
      <c r="J19" s="19"/>
      <c r="K19" s="19"/>
      <c r="L19" s="19"/>
      <c r="M19" s="20"/>
    </row>
    <row r="20" spans="2:13" x14ac:dyDescent="0.25">
      <c r="B20" s="18" t="s">
        <v>9</v>
      </c>
      <c r="C20" s="19"/>
      <c r="D20" s="19"/>
      <c r="E20" s="19"/>
      <c r="F20" s="19"/>
      <c r="G20" s="19"/>
      <c r="H20" s="19"/>
      <c r="I20" s="19"/>
      <c r="J20" s="19"/>
      <c r="K20" s="19"/>
      <c r="L20" s="19"/>
      <c r="M20" s="20"/>
    </row>
    <row r="21" spans="2:13" ht="15.75" thickBot="1" x14ac:dyDescent="0.3">
      <c r="B21" s="21" t="s">
        <v>8</v>
      </c>
      <c r="C21" s="22"/>
      <c r="D21" s="22"/>
      <c r="E21" s="22"/>
      <c r="F21" s="22"/>
      <c r="G21" s="22"/>
      <c r="H21" s="22"/>
      <c r="I21" s="22"/>
      <c r="J21" s="22"/>
      <c r="K21" s="22"/>
      <c r="L21" s="22"/>
      <c r="M21" s="23"/>
    </row>
    <row r="22" spans="2:13" x14ac:dyDescent="0.25">
      <c r="C22" s="24"/>
      <c r="D22" s="3"/>
    </row>
    <row r="23" spans="2:13" x14ac:dyDescent="0.25">
      <c r="C23" s="24"/>
      <c r="D23" s="3"/>
    </row>
    <row r="24" spans="2:13" x14ac:dyDescent="0.25">
      <c r="C24" s="24"/>
      <c r="D24" s="3"/>
    </row>
    <row r="25" spans="2:13" x14ac:dyDescent="0.25">
      <c r="C25" s="24"/>
      <c r="D25" s="3"/>
    </row>
    <row r="26" spans="2:13" x14ac:dyDescent="0.25">
      <c r="C26" s="24"/>
      <c r="D26" s="3"/>
    </row>
    <row r="27" spans="2:13" x14ac:dyDescent="0.25">
      <c r="C27" s="24"/>
      <c r="D27" s="3"/>
    </row>
    <row r="28" spans="2:13" x14ac:dyDescent="0.25">
      <c r="C28" s="24"/>
      <c r="D28" s="3"/>
    </row>
    <row r="29" spans="2:13" x14ac:dyDescent="0.25">
      <c r="C29" s="24"/>
      <c r="D29" s="3"/>
    </row>
    <row r="30" spans="2:13" x14ac:dyDescent="0.25">
      <c r="C30" s="24"/>
      <c r="D30" s="3"/>
    </row>
    <row r="31" spans="2:13" x14ac:dyDescent="0.25">
      <c r="C31" s="24"/>
      <c r="D31" s="3"/>
    </row>
    <row r="32" spans="2:13" x14ac:dyDescent="0.25">
      <c r="C32" s="24"/>
      <c r="D32" s="3"/>
    </row>
    <row r="33" spans="3:4" x14ac:dyDescent="0.25">
      <c r="C33" s="24"/>
      <c r="D33" s="3"/>
    </row>
    <row r="34" spans="3:4" x14ac:dyDescent="0.25">
      <c r="C34" s="24"/>
      <c r="D34" s="3"/>
    </row>
    <row r="35" spans="3:4" x14ac:dyDescent="0.25">
      <c r="C35" s="24"/>
      <c r="D35" s="3"/>
    </row>
    <row r="36" spans="3:4" x14ac:dyDescent="0.25">
      <c r="C36" s="24"/>
      <c r="D36" s="3"/>
    </row>
    <row r="37" spans="3:4" x14ac:dyDescent="0.25">
      <c r="C37" s="24"/>
      <c r="D37" s="3"/>
    </row>
    <row r="38" spans="3:4" x14ac:dyDescent="0.25">
      <c r="C38" s="24"/>
      <c r="D38" s="3"/>
    </row>
    <row r="39" spans="3:4" x14ac:dyDescent="0.25">
      <c r="C39" s="24"/>
      <c r="D39" s="3"/>
    </row>
    <row r="40" spans="3:4" x14ac:dyDescent="0.25">
      <c r="C40" s="24"/>
      <c r="D40" s="3"/>
    </row>
    <row r="41" spans="3:4" x14ac:dyDescent="0.25">
      <c r="C41" s="24"/>
      <c r="D41" s="3"/>
    </row>
    <row r="42" spans="3:4" x14ac:dyDescent="0.25">
      <c r="C42" s="24"/>
      <c r="D42" s="3"/>
    </row>
    <row r="43" spans="3:4" x14ac:dyDescent="0.25">
      <c r="C43" s="24"/>
      <c r="D43" s="3"/>
    </row>
    <row r="44" spans="3:4" x14ac:dyDescent="0.25">
      <c r="C44" s="24"/>
      <c r="D44" s="3"/>
    </row>
    <row r="45" spans="3:4" x14ac:dyDescent="0.25">
      <c r="C45" s="24"/>
      <c r="D45" s="3"/>
    </row>
    <row r="46" spans="3:4" x14ac:dyDescent="0.25">
      <c r="C46" s="24"/>
      <c r="D46" s="3"/>
    </row>
    <row r="47" spans="3:4" x14ac:dyDescent="0.25">
      <c r="C47" s="24"/>
      <c r="D47" s="3"/>
    </row>
    <row r="48" spans="3:4" x14ac:dyDescent="0.25">
      <c r="C48" s="24"/>
      <c r="D48" s="3"/>
    </row>
    <row r="49" spans="3:4" x14ac:dyDescent="0.25">
      <c r="C49" s="24"/>
      <c r="D49" s="3"/>
    </row>
    <row r="50" spans="3:4" x14ac:dyDescent="0.25">
      <c r="C50" s="24"/>
      <c r="D50" s="3"/>
    </row>
    <row r="51" spans="3:4" x14ac:dyDescent="0.25">
      <c r="C51" s="24"/>
      <c r="D51" s="3"/>
    </row>
    <row r="52" spans="3:4" x14ac:dyDescent="0.25">
      <c r="C52" s="24"/>
      <c r="D52" s="3"/>
    </row>
    <row r="53" spans="3:4" x14ac:dyDescent="0.25">
      <c r="C53" s="24"/>
      <c r="D53" s="3"/>
    </row>
    <row r="54" spans="3:4" x14ac:dyDescent="0.25">
      <c r="C54" s="24"/>
      <c r="D54" s="3"/>
    </row>
    <row r="55" spans="3:4" x14ac:dyDescent="0.25">
      <c r="C55" s="24"/>
      <c r="D55" s="3"/>
    </row>
    <row r="56" spans="3:4" x14ac:dyDescent="0.25">
      <c r="C56" s="24"/>
      <c r="D56" s="3"/>
    </row>
    <row r="57" spans="3:4" x14ac:dyDescent="0.25">
      <c r="C57" s="24"/>
      <c r="D57" s="3"/>
    </row>
    <row r="58" spans="3:4" x14ac:dyDescent="0.25">
      <c r="C58" s="24"/>
      <c r="D58" s="3"/>
    </row>
    <row r="59" spans="3:4" x14ac:dyDescent="0.25">
      <c r="C59" s="24"/>
      <c r="D59" s="3"/>
    </row>
    <row r="60" spans="3:4" x14ac:dyDescent="0.25">
      <c r="C60" s="24"/>
      <c r="D60" s="3"/>
    </row>
    <row r="61" spans="3:4" x14ac:dyDescent="0.25">
      <c r="C61" s="24"/>
      <c r="D61" s="3"/>
    </row>
    <row r="62" spans="3:4" x14ac:dyDescent="0.25">
      <c r="C62" s="24"/>
      <c r="D62" s="3"/>
    </row>
    <row r="63" spans="3:4" x14ac:dyDescent="0.25">
      <c r="C63" s="24"/>
      <c r="D63" s="3"/>
    </row>
    <row r="64" spans="3:4" x14ac:dyDescent="0.25">
      <c r="C64" s="24"/>
      <c r="D64" s="3"/>
    </row>
    <row r="65" spans="3:4" x14ac:dyDescent="0.25">
      <c r="C65" s="24"/>
      <c r="D65" s="3"/>
    </row>
    <row r="66" spans="3:4" x14ac:dyDescent="0.25">
      <c r="C66" s="24"/>
      <c r="D66" s="3"/>
    </row>
    <row r="67" spans="3:4" x14ac:dyDescent="0.25">
      <c r="C67" s="24"/>
      <c r="D67" s="3"/>
    </row>
    <row r="68" spans="3:4" x14ac:dyDescent="0.25">
      <c r="C68" s="24"/>
      <c r="D68" s="3"/>
    </row>
    <row r="69" spans="3:4" x14ac:dyDescent="0.25">
      <c r="C69" s="24"/>
      <c r="D69" s="3"/>
    </row>
    <row r="70" spans="3:4" x14ac:dyDescent="0.25">
      <c r="C70" s="24"/>
      <c r="D70" s="3"/>
    </row>
    <row r="71" spans="3:4" x14ac:dyDescent="0.25">
      <c r="C71" s="24"/>
      <c r="D71" s="3"/>
    </row>
    <row r="72" spans="3:4" x14ac:dyDescent="0.25">
      <c r="C72" s="24"/>
      <c r="D72" s="3"/>
    </row>
    <row r="73" spans="3:4" x14ac:dyDescent="0.25">
      <c r="C73" s="24"/>
      <c r="D73" s="3"/>
    </row>
    <row r="74" spans="3:4" x14ac:dyDescent="0.25">
      <c r="C74" s="24"/>
      <c r="D74" s="3"/>
    </row>
    <row r="75" spans="3:4" x14ac:dyDescent="0.25">
      <c r="C75" s="24"/>
      <c r="D75" s="3"/>
    </row>
    <row r="76" spans="3:4" x14ac:dyDescent="0.25">
      <c r="C76" s="24"/>
      <c r="D76" s="3"/>
    </row>
    <row r="77" spans="3:4" x14ac:dyDescent="0.25">
      <c r="C77" s="24"/>
      <c r="D77" s="3"/>
    </row>
    <row r="78" spans="3:4" x14ac:dyDescent="0.25">
      <c r="C78" s="24"/>
      <c r="D78" s="3"/>
    </row>
    <row r="79" spans="3:4" x14ac:dyDescent="0.25">
      <c r="C79" s="24"/>
      <c r="D79" s="3"/>
    </row>
    <row r="80" spans="3:4" x14ac:dyDescent="0.25">
      <c r="C80" s="24"/>
      <c r="D80" s="3"/>
    </row>
    <row r="81" spans="3:4" x14ac:dyDescent="0.25">
      <c r="C81" s="24"/>
      <c r="D81" s="3"/>
    </row>
    <row r="82" spans="3:4" x14ac:dyDescent="0.25">
      <c r="C82" s="24"/>
      <c r="D82" s="3"/>
    </row>
    <row r="83" spans="3:4" x14ac:dyDescent="0.25">
      <c r="C83" s="24"/>
      <c r="D83" s="3"/>
    </row>
    <row r="84" spans="3:4" x14ac:dyDescent="0.25">
      <c r="C84" s="24"/>
      <c r="D84" s="3"/>
    </row>
    <row r="85" spans="3:4" x14ac:dyDescent="0.25">
      <c r="C85" s="24"/>
      <c r="D85" s="3"/>
    </row>
    <row r="86" spans="3:4" x14ac:dyDescent="0.25">
      <c r="C86" s="24"/>
      <c r="D86" s="3"/>
    </row>
    <row r="87" spans="3:4" x14ac:dyDescent="0.25">
      <c r="C87" s="24"/>
      <c r="D87" s="3"/>
    </row>
    <row r="88" spans="3:4" x14ac:dyDescent="0.25">
      <c r="C88" s="24"/>
      <c r="D88" s="3"/>
    </row>
    <row r="89" spans="3:4" x14ac:dyDescent="0.25">
      <c r="C89" s="24"/>
      <c r="D89" s="3"/>
    </row>
    <row r="90" spans="3:4" x14ac:dyDescent="0.25">
      <c r="C90" s="24"/>
      <c r="D90" s="3"/>
    </row>
    <row r="91" spans="3:4" x14ac:dyDescent="0.25">
      <c r="C91" s="24"/>
      <c r="D91" s="3"/>
    </row>
    <row r="92" spans="3:4" x14ac:dyDescent="0.25">
      <c r="C92" s="24"/>
      <c r="D92" s="3"/>
    </row>
    <row r="93" spans="3:4" x14ac:dyDescent="0.25">
      <c r="C93" s="24"/>
      <c r="D93" s="3"/>
    </row>
    <row r="94" spans="3:4" x14ac:dyDescent="0.25">
      <c r="C94" s="24"/>
      <c r="D94" s="3"/>
    </row>
    <row r="95" spans="3:4" x14ac:dyDescent="0.25">
      <c r="C95" s="24"/>
      <c r="D95" s="3"/>
    </row>
    <row r="96" spans="3:4" x14ac:dyDescent="0.25">
      <c r="C96" s="24"/>
      <c r="D96" s="3"/>
    </row>
    <row r="97" spans="3:4" x14ac:dyDescent="0.25">
      <c r="C97" s="24"/>
      <c r="D97" s="3"/>
    </row>
    <row r="98" spans="3:4" x14ac:dyDescent="0.25">
      <c r="C98" s="24"/>
      <c r="D98" s="3"/>
    </row>
    <row r="99" spans="3:4" x14ac:dyDescent="0.25">
      <c r="C99" s="24"/>
      <c r="D99" s="3"/>
    </row>
    <row r="100" spans="3:4" x14ac:dyDescent="0.25">
      <c r="C100" s="24"/>
      <c r="D100" s="3"/>
    </row>
    <row r="101" spans="3:4" x14ac:dyDescent="0.25">
      <c r="C101" s="24"/>
      <c r="D101" s="3"/>
    </row>
    <row r="102" spans="3:4" x14ac:dyDescent="0.25">
      <c r="C102" s="24"/>
      <c r="D102" s="3"/>
    </row>
    <row r="103" spans="3:4" x14ac:dyDescent="0.25">
      <c r="C103" s="24"/>
      <c r="D103" s="3"/>
    </row>
    <row r="104" spans="3:4" x14ac:dyDescent="0.25">
      <c r="C104" s="24"/>
      <c r="D104" s="3"/>
    </row>
    <row r="105" spans="3:4" x14ac:dyDescent="0.25">
      <c r="C105" s="24"/>
      <c r="D105" s="3"/>
    </row>
    <row r="106" spans="3:4" x14ac:dyDescent="0.25">
      <c r="C106" s="24"/>
      <c r="D106" s="3"/>
    </row>
    <row r="107" spans="3:4" x14ac:dyDescent="0.25">
      <c r="C107" s="24"/>
      <c r="D107" s="3"/>
    </row>
    <row r="108" spans="3:4" x14ac:dyDescent="0.25">
      <c r="C108" s="24"/>
      <c r="D108" s="3"/>
    </row>
    <row r="109" spans="3:4" x14ac:dyDescent="0.25">
      <c r="C109" s="24"/>
      <c r="D109" s="3"/>
    </row>
    <row r="110" spans="3:4" x14ac:dyDescent="0.25">
      <c r="C110" s="24"/>
      <c r="D110" s="3"/>
    </row>
    <row r="111" spans="3:4" x14ac:dyDescent="0.25">
      <c r="C111" s="24"/>
      <c r="D111" s="3"/>
    </row>
    <row r="112" spans="3:4" x14ac:dyDescent="0.25">
      <c r="C112" s="24"/>
      <c r="D112" s="3"/>
    </row>
    <row r="113" spans="3:4" x14ac:dyDescent="0.25">
      <c r="C113" s="24"/>
      <c r="D113" s="3"/>
    </row>
    <row r="114" spans="3:4" x14ac:dyDescent="0.25">
      <c r="C114" s="24"/>
      <c r="D114" s="3"/>
    </row>
    <row r="115" spans="3:4" x14ac:dyDescent="0.25">
      <c r="C115" s="24"/>
      <c r="D115" s="3"/>
    </row>
    <row r="116" spans="3:4" x14ac:dyDescent="0.25">
      <c r="C116" s="24"/>
      <c r="D116" s="3"/>
    </row>
    <row r="117" spans="3:4" x14ac:dyDescent="0.25">
      <c r="C117" s="24"/>
      <c r="D117" s="3"/>
    </row>
    <row r="118" spans="3:4" x14ac:dyDescent="0.25">
      <c r="C118" s="24"/>
      <c r="D118" s="3"/>
    </row>
    <row r="119" spans="3:4" x14ac:dyDescent="0.25">
      <c r="C119" s="24"/>
      <c r="D119" s="3"/>
    </row>
    <row r="120" spans="3:4" x14ac:dyDescent="0.25">
      <c r="C120" s="24"/>
      <c r="D120" s="3"/>
    </row>
    <row r="121" spans="3:4" x14ac:dyDescent="0.25">
      <c r="C121" s="24"/>
      <c r="D121" s="3"/>
    </row>
    <row r="122" spans="3:4" x14ac:dyDescent="0.25">
      <c r="C122" s="24"/>
      <c r="D122" s="3"/>
    </row>
    <row r="123" spans="3:4" x14ac:dyDescent="0.25">
      <c r="C123" s="24"/>
      <c r="D123" s="3"/>
    </row>
    <row r="124" spans="3:4" x14ac:dyDescent="0.25">
      <c r="C124" s="24"/>
      <c r="D124" s="3"/>
    </row>
    <row r="125" spans="3:4" x14ac:dyDescent="0.25">
      <c r="C125" s="24"/>
      <c r="D125" s="3"/>
    </row>
    <row r="126" spans="3:4" x14ac:dyDescent="0.25">
      <c r="C126" s="24"/>
      <c r="D126" s="3"/>
    </row>
    <row r="127" spans="3:4" x14ac:dyDescent="0.25">
      <c r="C127" s="24"/>
      <c r="D127" s="3"/>
    </row>
    <row r="128" spans="3:4" x14ac:dyDescent="0.25">
      <c r="C128" s="24"/>
      <c r="D128" s="3"/>
    </row>
    <row r="129" spans="3:4" x14ac:dyDescent="0.25">
      <c r="C129" s="24"/>
      <c r="D129" s="3"/>
    </row>
    <row r="130" spans="3:4" x14ac:dyDescent="0.25">
      <c r="C130" s="24"/>
      <c r="D130" s="3"/>
    </row>
    <row r="131" spans="3:4" x14ac:dyDescent="0.25">
      <c r="C131" s="24"/>
      <c r="D131" s="3"/>
    </row>
    <row r="132" spans="3:4" x14ac:dyDescent="0.25">
      <c r="C132" s="24"/>
      <c r="D132" s="3"/>
    </row>
    <row r="133" spans="3:4" x14ac:dyDescent="0.25">
      <c r="C133" s="24"/>
      <c r="D133" s="3"/>
    </row>
    <row r="134" spans="3:4" x14ac:dyDescent="0.25">
      <c r="C134" s="24"/>
      <c r="D134" s="3"/>
    </row>
    <row r="135" spans="3:4" x14ac:dyDescent="0.25">
      <c r="C135" s="24"/>
      <c r="D135" s="3"/>
    </row>
    <row r="136" spans="3:4" x14ac:dyDescent="0.25">
      <c r="C136" s="24"/>
      <c r="D136" s="3"/>
    </row>
    <row r="137" spans="3:4" x14ac:dyDescent="0.25">
      <c r="C137" s="24"/>
      <c r="D137" s="3"/>
    </row>
    <row r="138" spans="3:4" x14ac:dyDescent="0.25">
      <c r="C138" s="24"/>
      <c r="D138" s="3"/>
    </row>
    <row r="139" spans="3:4" x14ac:dyDescent="0.25">
      <c r="C139" s="24"/>
      <c r="D139" s="3"/>
    </row>
    <row r="140" spans="3:4" x14ac:dyDescent="0.25">
      <c r="C140" s="24"/>
      <c r="D140" s="3"/>
    </row>
    <row r="141" spans="3:4" x14ac:dyDescent="0.25">
      <c r="C141" s="24"/>
      <c r="D141" s="3"/>
    </row>
    <row r="142" spans="3:4" x14ac:dyDescent="0.25">
      <c r="C142" s="24"/>
      <c r="D142" s="3"/>
    </row>
    <row r="143" spans="3:4" x14ac:dyDescent="0.25">
      <c r="C143" s="24"/>
      <c r="D143" s="3"/>
    </row>
    <row r="144" spans="3:4" x14ac:dyDescent="0.25">
      <c r="C144" s="24"/>
      <c r="D144" s="3"/>
    </row>
    <row r="145" spans="3:4" x14ac:dyDescent="0.25">
      <c r="C145" s="24"/>
      <c r="D145" s="3"/>
    </row>
    <row r="146" spans="3:4" x14ac:dyDescent="0.25">
      <c r="C146" s="24"/>
      <c r="D146" s="3"/>
    </row>
    <row r="147" spans="3:4" x14ac:dyDescent="0.25">
      <c r="C147" s="24"/>
      <c r="D147" s="3"/>
    </row>
    <row r="148" spans="3:4" x14ac:dyDescent="0.25">
      <c r="C148" s="24"/>
      <c r="D148" s="3"/>
    </row>
    <row r="149" spans="3:4" x14ac:dyDescent="0.25">
      <c r="C149" s="24"/>
      <c r="D149" s="3"/>
    </row>
    <row r="150" spans="3:4" x14ac:dyDescent="0.25">
      <c r="C150" s="24"/>
      <c r="D150" s="3"/>
    </row>
    <row r="151" spans="3:4" x14ac:dyDescent="0.25">
      <c r="C151" s="24"/>
      <c r="D151" s="3"/>
    </row>
    <row r="152" spans="3:4" x14ac:dyDescent="0.25">
      <c r="C152" s="24"/>
      <c r="D152" s="3"/>
    </row>
    <row r="153" spans="3:4" x14ac:dyDescent="0.25">
      <c r="C153" s="24"/>
      <c r="D153" s="3"/>
    </row>
    <row r="154" spans="3:4" x14ac:dyDescent="0.25">
      <c r="C154" s="24"/>
      <c r="D154" s="3"/>
    </row>
    <row r="155" spans="3:4" x14ac:dyDescent="0.25">
      <c r="C155" s="24"/>
      <c r="D155" s="3"/>
    </row>
    <row r="156" spans="3:4" x14ac:dyDescent="0.25">
      <c r="C156" s="24"/>
      <c r="D156" s="3"/>
    </row>
    <row r="157" spans="3:4" x14ac:dyDescent="0.25">
      <c r="C157" s="24"/>
      <c r="D157" s="3"/>
    </row>
    <row r="158" spans="3:4" x14ac:dyDescent="0.25">
      <c r="C158" s="24"/>
      <c r="D158" s="3"/>
    </row>
    <row r="159" spans="3:4" x14ac:dyDescent="0.25">
      <c r="C159" s="24"/>
      <c r="D159" s="3"/>
    </row>
    <row r="160" spans="3:4" x14ac:dyDescent="0.25">
      <c r="C160" s="24"/>
      <c r="D160" s="3"/>
    </row>
    <row r="161" spans="3:4" x14ac:dyDescent="0.25">
      <c r="C161" s="24"/>
      <c r="D161" s="3"/>
    </row>
    <row r="162" spans="3:4" x14ac:dyDescent="0.25">
      <c r="C162" s="24"/>
      <c r="D162" s="3"/>
    </row>
    <row r="163" spans="3:4" x14ac:dyDescent="0.25">
      <c r="C163" s="24"/>
      <c r="D163" s="3"/>
    </row>
    <row r="164" spans="3:4" x14ac:dyDescent="0.25">
      <c r="C164" s="24"/>
      <c r="D164" s="3"/>
    </row>
    <row r="165" spans="3:4" x14ac:dyDescent="0.25">
      <c r="C165" s="24"/>
      <c r="D165" s="3"/>
    </row>
    <row r="166" spans="3:4" x14ac:dyDescent="0.25">
      <c r="C166" s="24"/>
      <c r="D166" s="3"/>
    </row>
    <row r="167" spans="3:4" x14ac:dyDescent="0.25">
      <c r="C167" s="24"/>
      <c r="D167" s="3"/>
    </row>
    <row r="168" spans="3:4" x14ac:dyDescent="0.25">
      <c r="C168" s="24"/>
      <c r="D168" s="3"/>
    </row>
    <row r="169" spans="3:4" x14ac:dyDescent="0.25">
      <c r="C169" s="24"/>
      <c r="D169" s="3"/>
    </row>
    <row r="170" spans="3:4" x14ac:dyDescent="0.25">
      <c r="C170" s="24"/>
      <c r="D170" s="3"/>
    </row>
    <row r="171" spans="3:4" x14ac:dyDescent="0.25">
      <c r="C171" s="24"/>
      <c r="D171" s="3"/>
    </row>
    <row r="172" spans="3:4" x14ac:dyDescent="0.25">
      <c r="C172" s="24"/>
      <c r="D172" s="3"/>
    </row>
    <row r="173" spans="3:4" x14ac:dyDescent="0.25">
      <c r="C173" s="24"/>
      <c r="D173" s="3"/>
    </row>
    <row r="174" spans="3:4" x14ac:dyDescent="0.25">
      <c r="C174" s="24"/>
      <c r="D174" s="3"/>
    </row>
    <row r="175" spans="3:4" x14ac:dyDescent="0.25">
      <c r="C175" s="24"/>
      <c r="D175" s="3"/>
    </row>
    <row r="176" spans="3:4" x14ac:dyDescent="0.25">
      <c r="C176" s="24"/>
      <c r="D176" s="3"/>
    </row>
    <row r="177" spans="3:4" x14ac:dyDescent="0.25">
      <c r="C177" s="24"/>
      <c r="D177" s="3"/>
    </row>
    <row r="178" spans="3:4" x14ac:dyDescent="0.25">
      <c r="C178" s="24"/>
      <c r="D178" s="3"/>
    </row>
    <row r="179" spans="3:4" x14ac:dyDescent="0.25">
      <c r="C179" s="24"/>
      <c r="D179" s="3"/>
    </row>
    <row r="180" spans="3:4" x14ac:dyDescent="0.25">
      <c r="C180" s="24"/>
      <c r="D180" s="3"/>
    </row>
    <row r="181" spans="3:4" x14ac:dyDescent="0.25">
      <c r="C181" s="24"/>
      <c r="D181" s="3"/>
    </row>
    <row r="182" spans="3:4" x14ac:dyDescent="0.25">
      <c r="C182" s="24"/>
      <c r="D182" s="3"/>
    </row>
    <row r="183" spans="3:4" x14ac:dyDescent="0.25">
      <c r="C183" s="24"/>
      <c r="D183" s="3"/>
    </row>
    <row r="184" spans="3:4" x14ac:dyDescent="0.25">
      <c r="C184" s="24"/>
      <c r="D184" s="3"/>
    </row>
    <row r="185" spans="3:4" x14ac:dyDescent="0.25">
      <c r="C185" s="24"/>
      <c r="D185" s="3"/>
    </row>
    <row r="186" spans="3:4" x14ac:dyDescent="0.25">
      <c r="C186" s="24"/>
      <c r="D186" s="3"/>
    </row>
    <row r="187" spans="3:4" x14ac:dyDescent="0.25">
      <c r="C187" s="24"/>
      <c r="D187" s="3"/>
    </row>
    <row r="188" spans="3:4" x14ac:dyDescent="0.25">
      <c r="C188" s="24"/>
      <c r="D188" s="3"/>
    </row>
    <row r="189" spans="3:4" x14ac:dyDescent="0.25">
      <c r="C189" s="24"/>
      <c r="D189" s="3"/>
    </row>
    <row r="190" spans="3:4" x14ac:dyDescent="0.25">
      <c r="C190" s="24"/>
      <c r="D190" s="3"/>
    </row>
    <row r="191" spans="3:4" x14ac:dyDescent="0.25">
      <c r="C191" s="24"/>
      <c r="D191" s="3"/>
    </row>
    <row r="192" spans="3:4" x14ac:dyDescent="0.25">
      <c r="C192" s="24"/>
      <c r="D192" s="3"/>
    </row>
    <row r="193" spans="3:4" x14ac:dyDescent="0.25">
      <c r="C193" s="24"/>
      <c r="D193" s="3"/>
    </row>
    <row r="194" spans="3:4" x14ac:dyDescent="0.25">
      <c r="C194" s="24"/>
      <c r="D194" s="3"/>
    </row>
    <row r="195" spans="3:4" x14ac:dyDescent="0.25">
      <c r="C195" s="24"/>
      <c r="D195" s="3"/>
    </row>
    <row r="196" spans="3:4" x14ac:dyDescent="0.25">
      <c r="C196" s="24"/>
      <c r="D196" s="3"/>
    </row>
    <row r="197" spans="3:4" x14ac:dyDescent="0.25">
      <c r="C197" s="24"/>
      <c r="D197" s="3"/>
    </row>
    <row r="198" spans="3:4" x14ac:dyDescent="0.25">
      <c r="C198" s="24"/>
      <c r="D198" s="3"/>
    </row>
    <row r="199" spans="3:4" x14ac:dyDescent="0.25">
      <c r="C199" s="24"/>
      <c r="D199" s="3"/>
    </row>
    <row r="200" spans="3:4" x14ac:dyDescent="0.25">
      <c r="C200" s="24"/>
      <c r="D200" s="3"/>
    </row>
    <row r="201" spans="3:4" x14ac:dyDescent="0.25">
      <c r="C201" s="24"/>
      <c r="D201" s="3"/>
    </row>
    <row r="202" spans="3:4" x14ac:dyDescent="0.25">
      <c r="C202" s="24"/>
      <c r="D202" s="3"/>
    </row>
    <row r="203" spans="3:4" x14ac:dyDescent="0.25">
      <c r="C203" s="24"/>
      <c r="D203" s="3"/>
    </row>
    <row r="204" spans="3:4" x14ac:dyDescent="0.25">
      <c r="C204" s="24"/>
      <c r="D204" s="3"/>
    </row>
    <row r="205" spans="3:4" x14ac:dyDescent="0.25">
      <c r="C205" s="24"/>
      <c r="D205" s="3"/>
    </row>
    <row r="206" spans="3:4" x14ac:dyDescent="0.25">
      <c r="C206" s="24"/>
      <c r="D206" s="3"/>
    </row>
    <row r="207" spans="3:4" x14ac:dyDescent="0.25">
      <c r="C207" s="24"/>
      <c r="D207" s="3"/>
    </row>
    <row r="208" spans="3:4" x14ac:dyDescent="0.25">
      <c r="C208" s="24"/>
      <c r="D208" s="3"/>
    </row>
    <row r="209" spans="3:4" x14ac:dyDescent="0.25">
      <c r="C209" s="24"/>
      <c r="D209" s="3"/>
    </row>
    <row r="210" spans="3:4" x14ac:dyDescent="0.25">
      <c r="C210" s="24"/>
      <c r="D210" s="3"/>
    </row>
    <row r="211" spans="3:4" x14ac:dyDescent="0.25">
      <c r="C211" s="24"/>
      <c r="D211" s="3"/>
    </row>
    <row r="212" spans="3:4" x14ac:dyDescent="0.25">
      <c r="C212" s="24"/>
      <c r="D212" s="3"/>
    </row>
    <row r="213" spans="3:4" x14ac:dyDescent="0.25">
      <c r="C213" s="24"/>
      <c r="D213" s="3"/>
    </row>
    <row r="214" spans="3:4" x14ac:dyDescent="0.25">
      <c r="C214" s="24"/>
      <c r="D214" s="3"/>
    </row>
    <row r="215" spans="3:4" x14ac:dyDescent="0.25">
      <c r="C215" s="24"/>
      <c r="D215" s="3"/>
    </row>
    <row r="216" spans="3:4" x14ac:dyDescent="0.25">
      <c r="C216" s="24"/>
      <c r="D216" s="3"/>
    </row>
  </sheetData>
  <mergeCells count="9">
    <mergeCell ref="B2:D2"/>
    <mergeCell ref="E7:F7"/>
    <mergeCell ref="E10:F10"/>
    <mergeCell ref="E9:F9"/>
    <mergeCell ref="E8:F8"/>
    <mergeCell ref="B7:D7"/>
    <mergeCell ref="B3:C3"/>
    <mergeCell ref="B4:C4"/>
    <mergeCell ref="B5:C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5F53-BF2E-472C-B99A-E4D02437F167}">
  <dimension ref="A1:BC28"/>
  <sheetViews>
    <sheetView tabSelected="1" zoomScale="115" zoomScaleNormal="115" workbookViewId="0">
      <selection activeCell="H15" sqref="H15"/>
    </sheetView>
  </sheetViews>
  <sheetFormatPr baseColWidth="10" defaultRowHeight="15" x14ac:dyDescent="0.25"/>
  <cols>
    <col min="1" max="1" width="4.42578125" style="1" customWidth="1"/>
    <col min="2" max="2" width="21.85546875" style="1" bestFit="1" customWidth="1"/>
    <col min="3" max="3" width="11.42578125" style="1"/>
    <col min="4" max="4" width="8" style="1" bestFit="1" customWidth="1"/>
    <col min="5" max="5" width="8.85546875" style="1" bestFit="1" customWidth="1"/>
    <col min="6" max="6" width="5.42578125" style="1" bestFit="1" customWidth="1"/>
    <col min="7" max="7" width="9" style="1" bestFit="1" customWidth="1"/>
    <col min="8" max="8" width="21.85546875" style="1" bestFit="1" customWidth="1"/>
    <col min="9" max="9" width="7" style="1" bestFit="1" customWidth="1"/>
    <col min="10" max="10" width="7.140625" style="1" customWidth="1"/>
    <col min="11" max="11" width="8.5703125" style="1" customWidth="1"/>
    <col min="12" max="12" width="5.42578125" style="1" customWidth="1"/>
    <col min="13" max="14" width="8.140625" style="1" customWidth="1"/>
    <col min="15" max="15" width="9.7109375" style="1" customWidth="1"/>
    <col min="16" max="16" width="6.5703125" style="1" customWidth="1"/>
    <col min="17" max="17" width="7" style="1" customWidth="1"/>
    <col min="18" max="19" width="8.140625" style="1" customWidth="1"/>
    <col min="20" max="20" width="6.140625" style="1" bestFit="1" customWidth="1"/>
    <col min="21" max="21" width="7" style="1" customWidth="1"/>
    <col min="22" max="23" width="8.5703125" style="1" customWidth="1"/>
    <col min="24" max="24" width="7.28515625" style="1" bestFit="1" customWidth="1"/>
    <col min="25" max="25" width="7.42578125" style="1" customWidth="1"/>
    <col min="26" max="27" width="7.7109375" style="1" customWidth="1"/>
    <col min="28" max="28" width="7.28515625" style="1" bestFit="1" customWidth="1"/>
    <col min="29" max="29" width="7.7109375" style="1" customWidth="1"/>
    <col min="30" max="31" width="8" style="1" customWidth="1"/>
    <col min="32" max="32" width="7.28515625" style="1" bestFit="1" customWidth="1"/>
    <col min="33" max="33" width="7.85546875" style="1" customWidth="1"/>
    <col min="34" max="35" width="7.7109375" style="1" customWidth="1"/>
    <col min="36" max="36" width="5.28515625" style="1" customWidth="1"/>
    <col min="37" max="37" width="7" style="1" customWidth="1"/>
    <col min="38" max="39" width="7.85546875" style="1" customWidth="1"/>
    <col min="40" max="40" width="5.28515625" style="1" customWidth="1"/>
    <col min="41" max="41" width="6.7109375" style="1" customWidth="1"/>
    <col min="42" max="43" width="7.7109375" style="1" customWidth="1"/>
    <col min="44" max="44" width="5.28515625" style="1" customWidth="1"/>
    <col min="45" max="45" width="7" style="1" customWidth="1"/>
    <col min="46" max="47" width="7.85546875" style="1" customWidth="1"/>
    <col min="48" max="48" width="8.5703125" style="1" bestFit="1" customWidth="1"/>
    <col min="49" max="51" width="12.85546875" style="1" customWidth="1"/>
    <col min="52" max="52" width="11.42578125" style="1"/>
    <col min="53" max="53" width="14.140625" style="1" customWidth="1"/>
    <col min="54" max="54" width="11.42578125" style="1"/>
    <col min="55" max="55" width="3.5703125" style="1" customWidth="1"/>
    <col min="56" max="16384" width="11.42578125" style="1"/>
  </cols>
  <sheetData>
    <row r="1" spans="1:55" x14ac:dyDescent="0.25">
      <c r="A1" s="33"/>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row>
    <row r="2" spans="1:55" x14ac:dyDescent="0.25">
      <c r="A2" s="33"/>
      <c r="B2" s="60" t="s">
        <v>12</v>
      </c>
      <c r="C2" s="60" t="s">
        <v>11</v>
      </c>
      <c r="D2" s="63"/>
      <c r="E2" s="63"/>
      <c r="F2" s="63"/>
      <c r="G2" s="63"/>
      <c r="H2" s="63"/>
      <c r="I2" s="62" t="s">
        <v>1</v>
      </c>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41"/>
      <c r="AV2" s="43"/>
      <c r="AW2" s="59" t="s">
        <v>26</v>
      </c>
      <c r="AX2" s="59"/>
      <c r="AY2" s="59"/>
      <c r="AZ2" s="59"/>
      <c r="BA2" s="59"/>
      <c r="BB2" s="69"/>
      <c r="BC2" s="33"/>
    </row>
    <row r="3" spans="1:55" ht="15" customHeight="1" x14ac:dyDescent="0.25">
      <c r="A3" s="33"/>
      <c r="B3" s="60"/>
      <c r="C3" s="60"/>
      <c r="D3" s="61" t="s">
        <v>37</v>
      </c>
      <c r="E3" s="61"/>
      <c r="F3" s="61"/>
      <c r="G3" s="61"/>
      <c r="H3" s="70" t="s">
        <v>20</v>
      </c>
      <c r="I3" s="64">
        <v>1</v>
      </c>
      <c r="J3" s="64"/>
      <c r="K3" s="64"/>
      <c r="L3" s="64"/>
      <c r="M3" s="55">
        <v>2</v>
      </c>
      <c r="N3" s="55"/>
      <c r="O3" s="55"/>
      <c r="P3" s="55"/>
      <c r="Q3" s="64">
        <v>3</v>
      </c>
      <c r="R3" s="64"/>
      <c r="S3" s="64"/>
      <c r="T3" s="64"/>
      <c r="U3" s="55">
        <v>4</v>
      </c>
      <c r="V3" s="55"/>
      <c r="W3" s="55"/>
      <c r="X3" s="55"/>
      <c r="Y3" s="64">
        <v>5</v>
      </c>
      <c r="Z3" s="64"/>
      <c r="AA3" s="64"/>
      <c r="AB3" s="64"/>
      <c r="AC3" s="55">
        <v>6</v>
      </c>
      <c r="AD3" s="55"/>
      <c r="AE3" s="55"/>
      <c r="AF3" s="55"/>
      <c r="AG3" s="64">
        <v>7</v>
      </c>
      <c r="AH3" s="64"/>
      <c r="AI3" s="64"/>
      <c r="AJ3" s="64"/>
      <c r="AK3" s="55">
        <v>8</v>
      </c>
      <c r="AL3" s="55"/>
      <c r="AM3" s="55"/>
      <c r="AN3" s="55"/>
      <c r="AO3" s="64">
        <v>9</v>
      </c>
      <c r="AP3" s="64"/>
      <c r="AQ3" s="64"/>
      <c r="AR3" s="64"/>
      <c r="AS3" s="55">
        <v>10</v>
      </c>
      <c r="AT3" s="55"/>
      <c r="AU3" s="55"/>
      <c r="AV3" s="55"/>
      <c r="AW3" s="56" t="s">
        <v>16</v>
      </c>
      <c r="AX3" s="56"/>
      <c r="AY3" s="56"/>
      <c r="AZ3" s="57" t="s">
        <v>30</v>
      </c>
      <c r="BA3" s="58" t="s">
        <v>31</v>
      </c>
      <c r="BB3" s="58" t="s">
        <v>32</v>
      </c>
      <c r="BC3" s="33"/>
    </row>
    <row r="4" spans="1:55" ht="30" x14ac:dyDescent="0.25">
      <c r="A4" s="33"/>
      <c r="B4" s="60"/>
      <c r="C4" s="60"/>
      <c r="D4" s="26" t="s">
        <v>18</v>
      </c>
      <c r="E4" s="26" t="s">
        <v>19</v>
      </c>
      <c r="F4" s="26" t="s">
        <v>17</v>
      </c>
      <c r="G4" s="26" t="s">
        <v>21</v>
      </c>
      <c r="H4" s="26" t="s">
        <v>17</v>
      </c>
      <c r="I4" s="65" t="s">
        <v>33</v>
      </c>
      <c r="J4" s="65" t="s">
        <v>34</v>
      </c>
      <c r="K4" s="65" t="s">
        <v>36</v>
      </c>
      <c r="L4" s="65" t="s">
        <v>27</v>
      </c>
      <c r="M4" s="40" t="s">
        <v>33</v>
      </c>
      <c r="N4" s="40" t="s">
        <v>34</v>
      </c>
      <c r="O4" s="40" t="s">
        <v>36</v>
      </c>
      <c r="P4" s="40" t="s">
        <v>27</v>
      </c>
      <c r="Q4" s="65" t="s">
        <v>33</v>
      </c>
      <c r="R4" s="65" t="s">
        <v>34</v>
      </c>
      <c r="S4" s="65"/>
      <c r="T4" s="65" t="s">
        <v>27</v>
      </c>
      <c r="U4" s="40" t="s">
        <v>33</v>
      </c>
      <c r="V4" s="40" t="s">
        <v>34</v>
      </c>
      <c r="W4" s="40"/>
      <c r="X4" s="40" t="s">
        <v>27</v>
      </c>
      <c r="Y4" s="65" t="s">
        <v>33</v>
      </c>
      <c r="Z4" s="65" t="s">
        <v>34</v>
      </c>
      <c r="AA4" s="65"/>
      <c r="AB4" s="65" t="s">
        <v>27</v>
      </c>
      <c r="AC4" s="40" t="s">
        <v>33</v>
      </c>
      <c r="AD4" s="40" t="s">
        <v>34</v>
      </c>
      <c r="AE4" s="40"/>
      <c r="AF4" s="40" t="s">
        <v>27</v>
      </c>
      <c r="AG4" s="65" t="s">
        <v>33</v>
      </c>
      <c r="AH4" s="65" t="s">
        <v>34</v>
      </c>
      <c r="AI4" s="65"/>
      <c r="AJ4" s="65" t="s">
        <v>27</v>
      </c>
      <c r="AK4" s="40" t="s">
        <v>33</v>
      </c>
      <c r="AL4" s="40" t="s">
        <v>34</v>
      </c>
      <c r="AM4" s="40"/>
      <c r="AN4" s="40" t="s">
        <v>27</v>
      </c>
      <c r="AO4" s="65" t="s">
        <v>33</v>
      </c>
      <c r="AP4" s="65" t="s">
        <v>34</v>
      </c>
      <c r="AQ4" s="65"/>
      <c r="AR4" s="65" t="s">
        <v>27</v>
      </c>
      <c r="AS4" s="40" t="s">
        <v>33</v>
      </c>
      <c r="AT4" s="40" t="s">
        <v>34</v>
      </c>
      <c r="AU4" s="40"/>
      <c r="AV4" s="40" t="s">
        <v>27</v>
      </c>
      <c r="AW4" s="42" t="s">
        <v>33</v>
      </c>
      <c r="AX4" s="42" t="s">
        <v>27</v>
      </c>
      <c r="AY4" s="42" t="s">
        <v>35</v>
      </c>
      <c r="AZ4" s="57"/>
      <c r="BA4" s="58"/>
      <c r="BB4" s="58"/>
      <c r="BC4" s="33"/>
    </row>
    <row r="5" spans="1:55" x14ac:dyDescent="0.25">
      <c r="A5" s="4">
        <v>0</v>
      </c>
      <c r="B5" s="2" t="s">
        <v>13</v>
      </c>
      <c r="C5" s="27">
        <v>0</v>
      </c>
      <c r="D5" s="32">
        <v>12</v>
      </c>
      <c r="E5" s="27">
        <f>C5+D5</f>
        <v>12</v>
      </c>
      <c r="F5" s="27"/>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34"/>
      <c r="AX5" s="4" t="s">
        <v>29</v>
      </c>
      <c r="AY5" s="66">
        <v>0</v>
      </c>
      <c r="AZ5" s="34">
        <v>0</v>
      </c>
      <c r="BA5" s="4">
        <v>0</v>
      </c>
      <c r="BB5" s="4">
        <v>0</v>
      </c>
      <c r="BC5" s="33"/>
    </row>
    <row r="6" spans="1:55" x14ac:dyDescent="0.25">
      <c r="A6" s="4">
        <v>1</v>
      </c>
      <c r="B6" s="3" t="s">
        <v>37</v>
      </c>
      <c r="C6" s="28">
        <f>MIN(E5,L5,P5,T5,X5,AB5,AF5,AJ5,AL5,AP5,AT5)</f>
        <v>12</v>
      </c>
      <c r="D6" s="3">
        <v>9</v>
      </c>
      <c r="E6" s="28">
        <f>C6+D6</f>
        <v>21</v>
      </c>
      <c r="F6" s="28">
        <f ca="1">RAND()</f>
        <v>0.21667318815019521</v>
      </c>
      <c r="G6" s="3" t="str">
        <f ca="1">LOOKUP(F6,Resolución!$C$8:$C$10,Resolución!$B$8:$B$10)</f>
        <v>Pequeño</v>
      </c>
      <c r="H6" s="28">
        <v>0.1</v>
      </c>
      <c r="I6" s="3" t="s">
        <v>25</v>
      </c>
      <c r="J6" s="3">
        <f>LOOKUP(H6,Resolución!$C$13:$C$16,Resolución!$B$13:$B$16)</f>
        <v>1</v>
      </c>
      <c r="K6" s="3" t="str">
        <f ca="1">G6</f>
        <v>Pequeño</v>
      </c>
      <c r="L6" s="29">
        <f>60+C6</f>
        <v>72</v>
      </c>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6"/>
      <c r="AX6" s="3" t="s">
        <v>29</v>
      </c>
      <c r="AY6" s="67">
        <v>0</v>
      </c>
      <c r="AZ6" s="36">
        <f>AZ5</f>
        <v>0</v>
      </c>
      <c r="BA6" s="3">
        <v>0</v>
      </c>
      <c r="BB6" s="71">
        <v>0.1</v>
      </c>
      <c r="BC6" s="33"/>
    </row>
    <row r="7" spans="1:55" x14ac:dyDescent="0.25">
      <c r="A7" s="4">
        <v>2</v>
      </c>
      <c r="B7" s="3" t="s">
        <v>37</v>
      </c>
      <c r="C7" s="28">
        <f>MIN(E6,L6,P6,T6,X6,AB6,AF6,AJ6,AL6,AP6,AT6)</f>
        <v>21</v>
      </c>
      <c r="D7" s="3">
        <v>10</v>
      </c>
      <c r="E7" s="28">
        <f>C7+D7</f>
        <v>31</v>
      </c>
      <c r="F7" s="28">
        <f ca="1">RAND()</f>
        <v>0.67832089422410358</v>
      </c>
      <c r="G7" s="3" t="str">
        <f ca="1">LOOKUP(F7,Resolución!$C$8:$C$10,Resolución!$B$8:$B$10)</f>
        <v>Grande</v>
      </c>
      <c r="H7" s="28">
        <v>0.8</v>
      </c>
      <c r="I7" s="3" t="str">
        <f>+I6</f>
        <v>si</v>
      </c>
      <c r="J7" s="3">
        <f>J6</f>
        <v>1</v>
      </c>
      <c r="K7" s="3" t="str">
        <f ca="1">K6</f>
        <v>Pequeño</v>
      </c>
      <c r="L7" s="29">
        <f>+L6</f>
        <v>72</v>
      </c>
      <c r="M7" s="3" t="s">
        <v>25</v>
      </c>
      <c r="N7" s="3">
        <f>LOOKUP(H7,Resolución!$C$13:$C$16,Resolución!$B$13:$B$16)</f>
        <v>3</v>
      </c>
      <c r="O7" s="3" t="str">
        <f ca="1">G7</f>
        <v>Grande</v>
      </c>
      <c r="P7" s="29">
        <f>60+C7</f>
        <v>81</v>
      </c>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6"/>
      <c r="AX7" s="3" t="s">
        <v>29</v>
      </c>
      <c r="AY7" s="67">
        <v>0</v>
      </c>
      <c r="AZ7" s="36">
        <f t="shared" ref="AZ7:AZ11" si="0">AZ6</f>
        <v>0</v>
      </c>
      <c r="BA7" s="3">
        <v>0</v>
      </c>
      <c r="BB7" s="71">
        <v>0.2</v>
      </c>
      <c r="BC7" s="33"/>
    </row>
    <row r="8" spans="1:55" x14ac:dyDescent="0.25">
      <c r="A8" s="4">
        <v>3</v>
      </c>
      <c r="B8" s="3" t="s">
        <v>37</v>
      </c>
      <c r="C8" s="28">
        <f>MIN(E7,L7,P7,T7,X7,AB7,AF7,AJ7,AL7,AP7,AT7)</f>
        <v>31</v>
      </c>
      <c r="D8" s="3">
        <v>11</v>
      </c>
      <c r="E8" s="28">
        <f>C8+D8</f>
        <v>42</v>
      </c>
      <c r="F8" s="28">
        <f ca="1">RAND()</f>
        <v>0.54692217946337707</v>
      </c>
      <c r="G8" s="3" t="str">
        <f ca="1">LOOKUP(F8,Resolución!$C$8:$C$10,Resolución!$B$8:$B$10)</f>
        <v>Grande</v>
      </c>
      <c r="H8" s="28">
        <v>0.5</v>
      </c>
      <c r="I8" s="3" t="str">
        <f>+I7</f>
        <v>si</v>
      </c>
      <c r="J8" s="3">
        <f t="shared" ref="J8:J11" si="1">J7</f>
        <v>1</v>
      </c>
      <c r="K8" s="3" t="str">
        <f t="shared" ref="K8:K11" ca="1" si="2">K7</f>
        <v>Pequeño</v>
      </c>
      <c r="L8" s="3">
        <f t="shared" ref="L8:P9" si="3">+L7</f>
        <v>72</v>
      </c>
      <c r="M8" s="3" t="str">
        <f t="shared" si="3"/>
        <v>si</v>
      </c>
      <c r="N8" s="3">
        <f>N7</f>
        <v>3</v>
      </c>
      <c r="O8" s="3" t="str">
        <f ca="1">+O7</f>
        <v>Grande</v>
      </c>
      <c r="P8" s="3">
        <f t="shared" si="3"/>
        <v>81</v>
      </c>
      <c r="Q8" s="3" t="s">
        <v>25</v>
      </c>
      <c r="R8" s="3">
        <f>LOOKUP(H8,Resolución!$C$13:$C$16,Resolución!$B$13:$B$16)</f>
        <v>2</v>
      </c>
      <c r="S8" s="3" t="str">
        <f ca="1">G8</f>
        <v>Grande</v>
      </c>
      <c r="T8" s="29">
        <f>60+C8</f>
        <v>91</v>
      </c>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6"/>
      <c r="AX8" s="3" t="s">
        <v>29</v>
      </c>
      <c r="AY8" s="67">
        <v>0</v>
      </c>
      <c r="AZ8" s="36">
        <f t="shared" si="0"/>
        <v>0</v>
      </c>
      <c r="BA8" s="3">
        <v>0</v>
      </c>
      <c r="BB8" s="71">
        <v>0.3</v>
      </c>
      <c r="BC8" s="33"/>
    </row>
    <row r="9" spans="1:55" x14ac:dyDescent="0.25">
      <c r="A9" s="4">
        <v>4</v>
      </c>
      <c r="B9" s="3" t="s">
        <v>37</v>
      </c>
      <c r="C9" s="28">
        <f>MIN(E8,L8,P8,T8,X8,AB8,AF8,AJ8,AL8,AP8,AT8)</f>
        <v>42</v>
      </c>
      <c r="D9" s="3">
        <v>12</v>
      </c>
      <c r="E9" s="28">
        <f>C9+D9</f>
        <v>54</v>
      </c>
      <c r="F9" s="28">
        <f ca="1">RAND()</f>
        <v>0.77655640241188451</v>
      </c>
      <c r="G9" s="3" t="str">
        <f ca="1">LOOKUP(F9,Resolución!$C$8:$C$10,Resolución!$B$8:$B$10)</f>
        <v>Utilitario</v>
      </c>
      <c r="H9" s="28">
        <v>0.4</v>
      </c>
      <c r="I9" s="3" t="str">
        <f>+I8</f>
        <v>si</v>
      </c>
      <c r="J9" s="3">
        <f t="shared" si="1"/>
        <v>1</v>
      </c>
      <c r="K9" s="3" t="str">
        <f t="shared" ca="1" si="2"/>
        <v>Pequeño</v>
      </c>
      <c r="L9" s="3">
        <f t="shared" si="3"/>
        <v>72</v>
      </c>
      <c r="M9" s="3" t="str">
        <f t="shared" si="3"/>
        <v>si</v>
      </c>
      <c r="N9" s="3">
        <f t="shared" ref="N9:N13" si="4">N8</f>
        <v>3</v>
      </c>
      <c r="O9" s="3" t="str">
        <f t="shared" ref="O9:O13" ca="1" si="5">+O8</f>
        <v>Grande</v>
      </c>
      <c r="P9" s="3">
        <f t="shared" si="3"/>
        <v>81</v>
      </c>
      <c r="Q9" s="3" t="str">
        <f t="shared" ref="Q9:T9" si="6">+Q8</f>
        <v>si</v>
      </c>
      <c r="R9" s="3">
        <f>R8</f>
        <v>2</v>
      </c>
      <c r="S9" s="3" t="str">
        <f ca="1">S8</f>
        <v>Grande</v>
      </c>
      <c r="T9" s="3">
        <f t="shared" si="6"/>
        <v>91</v>
      </c>
      <c r="U9" s="3" t="s">
        <v>25</v>
      </c>
      <c r="V9" s="3">
        <f>LOOKUP(H9,Resolución!$C$13:$C$16,Resolución!$B$13:$B$16)</f>
        <v>1</v>
      </c>
      <c r="W9" s="3" t="str">
        <f ca="1">G9</f>
        <v>Utilitario</v>
      </c>
      <c r="X9" s="29">
        <f>60+C9</f>
        <v>102</v>
      </c>
      <c r="Y9" s="3"/>
      <c r="Z9" s="3"/>
      <c r="AA9" s="3"/>
      <c r="AB9" s="3"/>
      <c r="AC9" s="3"/>
      <c r="AD9" s="3"/>
      <c r="AE9" s="3"/>
      <c r="AF9" s="3"/>
      <c r="AG9" s="3"/>
      <c r="AH9" s="3"/>
      <c r="AI9" s="3"/>
      <c r="AJ9" s="3"/>
      <c r="AK9" s="3"/>
      <c r="AL9" s="3"/>
      <c r="AM9" s="3"/>
      <c r="AN9" s="3"/>
      <c r="AO9" s="3"/>
      <c r="AP9" s="3"/>
      <c r="AQ9" s="3"/>
      <c r="AR9" s="3"/>
      <c r="AS9" s="3"/>
      <c r="AT9" s="3"/>
      <c r="AU9" s="3"/>
      <c r="AV9" s="3"/>
      <c r="AW9" s="36"/>
      <c r="AX9" s="3" t="s">
        <v>29</v>
      </c>
      <c r="AY9" s="67">
        <v>0</v>
      </c>
      <c r="AZ9" s="36">
        <f t="shared" si="0"/>
        <v>0</v>
      </c>
      <c r="BA9" s="3">
        <v>0</v>
      </c>
      <c r="BB9" s="71">
        <v>0.4</v>
      </c>
      <c r="BC9" s="33"/>
    </row>
    <row r="10" spans="1:55" x14ac:dyDescent="0.25">
      <c r="A10" s="4">
        <v>5</v>
      </c>
      <c r="B10" s="3" t="s">
        <v>37</v>
      </c>
      <c r="C10" s="28">
        <f>MIN(E9,L9,P9,T9,X9,AB9,AF9,AJ9,AL9,AP9,AT9)</f>
        <v>54</v>
      </c>
      <c r="D10" s="3">
        <v>13</v>
      </c>
      <c r="E10" s="28">
        <f>C10+D10</f>
        <v>67</v>
      </c>
      <c r="F10" s="28">
        <f t="shared" ref="F10" ca="1" si="7">RAND()</f>
        <v>0.45160309668529941</v>
      </c>
      <c r="G10" s="3" t="str">
        <f ca="1">LOOKUP(F10,Resolución!$C$8:$C$10,Resolución!$B$8:$B$10)</f>
        <v>Grande</v>
      </c>
      <c r="H10" s="28">
        <v>0</v>
      </c>
      <c r="I10" s="3" t="str">
        <f>I9</f>
        <v>si</v>
      </c>
      <c r="J10" s="3">
        <f t="shared" si="1"/>
        <v>1</v>
      </c>
      <c r="K10" s="3" t="str">
        <f t="shared" ca="1" si="2"/>
        <v>Pequeño</v>
      </c>
      <c r="L10" s="3">
        <f t="shared" ref="L10:X13" si="8">L9</f>
        <v>72</v>
      </c>
      <c r="M10" s="3" t="str">
        <f t="shared" si="8"/>
        <v>si</v>
      </c>
      <c r="N10" s="3">
        <f t="shared" si="4"/>
        <v>3</v>
      </c>
      <c r="O10" s="3" t="str">
        <f t="shared" ca="1" si="5"/>
        <v>Grande</v>
      </c>
      <c r="P10" s="3">
        <f t="shared" si="8"/>
        <v>81</v>
      </c>
      <c r="Q10" s="3" t="str">
        <f t="shared" si="8"/>
        <v>si</v>
      </c>
      <c r="R10" s="3">
        <f t="shared" si="8"/>
        <v>2</v>
      </c>
      <c r="S10" s="3" t="str">
        <f t="shared" ca="1" si="8"/>
        <v>Grande</v>
      </c>
      <c r="T10" s="3">
        <f t="shared" si="8"/>
        <v>91</v>
      </c>
      <c r="U10" s="3" t="str">
        <f t="shared" si="8"/>
        <v>si</v>
      </c>
      <c r="V10" s="3">
        <f>LOOKUP(H10,Resolución!$C$13:$C$16,Resolución!$B$13:$B$16)</f>
        <v>1</v>
      </c>
      <c r="W10" s="3" t="str">
        <f ca="1">W9</f>
        <v>Utilitario</v>
      </c>
      <c r="X10" s="3">
        <f t="shared" si="8"/>
        <v>102</v>
      </c>
      <c r="Y10" s="3" t="s">
        <v>25</v>
      </c>
      <c r="Z10" s="3">
        <f>LOOKUP(H10,Resolución!$C$13:$C$16,Resolución!$B$13:$B$16)</f>
        <v>1</v>
      </c>
      <c r="AA10" s="3" t="str">
        <f ca="1">G10</f>
        <v>Grande</v>
      </c>
      <c r="AB10" s="29">
        <f>60+C10</f>
        <v>114</v>
      </c>
      <c r="AC10" s="3"/>
      <c r="AD10" s="3"/>
      <c r="AE10" s="3"/>
      <c r="AF10" s="3"/>
      <c r="AG10" s="3"/>
      <c r="AH10" s="3"/>
      <c r="AI10" s="3"/>
      <c r="AJ10" s="3"/>
      <c r="AK10" s="3"/>
      <c r="AL10" s="3"/>
      <c r="AM10" s="3"/>
      <c r="AN10" s="3"/>
      <c r="AO10" s="3"/>
      <c r="AP10" s="3"/>
      <c r="AQ10" s="3"/>
      <c r="AR10" s="3"/>
      <c r="AS10" s="3"/>
      <c r="AT10" s="3"/>
      <c r="AU10" s="3"/>
      <c r="AV10" s="3"/>
      <c r="AW10" s="36"/>
      <c r="AX10" s="3" t="s">
        <v>29</v>
      </c>
      <c r="AY10" s="67">
        <v>0</v>
      </c>
      <c r="AZ10" s="36">
        <f t="shared" si="0"/>
        <v>0</v>
      </c>
      <c r="BA10" s="3">
        <v>0</v>
      </c>
      <c r="BB10" s="71">
        <v>0.5</v>
      </c>
      <c r="BC10" s="33"/>
    </row>
    <row r="11" spans="1:55" x14ac:dyDescent="0.25">
      <c r="A11" s="4">
        <v>6</v>
      </c>
      <c r="B11" s="3" t="s">
        <v>37</v>
      </c>
      <c r="C11" s="28">
        <f>MIN(E10,L10,P10,T10,X10,AB10,AF10,AJ10,AL10,AP10,AT10)</f>
        <v>67</v>
      </c>
      <c r="D11" s="3">
        <v>8</v>
      </c>
      <c r="E11" s="28">
        <f>C11+D11</f>
        <v>75</v>
      </c>
      <c r="F11" s="28">
        <v>0.32</v>
      </c>
      <c r="G11" s="3" t="str">
        <f>LOOKUP(F11,Resolución!$C$8:$C$10,Resolución!$B$8:$B$10)</f>
        <v>Pequeño</v>
      </c>
      <c r="H11" s="28">
        <v>0.21</v>
      </c>
      <c r="I11" s="3" t="str">
        <f>I10</f>
        <v>si</v>
      </c>
      <c r="J11" s="3">
        <f t="shared" si="1"/>
        <v>1</v>
      </c>
      <c r="K11" s="3" t="str">
        <f t="shared" ca="1" si="2"/>
        <v>Pequeño</v>
      </c>
      <c r="L11" s="3">
        <f t="shared" si="8"/>
        <v>72</v>
      </c>
      <c r="M11" s="3" t="str">
        <f t="shared" si="8"/>
        <v>si</v>
      </c>
      <c r="N11" s="3">
        <f t="shared" si="4"/>
        <v>3</v>
      </c>
      <c r="O11" s="3" t="str">
        <f t="shared" ca="1" si="5"/>
        <v>Grande</v>
      </c>
      <c r="P11" s="3">
        <f t="shared" si="8"/>
        <v>81</v>
      </c>
      <c r="Q11" s="3" t="str">
        <f t="shared" si="8"/>
        <v>si</v>
      </c>
      <c r="R11" s="3">
        <f t="shared" si="8"/>
        <v>2</v>
      </c>
      <c r="S11" s="3" t="str">
        <f t="shared" ca="1" si="8"/>
        <v>Grande</v>
      </c>
      <c r="T11" s="3">
        <f t="shared" si="8"/>
        <v>91</v>
      </c>
      <c r="U11" s="3" t="str">
        <f t="shared" si="8"/>
        <v>si</v>
      </c>
      <c r="V11" s="3">
        <f>LOOKUP(H11,Resolución!$C$13:$C$16,Resolución!$B$13:$B$16)</f>
        <v>1</v>
      </c>
      <c r="W11" s="3" t="str">
        <f t="shared" ref="W11:W13" ca="1" si="9">W10</f>
        <v>Utilitario</v>
      </c>
      <c r="X11" s="3">
        <f t="shared" si="8"/>
        <v>102</v>
      </c>
      <c r="Y11" s="3" t="str">
        <f t="shared" ref="Y11:AB13" si="10">Y10</f>
        <v>si</v>
      </c>
      <c r="Z11" s="3">
        <f>Z10</f>
        <v>1</v>
      </c>
      <c r="AA11" s="3" t="str">
        <f ca="1">AA10</f>
        <v>Grande</v>
      </c>
      <c r="AB11" s="3">
        <f t="shared" si="10"/>
        <v>114</v>
      </c>
      <c r="AC11" s="3" t="s">
        <v>25</v>
      </c>
      <c r="AD11" s="3">
        <f>LOOKUP(H11,Resolución!$C$13:$C$16,Resolución!$B$13:$B$16)</f>
        <v>1</v>
      </c>
      <c r="AE11" s="3" t="str">
        <f>G11</f>
        <v>Pequeño</v>
      </c>
      <c r="AF11" s="29">
        <f>60+C11</f>
        <v>127</v>
      </c>
      <c r="AG11" s="3"/>
      <c r="AH11" s="3"/>
      <c r="AI11" s="3"/>
      <c r="AJ11" s="3"/>
      <c r="AK11" s="3"/>
      <c r="AL11" s="3"/>
      <c r="AM11" s="3"/>
      <c r="AN11" s="3"/>
      <c r="AO11" s="3"/>
      <c r="AP11" s="3"/>
      <c r="AQ11" s="3"/>
      <c r="AR11" s="3"/>
      <c r="AS11" s="3"/>
      <c r="AT11" s="3"/>
      <c r="AU11" s="3"/>
      <c r="AV11" s="3"/>
      <c r="AW11" s="36"/>
      <c r="AX11" s="3" t="s">
        <v>29</v>
      </c>
      <c r="AY11" s="67">
        <v>0</v>
      </c>
      <c r="AZ11" s="36">
        <f t="shared" si="0"/>
        <v>0</v>
      </c>
      <c r="BA11" s="3">
        <v>0</v>
      </c>
      <c r="BB11" s="71">
        <v>0.6</v>
      </c>
      <c r="BC11" s="33"/>
    </row>
    <row r="12" spans="1:55" x14ac:dyDescent="0.25">
      <c r="A12" s="4">
        <v>7</v>
      </c>
      <c r="B12" s="3" t="str">
        <f>H3</f>
        <v>Fin de Estacionamiento</v>
      </c>
      <c r="C12" s="28">
        <f>MIN(E11,L11,P11,T11,X11,AB11,AF11,AJ11,AL11,AP11,AT11)</f>
        <v>72</v>
      </c>
      <c r="D12" s="3"/>
      <c r="E12" s="28">
        <f>E11</f>
        <v>75</v>
      </c>
      <c r="F12" s="28"/>
      <c r="G12" s="3" t="str">
        <f>+G11</f>
        <v>Pequeño</v>
      </c>
      <c r="H12" s="28"/>
      <c r="I12" s="3"/>
      <c r="J12" s="3"/>
      <c r="K12" s="3"/>
      <c r="L12" s="28"/>
      <c r="M12" s="3" t="str">
        <f>M11</f>
        <v>si</v>
      </c>
      <c r="N12" s="3">
        <f t="shared" si="4"/>
        <v>3</v>
      </c>
      <c r="O12" s="3" t="str">
        <f t="shared" ca="1" si="5"/>
        <v>Grande</v>
      </c>
      <c r="P12" s="3">
        <f t="shared" si="8"/>
        <v>81</v>
      </c>
      <c r="Q12" s="3" t="str">
        <f t="shared" si="8"/>
        <v>si</v>
      </c>
      <c r="R12" s="3">
        <f t="shared" si="8"/>
        <v>2</v>
      </c>
      <c r="S12" s="3" t="str">
        <f t="shared" ca="1" si="8"/>
        <v>Grande</v>
      </c>
      <c r="T12" s="3">
        <f t="shared" si="8"/>
        <v>91</v>
      </c>
      <c r="U12" s="3" t="str">
        <f t="shared" si="8"/>
        <v>si</v>
      </c>
      <c r="V12" s="3">
        <f>LOOKUP(H12,Resolución!$C$13:$C$16,Resolución!$B$13:$B$16)</f>
        <v>1</v>
      </c>
      <c r="W12" s="3" t="str">
        <f t="shared" ca="1" si="9"/>
        <v>Utilitario</v>
      </c>
      <c r="X12" s="3">
        <f t="shared" si="8"/>
        <v>102</v>
      </c>
      <c r="Y12" s="3" t="str">
        <f t="shared" si="10"/>
        <v>si</v>
      </c>
      <c r="Z12" s="3">
        <f t="shared" si="10"/>
        <v>1</v>
      </c>
      <c r="AA12" s="3" t="str">
        <f t="shared" ca="1" si="10"/>
        <v>Grande</v>
      </c>
      <c r="AB12" s="3">
        <f t="shared" si="10"/>
        <v>114</v>
      </c>
      <c r="AC12" s="3" t="str">
        <f t="shared" ref="AC12:AF13" si="11">AC11</f>
        <v>si</v>
      </c>
      <c r="AD12" s="3">
        <f>AD11</f>
        <v>1</v>
      </c>
      <c r="AE12" s="3" t="str">
        <f>AE11</f>
        <v>Pequeño</v>
      </c>
      <c r="AF12" s="3">
        <f t="shared" si="11"/>
        <v>127</v>
      </c>
      <c r="AG12" s="3"/>
      <c r="AH12" s="3"/>
      <c r="AI12" s="3"/>
      <c r="AJ12" s="3"/>
      <c r="AK12" s="3"/>
      <c r="AL12" s="3"/>
      <c r="AM12" s="3"/>
      <c r="AN12" s="3"/>
      <c r="AO12" s="3"/>
      <c r="AP12" s="3"/>
      <c r="AQ12" s="3"/>
      <c r="AR12" s="3"/>
      <c r="AS12" s="3"/>
      <c r="AT12" s="3"/>
      <c r="AU12" s="3"/>
      <c r="AV12" s="3"/>
      <c r="AW12" s="36"/>
      <c r="AX12" s="3" t="s">
        <v>28</v>
      </c>
      <c r="AY12" s="67">
        <v>0</v>
      </c>
      <c r="AZ12" s="36">
        <v>0</v>
      </c>
      <c r="BA12" s="3">
        <v>0</v>
      </c>
      <c r="BB12" s="71">
        <v>0.5</v>
      </c>
      <c r="BC12" s="33"/>
    </row>
    <row r="13" spans="1:55" x14ac:dyDescent="0.25">
      <c r="A13" s="4">
        <v>8</v>
      </c>
      <c r="B13" s="3" t="s">
        <v>15</v>
      </c>
      <c r="C13" s="28">
        <f>MIN(E12,L12,P12,T12,X12,AB12,AF12,AJ12,AL12,AP12,AT12)</f>
        <v>75</v>
      </c>
      <c r="D13" s="3"/>
      <c r="E13" s="28">
        <f>E12</f>
        <v>75</v>
      </c>
      <c r="F13" s="28"/>
      <c r="G13" s="3" t="str">
        <f>G12</f>
        <v>Pequeño</v>
      </c>
      <c r="H13" s="28"/>
      <c r="I13" s="3"/>
      <c r="J13" s="3"/>
      <c r="K13" s="3"/>
      <c r="L13" s="28"/>
      <c r="M13" s="3" t="str">
        <f>M12</f>
        <v>si</v>
      </c>
      <c r="N13" s="3">
        <f t="shared" si="4"/>
        <v>3</v>
      </c>
      <c r="O13" s="3" t="str">
        <f t="shared" ca="1" si="5"/>
        <v>Grande</v>
      </c>
      <c r="P13" s="3">
        <f t="shared" si="8"/>
        <v>81</v>
      </c>
      <c r="Q13" s="3" t="str">
        <f t="shared" si="8"/>
        <v>si</v>
      </c>
      <c r="R13" s="3">
        <f t="shared" si="8"/>
        <v>2</v>
      </c>
      <c r="S13" s="3" t="str">
        <f t="shared" ca="1" si="8"/>
        <v>Grande</v>
      </c>
      <c r="T13" s="3">
        <f t="shared" si="8"/>
        <v>91</v>
      </c>
      <c r="U13" s="3" t="str">
        <f t="shared" si="8"/>
        <v>si</v>
      </c>
      <c r="V13" s="3">
        <f>LOOKUP(H13,Resolución!$C$13:$C$16,Resolución!$B$13:$B$16)</f>
        <v>1</v>
      </c>
      <c r="W13" s="3" t="str">
        <f t="shared" ca="1" si="9"/>
        <v>Utilitario</v>
      </c>
      <c r="X13" s="3">
        <f t="shared" si="8"/>
        <v>102</v>
      </c>
      <c r="Y13" s="3" t="str">
        <f t="shared" si="10"/>
        <v>si</v>
      </c>
      <c r="Z13" s="3">
        <f t="shared" si="10"/>
        <v>1</v>
      </c>
      <c r="AA13" s="3" t="str">
        <f t="shared" ca="1" si="10"/>
        <v>Grande</v>
      </c>
      <c r="AB13" s="3">
        <f t="shared" si="10"/>
        <v>114</v>
      </c>
      <c r="AC13" s="3" t="str">
        <f t="shared" si="11"/>
        <v>si</v>
      </c>
      <c r="AD13" s="3">
        <f>AD12</f>
        <v>1</v>
      </c>
      <c r="AE13" s="3" t="str">
        <f>AE12</f>
        <v>Pequeño</v>
      </c>
      <c r="AF13" s="3">
        <f t="shared" si="11"/>
        <v>127</v>
      </c>
      <c r="AG13" s="3"/>
      <c r="AH13" s="3"/>
      <c r="AI13" s="3"/>
      <c r="AJ13" s="3"/>
      <c r="AK13" s="3"/>
      <c r="AL13" s="3"/>
      <c r="AM13" s="3"/>
      <c r="AN13" s="3"/>
      <c r="AO13" s="3"/>
      <c r="AP13" s="3"/>
      <c r="AQ13" s="3"/>
      <c r="AR13" s="3"/>
      <c r="AS13" s="3"/>
      <c r="AT13" s="3"/>
      <c r="AU13" s="3"/>
      <c r="AV13" s="3"/>
      <c r="AW13" s="39"/>
      <c r="AX13" s="3" t="s">
        <v>29</v>
      </c>
      <c r="AY13" s="67">
        <v>0</v>
      </c>
      <c r="AZ13" s="39">
        <f>AZ12+80*1</f>
        <v>80</v>
      </c>
      <c r="BA13" s="3">
        <v>0</v>
      </c>
      <c r="BB13" s="71">
        <v>0.5</v>
      </c>
      <c r="BC13" s="33"/>
    </row>
    <row r="14" spans="1:55" x14ac:dyDescent="0.25">
      <c r="A14" s="4">
        <v>9</v>
      </c>
      <c r="B14" s="3"/>
      <c r="C14" s="28"/>
      <c r="D14" s="3"/>
      <c r="E14" s="28"/>
      <c r="F14" s="28"/>
      <c r="G14" s="3"/>
      <c r="H14" s="28"/>
      <c r="I14" s="3"/>
      <c r="J14" s="3"/>
      <c r="K14" s="3"/>
      <c r="L14" s="28"/>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5"/>
      <c r="AX14" s="35"/>
      <c r="AY14" s="68"/>
    </row>
    <row r="15" spans="1:55" x14ac:dyDescent="0.25">
      <c r="A15" s="4">
        <v>10</v>
      </c>
      <c r="B15" s="3"/>
      <c r="C15" s="28"/>
      <c r="D15" s="3"/>
      <c r="E15" s="28"/>
      <c r="F15" s="28"/>
      <c r="G15" s="3"/>
      <c r="H15" s="28"/>
      <c r="I15" s="3"/>
      <c r="J15" s="3"/>
      <c r="K15" s="3"/>
      <c r="L15" s="28"/>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5"/>
      <c r="AX15" s="35"/>
      <c r="AY15" s="35"/>
    </row>
    <row r="16" spans="1:55" x14ac:dyDescent="0.25">
      <c r="A16" s="4">
        <v>11</v>
      </c>
      <c r="B16" s="3"/>
      <c r="C16" s="28"/>
      <c r="D16" s="3"/>
      <c r="E16" s="28"/>
      <c r="F16" s="28"/>
      <c r="G16" s="3"/>
      <c r="H16" s="28"/>
      <c r="I16" s="3"/>
      <c r="J16" s="3"/>
      <c r="K16" s="3"/>
      <c r="L16" s="28"/>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5"/>
      <c r="AX16" s="35"/>
      <c r="AY16" s="35"/>
    </row>
    <row r="17" spans="1:48" x14ac:dyDescent="0.25">
      <c r="A17" s="3"/>
      <c r="B17" s="3"/>
      <c r="C17" s="28"/>
      <c r="D17" s="3"/>
      <c r="E17" s="3"/>
      <c r="F17" s="3"/>
      <c r="G17" s="3"/>
      <c r="H17" s="28"/>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row>
    <row r="18" spans="1:48" x14ac:dyDescent="0.25">
      <c r="B18" s="3"/>
      <c r="C18" s="28"/>
      <c r="D18" s="3"/>
      <c r="E18" s="3"/>
      <c r="F18" s="3"/>
      <c r="G18" s="3"/>
      <c r="H18" s="28"/>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row>
    <row r="19" spans="1:48" x14ac:dyDescent="0.25">
      <c r="B19" s="3"/>
      <c r="C19" s="28"/>
      <c r="D19" s="3"/>
      <c r="E19" s="3"/>
      <c r="F19" s="3"/>
      <c r="G19" s="3"/>
      <c r="H19" s="28"/>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spans="1:48" x14ac:dyDescent="0.25">
      <c r="B20" s="3"/>
      <c r="C20" s="3"/>
      <c r="D20" s="3"/>
      <c r="E20" s="3"/>
      <c r="F20" s="3"/>
      <c r="G20" s="3"/>
      <c r="H20" s="28"/>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spans="1:48" x14ac:dyDescent="0.25">
      <c r="G21" s="3"/>
      <c r="H21" s="28"/>
    </row>
    <row r="22" spans="1:48" x14ac:dyDescent="0.25">
      <c r="G22" s="3"/>
      <c r="H22" s="28"/>
    </row>
    <row r="23" spans="1:48" x14ac:dyDescent="0.25">
      <c r="G23" s="3"/>
      <c r="H23" s="28"/>
    </row>
    <row r="24" spans="1:48" x14ac:dyDescent="0.25">
      <c r="G24" s="3"/>
      <c r="H24" s="28"/>
    </row>
    <row r="25" spans="1:48" x14ac:dyDescent="0.25">
      <c r="G25" s="3"/>
      <c r="H25" s="28"/>
    </row>
    <row r="26" spans="1:48" x14ac:dyDescent="0.25">
      <c r="G26" s="3"/>
      <c r="H26" s="28"/>
    </row>
    <row r="27" spans="1:48" x14ac:dyDescent="0.25">
      <c r="G27" s="3"/>
      <c r="H27" s="28"/>
    </row>
    <row r="28" spans="1:48" x14ac:dyDescent="0.25">
      <c r="G28" s="3"/>
      <c r="H28" s="28"/>
    </row>
  </sheetData>
  <mergeCells count="20">
    <mergeCell ref="B2:B4"/>
    <mergeCell ref="C2:C4"/>
    <mergeCell ref="D3:G3"/>
    <mergeCell ref="I2:AT2"/>
    <mergeCell ref="D2:H2"/>
    <mergeCell ref="M3:P3"/>
    <mergeCell ref="Q3:T3"/>
    <mergeCell ref="AC3:AF3"/>
    <mergeCell ref="AZ3:AZ4"/>
    <mergeCell ref="BA3:BA4"/>
    <mergeCell ref="BB3:BB4"/>
    <mergeCell ref="I3:L3"/>
    <mergeCell ref="Y3:AB3"/>
    <mergeCell ref="U3:X3"/>
    <mergeCell ref="AG3:AJ3"/>
    <mergeCell ref="AK3:AN3"/>
    <mergeCell ref="AS3:AV3"/>
    <mergeCell ref="AW3:AY3"/>
    <mergeCell ref="AW2:BB2"/>
    <mergeCell ref="AO3:A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Resolución</vt:lpstr>
      <vt:lpstr>Tablero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Cruz</dc:creator>
  <cp:lastModifiedBy>Juan Cruz</cp:lastModifiedBy>
  <dcterms:created xsi:type="dcterms:W3CDTF">2015-06-05T18:19:34Z</dcterms:created>
  <dcterms:modified xsi:type="dcterms:W3CDTF">2022-05-16T00:43:17Z</dcterms:modified>
</cp:coreProperties>
</file>