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imabiondi/Desktop/Posner/antitrust/data/"/>
    </mc:Choice>
  </mc:AlternateContent>
  <xr:revisionPtr revIDLastSave="0" documentId="13_ncr:1_{ACAF1FF6-0D23-5446-9835-2E08331F8B5C}" xr6:coauthVersionLast="36" xr6:coauthVersionMax="36" xr10:uidLastSave="{00000000-0000-0000-0000-000000000000}"/>
  <bookViews>
    <workbookView xWindow="0" yWindow="460" windowWidth="25600" windowHeight="14160" xr2:uid="{00000000-000D-0000-FFFF-FFFF00000000}"/>
  </bookViews>
  <sheets>
    <sheet name="Data" sheetId="1" r:id="rId1"/>
    <sheet name="Codebook" sheetId="3" r:id="rId2"/>
    <sheet name="Sources" sheetId="2" r:id="rId3"/>
    <sheet name="Calc" sheetId="4" r:id="rId4"/>
  </sheets>
  <definedNames>
    <definedName name="_xlnm._FilterDatabase" localSheetId="0" hidden="1">Data!$A$1:$BD$136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137" i="1" l="1"/>
  <c r="AZ138" i="1"/>
  <c r="AY138" i="1"/>
  <c r="AY137" i="1"/>
  <c r="AY54" i="1" l="1"/>
  <c r="AZ54" i="1" s="1"/>
  <c r="AY99" i="1" l="1"/>
  <c r="AZ99" i="1" s="1"/>
  <c r="B145" i="1" l="1"/>
  <c r="B144" i="1"/>
  <c r="G143" i="1" l="1"/>
  <c r="G144" i="1"/>
  <c r="G145" i="1"/>
  <c r="G146" i="1"/>
  <c r="G142" i="1"/>
  <c r="B143" i="1"/>
  <c r="C146" i="1"/>
  <c r="C145" i="1"/>
  <c r="C144" i="1"/>
  <c r="C143" i="1"/>
  <c r="C142" i="1"/>
  <c r="B146" i="1"/>
  <c r="B142" i="1"/>
  <c r="AY62" i="1"/>
  <c r="AZ62" i="1" s="1"/>
  <c r="AY83" i="1"/>
  <c r="AZ83" i="1" s="1"/>
  <c r="AY129" i="1"/>
  <c r="AZ129" i="1" s="1"/>
  <c r="AY75" i="1"/>
  <c r="AZ75" i="1" s="1"/>
  <c r="AY98" i="1"/>
  <c r="AZ98" i="1" s="1"/>
  <c r="AY87" i="1"/>
  <c r="AZ87" i="1" s="1"/>
  <c r="AY104" i="1"/>
  <c r="AZ104" i="1" s="1"/>
  <c r="AY69" i="1"/>
  <c r="AZ69" i="1" s="1"/>
  <c r="AY111" i="1"/>
  <c r="AZ111" i="1" s="1"/>
  <c r="AY118" i="1"/>
  <c r="AZ118" i="1" s="1"/>
  <c r="AY17" i="1"/>
  <c r="AZ17" i="1" s="1"/>
  <c r="AY28" i="1"/>
  <c r="AZ28" i="1" s="1"/>
  <c r="AY31" i="1"/>
  <c r="AZ31" i="1" s="1"/>
  <c r="AY34" i="1"/>
  <c r="AZ34" i="1" s="1"/>
  <c r="AY47" i="1"/>
  <c r="AZ47" i="1" s="1"/>
  <c r="AY50" i="1"/>
  <c r="AZ50" i="1" s="1"/>
  <c r="AY51" i="1"/>
  <c r="AZ51" i="1" s="1"/>
  <c r="AY56" i="1"/>
  <c r="AZ56" i="1" s="1"/>
  <c r="AY55" i="1"/>
  <c r="AZ55" i="1" s="1"/>
  <c r="AY53" i="1"/>
  <c r="AZ53" i="1" s="1"/>
  <c r="AY91" i="1"/>
  <c r="AZ91" i="1" s="1"/>
  <c r="AY113" i="1"/>
  <c r="AZ113" i="1" s="1"/>
  <c r="AY13" i="1"/>
  <c r="AZ13" i="1" s="1"/>
  <c r="AY23" i="1"/>
  <c r="AZ23" i="1" s="1"/>
  <c r="AY27" i="1"/>
  <c r="AZ27" i="1" s="1"/>
  <c r="AY36" i="1"/>
  <c r="AZ36" i="1" s="1"/>
  <c r="AY45" i="1"/>
  <c r="AZ45" i="1" s="1"/>
  <c r="AY46" i="1"/>
  <c r="AZ46" i="1" s="1"/>
  <c r="AY67" i="1"/>
  <c r="AZ67" i="1" s="1"/>
  <c r="AY44" i="1"/>
  <c r="AZ44" i="1" s="1"/>
  <c r="AY4" i="1"/>
  <c r="AZ4" i="1" s="1"/>
  <c r="AY2" i="1"/>
  <c r="AZ2" i="1" s="1"/>
  <c r="AY15" i="1"/>
  <c r="AZ15" i="1" s="1"/>
  <c r="AY85" i="1"/>
  <c r="AZ85" i="1" s="1"/>
  <c r="AY133" i="1"/>
  <c r="AZ133" i="1" s="1"/>
  <c r="AY63" i="1"/>
  <c r="AZ63" i="1" s="1"/>
  <c r="AY65" i="1"/>
  <c r="AZ65" i="1" s="1"/>
  <c r="AY68" i="1"/>
  <c r="AZ68" i="1" s="1"/>
  <c r="AY74" i="1"/>
  <c r="AZ74" i="1" s="1"/>
  <c r="AY82" i="1"/>
  <c r="AZ82" i="1" s="1"/>
  <c r="AY94" i="1"/>
  <c r="AZ94" i="1" s="1"/>
  <c r="AY122" i="1"/>
  <c r="AZ122" i="1" s="1"/>
  <c r="AY125" i="1"/>
  <c r="AZ125" i="1" s="1"/>
  <c r="AY126" i="1"/>
  <c r="AZ126" i="1" s="1"/>
  <c r="AY109" i="1"/>
  <c r="AZ109" i="1" s="1"/>
  <c r="AY70" i="1"/>
  <c r="AZ70" i="1" s="1"/>
  <c r="AY80" i="1"/>
  <c r="AZ80" i="1" s="1"/>
  <c r="AY95" i="1"/>
  <c r="AZ95" i="1" s="1"/>
  <c r="AY114" i="1"/>
  <c r="AZ114" i="1" s="1"/>
  <c r="AY115" i="1"/>
  <c r="AZ115" i="1" s="1"/>
  <c r="AY119" i="1"/>
  <c r="AZ119" i="1" s="1"/>
  <c r="AY120" i="1"/>
  <c r="AZ120" i="1" s="1"/>
  <c r="AY121" i="1"/>
  <c r="AZ121" i="1" s="1"/>
  <c r="AY131" i="1"/>
  <c r="AZ131" i="1" s="1"/>
  <c r="AY127" i="1"/>
  <c r="AZ127" i="1" s="1"/>
  <c r="AY132" i="1"/>
  <c r="AZ132" i="1" s="1"/>
  <c r="AY3" i="1"/>
  <c r="AZ3" i="1" s="1"/>
  <c r="AY5" i="1"/>
  <c r="AZ5" i="1" s="1"/>
  <c r="AY6" i="1"/>
  <c r="AZ6" i="1" s="1"/>
  <c r="AY8" i="1"/>
  <c r="AZ8" i="1" s="1"/>
  <c r="AY10" i="1"/>
  <c r="AZ10" i="1" s="1"/>
  <c r="AY11" i="1"/>
  <c r="AZ11" i="1" s="1"/>
  <c r="AY19" i="1"/>
  <c r="AZ19" i="1" s="1"/>
  <c r="AY21" i="1"/>
  <c r="AZ21" i="1" s="1"/>
  <c r="AY29" i="1"/>
  <c r="AZ29" i="1" s="1"/>
  <c r="AY33" i="1"/>
  <c r="AZ33" i="1" s="1"/>
  <c r="AY43" i="1"/>
  <c r="AZ43" i="1" s="1"/>
  <c r="AY49" i="1"/>
  <c r="AZ49" i="1" s="1"/>
  <c r="AY48" i="1"/>
  <c r="AZ48" i="1" s="1"/>
  <c r="AY59" i="1"/>
  <c r="AZ59" i="1" s="1"/>
  <c r="AY71" i="1"/>
  <c r="AZ71" i="1" s="1"/>
  <c r="AY72" i="1"/>
  <c r="AZ72" i="1" s="1"/>
  <c r="AY76" i="1"/>
  <c r="AZ76" i="1" s="1"/>
  <c r="AY77" i="1"/>
  <c r="AZ77" i="1" s="1"/>
  <c r="AY78" i="1"/>
  <c r="AZ78" i="1" s="1"/>
  <c r="AY81" i="1"/>
  <c r="AZ81" i="1" s="1"/>
  <c r="AY93" i="1"/>
  <c r="AZ93" i="1" s="1"/>
  <c r="AY100" i="1"/>
  <c r="AZ100" i="1" s="1"/>
  <c r="AY105" i="1"/>
  <c r="AZ105" i="1" s="1"/>
  <c r="AY107" i="1"/>
  <c r="AZ107" i="1" s="1"/>
  <c r="AY116" i="1"/>
  <c r="AZ116" i="1" s="1"/>
  <c r="AY25" i="1"/>
  <c r="AZ25" i="1" s="1"/>
  <c r="AY84" i="1"/>
  <c r="AZ84" i="1" s="1"/>
  <c r="AY89" i="1"/>
  <c r="AZ89" i="1" s="1"/>
  <c r="AY35" i="1"/>
  <c r="AZ35" i="1" s="1"/>
  <c r="AY37" i="1"/>
  <c r="AZ37" i="1" s="1"/>
  <c r="AY38" i="1"/>
  <c r="AZ38" i="1" s="1"/>
  <c r="AY39" i="1"/>
  <c r="AZ39" i="1" s="1"/>
  <c r="AY57" i="1"/>
  <c r="AZ57" i="1" s="1"/>
  <c r="AY61" i="1"/>
  <c r="AZ61" i="1" s="1"/>
  <c r="AY14" i="1"/>
  <c r="AZ14" i="1" s="1"/>
  <c r="AY88" i="1"/>
  <c r="AZ88" i="1" s="1"/>
  <c r="AY92" i="1"/>
  <c r="AZ92" i="1" s="1"/>
  <c r="AY97" i="1"/>
  <c r="AZ97" i="1" s="1"/>
  <c r="AY7" i="1"/>
  <c r="AZ7" i="1" s="1"/>
  <c r="AY24" i="1"/>
  <c r="AZ24" i="1" s="1"/>
  <c r="AY30" i="1"/>
  <c r="AZ30" i="1" s="1"/>
  <c r="AY66" i="1"/>
  <c r="AZ66" i="1" s="1"/>
  <c r="AY9" i="1"/>
  <c r="AZ9" i="1" s="1"/>
  <c r="AY96" i="1"/>
  <c r="AZ96" i="1" s="1"/>
  <c r="AY134" i="1"/>
  <c r="AZ134" i="1" s="1"/>
  <c r="AY60" i="1"/>
  <c r="AZ60" i="1" s="1"/>
  <c r="AY79" i="1"/>
  <c r="AZ79" i="1" s="1"/>
  <c r="AY86" i="1"/>
  <c r="AZ86" i="1" s="1"/>
  <c r="AY90" i="1"/>
  <c r="AZ90" i="1" s="1"/>
  <c r="AY101" i="1"/>
  <c r="AZ101" i="1" s="1"/>
  <c r="AY103" i="1"/>
  <c r="AZ103" i="1" s="1"/>
  <c r="AY108" i="1"/>
  <c r="AZ108" i="1" s="1"/>
  <c r="AY106" i="1"/>
  <c r="AZ106" i="1" s="1"/>
  <c r="AY110" i="1"/>
  <c r="AZ110" i="1" s="1"/>
  <c r="AY112" i="1"/>
  <c r="AZ112" i="1" s="1"/>
  <c r="AY117" i="1"/>
  <c r="AZ117" i="1" s="1"/>
  <c r="AY123" i="1"/>
  <c r="AZ123" i="1" s="1"/>
  <c r="AY128" i="1"/>
  <c r="AZ128" i="1" s="1"/>
  <c r="AY130" i="1"/>
  <c r="AZ130" i="1" s="1"/>
  <c r="AY135" i="1"/>
  <c r="AZ135" i="1" s="1"/>
  <c r="AY136" i="1"/>
  <c r="AZ136" i="1" s="1"/>
  <c r="AY124" i="1"/>
  <c r="AZ124" i="1" s="1"/>
  <c r="AY18" i="1"/>
  <c r="AZ18" i="1" s="1"/>
  <c r="AY52" i="1"/>
  <c r="AZ52" i="1" s="1"/>
  <c r="AY58" i="1"/>
  <c r="AZ58" i="1" s="1"/>
  <c r="AY64" i="1"/>
  <c r="AZ64" i="1" s="1"/>
  <c r="AY20" i="1"/>
  <c r="AZ20" i="1" s="1"/>
  <c r="AY102" i="1"/>
  <c r="AZ102" i="1" s="1"/>
  <c r="AY40" i="1"/>
  <c r="AZ40" i="1" s="1"/>
  <c r="AY42" i="1"/>
  <c r="AZ42" i="1" s="1"/>
  <c r="AY32" i="1"/>
  <c r="AZ32" i="1" s="1"/>
  <c r="AY16" i="1"/>
  <c r="AZ16" i="1" s="1"/>
  <c r="AY22" i="1"/>
  <c r="AZ22" i="1" s="1"/>
  <c r="AY12" i="1"/>
  <c r="AZ12" i="1" s="1"/>
  <c r="AY73" i="1"/>
  <c r="AZ73" i="1" s="1"/>
  <c r="AY26" i="1"/>
  <c r="AZ26" i="1" s="1"/>
  <c r="D30" i="4"/>
  <c r="E53" i="4"/>
  <c r="F53" i="4" s="1"/>
  <c r="E52" i="4"/>
  <c r="F52" i="4" s="1"/>
  <c r="E51" i="4"/>
  <c r="E50" i="4"/>
  <c r="E49" i="4"/>
  <c r="E48" i="4"/>
  <c r="E47" i="4"/>
  <c r="E46" i="4"/>
  <c r="E45" i="4"/>
  <c r="E44" i="4"/>
  <c r="E43" i="4"/>
  <c r="E39" i="4"/>
  <c r="F39" i="4" s="1"/>
  <c r="D51" i="4"/>
  <c r="D50" i="4"/>
  <c r="D49" i="4"/>
  <c r="D48" i="4"/>
  <c r="D47" i="4"/>
  <c r="D46" i="4"/>
  <c r="D45" i="4"/>
  <c r="D44" i="4"/>
  <c r="D43" i="4"/>
  <c r="E40" i="4"/>
  <c r="F40" i="4" s="1"/>
  <c r="E38" i="4"/>
  <c r="E37" i="4"/>
  <c r="E36" i="4"/>
  <c r="E35" i="4"/>
  <c r="E34" i="4"/>
  <c r="E33" i="4"/>
  <c r="E32" i="4"/>
  <c r="E30" i="4"/>
  <c r="E31" i="4"/>
  <c r="D38" i="4"/>
  <c r="D37" i="4"/>
  <c r="D36" i="4"/>
  <c r="D35" i="4"/>
  <c r="D34" i="4"/>
  <c r="D33" i="4"/>
  <c r="D32" i="4"/>
  <c r="D31" i="4"/>
  <c r="D4" i="4"/>
  <c r="D13" i="4"/>
  <c r="E13" i="4" s="1"/>
  <c r="D12" i="4"/>
  <c r="E12" i="4" s="1"/>
  <c r="D11" i="4"/>
  <c r="D10" i="4"/>
  <c r="D8" i="4"/>
  <c r="D9" i="4"/>
  <c r="D7" i="4"/>
  <c r="D6" i="4"/>
  <c r="D5" i="4"/>
  <c r="D3" i="4"/>
  <c r="C10" i="4"/>
  <c r="C9" i="4"/>
  <c r="C8" i="4"/>
  <c r="C11" i="4"/>
  <c r="C7" i="4"/>
  <c r="C6" i="4"/>
  <c r="C5" i="4"/>
  <c r="C4" i="4"/>
  <c r="C3" i="4"/>
  <c r="D55" i="4" l="1"/>
  <c r="D41" i="4"/>
  <c r="E41" i="4"/>
  <c r="C14" i="4"/>
  <c r="E54" i="4"/>
  <c r="D42" i="4"/>
  <c r="E55" i="4"/>
  <c r="G52" i="4" s="1"/>
  <c r="F43" i="4"/>
  <c r="F44" i="4"/>
  <c r="F45" i="4"/>
  <c r="F46" i="4"/>
  <c r="F47" i="4"/>
  <c r="F48" i="4"/>
  <c r="F49" i="4"/>
  <c r="F50" i="4"/>
  <c r="F51" i="4"/>
  <c r="E42" i="4"/>
  <c r="G40" i="4" s="1"/>
  <c r="F30" i="4"/>
  <c r="F31" i="4"/>
  <c r="F32" i="4"/>
  <c r="F33" i="4"/>
  <c r="F34" i="4"/>
  <c r="F35" i="4"/>
  <c r="F36" i="4"/>
  <c r="F37" i="4"/>
  <c r="F38" i="4"/>
  <c r="D14" i="4"/>
  <c r="F13" i="4" s="1"/>
  <c r="E3" i="4"/>
  <c r="E5" i="4"/>
  <c r="E6" i="4"/>
  <c r="E7" i="4"/>
  <c r="E9" i="4"/>
  <c r="E8" i="4"/>
  <c r="E10" i="4"/>
  <c r="E11" i="4"/>
  <c r="E4" i="4"/>
  <c r="G31" i="4" l="1"/>
  <c r="G39" i="4"/>
  <c r="G33" i="4"/>
  <c r="G32" i="4"/>
  <c r="G38" i="4"/>
  <c r="G30" i="4"/>
  <c r="F41" i="4"/>
  <c r="G41" i="4" s="1"/>
  <c r="F12" i="4"/>
  <c r="F3" i="4"/>
  <c r="G34" i="4"/>
  <c r="F11" i="4"/>
  <c r="G50" i="4"/>
  <c r="G51" i="4"/>
  <c r="G43" i="4"/>
  <c r="F10" i="4"/>
  <c r="G49" i="4"/>
  <c r="F8" i="4"/>
  <c r="G48" i="4"/>
  <c r="F9" i="4"/>
  <c r="G47" i="4"/>
  <c r="F7" i="4"/>
  <c r="G37" i="4"/>
  <c r="G46" i="4"/>
  <c r="G36" i="4"/>
  <c r="G53" i="4"/>
  <c r="G45" i="4"/>
  <c r="F4" i="4"/>
  <c r="F6" i="4"/>
  <c r="F5" i="4"/>
  <c r="G35" i="4"/>
  <c r="G44" i="4"/>
  <c r="D54" i="4"/>
  <c r="F54" i="4"/>
  <c r="G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tc={6C5127F1-6C66-4D83-95EF-412A0EA42299}</author>
  </authors>
  <commentList>
    <comment ref="A104" authorId="0" shapeId="0" xr:uid="{6C5127F1-6C66-4D83-95EF-412A0EA42299}">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Repeat</t>
        </r>
      </text>
    </comment>
  </commentList>
</comments>
</file>

<file path=xl/sharedStrings.xml><?xml version="1.0" encoding="utf-8"?>
<sst xmlns="http://schemas.openxmlformats.org/spreadsheetml/2006/main" count="2910" uniqueCount="1003">
  <si>
    <t>First_name</t>
  </si>
  <si>
    <t>Middle_name</t>
  </si>
  <si>
    <t>Last_name</t>
  </si>
  <si>
    <t>Job_title</t>
  </si>
  <si>
    <t>hearingDocsObtained</t>
  </si>
  <si>
    <t>Year_started</t>
  </si>
  <si>
    <t>Year_ended</t>
  </si>
  <si>
    <t>Administration_appointee</t>
  </si>
  <si>
    <t>Party_affiliation</t>
  </si>
  <si>
    <t>Employer</t>
  </si>
  <si>
    <t>FTC_seat</t>
  </si>
  <si>
    <t>Education</t>
  </si>
  <si>
    <t>Education_law</t>
  </si>
  <si>
    <t>Education_LLB</t>
  </si>
  <si>
    <t>Education_JD</t>
  </si>
  <si>
    <t>Education_econ</t>
  </si>
  <si>
    <t>Education_Phd</t>
  </si>
  <si>
    <t>Education_other</t>
  </si>
  <si>
    <t>Previous_position</t>
  </si>
  <si>
    <t xml:space="preserve">Type_of_previous_position </t>
  </si>
  <si>
    <t>Generalized_previous_experience</t>
  </si>
  <si>
    <t>Prev_exp_pol</t>
  </si>
  <si>
    <t>Prev_exp_civil</t>
  </si>
  <si>
    <t>Prev_exp_elect</t>
  </si>
  <si>
    <t>Prev_exp_law_firm</t>
  </si>
  <si>
    <t>Prev_exp_private_practice</t>
  </si>
  <si>
    <t>Prev_exp_industry</t>
  </si>
  <si>
    <t>Prev_exp_academia</t>
  </si>
  <si>
    <t>Prev_exp_unclear</t>
  </si>
  <si>
    <t>Following_position</t>
  </si>
  <si>
    <t>Type_of_following_position</t>
  </si>
  <si>
    <t>Generalized_following_experience</t>
  </si>
  <si>
    <t>Follow_exp_pol</t>
  </si>
  <si>
    <t>Follow_exp_civil</t>
  </si>
  <si>
    <t>Follow_exp_elect</t>
  </si>
  <si>
    <t>Follow_exp_law_firm</t>
  </si>
  <si>
    <t>Follow_exp_private_practice</t>
  </si>
  <si>
    <t>Follow_exp_academia</t>
  </si>
  <si>
    <t>Follow_exp_industry</t>
  </si>
  <si>
    <t>Follow_exp_unclear</t>
  </si>
  <si>
    <t>Follow_exp_died_or_retired</t>
  </si>
  <si>
    <t>Following_law_firms</t>
  </si>
  <si>
    <t>Birth_year</t>
  </si>
  <si>
    <t>Appointment_age</t>
  </si>
  <si>
    <t>Appointment_age_rounded</t>
  </si>
  <si>
    <t>Source</t>
  </si>
  <si>
    <t>Source2</t>
  </si>
  <si>
    <t>Source3</t>
  </si>
  <si>
    <t>Notes</t>
  </si>
  <si>
    <t>Will</t>
  </si>
  <si>
    <t>H.</t>
  </si>
  <si>
    <t>Parry</t>
  </si>
  <si>
    <t>Commissioner</t>
  </si>
  <si>
    <t>No</t>
  </si>
  <si>
    <t>Progressive</t>
  </si>
  <si>
    <t>FTC</t>
  </si>
  <si>
    <t>Undergrad</t>
  </si>
  <si>
    <t>Manager of Alaska-Yukon Exposition of Seattle; previously: shipping executive, Seattle Alderman/comptroller, journalist</t>
  </si>
  <si>
    <t>Industry</t>
  </si>
  <si>
    <t>Died</t>
  </si>
  <si>
    <t>NYT obit</t>
  </si>
  <si>
    <t>William</t>
  </si>
  <si>
    <t>J.</t>
  </si>
  <si>
    <t>Harris</t>
  </si>
  <si>
    <t>Chair/commissioner</t>
  </si>
  <si>
    <t>D</t>
  </si>
  <si>
    <t>Director of US Census Bureau; previously: state senator (GA), secretary of Sen Clay, insurance business, banking</t>
  </si>
  <si>
    <t>Government</t>
  </si>
  <si>
    <t>Political</t>
  </si>
  <si>
    <t>Senator of Georgia, died</t>
  </si>
  <si>
    <t>Electoral</t>
  </si>
  <si>
    <t>Wiki</t>
  </si>
  <si>
    <t>Congress bio</t>
  </si>
  <si>
    <t>Edward</t>
  </si>
  <si>
    <t>N.</t>
  </si>
  <si>
    <t>Hurley</t>
  </si>
  <si>
    <t>None</t>
  </si>
  <si>
    <t>President of Hurley Machine Company; previously: president of National Bank of Wheaton, additional private corporations</t>
  </si>
  <si>
    <t>Chairman of US Shipping Board (government position), member of US World War debt funding commission, involved with Dem and Rep party conventions, involved with 1933 Chicago World Fair</t>
  </si>
  <si>
    <t>George</t>
  </si>
  <si>
    <t>Rublee</t>
  </si>
  <si>
    <t>Law</t>
  </si>
  <si>
    <t>Antitrust reform advisor to Wilson; previously: political advisor on economic matters for Theodore Roosevelt and Robert La Follette, assistant to lawyer for Wall Street corporation (?)</t>
  </si>
  <si>
    <t>US rep to Allied Maritime Transportation Council, partner at law firm (Covington &amp; Burling), advisor to US ambassador in Mexico</t>
  </si>
  <si>
    <t>Political, law firm</t>
  </si>
  <si>
    <t>Covington &amp; Burling</t>
  </si>
  <si>
    <t>Joseph</t>
  </si>
  <si>
    <t>E.</t>
  </si>
  <si>
    <t>Davis</t>
  </si>
  <si>
    <t>Head of Bureau of Corporations (FTC predecessor); previously: high-level campaign staff on Wilson's campaign, private practice, chairman of WI Democratic Party</t>
  </si>
  <si>
    <t>Unsuccessfully ran for Senate, economic advisor to US during Paris Peace conference, law firm (defended Ford in famous case against IRS), Ambassador to USSR, additional political/diplomatic appointments</t>
  </si>
  <si>
    <t>Bureau of Corporations job was a reward for helping Wilson to win the election</t>
  </si>
  <si>
    <t>John</t>
  </si>
  <si>
    <t>Franklin</t>
  </si>
  <si>
    <t>Fort</t>
  </si>
  <si>
    <t>R</t>
  </si>
  <si>
    <t>LLB</t>
  </si>
  <si>
    <t>US Special Envoy to Santo Domingo/Haiti/Dominican Republic; previously: governor of NJ, state judge (State Supreme Court, District Court in Newark)</t>
  </si>
  <si>
    <t>Political, electoral</t>
  </si>
  <si>
    <t>See "Documents" folder</t>
  </si>
  <si>
    <t>B.</t>
  </si>
  <si>
    <t>Colver</t>
  </si>
  <si>
    <t>Member of US gov WWI price fixing board; previously: journalist/editor, local law practice</t>
  </si>
  <si>
    <t>Newspaper editor</t>
  </si>
  <si>
    <t>Wife received obituary in NYT on the basis of her association with him</t>
  </si>
  <si>
    <t>Victor</t>
  </si>
  <si>
    <t>Murdock</t>
  </si>
  <si>
    <t>Chair(x2)/commissioner</t>
  </si>
  <si>
    <t>Primary</t>
  </si>
  <si>
    <t>War correspondent; previously: chairman of National Committee of the Progressive Party, House member from KS, clerk at KS appellate court, newspaper editor, journalist</t>
  </si>
  <si>
    <t>Journalist</t>
  </si>
  <si>
    <t>Political, electoral, industry</t>
  </si>
  <si>
    <t>House bios</t>
  </si>
  <si>
    <t>Huston</t>
  </si>
  <si>
    <t>Thompson</t>
  </si>
  <si>
    <t>US AAG of DOJ; previously: AAG of Colorado, law practice</t>
  </si>
  <si>
    <t>Unclear, special counsel to FDR</t>
  </si>
  <si>
    <t>Unclear</t>
  </si>
  <si>
    <t>NYT: "Old friend of Wilson's"</t>
  </si>
  <si>
    <t>Garland</t>
  </si>
  <si>
    <t>Pollard</t>
  </si>
  <si>
    <t>volunteered with YMCA in Europe during WWI; previously: unsuccessfully ran for VA governor, VA AG, law practice, various state/local Democratic political organizations</t>
  </si>
  <si>
    <t>Dean (William and Mary), VA governor</t>
  </si>
  <si>
    <t>Academia</t>
  </si>
  <si>
    <t>Academia, electoral</t>
  </si>
  <si>
    <t>Secured job from Wilson after period of unemployment due to VA governor race</t>
  </si>
  <si>
    <t>Nelson</t>
  </si>
  <si>
    <t>Burr</t>
  </si>
  <si>
    <t>Gaskill</t>
  </si>
  <si>
    <t>Unclear; previously: NJ Assistant Attorney General, NJ National Guard</t>
  </si>
  <si>
    <t>Coolidge docs</t>
  </si>
  <si>
    <t>Not reappointed by Coolidge in 1925 (replaced by pro-business commissioner)</t>
  </si>
  <si>
    <t>F.</t>
  </si>
  <si>
    <t>Nugent</t>
  </si>
  <si>
    <t>US Senator (Idaho); previously: law practice, local municipal prosecuting attorney</t>
  </si>
  <si>
    <t>Unsuccessfully ran for Senate again, law firm (Nugent and O'Hara)</t>
  </si>
  <si>
    <t>Electoral, law firm</t>
  </si>
  <si>
    <t>Nugent &amp; O'Hara</t>
  </si>
  <si>
    <t>Vernon</t>
  </si>
  <si>
    <t>W.</t>
  </si>
  <si>
    <t>Van Fleet</t>
  </si>
  <si>
    <t>special assistant to AG; previously: judge of Indiana Superior Court, member of Indiana House of Representatives, involved with Indiana state Republican party</t>
  </si>
  <si>
    <t>Political, civil service</t>
  </si>
  <si>
    <t>Private practice (unclear)</t>
  </si>
  <si>
    <t>Private practice</t>
  </si>
  <si>
    <t>NYT2</t>
  </si>
  <si>
    <t>Charles</t>
  </si>
  <si>
    <t>Hunt</t>
  </si>
  <si>
    <t>Secretary of Iowa Farm Bureau Federation; previously: other farm bureau positions, member of Iowa state legislature, teacher/farmer</t>
  </si>
  <si>
    <t>Iowa leg</t>
  </si>
  <si>
    <t>Difficult renomination process: Sen King (UT) asserted "that Hunt was a reactionary and was not enforcing the law"</t>
  </si>
  <si>
    <t>Humphrey</t>
  </si>
  <si>
    <t xml:space="preserve">Law practice; previously: member of House representing WA, ran for Senate unsuccessfully </t>
  </si>
  <si>
    <t>Private practice, electoral</t>
  </si>
  <si>
    <t>Successfully sued FDR for termination that violated presidential powers, died before resolution</t>
  </si>
  <si>
    <t>Abram</t>
  </si>
  <si>
    <t xml:space="preserve">F. </t>
  </si>
  <si>
    <t>Myers</t>
  </si>
  <si>
    <t>Senior attorney at DOJ on antitrust; previously: DOJ staff attorney</t>
  </si>
  <si>
    <t>Civil service</t>
  </si>
  <si>
    <t>General counsel and board chairman of the Allied States Association of Motion Picture Exhibitors</t>
  </si>
  <si>
    <t>MPPDA digital archive</t>
  </si>
  <si>
    <t>Donovan</t>
  </si>
  <si>
    <t>AAG antitrust</t>
  </si>
  <si>
    <t>Unsuccessful</t>
  </si>
  <si>
    <t>Coolidge</t>
  </si>
  <si>
    <t>NA</t>
  </si>
  <si>
    <t>DOJ</t>
  </si>
  <si>
    <t>AAG of Criminal Division; previously: state AG, private practice</t>
  </si>
  <si>
    <t>Political, private practice</t>
  </si>
  <si>
    <t>Private practice; intelligence community work</t>
  </si>
  <si>
    <t>DOJ website</t>
  </si>
  <si>
    <t>Edgar</t>
  </si>
  <si>
    <t>A.</t>
  </si>
  <si>
    <t>Mcculloch</t>
  </si>
  <si>
    <t>Chief Justice of AR Supreme Court; previously: Associate Justice of AR Supreme Court, private practice</t>
  </si>
  <si>
    <t>S.</t>
  </si>
  <si>
    <t>Ferguson</t>
  </si>
  <si>
    <t>Chair (x4)/commissioner</t>
  </si>
  <si>
    <t>Law practice in NC; previously: assistant general counsel for shipping company, law practice</t>
  </si>
  <si>
    <t>Likely retired</t>
  </si>
  <si>
    <t>Retired</t>
  </si>
  <si>
    <t>March</t>
  </si>
  <si>
    <t>President of the Minnesota Farmers and Bankers Council; previously: member of MN state commission on Public Safety, mayor, MN state Republican operative, law practice (March Brothers)</t>
  </si>
  <si>
    <t>NYT obit: swung MN delegation for Coolidge preceding appointment</t>
  </si>
  <si>
    <t>Lord</t>
  </si>
  <si>
    <t>O'Brian</t>
  </si>
  <si>
    <t>Hoover</t>
  </si>
  <si>
    <t>Private practice; previously: US Attorney for Western District of NY, Head of War Emergency Division of DOJ</t>
  </si>
  <si>
    <t>Private practice (in Buffalo and later Covington &amp; Burlin)</t>
  </si>
  <si>
    <t>Private practice, law firm</t>
  </si>
  <si>
    <t>NY obit</t>
  </si>
  <si>
    <t>Ewin</t>
  </si>
  <si>
    <t>L.</t>
  </si>
  <si>
    <t>Chair(x3)/commissioner</t>
  </si>
  <si>
    <t>Member of House (TN); previously: director Traders National Bank of Tullahoma, judge of the seventh judicial circuit of TN, Chairman of the district exemption board</t>
  </si>
  <si>
    <t>Seems like a landing spot after losing an election?</t>
  </si>
  <si>
    <t>Raymond</t>
  </si>
  <si>
    <t>Stevens</t>
  </si>
  <si>
    <t>Advisor in foreign affairs to King of Siam; previously: VP of US Shipping Board, US rep to Allied Maritime Council, FTC special counsel, member of House (NH), state house member (NH), private practice</t>
  </si>
  <si>
    <t>Advisor in foreign affairs to King of Saigon, member of Federal Tarriff Commission</t>
  </si>
  <si>
    <t>C.</t>
  </si>
  <si>
    <t>Mathews</t>
  </si>
  <si>
    <t>Yes</t>
  </si>
  <si>
    <t>BA (economist?)</t>
  </si>
  <si>
    <t>Director of Wisconsin Public Utilities Commission; previously: professor of public utilities at Northwestern, rate expert for Wisconsin Railroad Commission, public accounting firm</t>
  </si>
  <si>
    <t>Political, academia</t>
  </si>
  <si>
    <t>Member of SEC, VP for Northern States Power company, executive VP for Standard Gas and Electric company</t>
  </si>
  <si>
    <t>Political, industry</t>
  </si>
  <si>
    <t>James</t>
  </si>
  <si>
    <t>M.</t>
  </si>
  <si>
    <t>Landis</t>
  </si>
  <si>
    <t>Professor (Harvard Law); previously: SCOTUS clerk</t>
  </si>
  <si>
    <t>Member of SEC, dean of Harvard Law, US Office of Civilian Defense, various other government positions, law firm (Landis, Feldman, Reily &amp; Akers)</t>
  </si>
  <si>
    <t>Political, law firm, academia</t>
  </si>
  <si>
    <t>Landis, Feldman, Reily &amp; Akers</t>
  </si>
  <si>
    <t>NYT</t>
  </si>
  <si>
    <t>Ayers</t>
  </si>
  <si>
    <t>Chair (x3)/commissioner</t>
  </si>
  <si>
    <t>Member of House (KS); previously: municipal prosecuting attorney, clerk for Court of Appeals of Kansas, private practice</t>
  </si>
  <si>
    <t>Robert</t>
  </si>
  <si>
    <t>Freer</t>
  </si>
  <si>
    <t>LLB, LLM</t>
  </si>
  <si>
    <t>special counsel for the Senate Committee for Interstate Commerce; previously: attorney at Interstate Commerce Commission, Army, private law practice</t>
  </si>
  <si>
    <t>Law firm (unclear), hearing examiner for Federal Power Commission</t>
  </si>
  <si>
    <t>Law firm</t>
  </si>
  <si>
    <t>unclear</t>
  </si>
  <si>
    <t>"quit to 'create financial security for my family'" (NYT2)</t>
  </si>
  <si>
    <t xml:space="preserve">H. </t>
  </si>
  <si>
    <t>Jackson</t>
  </si>
  <si>
    <t>FDR</t>
  </si>
  <si>
    <t>Attended law school but did not graduate with a degree</t>
  </si>
  <si>
    <t>Assistant Attorney General of Tax Division of DOJ; previously, Assistant General Counsel of Treasury's Bureau of Internal Revenue (now IRS), active in Roosevelt presidential campaign, private practice in NY</t>
  </si>
  <si>
    <t>US Solicitor General, Attorney General, Associate Justice of SCOTUS, US Chief of Counsel on the International Military Tribunal (Nuremberg)</t>
  </si>
  <si>
    <t>Thurman</t>
  </si>
  <si>
    <t>Arnold</t>
  </si>
  <si>
    <t>Special assistant to general counsel of Agricultural Adjustment Administration; previously: state representative/mayor Wyoming, faculty at various law schools, private law practice in Chicago and WY</t>
  </si>
  <si>
    <t>Federal Judge (DC Court of Appeals), resigned in 1945 and went into private practice (co-founded Arnold and Porter)</t>
  </si>
  <si>
    <t>Arnold &amp; Porter</t>
  </si>
  <si>
    <t>FJC</t>
  </si>
  <si>
    <t>Wendell</t>
  </si>
  <si>
    <t>Berge</t>
  </si>
  <si>
    <t>AAG of criminal division; previously: lawyer at DOJ, private practice</t>
  </si>
  <si>
    <t>Chairman of Small Manufacturers Emergency Committee (died shortly thereafter)</t>
  </si>
  <si>
    <t>Lowell</t>
  </si>
  <si>
    <t xml:space="preserve">B. </t>
  </si>
  <si>
    <t>Mason</t>
  </si>
  <si>
    <t>Private practice (unknown but practiced in front of the FTC); previously: counsel for various Senate committees, General Counsel, National Industrial Review Board, member of Illinois State Senate</t>
  </si>
  <si>
    <t>Private practice, civil servant, electoral</t>
  </si>
  <si>
    <t>Law practice (unclear)</t>
  </si>
  <si>
    <t>Truman library</t>
  </si>
  <si>
    <t>NYT: compares 10k salary of FTC commissioner to 37k salary of lawyer; son of a former Republican Senator</t>
  </si>
  <si>
    <t>Sonnett</t>
  </si>
  <si>
    <t>Truman</t>
  </si>
  <si>
    <t>AAG of claims division; previously: US Attorney for Southern District of NY, special assistant to secretary of Navy</t>
  </si>
  <si>
    <t>Law firm senior partner (Cahill Gordon Sonnett Reindel &amp; Ohl)</t>
  </si>
  <si>
    <t>Cahill Gordon Sonnett Reindel &amp; Ohl</t>
  </si>
  <si>
    <t>Herbert</t>
  </si>
  <si>
    <t>Bergson</t>
  </si>
  <si>
    <t>Acting AAG of claims division; previously: spent 14 years at DOJ</t>
  </si>
  <si>
    <t>NYT-bio</t>
  </si>
  <si>
    <t>NYT-investigation</t>
  </si>
  <si>
    <t>WaPo obit</t>
  </si>
  <si>
    <t>Later investigated by House Judiciary committee for taking fees from business interests</t>
  </si>
  <si>
    <t>Carson</t>
  </si>
  <si>
    <t>Independent</t>
  </si>
  <si>
    <t xml:space="preserve">Information director for Cooperative League of US; previously: government (economic advisor for Sen Couzens, clerked Senate committees, member on Consumers Council) journalist </t>
  </si>
  <si>
    <t>Political, civil servant</t>
  </si>
  <si>
    <t>Senate hearing records</t>
  </si>
  <si>
    <t>Mead</t>
  </si>
  <si>
    <t>Unclear, probably none</t>
  </si>
  <si>
    <t>US Senator (NY)/failed to win NY governorship; previously: member of House (NY), NY state assembly, police officer, railroad worker</t>
  </si>
  <si>
    <t>Director of Washington DC office of NY Dept of Commerce, retired</t>
  </si>
  <si>
    <t>Leonard</t>
  </si>
  <si>
    <t>Bessman</t>
  </si>
  <si>
    <t>Assistant Attorney General of Wisconsin in charge of antitrust; previously: special attorney for antitrust division of DOJ</t>
  </si>
  <si>
    <t>Private practice, chairman of Wisconsin public service commission, US bankruptcy judge</t>
  </si>
  <si>
    <t>Obit in local paper</t>
  </si>
  <si>
    <t>In nomination testimony Bessman states that AAG for antitrust created "1 year ago"</t>
  </si>
  <si>
    <t>Stephen</t>
  </si>
  <si>
    <t>Spingarn</t>
  </si>
  <si>
    <t>Administrative Assistant to President Truman; previously: Special Counsel to President Truman, lawyer at Dept of Treasury</t>
  </si>
  <si>
    <t>Unclear, served on Democratic National Committee Small Business Advisor Committee</t>
  </si>
  <si>
    <t>JFK library</t>
  </si>
  <si>
    <t>Graham</t>
  </si>
  <si>
    <t>Morison</t>
  </si>
  <si>
    <t>Acting Deputy Attorney General; previously: AAG of civil division, executive assistant to AG, special assistant to AG, other government roles during WWII, private practice</t>
  </si>
  <si>
    <t>Truman library oral history</t>
  </si>
  <si>
    <t>Albert</t>
  </si>
  <si>
    <t>Carretta</t>
  </si>
  <si>
    <t>Economics, law</t>
  </si>
  <si>
    <t>Law practice (unknown) and law lecturer; previously: worked for SEC, taught economics</t>
  </si>
  <si>
    <t>Private practice, civil servant</t>
  </si>
  <si>
    <t>Law practice (represented corporations and trade associations before federal agencies)</t>
  </si>
  <si>
    <t>Newell</t>
  </si>
  <si>
    <t xml:space="preserve">A. </t>
  </si>
  <si>
    <t>Clapp</t>
  </si>
  <si>
    <t>acting</t>
  </si>
  <si>
    <t>Unknown; likely DOJ staff because acting position; confirmed served in Truman admin</t>
  </si>
  <si>
    <t>Howrey</t>
  </si>
  <si>
    <t>Chair</t>
  </si>
  <si>
    <t>Private law practice in DC and Chicago; previously: DOJ attorney in antitrust division</t>
  </si>
  <si>
    <t>Law firm (Howrey) founder and specializes in antitrust</t>
  </si>
  <si>
    <t>Stanley</t>
  </si>
  <si>
    <t>Barnes</t>
  </si>
  <si>
    <t>Eisenhower</t>
  </si>
  <si>
    <t>JD</t>
  </si>
  <si>
    <t>Presiding judge on LA Superior Court; previously: private practice, lecturer at USC</t>
  </si>
  <si>
    <t>Federal judge (US Court of Appeals 9th Circuit)</t>
  </si>
  <si>
    <t>political organizer for Republicans in CA</t>
  </si>
  <si>
    <t>Gwynne</t>
  </si>
  <si>
    <t>Member of House (Iowa); previously: county attorney, judge of the municipal court, private practice, farmer</t>
  </si>
  <si>
    <t>Electoral, political</t>
  </si>
  <si>
    <t>Law practice (Iowa)</t>
  </si>
  <si>
    <t>T.</t>
  </si>
  <si>
    <t>Secrest</t>
  </si>
  <si>
    <t>Member of House (OH); previously: legal supervisor of Library of Congress, member of House (OH), local superintendent</t>
  </si>
  <si>
    <t>OH Director of Commerce, member of House (OH), member of OH state senate</t>
  </si>
  <si>
    <t>Sigurd</t>
  </si>
  <si>
    <t>Anderson</t>
  </si>
  <si>
    <t>Governor of SD; previously: AG of SD, state attorney in SD, law practice</t>
  </si>
  <si>
    <t>Law firm (unclear), SD circuit judge</t>
  </si>
  <si>
    <t>Law firm, political</t>
  </si>
  <si>
    <t>South Dakota Uni</t>
  </si>
  <si>
    <t>Kern</t>
  </si>
  <si>
    <t>Assistant director of FTC's litigation section; previously: staff lawyer at FTC</t>
  </si>
  <si>
    <t>Likely retired (died soon after)</t>
  </si>
  <si>
    <t>Son of Senate majority leader</t>
  </si>
  <si>
    <t>Tait</t>
  </si>
  <si>
    <t>Executive director of SEC; previously: special assistant for Eisenhower, "lesser federal posts", private practice</t>
  </si>
  <si>
    <t>Private business</t>
  </si>
  <si>
    <t>NYT1</t>
  </si>
  <si>
    <t>R.</t>
  </si>
  <si>
    <t>Hansen</t>
  </si>
  <si>
    <t>Judge on LA Superior Court; previously: private practice</t>
  </si>
  <si>
    <t>Bicks</t>
  </si>
  <si>
    <t>Legal assistant to AAG of antitrust; previously unclear</t>
  </si>
  <si>
    <t>Law firm (Whitman Breed Abbott &amp; Morgan)</t>
  </si>
  <si>
    <t>Whitman Breed Abbott &amp; Morgan</t>
  </si>
  <si>
    <t>"widely regarded as the division's principal policy maker" NYT</t>
  </si>
  <si>
    <t>Earl</t>
  </si>
  <si>
    <t>Kintner</t>
  </si>
  <si>
    <t xml:space="preserve">General Counsel of FTC; previously: trial attorney for FTC, other government positions, </t>
  </si>
  <si>
    <t>Partner in law firm (Arent Fox Kintner Plotkin &amp; Kahn)</t>
  </si>
  <si>
    <t>Arent Fox Kintner Plotkin &amp; Kahn</t>
  </si>
  <si>
    <t>Indiana law</t>
  </si>
  <si>
    <t>Directed law firm's antitrust practice</t>
  </si>
  <si>
    <t>K.</t>
  </si>
  <si>
    <t>Mills</t>
  </si>
  <si>
    <t>Unclear likely private law practice; previously: mayor, organized for Eisenhower</t>
  </si>
  <si>
    <t>Paul</t>
  </si>
  <si>
    <t>Dixon</t>
  </si>
  <si>
    <t>Chair/commissioner/acting chair</t>
  </si>
  <si>
    <t>counsel and staff director for the Senate Antitrust and Monopoly Subcommittee; previously: FTC staff</t>
  </si>
  <si>
    <t>Unclear, died soon after</t>
  </si>
  <si>
    <t>Everette</t>
  </si>
  <si>
    <t>MacIntyre</t>
  </si>
  <si>
    <t>Acting chair/commissioner</t>
  </si>
  <si>
    <t>General counsel for House committee on small business; previously: staff director of House committee, ran House investigation of monopolistic procedures, chief of FTC antitrust trials division, FTC trial lawyer</t>
  </si>
  <si>
    <t>Law firm (McKean and McIntyre and others)</t>
  </si>
  <si>
    <t>McKean &amp; McIntyre</t>
  </si>
  <si>
    <t>Philip</t>
  </si>
  <si>
    <t>Elman</t>
  </si>
  <si>
    <t>Assistant to US Solicitor General; previously: DOJ staff lawyer, SCOTUS and federal judge clerk, FCC staff lawyer</t>
  </si>
  <si>
    <t>Law firm (Wald Harkrader &amp; Ross), taught law (Georgetown)</t>
  </si>
  <si>
    <t>Wald Harkrader &amp; Ross</t>
  </si>
  <si>
    <t>Book (pg 391)</t>
  </si>
  <si>
    <t>Lee</t>
  </si>
  <si>
    <t>Loevinger</t>
  </si>
  <si>
    <t>JFK</t>
  </si>
  <si>
    <t>Judge (MN Supreme Court); previously: trial lawyer for National Labor Relations Board in NY, lawyer at DOJ antitrust</t>
  </si>
  <si>
    <t>member of FCC</t>
  </si>
  <si>
    <t>link</t>
  </si>
  <si>
    <t>Leon</t>
  </si>
  <si>
    <t>Higginbotham</t>
  </si>
  <si>
    <t>Law practice; previously: assistant district attorney for Philadelphia</t>
  </si>
  <si>
    <t>Federal judge (PA district court), LBJ advisor, US Court of Appeals judge, adjunct professor, law firm (Paul Weiss)</t>
  </si>
  <si>
    <t>NYT (offensive name in headline)</t>
  </si>
  <si>
    <t>Very young when appointed</t>
  </si>
  <si>
    <t>Horsley</t>
  </si>
  <si>
    <t>Orrick</t>
  </si>
  <si>
    <t>Deputy Undersecretary of State for Administration at State Dept; previously: AAG of civil division of DOJ, law firm</t>
  </si>
  <si>
    <t>Law firm (unclear), federal judge (N CA District Court)</t>
  </si>
  <si>
    <t>Mary</t>
  </si>
  <si>
    <t>Gardiner</t>
  </si>
  <si>
    <t>Jones</t>
  </si>
  <si>
    <t>Lawyer in DOJ antitrust division; previously: law firm (Donovan, Leisure, Newton &amp; Irvine), analyst Office of Strategic Services</t>
  </si>
  <si>
    <t>VP at Western Union Telegraph Company, Law lecturer (University of Illinois), founder/president of Consumer Interest Research Institute</t>
  </si>
  <si>
    <t>Shifted political affiliation over life from Republican to Democrat</t>
  </si>
  <si>
    <t>Reilly</t>
  </si>
  <si>
    <t>Aide to AG Kennedy; previously: Kennedy campaign, trial lawyer for DOJ antitrust</t>
  </si>
  <si>
    <t>Law firm (Pierson, Ball &amp; Dowd, Winston &amp; Strawn), other Democratic campaigns</t>
  </si>
  <si>
    <t>Pierson, Ball &amp; Dowd, Winston &amp; Strawn</t>
  </si>
  <si>
    <t>Close ally of Kennedys</t>
  </si>
  <si>
    <t>Donald</t>
  </si>
  <si>
    <t>Turner</t>
  </si>
  <si>
    <t>LBJ</t>
  </si>
  <si>
    <t>JD, PhD</t>
  </si>
  <si>
    <t>Professor (Harvard Law)</t>
  </si>
  <si>
    <t>Nicholson</t>
  </si>
  <si>
    <t>Law firm (Cadick Burns Duck &amp; Neighbors); previously: unsuccessful candidate for House of Representatives</t>
  </si>
  <si>
    <t>Commerce committee nomination docs</t>
  </si>
  <si>
    <t>Edwin</t>
  </si>
  <si>
    <t>Zimmerman</t>
  </si>
  <si>
    <t>Deputy AAG in antitrust; previously: private practice, lecturer at Stanford Law, SCOTUS law clerk</t>
  </si>
  <si>
    <t>Law firm (Covington and Burling)</t>
  </si>
  <si>
    <t>WaPo</t>
  </si>
  <si>
    <t>Richard</t>
  </si>
  <si>
    <t>McLaren</t>
  </si>
  <si>
    <t>Nixon</t>
  </si>
  <si>
    <t>Law firm (unclear, Chicago area); previously: private practice in NY, Army Air Corps</t>
  </si>
  <si>
    <t>Federal judge (US District Court, IL)</t>
  </si>
  <si>
    <t>Caspar</t>
  </si>
  <si>
    <t>Weinberger</t>
  </si>
  <si>
    <t>CA state director of finance; previously: chairman of Commission on California State Government Organization and Economy, chairman of CA Republican Party, CA Assemblyman, law firm (unknown), law clerk for federal judge</t>
  </si>
  <si>
    <t>Deputy director of OMB, director of OMB, Secretary of HHS, VP and General Counsel of Bechtel Corp, Secretary of Defense, publisher of Forbes</t>
  </si>
  <si>
    <t>David</t>
  </si>
  <si>
    <t>Short</t>
  </si>
  <si>
    <t>Dennison</t>
  </si>
  <si>
    <t>Consultant for 1959 Civil Rights Commission; previously: unsuccessfully ran for House (after), member of House (OH), special assistant to OH state AG, private practice</t>
  </si>
  <si>
    <t>Business executive</t>
  </si>
  <si>
    <t>Miles</t>
  </si>
  <si>
    <t>Kirkpatrick</t>
  </si>
  <si>
    <t>Law firm as antitrust specialist (Morgan, Lewis &amp; Brockius), led ABA investigation of FTC</t>
  </si>
  <si>
    <t>Law firm (unclear likely Morgan, Lewis &amp; Brockius)</t>
  </si>
  <si>
    <t>Morgan Lewis &amp; Brockius</t>
  </si>
  <si>
    <t>NYT obit: "[Kirkpatrick] commission that examined the F.T.C. ... concluded that too many high-level employees were incompetent or were do-nothings, and that the commission wasted time pursuing ''trivial matters.''"; Nixon not sad to see him go</t>
  </si>
  <si>
    <t>Thomas</t>
  </si>
  <si>
    <t>Kauper</t>
  </si>
  <si>
    <t>Deputy AAG in Office of Legal Counsel; previously: professor (University of Michigan Law), private practice, SCOTUS clerk</t>
  </si>
  <si>
    <t>Academia, political</t>
  </si>
  <si>
    <t>Professor (University of Michigan Law)</t>
  </si>
  <si>
    <t>Walker</t>
  </si>
  <si>
    <t>Comegys</t>
  </si>
  <si>
    <t>Acting</t>
  </si>
  <si>
    <t>Deputy AAG of antitrust; previously: law firm partner (Goodwin, Procter &amp; Hoar)</t>
  </si>
  <si>
    <t>Law firm (Mintz, Levin, Cohn &amp; Glovsky)</t>
  </si>
  <si>
    <t>Mintz Levin Cohn &amp; Glovsky</t>
  </si>
  <si>
    <t>Prabook</t>
  </si>
  <si>
    <t>Find better sourcing</t>
  </si>
  <si>
    <t>Lewis</t>
  </si>
  <si>
    <t>Engman</t>
  </si>
  <si>
    <t>Assistant director of WH domestic policy council; previously: legislative counsel and general counsel to the President's special assistant for consumer affairs, law practice (Michigan)</t>
  </si>
  <si>
    <t>Pharmaceutical industry spokesman, law firm (Winston &amp; Strawn)</t>
  </si>
  <si>
    <t>Elizabeth</t>
  </si>
  <si>
    <t>Hanford</t>
  </si>
  <si>
    <t>Dole</t>
  </si>
  <si>
    <t>Head of White House Office of Consumer Affairs under Nixon; previously: worked for LBJ's President’s Committee for Consumer Interests and HHS dept</t>
  </si>
  <si>
    <t>Assistant for public liaison for Reagan, Secretary of Transportation, Secretary of Labor, NC senator</t>
  </si>
  <si>
    <t>UVA website</t>
  </si>
  <si>
    <t>Appointed prior to marriage to Sen Bob Dole</t>
  </si>
  <si>
    <t>Mayo</t>
  </si>
  <si>
    <t>BS, LLB</t>
  </si>
  <si>
    <t>Unclear (probably law firm)</t>
  </si>
  <si>
    <t>Nye</t>
  </si>
  <si>
    <t>Law firm partner and antitrust litigator (Sullivan, Jones and Archer); previously: general counsel of Competitive Capital Fund, law firm (Pillsbury)</t>
  </si>
  <si>
    <t>Law firm (Howrey and Simon), died</t>
  </si>
  <si>
    <t>Howrey &amp; Simon</t>
  </si>
  <si>
    <t>I.</t>
  </si>
  <si>
    <t>Baker</t>
  </si>
  <si>
    <t>Ford</t>
  </si>
  <si>
    <t>Professor (Cornell Law); previously: deputy AAG of antitrust, staff lawyer in antitrust at DOJ</t>
  </si>
  <si>
    <t>Academia, civil service</t>
  </si>
  <si>
    <t>Unknown</t>
  </si>
  <si>
    <t>American Antitrust Institute (see full remarks)</t>
  </si>
  <si>
    <t>Clanton</t>
  </si>
  <si>
    <t>Legislative assistant to the assistant Senate minority leader; previously: minority staff council for Senate Commerce, legislative assistant to Sen Griffin</t>
  </si>
  <si>
    <t>Law firm (Baker McKenzie)</t>
  </si>
  <si>
    <t>Baker McKenzie</t>
  </si>
  <si>
    <t>Super Lawyers profile</t>
  </si>
  <si>
    <t>NYT2: "In fact, a study of the commission by Mr. Reagan's transition team had recommended that neither Mr. Clanton nor Patricia Bailey, the commission's other Republican, be appointed chairman because neither shared ''the President's basic philosophy.''"; also quite young</t>
  </si>
  <si>
    <t>Calvin</t>
  </si>
  <si>
    <t>Collier</t>
  </si>
  <si>
    <t>FTC's general counsel; previously: associate director of OMB with purview over FTC under Ford, director of urban program coordination for Dept of HUD, law clerk for DC court of appeals</t>
  </si>
  <si>
    <t>Law firm (Kirkland, Ellis, Hodson, Chaffetz &amp; Masters, Hughes Hubbard), various positions at Kraft Inc. (Senior VP, General Counsel, Secretary)</t>
  </si>
  <si>
    <t>Law firm, industry</t>
  </si>
  <si>
    <t>Kirkland Ellis, Chaffetz &amp; Masters, Hughes Hubbard</t>
  </si>
  <si>
    <t>NYT: "A young lawyer of some note among Government officials but anonymous by national standards", "youngest person ever"</t>
  </si>
  <si>
    <t>Michael</t>
  </si>
  <si>
    <t>Pertschuk</t>
  </si>
  <si>
    <t>Chief counsel/staff director of Senate Commerce; previously: legislative assistant for OR Senator, law firm (Hart, Rockwood, Davies, Biggs &amp; Strayer), law clerk for district court judge</t>
  </si>
  <si>
    <t>scholar in-residence at Wilson Center, founder/co-director of Advocacy Institute</t>
  </si>
  <si>
    <t xml:space="preserve">Controversial figure, fought with Congress about role of FTC, quoted in NYT: "The current FTC leadership [Chairman Miller] has been consumed with single-minded determination to undo the past... the very foundation of antitrust"; NYT1 notes lack of staff available </t>
  </si>
  <si>
    <t>Shenefield</t>
  </si>
  <si>
    <t>Carter</t>
  </si>
  <si>
    <t>Deputy Assistant Attorney General of antitrust (?); previously: law firm (Hunton and Williams), professor of economics</t>
  </si>
  <si>
    <t>Law firm (Morgan, Lewis &amp; Bockius)</t>
  </si>
  <si>
    <t>Morgan Lewis &amp; Bockius</t>
  </si>
  <si>
    <t>Pitofsky</t>
  </si>
  <si>
    <t>Law firm (Dewey Ballantine?); previously: director of Bureau of Consumer Protection, lecturer (NYU Law), law firm (Dewey, Ballantine, Bushby, Palmer &amp; Wood), civil appellate division of DOJ</t>
  </si>
  <si>
    <t>Professor/dean (Georgetown), law firm (Arnold &amp; Porter), visiting lecturer at Columbia</t>
  </si>
  <si>
    <t>Academia, law firm</t>
  </si>
  <si>
    <t>FTCWatch</t>
  </si>
  <si>
    <t>Patricia</t>
  </si>
  <si>
    <t>P.</t>
  </si>
  <si>
    <t>Bailey</t>
  </si>
  <si>
    <t>JD, MA</t>
  </si>
  <si>
    <t>Executive legal assistant to the General Counsel at the Merit Systems Protection Board; previously: special assistant to AAG for Improvements in the Administration of Justice at DOJ, Rockefeller campaign staff, staff assistant in House for Rep Morse, worked several positions at USAID</t>
  </si>
  <si>
    <t>Law firm (Squire, Sanders and Dempsey)</t>
  </si>
  <si>
    <t>Squire Sanders &amp; Dempsey</t>
  </si>
  <si>
    <t>APP</t>
  </si>
  <si>
    <t>CSPAN</t>
  </si>
  <si>
    <t>Wife of political advisor to influential Senator</t>
  </si>
  <si>
    <t>Sanford</t>
  </si>
  <si>
    <t>Litvack</t>
  </si>
  <si>
    <t>Law firm; previously: participated in AG honors program at DOJ</t>
  </si>
  <si>
    <t>Law firms, Disney general counsel</t>
  </si>
  <si>
    <t xml:space="preserve"> Unclear</t>
  </si>
  <si>
    <t>Law.com</t>
  </si>
  <si>
    <t>Baxter</t>
  </si>
  <si>
    <t>Reagan</t>
  </si>
  <si>
    <t>Professor (Stanford Law); Citibank consultant</t>
  </si>
  <si>
    <t>Professor (Stanford Law)</t>
  </si>
  <si>
    <t>Miller</t>
  </si>
  <si>
    <t>BBA, PhD (economics)</t>
  </si>
  <si>
    <t>executive director of VP GHWB's Presidential Task Force on Regulatory Relief; previously: administrator of the Office of Information and Regulatory Affairs, scholar/co-director of AEI's center on government regulation, assistant professor</t>
  </si>
  <si>
    <t>Budget Director for Reagan, law firms (Howrey, Husch Blackwell), member of Board of Governors of the U.S. Postal Service, private equity, scholar</t>
  </si>
  <si>
    <t>Howrey Husch Blackwell</t>
  </si>
  <si>
    <t>Personal website</t>
  </si>
  <si>
    <t>NYT: "But his thoughts of leaving predate all that. Mr. Miller is not a rich man, and he needs a higher salary to help him pay the tuitions of three children."</t>
  </si>
  <si>
    <t>Douglas</t>
  </si>
  <si>
    <t>PhD (economist)</t>
  </si>
  <si>
    <t>President of Southwest Econometrics; previously: Brookings fellowship at Dept of Transportation, professor (UNC)</t>
  </si>
  <si>
    <t>Economics business (assuming continuation of Southwest Econometrics)</t>
  </si>
  <si>
    <t>obit in local paper</t>
  </si>
  <si>
    <t>Also younger</t>
  </si>
  <si>
    <t>McGrath</t>
  </si>
  <si>
    <t>AAG of Civil Division; previously: law firm partner (Dewey, Ballantine, Bushby &amp; Wood)</t>
  </si>
  <si>
    <t>General counsel at various corporations (AlliedSignal Engineered Materials, FMC Corporation, etc.)</t>
  </si>
  <si>
    <t>NJ Star-Ledger obit</t>
  </si>
  <si>
    <t>Terry</t>
  </si>
  <si>
    <t>Calvani</t>
  </si>
  <si>
    <t>Professor (Vanderbilt Law); previously: law firm (Pillsbury)</t>
  </si>
  <si>
    <t>Law firms (Pillsbury, Freshfields Bruckhaus Deringer), on Ireland's FTC equivalent</t>
  </si>
  <si>
    <t>Pillsbury, Freshfields Bruckhaus Deringer</t>
  </si>
  <si>
    <t>Azcuenaga</t>
  </si>
  <si>
    <t>Assistant General Counsel for Legal Counsel at FTC; previously: staff lawyer for FTC (various positions)</t>
  </si>
  <si>
    <t>Law firm (Heller Ehrman, Baker &amp; McKenzie), independent consultant for regulatory reform</t>
  </si>
  <si>
    <t>Heller Ehrman, Baker &amp; McKenzie</t>
  </si>
  <si>
    <t>FTC bio</t>
  </si>
  <si>
    <t>LinkedIn</t>
  </si>
  <si>
    <t>Ginsburg</t>
  </si>
  <si>
    <t>JD, BS</t>
  </si>
  <si>
    <t>Principal Deputy AAG of antitrust; previously: Administrator of Office of Info and Regulatory Affairs, OMB in Reagan administration, professor at Harvard Law</t>
  </si>
  <si>
    <t>Federal judge (DC Court of Appeals), adjunct at George Mason law, nominated for SCOTUS</t>
  </si>
  <si>
    <t>Daniel</t>
  </si>
  <si>
    <t>Oliver</t>
  </si>
  <si>
    <t>Reagan admin General Counsel of the Department of Agriculture; previously: General Counsel at the Department of Education, director of American Conservative Union, law firm (Hawkins, Delafield &amp; Wood, Alexander &amp; Green)</t>
  </si>
  <si>
    <t>Fellow at Heritage Foundation, other think-tanks, chairman of private company</t>
  </si>
  <si>
    <t>Academia, industry</t>
  </si>
  <si>
    <t>Independent Institute</t>
  </si>
  <si>
    <t>Rule</t>
  </si>
  <si>
    <t>Principal Deputy Assistant Attorney General of antitrust; previously: federal clerk</t>
  </si>
  <si>
    <t>Law firms (Covington Burling, Fried Frank, Cadwalader, Paul Weiss)</t>
  </si>
  <si>
    <t>Covington Burling, Fried Frank, Paul Weiss</t>
  </si>
  <si>
    <t>Paul Weiss</t>
  </si>
  <si>
    <t>ABA Journal</t>
  </si>
  <si>
    <t>"antitrust rainmaker"</t>
  </si>
  <si>
    <t>Andrew</t>
  </si>
  <si>
    <t>Strenio</t>
  </si>
  <si>
    <t>JD, MPP</t>
  </si>
  <si>
    <t>member of the Interstate Commerce Commission; previously: assistant director for regulatory evaluation at FTC, staff economist/lawyer for President's Council of Economic Advisers</t>
  </si>
  <si>
    <t>Law firm (Fox, Bennett &amp; Turner)</t>
  </si>
  <si>
    <t>Fox Bennett &amp; Turner</t>
  </si>
  <si>
    <t>Bloomberg bio</t>
  </si>
  <si>
    <t>Also very young</t>
  </si>
  <si>
    <t>Margot</t>
  </si>
  <si>
    <t>Machol</t>
  </si>
  <si>
    <t>MBA</t>
  </si>
  <si>
    <t>Special assistant to the Chairman for the Council of Economic Advisers in Washington; previously: Executive Assistant to the Under Secretary for Monetary Affairs at the Department of the Treasury, chief legislative assistant for Rep Marks</t>
  </si>
  <si>
    <t>Commissioner of the National Commission on Employment Policy, chief of staff of the Millenium Challenge Corporation, staff director of the National H.E.L.P. Commission, author of books/articles on entrepreneurship</t>
  </si>
  <si>
    <t>Rill</t>
  </si>
  <si>
    <t>GHWB</t>
  </si>
  <si>
    <t>Senior partner of law firm (Collier, Shannon Rill &amp; Scott); chair of ABA section on antitrust</t>
  </si>
  <si>
    <t>Law firms (Collier Shannon Rill &amp; Scott, Howery, Baker Botts), appointed by AG Reno to co-chair International Competition Policy Advisory Committee in 1997</t>
  </si>
  <si>
    <t>Collier Shannon Rill &amp; Scott, Howery, Baker Botts</t>
  </si>
  <si>
    <t>Justice</t>
  </si>
  <si>
    <t>interview</t>
  </si>
  <si>
    <t>Baker Botts profile</t>
  </si>
  <si>
    <t>IPAC report</t>
  </si>
  <si>
    <t>Deborah</t>
  </si>
  <si>
    <t>Owen</t>
  </si>
  <si>
    <t>Law firm managing partner (McNair); previously: Associate Counsel to President Reagan, General Counsel for Senate Judiciary Committee head Sen Thurmond, minority council for House Judiciary, law firm (Piper and Maubury)</t>
  </si>
  <si>
    <t>GWB Presidential papers</t>
  </si>
  <si>
    <t>Janet</t>
  </si>
  <si>
    <t>D.</t>
  </si>
  <si>
    <t>Steiger</t>
  </si>
  <si>
    <t>BA</t>
  </si>
  <si>
    <t>Chairman of the Postal Rate Commission; previously: private company, research associate at the National Academy of Public Administration</t>
  </si>
  <si>
    <t>Wife of Congressman</t>
  </si>
  <si>
    <t>Roscoe</t>
  </si>
  <si>
    <t>Starek</t>
  </si>
  <si>
    <t>Deputy Assistant to President GHWB and Deputy Director of Presidential Personnel; previously: several positions at State Dept, House committees, Ford White House</t>
  </si>
  <si>
    <t>Dennis</t>
  </si>
  <si>
    <t>A</t>
  </si>
  <si>
    <t>Yao</t>
  </si>
  <si>
    <t>PhD, MBA, BSE</t>
  </si>
  <si>
    <t>Professor (UPenn Business); previously: analyst at Ford motor company</t>
  </si>
  <si>
    <t>Professor (UPenn Business), professor (Harvard Business)</t>
  </si>
  <si>
    <t>Mark</t>
  </si>
  <si>
    <t>Gidley</t>
  </si>
  <si>
    <t>Deputy Assistant Attorney General for Regulated Industries in the Antitrust Division; previously: Associate Deputy Attorney General under Deputy AG Barr</t>
  </si>
  <si>
    <t>Law firm (Shaw Pittman, then White &amp; Case)</t>
  </si>
  <si>
    <t>Shaw Pittman, White &amp; Case</t>
  </si>
  <si>
    <t>Bio</t>
  </si>
  <si>
    <t>"Mark Gidley has an excellent reputation for cartel defense matters."</t>
  </si>
  <si>
    <t>Deputy AAG of antitrust; previously: law firm (Jones Day), Assistant to Director of FTC's Bureau of Competition</t>
  </si>
  <si>
    <t>Law firm (Jones Day)</t>
  </si>
  <si>
    <t>Jones Day</t>
  </si>
  <si>
    <t>Anne</t>
  </si>
  <si>
    <t>Bingaman</t>
  </si>
  <si>
    <t>Clinton</t>
  </si>
  <si>
    <t>Private lawyer; previously: professor (U of New Mexico Law)</t>
  </si>
  <si>
    <t>Lawyer at telecom company (unknown), founder/CEO of telecom company</t>
  </si>
  <si>
    <t>Stanford Law</t>
  </si>
  <si>
    <t>Lots of media rhetoric about AAG reversing Reagan trends (https://www.nytimes.com/1993/07/25/business/profile-anne-k-bingaman-rousing-antitrust-law-from-its-12-year-nap.html); would be interesting to see if it made a difference; Senator's wife</t>
  </si>
  <si>
    <t>Christine</t>
  </si>
  <si>
    <t>Varney</t>
  </si>
  <si>
    <t>JD, MPA</t>
  </si>
  <si>
    <t>Assistant to President Clinton and Secretary of the Cabinet; previously: law firm (Hogan &amp; Hartson), general counsel for Dem National Committee, various Clinton 1992 campaign positions</t>
  </si>
  <si>
    <t>Law firm (Hogan &amp; Hartson), AAG of DOJ antitrust, law firm partner (Cravath)</t>
  </si>
  <si>
    <t>Hogan &amp; Hartson, Cravath</t>
  </si>
  <si>
    <t>ACS bio</t>
  </si>
  <si>
    <t>Cravath bio</t>
  </si>
  <si>
    <t>Professor (Georgetown); previously: dean/professor (Georgetown Law), law firm (Arnold &amp; Porter), FTC commissioner, director of Bureau of Consumer Protection, lecturer (NYU Law), law firm (Dewey, Ballantine, Bushby, Palmer &amp; Wood), civil appellate division of DOJ</t>
  </si>
  <si>
    <t>Law firm (Arnold &amp; Porter), visiting lecturer at Columbia</t>
  </si>
  <si>
    <t>Joel</t>
  </si>
  <si>
    <t>Klein</t>
  </si>
  <si>
    <t xml:space="preserve">Principal Deputy AAG of antitrust; previously: WH Counsel's office under President Clinton </t>
  </si>
  <si>
    <t>Lawyer for international media group (Bertelsmann), NYC School Chancellor</t>
  </si>
  <si>
    <t>Industry, electoral</t>
  </si>
  <si>
    <t>Mozelle</t>
  </si>
  <si>
    <t>Principal Deputy Assistant Secretary at Treasury Dept; previously: various positions in NY state government's AG office, law firm (Skadden, Arps, Slate, Meagher &amp; Flom), law clerk for federal judge</t>
  </si>
  <si>
    <t>Founder/CEO of Thompson Strategic Consulting (clients are big tech and entertainment companies)</t>
  </si>
  <si>
    <t>ABA interview</t>
  </si>
  <si>
    <t>Orson</t>
  </si>
  <si>
    <t>Swindle</t>
  </si>
  <si>
    <t>Twice unsuccessful candidate for House (HI); previously: Assistant Secretary of Commerce under Reagan</t>
  </si>
  <si>
    <t>Law firm (Hunton &amp; Williams)</t>
  </si>
  <si>
    <t>Hunton &amp; Williams</t>
  </si>
  <si>
    <t>Open Secrets</t>
  </si>
  <si>
    <t>Sheila</t>
  </si>
  <si>
    <t>Anthony</t>
  </si>
  <si>
    <t>AAG of legislative affairs at DOJ; previously: law firm (Dow, Lohnes &amp; Albertson)</t>
  </si>
  <si>
    <t>Leary</t>
  </si>
  <si>
    <t>JD, BA (economics)</t>
  </si>
  <si>
    <t>Law firm (Hogan &amp; Hartson); previously: Assistant General Counsel of General Motors, law firm (White &amp; Case)</t>
  </si>
  <si>
    <t>Law firm (Hogan Lovells)</t>
  </si>
  <si>
    <t>Hogan Lovells</t>
  </si>
  <si>
    <t>ABA bio</t>
  </si>
  <si>
    <t>Melamed</t>
  </si>
  <si>
    <t>Principal Deputy AAG of antitrust; previously: partner at law firm (Wilmer, Cutler and Pickering)</t>
  </si>
  <si>
    <t>Law firm (chair of antitrust group at WilmerHale), senior VP and General Counsel of Intel, professor at Stanford Law</t>
  </si>
  <si>
    <t>Law firm, industry, academia</t>
  </si>
  <si>
    <t>WilmerHale</t>
  </si>
  <si>
    <t>link2</t>
  </si>
  <si>
    <t>Timothy</t>
  </si>
  <si>
    <t>Muris</t>
  </si>
  <si>
    <t>Professor (George Mason Law); previously: Executive Associate Director of OMB, various law firms (Collier, Shannon, Rill &amp; Scot/Howrey), director at various FTC bureaus, deputy counsel on VP Taskforce on regulatory relief, professor (University of Miami Law)</t>
  </si>
  <si>
    <t>Academia, political, law firm</t>
  </si>
  <si>
    <t>Professor (George Mason law) specializing in antitrust, also law firms (O’Melveny &amp; Myers/Kirkland &amp; Ellis/Sidley Austin)</t>
  </si>
  <si>
    <t>O'Melveny, Kirkland &amp; Ellis, Sidley Austin</t>
  </si>
  <si>
    <t>GWB</t>
  </si>
  <si>
    <t>Law firm (Jones Day, chaired antitrust division); previously: Acting AAG of antitrust, Deputy AAG of antitrust, Assistant to Director of FTC's Bureau of Competition</t>
  </si>
  <si>
    <t>VP and General Counsel of Chevron-Texaco, adjunct prof ASU Law</t>
  </si>
  <si>
    <t>Hewitt</t>
  </si>
  <si>
    <t>Pate</t>
  </si>
  <si>
    <t>Deputy AAG of regulatory affairs; previously: unclear related to international antitrust, SCOTUS law clerk for Powell and Kennedy</t>
  </si>
  <si>
    <t>Law firm (Hunton &amp; Williams, heads global competition practice), General counsel of Chevron</t>
  </si>
  <si>
    <t>Chevron</t>
  </si>
  <si>
    <t>Pamela</t>
  </si>
  <si>
    <t>Harbour</t>
  </si>
  <si>
    <t>Law firm antitrust partner (Kaye Scholer); previously: assistant First Deputy NY AG, Deputy NY AG of public advocacy division, staff lawyer in NY AG office</t>
  </si>
  <si>
    <t>Law firm (Fulbright &amp; Jaworski, Baker Hostetler), legal officer/VP of Herbalife</t>
  </si>
  <si>
    <t>Fulbright &amp; Jaworski, Baker Hostetler</t>
  </si>
  <si>
    <t>Platt</t>
  </si>
  <si>
    <t>Majoras</t>
  </si>
  <si>
    <t>Law firm partner (Jones Day); previously: Deputy AAG of DOJ antitrust, law firm (Jones Day), law clerk for federal district court</t>
  </si>
  <si>
    <t>Senior VP/general counsel at Procter &amp; Gamble, chief legal officer/secretary of P&amp;G</t>
  </si>
  <si>
    <t>Bloomberg</t>
  </si>
  <si>
    <t>Jon</t>
  </si>
  <si>
    <t>Leibowitz</t>
  </si>
  <si>
    <t>VP of Congressional affairs for Motion Pictures Association of America; previously: chief counsel/staff director of Senate antitrust/terrorism and technology/juvenile justice subcommittees, chief counsel to Sen Kohl, counsel to Sen Simon, private practice (unknown)</t>
  </si>
  <si>
    <t>Law firm partner/counsel (Davis Pollack &amp; Wardwell)</t>
  </si>
  <si>
    <t>Davis Pollack &amp; Wardwell</t>
  </si>
  <si>
    <t>Wikipedia: successfully advocated for repeal of Obama-era regulations for current clients</t>
  </si>
  <si>
    <t>O.</t>
  </si>
  <si>
    <t>Barnett</t>
  </si>
  <si>
    <t>JD, MS in Economics</t>
  </si>
  <si>
    <t>Deputy  AAG of civil enforcement; previously: partner at law firm (Covington &amp; Burling, vice chair of antitrust group), only public service prior is federal clerk</t>
  </si>
  <si>
    <t>Law firm (co-chair of antitrust group at Covington)</t>
  </si>
  <si>
    <t>Covington</t>
  </si>
  <si>
    <t>Kovacic</t>
  </si>
  <si>
    <t>Professor (George Mason and GW Law); previously: FTC general counsel, law firm associate (Bryan Cave), FTC staff attorney (bureau of Competition), law clerk for district court judge</t>
  </si>
  <si>
    <t>Professor (GW law)</t>
  </si>
  <si>
    <t>San Jose Mercury News</t>
  </si>
  <si>
    <t>Rosch</t>
  </si>
  <si>
    <t>Law firm partner in antitrust group (Latham &amp; Watkins); previously: director of FTC bureau of competition, law firm (McCutchen, Doyle, Brown &amp; Enersen)</t>
  </si>
  <si>
    <t>Law firm (Latham Watkins)</t>
  </si>
  <si>
    <t>Latham Watkins</t>
  </si>
  <si>
    <t>Law firm bio</t>
  </si>
  <si>
    <t>Garza</t>
  </si>
  <si>
    <t>Deputy Assistant Attorney General for regulatory affairs; previously law firm partner (Fried Frank Harris Shriver &amp; Jacobson)</t>
  </si>
  <si>
    <t>Law firm (Covington &amp; Burling)</t>
  </si>
  <si>
    <t>Obama</t>
  </si>
  <si>
    <t>Law firm (Hogan &amp; Hartson); previously: FTC Commissioner under Clinton, then partner at Hogan and Hartson (Internet practice group), registered lobbyist</t>
  </si>
  <si>
    <t>Partner at law firm (Cravath Swaine and Moore) advising on mergers, joined Columbia Law faculty</t>
  </si>
  <si>
    <t>Cravath</t>
  </si>
  <si>
    <t>Edith</t>
  </si>
  <si>
    <t>Ramirez</t>
  </si>
  <si>
    <t>Law firm (Quinn Emanuel Urquhart &amp; Sullivan/Gibson Dunn &amp; Crutcher); previously: federal court clerk</t>
  </si>
  <si>
    <t>Julie</t>
  </si>
  <si>
    <t>Brill</t>
  </si>
  <si>
    <t>Senior Deputy AG of antitrust in North Carolina; previously: Vermont AAG for antitrust, law firm (Paul Weiss), clerked for federal court</t>
  </si>
  <si>
    <t>Partner at law firm (Hogan Lovells), VP/general counsel at Microsoft</t>
  </si>
  <si>
    <t>Sharis</t>
  </si>
  <si>
    <t>Pozen</t>
  </si>
  <si>
    <t>Chief of Staff at DOJ; previously: law firm partner (Hogan &amp; Hartson), staff attorney at FTC (10+ years)</t>
  </si>
  <si>
    <t>Political, law firm, civil service</t>
  </si>
  <si>
    <t>Law firm partner, competition and antitrust counsel at GE</t>
  </si>
  <si>
    <t>Renata</t>
  </si>
  <si>
    <t>Hesse</t>
  </si>
  <si>
    <t xml:space="preserve">Law firm (Wilson Sonsini Goodrich &amp; Rosati) </t>
  </si>
  <si>
    <t>Law firm (Sullivan &amp; Cromwell)</t>
  </si>
  <si>
    <t>Sullivan &amp; Cromwell</t>
  </si>
  <si>
    <t>Intercept</t>
  </si>
  <si>
    <t>Law profile</t>
  </si>
  <si>
    <t>Baer</t>
  </si>
  <si>
    <t>Law firm (Arnold &amp; Porter); previously: worked for the FTC</t>
  </si>
  <si>
    <t>Law firm, civil service</t>
  </si>
  <si>
    <t>Law firm (Arnold &amp; Porter)</t>
  </si>
  <si>
    <t xml:space="preserve"> Arnold &amp; Porter</t>
  </si>
  <si>
    <t>Maureen</t>
  </si>
  <si>
    <t>Ohlhausen</t>
  </si>
  <si>
    <t>Commissioner/Acting chair</t>
  </si>
  <si>
    <t>Law firm partner (Wilkinson Barker Knauer); previously: various positions at FTC (from legal staff to director of office of policy planning), technology policy counsel at Business Software Alliance, , adjunct faculty at George Mason Law, federal court law clerk for US court of appeals and federal claims court</t>
  </si>
  <si>
    <t>Law firm, political, industry</t>
  </si>
  <si>
    <t>Partner and co-chair of antitrust practice at law firm (Baker Botts)</t>
  </si>
  <si>
    <t>Baker Botts</t>
  </si>
  <si>
    <t>Nomination document can be found in the "Documents" folder</t>
  </si>
  <si>
    <t>Nominated by Trump to federal judiciary but decided to go back to law firm</t>
  </si>
  <si>
    <t>Wayland</t>
  </si>
  <si>
    <t>Senior counsel at FTC; previously: law firm (Wilson Sonsini Goodrich &amp; Rosati) and DOJ staff attorney</t>
  </si>
  <si>
    <t>Deputy Assistant Attorney General (unclear division), law firm partner (Sullivan &amp; Cromwell)</t>
  </si>
  <si>
    <t>Joshua</t>
  </si>
  <si>
    <t>Wright</t>
  </si>
  <si>
    <t>JD, PhD/BA (economics)</t>
  </si>
  <si>
    <t>Professor (George Mason Law); previously: scholar-in-residence at FTC, clerked for federal judge</t>
  </si>
  <si>
    <t>Professor (George Mason law) specializing in antitrust, also law firm (Wilson Sonsini Goodrich and Rosati)</t>
  </si>
  <si>
    <t>Wilson Sonsini Goodrich and Rosati</t>
  </si>
  <si>
    <t>Accepted Google funding for academic research</t>
  </si>
  <si>
    <t>Terrell</t>
  </si>
  <si>
    <t>McSweeny</t>
  </si>
  <si>
    <t>Chief counsel for section of DOJ antitrust; previously: Deputy Assistant to President Obama, VP Biden Domestic Policy Advisor, Biden Senate staff, counsel for Senate Judiciary committee, law firm (O'Melveny &amp; Myers)</t>
  </si>
  <si>
    <t>Partner at law firm (Covington &amp; Burling)</t>
  </si>
  <si>
    <t>Makan</t>
  </si>
  <si>
    <t>Delrahim</t>
  </si>
  <si>
    <t>Trump</t>
  </si>
  <si>
    <t>JD,  MS in biotech</t>
  </si>
  <si>
    <t>Law firm ( Brownstein Hyatt Farber Schreck) with Apple and Google as clients; previously: in and out of government earlier in his career (NIH, Senate Judiciary Committee, DOJ under Bush)</t>
  </si>
  <si>
    <t>Adjunct lecturer at Penn</t>
  </si>
  <si>
    <t>Simons</t>
  </si>
  <si>
    <t>Law firm (Paul Weiss); previously: director of FTC bureau of competition, board member/VP at Madison Oil company, law firms (Wachtell, Lipton, Rosen &amp; Katz/ Collier, Shannon, Rill &amp; Scott/Clifford Chance), assistant to several FTC bureau directors, law firms' associates (Wald, Harkrader &amp; Ross/Skkaden)</t>
  </si>
  <si>
    <t>Law firm (Paul Weiss)</t>
  </si>
  <si>
    <t>Nomination document</t>
  </si>
  <si>
    <t>Wilson</t>
  </si>
  <si>
    <t>Senior VP at Delta (legal regulatory); previously: law firms (Kirkland &amp; Ellis/ O'Melveny &amp; Myers/ Howrey), chief of staff/consultant of FTC Commissioner Muris, law firms (Howrey/Shannon Rill and Scott), law clerk at FTC</t>
  </si>
  <si>
    <t>Industry, law firm, political, civil servant</t>
  </si>
  <si>
    <t>Rohit</t>
  </si>
  <si>
    <t>Chopra</t>
  </si>
  <si>
    <t>Special Adviser to the Secretary of Education; previously: mostly government (CFPB, Dept. of Education) as well as McKinsey</t>
  </si>
  <si>
    <t>FTC bios</t>
  </si>
  <si>
    <t>See "Documents"</t>
  </si>
  <si>
    <t>Rebecca</t>
  </si>
  <si>
    <t>Slaughter</t>
  </si>
  <si>
    <t>Chief Counsel for Sen. Schumer; previously: law firm experience (Sidley Austin LLP)</t>
  </si>
  <si>
    <t>Noah</t>
  </si>
  <si>
    <t>Phillips</t>
  </si>
  <si>
    <t>Chief Counsel for Sen. Cornyn; previously: advised Judiciary committee, law firms (unclear)</t>
  </si>
  <si>
    <t>Type of previous position</t>
  </si>
  <si>
    <t>Anyone who works in government</t>
  </si>
  <si>
    <t>Law firm with a name</t>
  </si>
  <si>
    <t>Law practice but name unknown</t>
  </si>
  <si>
    <t>Professors</t>
  </si>
  <si>
    <t xml:space="preserve">Private businesses </t>
  </si>
  <si>
    <t>Worked in journalism</t>
  </si>
  <si>
    <t>Not known with certainty</t>
  </si>
  <si>
    <t>Generalized previous experience</t>
  </si>
  <si>
    <t>Civil servant</t>
  </si>
  <si>
    <t>Elected official</t>
  </si>
  <si>
    <t>Government work that is appointed</t>
  </si>
  <si>
    <t>Law firm with name in ()</t>
  </si>
  <si>
    <t xml:space="preserve">Law practice </t>
  </si>
  <si>
    <t>Other</t>
  </si>
  <si>
    <t>List of AAGs</t>
  </si>
  <si>
    <t>List of FTC Comissioners</t>
  </si>
  <si>
    <t>S1</t>
  </si>
  <si>
    <t>Following position</t>
  </si>
  <si>
    <t>Difference (total)</t>
  </si>
  <si>
    <t>Difference (percent)</t>
  </si>
  <si>
    <t>Unlisted</t>
  </si>
  <si>
    <t>Sum</t>
  </si>
  <si>
    <t>S2</t>
  </si>
  <si>
    <t>S3</t>
  </si>
  <si>
    <t>Prior to 1976</t>
  </si>
  <si>
    <t>Alt: Sum of retired, died, unclear, unlisted, NA, or journalist</t>
  </si>
  <si>
    <t>Post-1975</t>
  </si>
  <si>
    <t>S4</t>
  </si>
  <si>
    <t>TPP pre-76</t>
  </si>
  <si>
    <t>TFP pre-76</t>
  </si>
  <si>
    <t>Diff (total) pre-76</t>
  </si>
  <si>
    <t>Diff (%) pre-76</t>
  </si>
  <si>
    <t>TPP post-75</t>
  </si>
  <si>
    <t>Diff (total) post-75</t>
  </si>
  <si>
    <t>Diff (%) post-75</t>
  </si>
  <si>
    <t>Alt (sum of retired, died, unclear, unlisted, NA, Journalist)</t>
  </si>
  <si>
    <t>S5</t>
  </si>
  <si>
    <t>S6</t>
  </si>
  <si>
    <t>Alternate path (sum of retired, died, unclear, unlisted, NA, journalist)</t>
  </si>
  <si>
    <t>Very straighforward about the need for increased enforcement</t>
  </si>
  <si>
    <t>Very straightforward about decreasing enforcement</t>
  </si>
  <si>
    <t>Why?</t>
  </si>
  <si>
    <t>Almost no questions about enforcement</t>
  </si>
  <si>
    <t>Same nomination as Kovacic. No real questions about enforcement</t>
  </si>
  <si>
    <t>Pro-Enforcement</t>
  </si>
  <si>
    <t>Is praised for having no connection to special interest. Promises to increase FTC enforcement through reforms to increase effectiveness and to make remedies more effective. Acknowledges criticism of the FTC, but says the agency can do more to become a better enforcer. Says she shares concerns about the increasing economic concentraiton in the US.
"The theory and the assumption of the antitrust laws is that competitive markets offer the greatest incentive for innovation and increased productivity and that individual consumers benefit in the long run from healthy and vigorously competitive marekts. These concepts are central to our country's social and political values. It seems to me that in addition to promoting consumer welfare and efficien- cy, competition is closely allied with our traditional principles of individual initia- tive, free association and the dispersion of economic power. In addition, competition is particularly important as a part of a long run national policy to control inflation. To the degree that there are to be exceptions to that general policy, they should, be made by Congress, not by regulatory agencies". 
"Senator PACKWOOD (R-OR). I am not saying that you can't live with it. I am just taking your statement, I am not comfortable with the possibility of a national economy dominated in the industrial sector by a few gigantic firms.
Ms. BAILEY. I'm not.
Senator PACKWOOD. If you are not comfortable, how are you going to get rid of your discomfort."
Is in favor of the continuing enforcement of the Robinson-Patman Act to protect small businesses, even if there should be a reassessment to ensure that case selection is less random. 
"I think that the antitrust laws are not laws of economics. They certainly have economic theories, and certainly economics is involved in their enforcement. But the antitrust laws are social, in my opinion. They express the social and political views of the way our people feel about the way this society ought to work."
And I am concerned about growing concentration which seems to be growing concentration for its own sake. And I can't tell from the economic data. On the one hand, it is alleged that there are severe
anticompetitive consequences from these mergers; on the other hand, many people say there are no anticompetitive consequences."</t>
  </si>
  <si>
    <t>Appointed as a trial lawyer to bring more cases to conclusion, increasing enforcement. However, was a defendant lawyer before joining the AAG--in particular a lawyer for Mobil Oil Co. that was under investigation. Promised to recuse himself.
Says that the priority is tough enforcement against price fixing, but that this should not prevent the DoJ from bringing other cases. Talks about bringing "better focused" cases in other areas.
Keeps repeating that he is not an expert into the topic, or would have to look further into the matter, general, evasive answers. 
IS EXPLCITILY AGAINST A REVOLUTION IN ENFORCEMENT:
"Senator Cochran: It may be time for us to take a completely new look, an innovative approach to the role of the U.S. Government in this area. I don't know
the answer. I am not an expert in this field. I just got up here, but having been in the Senate for almost a year now I am beginning to wonder whether we are spending a lot of time destroying the oppor- tunities that American business might have in the next 20 or 30 years to compete effectively with foreign interests by using old laws and for reasons which sound good, have political appeal, but which may not be really in our long-range national interest to pursue. What is your reaction to that? That is not much of a question, it is more like a speech.
(...)
LITVACK: With all due deference, Senator Cochran, I think I am comfortable with our laws and our methods of enforcing them. Maybe it is some- thing the Senate should consider, but based on my experience, I do not feel that it is appropriate or wise to support American business by keeping out competition or somehow limiting it or involving the Government more. I think antitrust is a compromise, a compromise between total chaos and a laissez-faire society and total Government control. It is finely balanced. I think we ought to keep it that way. I think we keep it that way by enforcing our laws. I am comfortable with where we are.
Senator METZENBAJMt. Don't you feel, Mr. Litvack, that the antitrust laws, really which were the offspring of a very distinguished Senator from Senator Cochran's party, John Sherman, really are the epitome of the free enterprise system; that free competition should be permitted to work and that when free competition doesn't work, we are really negatively impacting upon the whole concept of our system of eco- nomics and that I think it is fair to say one of the reasons I pride in chairing this committee is that I do believe that it should and can be used to strengthen this kind of Government, this kind of free enter- prise system and that too often we have interpreted as being somehow antibusiness, where I think every businessman in the Nation ought to be in here and enthusiastically supporting the strongest kind of anti-
trust enforcement, because although they might be hurt in 1 day or one case, but in the long run the free enterprise system is a far better
one when free competitive forces are permitted to work. 
Mr.LirVACK. I agree with you 100percent.
Senator MrTZEBA1J-. You are confirmed."</t>
  </si>
  <si>
    <t xml:space="preserve">An Economist, had been in the Reagan Government, taking care of de-regulation. Is appointed in part to diminish the "regulatory overkill" of the FTC, in particular in the areas of consumer protection and deceptive advertisement. Is the to help ensure that regulatoin helps small businesses. Good discussion on the focus of antitrust enforcement, with pushback from Senators from both parties on whether he would make FTC enforcement too weak and promoting "strong antitrust enforcement". Promises not to change tack in policy too much without consulting Congress first. Says that the Robinson-Patman Act is the law of the land, and that it would continue to enforce it. Is strongly oppose by Ralph Nader and others.
Says that the fTC has adopted a "unecessarily adversarial posture towards business" and that he will remedy that. However, most of the focus is on rulemaking on consumer protection. Very little on antitrust. 
Says FTC resources are restricted and we must ensure that we get the biggest bang for the buck in rulemakind and enforcement actions. Discusses lowering the budget for the FTC antitrust division, to privilege the DoJ.
Calls for a general review of antitrust enforcement in the US, but very generally to understand whether it is aligned with what Congress originally intended. 
Senator Danforth: "And you also believe that the whole matter of antitrust enforce- ment and the antitrust laws should be studied. I must say that that does not give me great encouragement that either you are going to be vigorous enforcer of the antitrust laws or that the administra- tion is committed to vigorous enforcement of the antitrust laws.
Some feel that the tone of the administration is to a much looser view of antitrust enforcement than has historically been the case. My own view is that if the administration is going to take the position that it wants to reduce the quantity of regulation-and I certainly support it, as you know,-in that effort-then we have to rely to even a greater extent on competition within the market- place to be a self-regulator. 
And so I have to tell you that I am not encouraged by what you are telling me, because it seems as though we are headed in the direction of not only less regulation but perhaps less competition as well or at least less policing of competition by this administration.
Have I read the situation wrong?
Dr. MILER. I think you have, sir. My position is that I'm very strongly in favor of enforcement of the antitrust laws. However, my reading is that the best enforcement is that which attacks the kinds of relationships that are anticompetitive in that substantial economic efficiency costs exist-in other words, consumers pay higher prices.
Now those are the kinds of antitrust violations that I would strongly prosecute. So I share the goal of the administration in firm and active enforcement of the antitrust laws. Where I was demurring, sir, was on the question of whether I am personally, as a scholar, absolutely confident that the most approriate arrange- ment for the public enforcement of the antitrust laws is the cur- rent one, with shared jurisdiction by the Department of Justice and the Federal Trade Commission.
Sir, I realize this is a very sensitive issue, but I am giving you my honest judgment.
Senator DANFORTH. I know you are. I just want to find out what your honest judgment is.
Dr. MILLER. Let me go on to say that the reason I believe that the Federal Trade Commission's mission in the antitrust area can be accomplished at lower funding has to do with the kind of cases that in recent years they have been pursuing. I would give less emphasis to so-called shared monopoly cases, less emphasis to pur- suing things on a "bigness is bad" thesis-not that "bigness is bad," but 'bigness is not good either." One should be neutral, it seems to me, on this question of bigness. Or if bigness itself is bad, that is something that the Congress should decide. I don't think it should be for the Federal Trade Commission to decide.
And I also believe that many of the Commission's activities in the vertical area have been misdirected. So, in summary, I think a number of the Bureau of Competition's efforts have been misdirect- ed. I would put more resources in the horizontal areas. And for those reasons I think the FTC could accomplish its antitrust mis- sion at a lower level of funding.
But I would surely come back to you, sir, when I had more knowledge of the funding needs of the Commission and recommend to you those views."
Question 1. What areas of antitrust enforcement would you emphasize and which would you de-emphasize?
Answer. Sound antitrust enforcement facilitates competition, increases economic efficiency, creates opportunities for entrepreneurs, and enhances consumer welfare. In general, I would emphasize cases that meet these goals and de-emphasize cases that are wide of the mark, or where the ultimate effects are highly uncertain. I should stress, of course, two things: (a) the Commission is a collegial agency, and decisions about which kinds of cases to bring are reflective of a majority view, and (b) each case that comes before the Commission must be judged on the merits.
Among the types of cases I would emphasize are: (a)-acquisitions by one competi- tor of another, where the result would likely be a substantial diminution in the competitive performance of the industry; and (b) agreements among competitors to limit competition with respect to price, quality of product or service, or markets in which output is sold. I would also be especially interested in cases in which govern- ment policy tends to lessen competition.
Types of cases I would de-emphasize include: (a) those based solely on attacking concentration without regard to evidence concerning industry performance; (b) cong- lomorate mergers, where it is not likely that the competitive performance of direct competitors would be impaired; and (c)vertical practices, except those diminishing competition among direct competitors.
I want to emphasize my commitment to enforcing the nation's antitrust laws. My criticisms are directed not to antitrust enforcement per se, but to the relative emphasis the Commission has recently given to different types of cases.
Question 8. What are your views in regard to the Robinson-Patman Act? Do you believe Robinson-Patman enforcement could be made more effective or should it be repealed or amended? If so, please explain.
Answer. The I binson-Patman Act is the law of the land, and I would enforce the laws entrusted to the Commission. Of course, the Commission should act to secure maximum public benefit from the resources that Congress appropriates. With-Rob- inson-Patman Act enforcement, this means pursuing cases in which an anticompeti- tive effect exists and in which the Commission is likely to prevail.
Moreover, I believe that a reduction in the rhetoric regarding the Act is appropri- ate for both its supporters and opponents; instead, the focus should be on.careful analysis and gathering of evidence. If confirmed, I will study the Act's effects, both on businesses and on consumers, and shall report such findings to Congress.
</t>
  </si>
  <si>
    <t>"Dr. DOUGLAS. Right. Nothing could be farther from the truth. I tried to stress that in my opening statement. The mission of the Federal Trade Commission is to insure the effectiveness of competi-
tion in the marketplace. The reappraisal of direct regulation which I and many other economists have done in the last 10 years has, I think, placed more reliance on competitive forces, and it is the mis- sion of the Federal Trade Commission to insure that these competi- tive forces do in fact operate for the benefit of consumers.
So I am very interested in vigorous enforcement of the FTC mandate, that consumers not be deceived, that there be vitality and competition in the marketplace, that markets not be monopolized, that horizontal conspiracies should be detected and vigorously prosecuted. The mission of the FTC is very important and I see no de- sirability in diminishing its role."
Senator FORD. Generally, is there anything about current anti- trust policy at the FTC and Justice that you do not like or would do differently? Can you tell me what and why?
Dr. DOUGLAS. Well, Senator, I think it is premature to say what Justice or FTC is doing wrong. In terms of the level of activity, I think that is understandable not as a decreased commitment to antitrust enforcement, but certainly in the case of the FTC a reorientation of the style and the approach.
As to the other developments that have occurred that I am aware of, there has been a Department of Justice merger guide- lines revision and a new merger guideline revision by the FTC. I have briefly looked through both documents, and I think they are substantial advances. They are bringing merger policy up to the forefront of our current economic knowledge of the way markets operate.
More discussion on whether he is a Democrat or Republican than on substantive issues.
Question. What areas of the FTC's antitrust enforcement authority would you em- phasize and which would you deemphasize? In your answer, please specifically ad- dress enforcement in the areas of conglomerate and vertical mergers, vertical distri- bution restriction, resale price maintenance, and predatory pricing.
Answer. If confirmed, I would encourage the Federal Trade Commission to em- phasize enforcement activities in areas in which there is substantial consumer injury and therefore a strong likelihood of consumer benefits from FTC action. In my judgment, as an economist, the areas with the greatest potential for injury to consumers and to economic efficiency are the acquisition and exercise of monopoly or market power and the exercise of market power through horizontal conspiracies. The potential extensiveness of consumer injury in these areas is vast and the re- sources of the FTC could usefully augment the strained resources of the Department of Justice and the State Attorneys General in detecting and prosecuting these abuses. As an example, the Department of Justice and the State Attorneys General are currently prosecuting pervasive bid-rigging conspiracies by highway contractors invoving actual monetary injuries in the billions of dollars. The FTC might employ its resources and expertise in detecting and prosecuting similar conspiracies.
The Federal Trade Commission should encourage vigorous price competition but must also be alert to the detection and prosecution of predatory pricing activities that are designed to acquire monopoly market power. Since administration of preda- tory pricing jurisdiction can be a two-edged sword, it may be beneficial for the Fed- eral Trade Commission to develop guidelines incorporating economic principles in this area.
The pace of conglomerate and vertical mergers appear to have abated somewhat and in many instances, contrary trends are appearing. The FTC should continue to monitor conglomerate and vertical mergers to ascertain any threat to the vitality of competition in the economy. Particular attention should be focused on acquisitions in highly concentrated markets in which vertical or conglomerate mergers may injure competition by removing potential competition or foreclosing markets to other competitors. In my judgment, these types of mergers currently pose less of a threat of injury to competition and economic efficiency than horizontal mergers and should receive commensurately less emphasis.
Injurious vertical restraints are usually manifestations of market power possessed by firms in a horizontal sense. The Commission should trace back instances of verti- cal restraints to their source and where possible, pursue remedial action at both levels. Thus, I think that enforcement emphasis in vertical restraint should be in those areas where economic factors suggest that the violation poses potentially sig- nificant injury to consumers. For example, retail price maintance violations that are linked to, or might engender, horizontal price fixing conspiracies should receive more attention than technical violations in an otherwise highly competitive market- place.</t>
  </si>
  <si>
    <t>Short Summary</t>
  </si>
  <si>
    <t>Openly pro-enforcement</t>
  </si>
  <si>
    <t>Conflicting statements</t>
  </si>
  <si>
    <t>Openly against enforcement</t>
  </si>
  <si>
    <t>Mixed</t>
  </si>
  <si>
    <t>Mixed statements</t>
  </si>
  <si>
    <t>Cannot say</t>
  </si>
  <si>
    <t>Not relevant, brief discussions</t>
  </si>
  <si>
    <t xml:space="preserve">Nomination lasted 25 minutes: "I am afraid we are going to be interrupted this morning, but if we are lucky we will be able to proceed quickly. At 10:30 Senators have been asked to join a joint session of Congress to receive the President of the Feral Republic of Germany."
Emphasizes horizontal restrictions and horizontal mergers, but says that the Commission should enforce the laws, including against vertical practices, price discrimination etc. 
"Should you and your colleagues see fit to confirm my nomination, I pledge to vigorously pursue the enforce- ment of those laws."
Question 2. What areas of present FTC activity do you believe should be given the highest priority? Please specify the reasons for your choice.
Answer. Efforts to ferret out and prosecute cartel activity ought to be given the highest priority. Horizontal merger activity also should receive special attention. Emphasis ought also be placed on advising organs of federal, state and local govern- ment with reference to legislation and administative regulation which poses an anti- competitive impact. In this sense, the Commission could pls'.y an increased pro-com- petition advocacy role.
Question 8. Are there particular FTC activities that you believe should be redi- crected or discontinued? Please specify.
Answer. I do not believe there are particular Commission activities that should be redirected or discontinued. (I am, of course, unaware of nonpublic matters currently before the Commission and cannot therefore comment on them.)
Answer. In general, I firmly believe that the Commission must enforce laws which
Congress by statute has charged it to enforce, even if individual Commissioners might disagree with the underlying merit of the statute. Given finite resources, Commissioners must use discretion in the selection of particular cases in order to maximize consumer welfare. With reference to your particular questions:
(a) I would not emphasize the Commission's focus on conglomerate and vertical mergers beyond that which exists at the present time. Given the finite resources available to the Commission, the public is better served by focusing enforcement at- tention on horizontal mergers. That is not to say, however, that the Commission ought not prosecute conglomerate and vertical mergers in appropriate cases.
(b)I cannot generalize about vertical non-price restrictions. The phenomenon is complex and casesought be evaluated on an individual basis. I am concerned about vertical non-price restrictions when such restrictions are initiated at the behest of a buyer cartel. Likewise, such restrictions, when imposed by a seller facing little or minimal competition, may also warrant increased emphasis.
(c)As with vertical non-price restrictions, cases must be evaluated on an individu- al basis. I would emphasize enforcement attention where, because of the competitive nature of the market, resale price maintenance has the greatest impact on consum- er prices.
(d)The possibility of confusing predation with vigorous competition is sufficiently high that great care must be taken in the selection of Such cases. Moreover, the evi- dence seems to suggest that cases where predation can be established are sufficient- ly rare that substantial enforcement resources might be more properly directed at conduct which occurs far more frequently and which is clearly injurious to consum- er welfare, e.g., horizontal price fixing. Nonetheless, I would support enforcement action in appropriate cases where evidence of predation exists.
(e) The Commission is charged with the principal public responsibility of enforcing the Robinson-Patman Act. I understand from public addresses that the Commission has several such investigations currently underway. I support a continuation of Commission law enforcement in this area.
</t>
  </si>
  <si>
    <t xml:space="preserve">Emphasizes horizontal restrictions and horizontal mergers, but says that the Commission should enforce the laws, including against vertical practices, price discrimination etc. </t>
  </si>
  <si>
    <t>Opening statements by Senators cricitizing lack of enforcement.
Promises strong enforcement. Says something about efficiencies. Very general statements</t>
  </si>
  <si>
    <t>Promises strong enforcement against RPM and other practices such as vertical, as well as continuing the strong focus on cartels and horizontal restrictions. Gets a lot of pushback for weak enforcement against RPM
"Senator SPECTER. All right. Thank you, Mr. Ginsburg.
Since 1981, the Antitrust Division has focused substantial atten- tion and resources on horizontal restraints of trade, which are agreements among direct competitors. Examples of these restraints include the numerous bid-rigging cases brought by the Department of Justice. In your view, is it appropriate to continue to place the emphasis of antitrust enforcement on price fixing and other agreements among direct competitors?
Mr. GINSBURG. Senator, I think that the emphasis given to hori- zontal activities over the last 4 years has been appropriate, but it is also important to bear in mind that it has not been the exclusive focus of activity within the Department. Horizontal price-fixing cases have received a great deal of atten- tion, and appropriately so. The number of criminal cases brought each year in the last 4 has been quite high; the number of convic- tions of individuals and corporations also very high. At the same time, the Department has concerned itself with ver- tical activities in the form of issuing vertical restraints guidelines, as it did recently, and in investigating complaints of resale price maintenance as they are referred to the Department. I think that both horizontal and vertical activities are receiving appropriate attention and I would propose to continue to do just that if I am confirmed."
"I think the reason is fairly straightforward. The activity of resale price maintenance is unlawful where it is conducted through a ver- tical agreement and there is evidence that goes beyond mere dealer complaints about price cutting by some other dealer. That is the recent holding in Monsanto.
A manufacturer that wants to maintain resale prices, however, can, under the Colgate doctrine, unilaterally terminate dealers that discount its products. And a firm that is well-counseled should find it relatively easy to accomplish its objectives without, in fact, violating the law. If it were to engage in the unlawful activity, it would have-to do so in combination with a dealer so someone would be aware of its activities, and the threat of treble damages certainly deters that sort of thing from happening very frequently."
"With respect to cases decided according to the rule of reason, however, I think that treble liability is questionable, and in some cases quite inequitable. Moreover, the threat of treble damage liability for openly engaging In business conduct that may later be held unlawful, notwithstanding a good faith effort to abide by the requirements of the law, undoubtedly deters procompetitive business arrangements, to the detriment of our economy."
Metzenbaum Statement: "Now, President Reagan's first nominee to enforce the antt st laws, William Baxter, took the position that he simply was,_ ot going to enforce laws, such as the per se prohibition on vertical pri- cefixing, with which he personally disagreed.
The next nominee, Paul McGrath, publicly stated that he would enforce these laws and abide by the Supreme Court's per se rule. Although the record shows no cases actually brought, I. thought that, Mr, Ginsburg, we ought to have you on the record concerning your position with respect to vertical pricefixing."</t>
  </si>
  <si>
    <t xml:space="preserve">Metzenbaum openly complains that nominees are lying during their nomination hearings. 
Says he is pro strong enforcement. Says that he will enforce the laws as stated, including against vertical price restraints. Generally is in favor of focus against price fixing. </t>
  </si>
  <si>
    <t>"Senator FORD. Do you believe that small businesses are entitled to the protection of the antitrust laws and the Federal Trade Com- mission Act by enforcing the law against unfair competition and predatory acts by larger, more powerful competitors?
Mr. OLIVER. Well, Senator, I think that those laws should be enforced. Just exactly what the effect is in any particular case is hard to say. I think that the laws should be enforced. I think it is prob- ably hard to say always how the chips fall when the law is en- forced as it is written.
Senator FORD. But you do believe that small business is entitled to the protection of antitrust laws and the Federal Trade Commis- sion Act by enforcing law?
Mr. OLIVER. Yes, sir. I believe the small businesses are as much entitled to it as any other business is entitled to the protection of the law."
Question . In light of the recently ordered sequestration of budget resources pur- suant to the Balanced Budget and Emergency Deficit Control Act of 1985, are there particular FTC activities that you believe should be redirected or discontinued? Please specify.
Answer 3. I have not studied the FTC's budget, and am therefore unable to say
how funds might be redirected, or which functions, if any, might be discontinued. Prosecutions have two functions: to punish law violators, and to deter others from violating the law. If there were an area where compliance with the law were very high, and the deterrence value of prosecuting therefore low, it probably would not make sense for the Commission to deploy substantial resources in that area.
Answer 6. As I mentioned in response to question 2, I believe that deliberate, con- scious efforts to undermine the competitive working of the market have the most potential for mischief in the economy, and should, consequently, be more carefully scrutinized by the T than activity in other areas. While the Commission Is obli- gated to enforce all the laws under its jurisdiction, I believe modern scholarship sug- gests that all five of the economic practices addressed by this question may be less harmful or more beneficial to consumers than previously thought, at least in some areas.
(a) Conglomerate and vertical mergers probably do not need to receive more em- phasis than they have in the past few years. While they should, of course, not be ignored, there are other areas of economic activity-horizontal mergers, and cartel- like behavior-where consumers' well-being is at greater risk.
(b) Vertical non-price restrictions are now subject to rule of reason scrutiny. That does not mean that all such restraints are considered to be harmless. Nevertheless, they should be handled on a case-by-case basis.
(c) Resale price maintenance, on the other hand, is illegal per se, and the Commis- sion is obligated to enforce the law.
(d) The difficulty with enforcing the law with respect to predatory pricing is in determining what the appropriate price is below which a price becomes predatory. One man's predatory pricing is another ran's aggressive discounting. In prohibiting the former, great care must'be taken not to deter the latter.
(e) As with predatory pricing, it is sometimes difficult to tell what is a proper price and what is a discriminatory price. Selling in bulk or the cost of transporta- tion may affect price, and it is important not to deter lower prices when they are appropriate.</t>
  </si>
  <si>
    <t xml:space="preserve">
"Senator FORD. Thank you, Mr. Chairman. Mr. Strenio, I will ask you basically the same questions I asked Mr. Oliver. Do you believe small business is entitled to the protection of the antitrust laws and the Federal Trade Commission Act by enforcing the law against unfair competition and predatory acts by larger and more powerful competitors?
Mr. STRENJO. Senator, yes, I do think they are entitled to that protection and I think that the basic reason why it is important for them to receive that protection is that in many cases small businesses are the businesses that are providing the cutting edge Df competition in particular industries.
Without protection against unfair practices or against predation, it is the consumers that would ultimately lose out if the larger companies were able to exercise market power, raise prices or reduce output.
The difficulty, of course, for us is carefully separating out those instances where a larger, more powerful company is behaving in an anticompetitive fashion and exercising unfair tactics from those instances where what that company is doing is vigorously compet- ing to the benefit of consumers. And that is something that we have to pay very careful attention to, to make sure that we do not
inadvertently hurt consumers when we are trying to help them. But I have no reservation whatsoever in saying to you that small businesses are very much entitled to protections that are on the
books. And I will do my very best to enforce those laws."
Question 2. What areas of present FTC activity do you believe should be given the highest priority? Please specify the reasons for your choice.
Answer. The highest priority should be given to activities that have the greatest potential benefit to consumers. In the antitrust area, this means the Commission constantly must be on the alert for illegal actions such as collusion, predation or other conduct likely to harm consumers by reducing industry output and raising prices. In addition, the FTC also must carefully review proposed mergers and joint ventures, and also vertical restraints, to ensure they are in accord with the law and not likely to result in anti-competitive behavior to the detriment of consumers. In the consumer protection area, the FTC should put instances of consumer fraud and deception at the top of the list, with the highest priority for those activities aimed at the most vulnerable and disadvantaged groups in our society. The goal, of course, should be to encourage the dissemination of truthful information which will benefit consumers and the vast majority of honest businesses alike. Finally, the Commission must also bear in mind that "an ounce of prevention is worth a pound of cure," and accordingly continue its various programs to help educate the public and businesses regarding consumer rights and to share FTC expertise with other governmental bodies regarding the competitive and consumer welfare implications of particular marketplace restrictions.
"Question 6. What areas of the FTC's antitrust enforcement authority would you emphasize and which would you deemphasize? Why? In your answer, please specifi- cally address enforcement in the areas of: (a) Conglomerate and vertical mergers (b) Vertical non-price restrictions; (c) Resale price maintenance; (d) Predatory pricing; and (e) Price discrimination.
Answer. In providing my current thinking about the relative priorities that the FTC should accord to various types of antitrust enforcement, I want to emphasize my view that the Commission has a duty to enforce all antitrust laws. Because the FTC, like all agencies, has limited resources, it makes sense to target those re- sources first on the most important violations. In my view, the greatest overall po- tential for harm to consumers is found in horizontal collusion (i.e. agreements to reduce competition among direct competitors) and in illegal efforts to acquire and exercise market power (such as through predation or the transfer of market power upstream or downstream through the use of vertical restraints). Of course, specific enforcement matters must be decided on their own merits, and these general princi- ples in the abstract must adapt to the specific circumstances of factual cases. Con- gress has rightly charged the FTC with protecting consumer welfare by policing the operation of a vigorously competitive marketplace, and I am committed to uphold- ing that responsibility. Regarding the specific areas mentioned in the question:
(a) Conglomerateand vertical mergers. These types of mergers seem less question- able on the surface than horizontal mergers. Nonetheless, the FTC should still care- fully review them, particularly when highly-concentrated markets are involved and the proposed merger may remove potential competitors or foreclose entry by new competitors.
(b) Verticalnon.pricerestrictions,and(c) Resalepricemaintenance. Both forms of vertical restraint can harm consumers by restricting competition rather than pro-
moting it. As a general matter, I think they are most likely to be harmful when they are "transmission mechanisms" for horizontal market power. Accordingly, top priority should go to violations where the restraint involves collusion among com- petitors for the purpose of price-fixing or foreclosing access to a market by competi- tors.
(d)PredatoryPricing.The FTC has a particularly difficult task in this area. The Commission must act forcefully against predatory pricing to prevent the acquisition of market power. Yet the Commission must also make sure it does not mistakenly act against price reductions that are merely the result of vigorous competition which is to the benefit of consumers.
(e)Price Discrimination.The FTC clearly has a role to play here in enforcing the existing laws against price discrimination. However, prior to deciding the amount of
resources to assign to this area, I would like to review the Commission's non-public enforcement file to gain a better sense of the relative prevalence and impact of price discrimination at present."</t>
  </si>
  <si>
    <t>Very generic statements. Says that priority should be price fixing but not much more.
Some mentions in written questions that the focus should be on enforcing vertical infringements, etc. in a case-by-case adjudication</t>
  </si>
  <si>
    <t>Promises to protect small businesses and enforce laws vigorously. Multiple statements in this direction</t>
  </si>
  <si>
    <t>Metzenbaum:" In March, I asked the Antitrust Division how many times the politically appointed chiefs overruled the recommendation of career staff attorneys to oppose a merger. The Division identified 10 such occasions during this administration. 
In other words, if the Division had followed its own staff's advice, there would have been 38 percent more challenges to mergers under the Hart-Scott-Rodino pre-meiger notification system. I must say, frankly, that I am shocked that the administration sided with corporate counsel over its own staff in these cases, all of which pre- sented clear violations, not according to the Chair, but according to
your own staff under the Department's own guidelines."
"Assistant Attorney General McGrath had a very good sense and a very great deal of experience in terms of litigation, and it was his judgment that this was simply not a case that could be won by the Division, that it was a very close case. It was close, when you added it up, and took all the other factors into consideration as to wheth-
er it constituted a violation.
But he was concerned, and I think he concluded that it would have been futile, given those problems, to try to litigate the case and stop the merger. I think that certainly those are factors that one has to take into account, and despite the view of some others that we ought to proceed with the litigation even if we lost, be- cause we felt that it would be worthwhile and that there was a
problem with this merger, he had to make the call."
Mr. RuLu. Yes, sir. That is correct.
Senator METZENBAUM. So that was the only resale price mainte-
nance case that was filed during the last 6 years?
Mr. RuLE. That is right. There have been none filed since Bill
Baxter's time, or since---
Senator METZENBAUM. There have been what?
Mr. RuLE. There have been none filed since Sandy Litvack's
time. Let me put it that way.
Senator MErZENBAUM. Yes. And resale price maintenance has to
do with the fact that the manufacturer tells the retailer at what price he has to sell the product, or she has to sell the product; is
that right?
Mr. RuLE. That is right. Yes, sir.
Senator METZENBAUM. So it is a matter of major concern to the consumers of this country; would you agree to that?
Mr. RuLE. There has certainly been a great deal of concern ex- pressed. That is true. Yes, sir.</t>
  </si>
  <si>
    <t>Says he is pro-strong enforcement, but that courts are cutting back on the ability of the DoJ to block mergers, etc.  Gets pushed a lot about increasing enforcement of the law</t>
  </si>
  <si>
    <t xml:space="preserve">Promises strong enforcement in civil and criminal areas. However, also says he agrees with the changes promoted by the Supreme Court in antitrust. Same trend on generic answers.
</t>
  </si>
  <si>
    <t xml:space="preserve">"In my antitrust practice, I nave been substantially involved in litigation on behalf of plaintiffs as well as defendants. I have increasingly appreciated the importance of case-by-case litigation to the direction of antitrust law. Therefore, if confirmed, my first goal will be to promote the most effective, efficient law enforcement program possible, in both the criminal and civil fields. For example, I intend virgorously to enforce the merger guidelines. In the criminal law area, the Division's efforts to uncover and prosecute price fixing and bid rigging in government procurement merit increased support."
"I believe strongly in the important role antitrust must exert as a cornerstone of the American economy and as a force for public benefit. If confirmed, I will make every effort to support strong and efficient enforcement of the antitrust laws. The Department of Justice's antitrust enforcement currently takes international competitive considerations into account. For example, the 1984 Merger Guidelines weigh import competition in defining the relevant market and assessing entry."
"Senator METZENBAUM. I would just ask you if you would care to address yourself to the comments that I made at the opening about antitrust being part and parcel of a free enterprise system, free competition. Do you agree, disagree, or have any comments with respect to them?
Mr. RILL. I totally agree with that comment, Mr. Chairman. I think that antitrust is, as I said earlier, a cornerstone of the Amer- ican economy. As one Supreme Court decision characterized it, it is the magna carta of our economic system. I agree with you, in that I don't think that antitrust is a liberal or a conservative ethic. I think it is a broadly based national con- sensus, a total-spectrum aspect of our legal system, of our economic system, and I think it is one area where there is a true national support, a true national consensus for antitrust. And if confirmed, I intend to do the best that I can to foment and enhance that consensus."
"So, that may be a long way of saying, Senator, that-which I guess is a safe thing for a would-be Assistant Attorney General to say-that I concur certainly in the thrust of the Supreme Court antitrust decisions that have occurred in the last, certainly, two decades."
"Senator METZENBAUM. From 1978 to 1980, the enforcement agen- cies reviewed an average of 925 mergers a year under the Hart- Scott-Rodino premerger notification program. The Department of Justice challenged an average of nine mergers a year during those years of the Carter administration.
During the Reagan administration, the agencies reviewed nearly twice as many mergers every single year, and yet the Justice De-
partment averaged only six merger cases challenged per year. Frankly, that is a pretty pitiful record, particularly in view of the fact 1988 may go down in history as the year of the mega- merger. Mergers and Acquisitions Magazine reports that 1988 broke all records for the number of multi-billion-dollar deals and
for the total amount, of money spent on mergers.
The question that I have for you is very simple, very blunt. Do
you expect to be more aggressive in challenging mergers than your predecessors?
Mr. RILL. Mr. Chairman, I cannot answer that question with re- spect to the actions of the predecessors because I don't know that a numbers game is-and I am not suggesting you are playing one-is
something that can tell the total picture of merger enforcement.
I can only answer as I answered before that I respect the guide- lines. I think the guidelines provide an excellent blueprint for merger enforcement. I intend to enforce the guidelines, and I cer- tainly intend to rely with full respect on the staff's recommendations in connection with merger analysis."
"Senator METZENBAUM. The 1990 budget request for the Antitrust Division contains a reduction of another five staff positions. Since 1980, the number of staff attorneys in the Division has been re- duced 60 percent. During that same time, merger filings have in- creased 300 percent. In addition, the Division has over 100 pending grand jury investigations.
I do not have to tell you that that is a dangerous trend. It is im- possible to conclude that the shrinking number of staff' makes no difference in the number or scope or enforcement activities by the Division. I do not know whether you are actually on the job-you are not on the job at all?
Mr. RILL. No, I am not on the job, Senator.
Senator METZENBAUM. Well, from the outside, do you feel that
the antitrust enforcement is suffering from a lack of resources?
Mr. RILL. Senator, as you indicated, I am not on the job. I do not think I could answer that question intelligently or in any detail, without having some hands-on feel for what the Division's work
powers are, what the budget constraints are, what the actual prior- ities that have been established, the on-going projects involve.
I think that is obviously a question that is going to be the priori- ty of anyone that heads the Division, to make an assessment of whether the work power and budget resources are available for the Division to accomplish its mission."
"Senator METZENBAUM. The Chicago School basically believes that predatory pricing could not exist, that it was irrational for a com- pany with a high-market share to lower prices in order to drive competitors out of the market. I disagree, because I have seen it in the real world, not at the University of Chicago. Big companies are
willing to lower prices in the short term and force certain smaller competitors out of business. When they do, prices go up. Do you have any thoughts with regards to predatory pricing?
Mr. RILL. I disagree with the Chicago School, if that is indeed the Chicago School's position, that predatory pricing cannot exist. I think there are market configurations where entry is impeded or barred, more properly, where a company is particularly dominant in the market, where it could price below variable costs in the hope of driving out competition and, because of entry barriers, would have an opportunity to recoup its losses, under those circumstances I think predatory pricing could be a very viable, logical competitive rationale.
So, no, I do not think predatory pricing never exists. I think that the-standards that have evolved from the Harvard School, if you will, of Orina and Turner, that have been adopted in a greater or lesser degree by a number of court decisions, set out some in-gener- al reasonable ground rules. But I think the law is that predatory pricing under certain circumstances is a violation of section 2 of the Sherman Act, and to the extent that anybody disagrees with that, I think they are simply not attuned to what the state of the law is.
</t>
  </si>
  <si>
    <t xml:space="preserve">Says it is in favor of strong enforcement. Says that the priority should be price fixing and horizontal mergers. However, also says that vertical relations and others must be carefully scrutinized for potential harm. </t>
  </si>
  <si>
    <t xml:space="preserve">
Question 3. What areas of present FTC activity do you believe should be given the highest priority? Please specify the reasons for your choice.
Answer 3. While no area of the FTC's responsibilities should be ignored, its resources should be concentrated on practices most likely to injure consume-s. The greatest attention should be paid to horizontal mergers and practices facilitating cartel-like behavior because they are most likely to adversely affect price, product availability and the health of the free-market economy. In both the antitrust and consumer protection areas, the FTC should continue to share its expertise and to maintain an active and current consumer education program. Vigorous action against prevalent and potentially prevalent fraudulent activities threatening substantial consumer injury, and continued vigilance regarding deceptive and unfair advertising, should remain highest priorities.
Question 4. In light of budgetary constraints, are there particular FTC activities that you believe should be redirected or discontinued? Please specify.
Answer 4. The answer to this question requires examination of the FTC's workload and actions already taken in response to budgetary constraints. Until I can carefully study the Conmission's programs in detail, it would be premature to offer specific suggestions. In general, I know well from my experience at the Postal Rate Conmmission that setting priorities is demanding but absolutely critical. For an agency with jurisdiction as broad and diverse as the FTC, the selection of the most effective set of activities requires great discipline. I recognize the crucial role the Chairman must play in the budget process.
Answer 7. The Commission must enforce all the laws over which it has jurisdiction. Of course, efficient use of resources requires that the most
serious tasks be given priority. For example, activities adversely affecting competition that are highly prevalent in the marketplace, or those that cause significant harm to the consumer and the economy deserve the highest enforcement priority.
Of the specific problem areas mentioned, I would begin '.)y distinguishing between those that are or are likely to be anticompetitive in one way or another, and those that use the classical techniques of legitimate price competition for anticompetitive ends. In the first group I would put horizontal mergers, and some vertical price restrictions. For conglomerate and vertical mergers, the statutory test is the same as for horizontal ones between direct competitors; that is, whether the merger tends to lessen competition or promote monopoly. The analysis of vertical and conglomerate
mergers is more difficult, though, since it is not so clear how competition is affected. The argument sometimes takes the form of inquiring whether they
can, or in fact do, tend to enhance efficiency. Conglomerate and vertical mergers thus have to be looked at attentively on a case-by-case basis. Resale price maintenance is illegal per se, and effective enforcement of the law as it now stands requires recognition of existing court criteria for this violation. Vertical non-price restrictions are to be judged by the rule of reason test, requiring proof of net anticompetitive effect before allegations of illegality can be established. I am aware that there is considerable interestinlegislativelymodifyingtheSharpandMonsantodecisions' definition of resale price maintenance, and that S. 1249 calls on the FTC to report twice yearly on its resale-price-maintenance related activities. As the Kirkpatrick Committee Report noted, the distinction between procompetitive and anticompetitive vertical restraints is difficult to draw. Nonetheless, I agree with that Report that the FTC may be able to provide some useful
guidance in this area.
Predatory pricing and, in some instances, price discrimination present analytical challenges since (i)they use what in general is a procompetitive mechanism -- price cutting -- to gain anticompetitive ends in the longer run, and (ii) they require analysis of the costs of production. My experience at the Postal Rate Commission has shown that determination of costs of production can be quite difficult, controversial, and time consuming. To judge from published decisions, the courts have experienced similar problems
in antitrust cases. Nonetheless, the FTC must distinguish between predatory practices that harm the consumer and robust competition which enhances
consumer welfare. This may entail looking generally at the affected market, because whether a practice is properly deemed to be predatory pricing or vigorous price competition can turn on the presence of entry barriers, or other anticompetitive factors. Again, I note that Congressional interest in this problem is expressed in S. 1249; Sec. 14(a) of the bill requires semiannual reports on FTC activities with respect to predatory pricing.
Question 14. What is your view of the importance of the Robinson-Patman Act, and the FTC's role in enforcing that Act?
Answer 14. The Robinson-Patman Act empowers the FTC to proceed against unlawful price discrimination. Discrimination unjustified by cost, or certain other defenses, may injure competition and promote monopoly power. I
recognize that substantial controversy has arisen about enforcement of the Robinson-Patman Act. Nonetheless, the FTC is charged with enforcing the law and must give careful consideration to allegations of anticompetitive pricing practices. The Commission must be particularly careful to apply the Robinson- Patman Act in ways that will not hamper legitimate price competition. As I noted in response to Question 7, although the necessary determination of the cost of production may bt very difficult, the Commission must undertake analyses to distinguish as best it can between pricing practices that cause consumer harm and those that foster competition and hence consumer welfare.</t>
  </si>
  <si>
    <t>"2. What areas of present FTC activity do you believe should be given the highest priority? Please specify the reasons for your choice.
Due to the responsibilities imposed under the Hart- Scott-Rodino Improvements Act, in the antitrust area, merger enforcement must necessarily receive the highest priority. Moreover, many have urged the importance of presenting a visible response to public concern over the recent trend toward numerous and large mergers. Further, the implications of merger enforcement vis-a-vis the international competitiveness of American business must be a vital consideration. As a related matter, serious attention must be focused on enforcement efforts against parties who attempt to evade the requirements of the Hart-Scott-Rodino Act.
In the area of consumer protection, the primary focus must necessarily be on cases of egregious fraud, particularly those that transcend state boundaries, such as telemarketing fraud. Continuing to refine clear standards to govern deceptive advertising is crucial, in order to provide business with some predictability and enhanced ability to comply with the dictates of law.
"3. In light of budgetary constraints, are there particular FTC activities that you believe should be redirected or discontinued? Please specify,
The higher priorities on resources are the areas outlined in response to Question 2 above. I would be loathe to recommend any discontinuation of existing activities in the absence of an in-depth study of the agency's functions and budget, including lengthy consultation with the agency's budget staff. Generically, I would recommend redirecting resources from whatever activities there may be, if any, that are not clearly founded in the agency's statutory mandate."
6. What areas of the FTC's antitrust enforcement authority would you emphasize and which would you deemphasize? Why? In your answer. please specifically address enforcement in
the areas of: (a) conglomerate and vertical mergers; (b) vertical non-price restriction; (c) resale price maintenance; (d) predatory pricing; and (e) price discrimination.
In light of the resource constraints that the FTC is currently experiencing, as a general principle, enforcement should be concentrated where the best cases can be brought, in terms of the evidence available and the likelihood of success in the courts; and where the potential injury in the absence of an enforcement action is the greatest. This would apply equally to mergers, vertical restrictions, monopolization, and price discrimination. 
Within these parameters, as previously indicated, horizontal merger enforcement should take the highest priority in light of the potential for anticompetitive
results, and the perceived need for demonstrative action toallay wide-spread public concern. Potential injury isfrequently more difficult to prove in cases of conglomerate and vertical mergers; nevertheless, where appropriate cases are identified, such as mergers used as a vehicle for other anticompetitive- activity or  to frustrate new entry into a particular market, action may be warranted.
In the area of vertical restraints, the recent recommendation by an American Bar Association Task Force advocating repeal of the Department of Justice Vertical Restraints Guidelines provides an opportunity for reinvigorating debate and reevaluating the proper role of the federal government in this area. Many vertical non-price restrictions are now governed under the rule of reason, making cases more complex and costly to pursue. However, where such restrictions are appropriately subject to challenge, they ought to be brought. Under the Supreme Court decision in the Dr. Miles case, resale price maintenance is per se illegal, and the general consensus seems to be that that should continue to be the case; accordingly, cases should be brought where the burden of proof can be met, particularly where the activity facilitates horizontal collusion.
Predatory pricing cases are frequently viewed as being complicated by proof problems, definitions of "cost," and the attitude of the courts as expressed in the Matsushita case.
Nonetheless, such allegations should be investigated and pursued where appropriate, particularly where there is evidence of an attempt to monopolize. Finally, with respect to price discrimination, appropriate cases should be brought; but, the goal should be to avoid "chilling" legitimate competitive efforts. In particular, recent trends in private litigation in this area might provide some insight into how resources can be used most effectively.
13. What is your view of the importance of the Robinson- Patman Act. and the FTC's role in enforcing that Act?
Pursuant to liaison procedures established between the Department of Justice and the Federal Trade Commission, enforcement of the Robinson-Patman Act is left to the Commission. The Act has been viewed as an important tool for the protection of small business, and should be used in appropriate cases. However, the burgeoning complexity of these cases may make them difficult to bring at a time of declining resources. A review of private litigation in this area should guide the Commission in its efforts to appropriately allocate resources for this responsibility.</t>
  </si>
  <si>
    <t>Says Merger enforcement requires the highest priority.
Fascinating exchange about case selection with Senator Ford.</t>
  </si>
  <si>
    <t>Law firm (Arent Fox)</t>
  </si>
  <si>
    <t>"From what I have learned about the ongoing enforcement activities of the FTC, the Commission's resources are stretched to the limit in order to address its broad jurisdiction. Since the Commission's merger enforcement must receive top priority because of the strict time deadlines in the Hart-Scott-Rodino Act, non-merger enforcement may have received less attention due to past reductions in resources.
The ABA's Kirkpatrick II Report noted that the Commission has a special role in non-merger enforcement activities because of its jurisdiction under Section 5 of the FTC Act, particularly in the areas of single-firm conduct and collusive activities that do not rise to the level of price-fixing. Because these areas are developing, I cannot speculate on where they will lead us, but I am willing to explore them to determine whether enforcement action in these areas would be economically sound and benefit consumers."
"SOME ARGUE THAT U.B, ANTITRUST LAW PLACES UNNECESSARY BURDENS ON THE ABILITY OF US. FIRMS TO COMPETE.
(A) WHAT ARE YOUR VIEWS ON THIS ISSUE?
Antitrust enforcement necessarily places some burdens on businesses, just as citizens are "buirdened" by the legal restrictions against thieving and unsafe driving. One example is the statuatory requirement that large mergers be reported in advance to the Justice Department and the FTC. However, business generally recognizes that enforcing the antitrust laws leads to a level playing field where unfair competition is not allowed. Therefore, business has generally encouraged such government activity."</t>
  </si>
  <si>
    <t>Says it is essential to ensure strong enforcement, and also focus on merger review, but also on single-firm conduct.
Very short nomination hearing.</t>
  </si>
  <si>
    <t>Senator Bryan: “As many of you in this room are aware, the philosophies of indi- vidual Commissioners about their appropriate role has varied greatly over the years. During the prior administration, in the opinion of many, the predominant philosophy was to keep hands off industry and to allow the free market to protect consumers. Howev- er, the very existence of the FTC reflects the judgment of the Con- gress that the market alone cannot adequately protect consumers, and that additional governmental activity is necessary. 
Under the current chairman, I am pleased to see that the FTC has sprung back to life. Chairman Steiger and her colleagues who serve on the Commission deserve a great deal of credit for the hard work that has been involved in this resuscitation.”
RAO: "I am equally excited about the prospect of serving with the cur- rent Commission and staff, which, under the leadership of Chair- man Steiger, has developed an impressive enforcement program that I would be proud to be associated with."
"Question 2. In your judgment, what issues within the jurisdiction of the FTC should receive the highest priority, given that the FTC's resources are not unlimited?
Answer. In my judgment, the FTC should concentrate its enforcement attention
and resources on areas in which consumer injury is likely to be greatest and where the Commission's powers and substantive expertise are not readily duplicated. Under its antitrust authority, it is important for the FTC to place continue dempha- sis on pre-merger review under the Hart-Scott-Rodino Act. While I think that it is important for the FTC to maintain a broad-based competition enforcement presence, the premerger review power that the FTC shares with the Justice Department is not available to private parties. Moreover, the substantial expertise of the Commis- sion in terms of the economics and law of a potential merger transaction cannot eas- ily be duplicated."
Queston 7. In light of the FTC's budgetary constraints, are there particular areas of FTC activity that you believe should be restricted or discontinued?
Answer. Resources should be expended on activities that have the greatest poten- tial to improve consumer welfare. These include activities that pose serious harm to consumers and activities against which other parties are unlikely to take action. It is difficult for me, without knowing what areas are not being pursued, to indicate specific tradeoffs that I would prefer. I think it important that the agency maintain an effective presence in all of its areas of enforcement responsibility.
Question 14. What areas of antitrust enforcement would you emphasize and which would receive lower priority? Why? In your answer, please specifically ad- dress the areas of (a) international antitrust; (b) resale price maintenance; (c) preda- tory pricing- (d) horizontal restraints; and (e) predatory pricing. 
Answer. While the Commission is entrusted with enforcement in all of these areas, limits on resources mean that not all cases that are justifiable under the law can be identified and brought. In my opinion, a good guiding principle, consistent with the statutory mandate of Congress, would be to focus efforts on types of cases where consumer injury is most likely. An additional consideration is whether the FTC brings a capability or expertise that does not otherwise duplicate private or state enforcement powers. 
As to international antitrust issues, a real asset of the FTC is its combination of legal and economic expertise, which is of particular value for analyzing this complex area. Because competition is increasingly global, 'it is very important that the FTC pay particular attention to international antitrust issues. 
There seems to be general agreement amongst legal and economic scholars that on average, more potential danger to consumers exists in cases involving horizontal rather than vertical restraints (e.g., vertical nonprice restraints and resale price maintenance). Similarly, horizontal mergers generally present greater danger to consumers than do conglomerate or vertical mergers. One reason for this is that, unlike horizontal mergers, conglomerate and vertical mergers do not change the number of competitors but rather remove the (oftentimes speculative) possibility of a new entrant. While vertical mergers should be carefully examined for possible anti-competitive effects, a greater level of scrutiny is warranted by horizontal mat- ters which tend to involve the greater potential for harm. 
Thus, I would favor an emphasis on horizontal cases, though I believe it is impor- tant to maintain a presence in these other areas to root out anticompetitive activi- ties that are causing (or have the potential to cause) consumer injury and to deter parties that are thinking about taking such actions. 
In Matsushita Elec. Indust. Co. v. Zenith Radio Corp., 475 U.S. 574 (1986), the Supreme Court effectively increased the burden of proof necessary to establish a predatory pricing violation. Economic theory suggests that price predation should be relatively uncommon, but that non-price predation (e.g., sham litigation, raising competitor's costs, etc.) may be more common. If confirmed, this is an area that I would closely monitor and study 
How would you place yourself in terms of philosophical perspec- tive? Where do you see yourself in terms of being active and ag- gressive in enforcement of these various actions versus, say, the philosophy that seemed to prevail with the previous Commission, at least the chairman?
Dr. YAo. I am very supportive of the actions taken under Chairman Steiger's leadership. To me, enforcement-vigorous enforce- ment and sensible enforcement-is the key to protecting consumer welfare, and so I stand shoulder-to-shoulder with Chairman Steiger and the rest of the Commission on this issue.</t>
  </si>
  <si>
    <t>JAMES hearing:
Senator CANTwELL. Thank you, Mr. Chairman.
Mr. James, following on some of my colleagues' comments about
agribusiness consolidation, I would like to join in as well given the impacts that we have seen in Washington State with the apple market. Specifically, while I do not believe that there is actually price-fixing going on, the sheer size of these companies and their consolidation is basically allowing them to say to family apple farmers, "Take our price, or go elsewhere," and oftentimes, that elsewhere is global. So my question is how do we ensure that our family farmers have a free market to sell in, and what are your views on the role of Government intervention when the market consolidation results in an oligopoly as opposed to just a monopoly?.
Mr. JAMES. Senator Cantwell, the issue that you raise is one that is specifically addressed by the antitrust laws. You are talking about the situation of the farmer as seller dealing with an increas- ingly concentrated processing upstream market. In those circumstances, what the antitrust laws contemplate is that you look at what are known ats oligopsony or monopsony type effects. They work basically the same as the types of relationships that would occur in typical buyer-seller situations..You look at the concentra- tion in the processing sector and determine whether or not particular transactions have the capability of creating market conditions in which they could exercise this purchasing power. In the agribusiness sector, it certainly would be my intention to scrutinize all mergers for these oligopsony or monopsony type effects.</t>
  </si>
  <si>
    <t>91 (split in two)</t>
  </si>
  <si>
    <t>Pressured to do more on agriculture by senator Grassley. Discusses OPEC. Nothing really substantial about promises and enforcement style. Very general</t>
  </si>
  <si>
    <t>Metzenbaum: "To put it charitably, antitrust enforcement has languished during the last 12 years of Republican administrations. Antitrust officials, particularly under the Reagan administration, openly challenged the core values of our fair competition laws and in most instances refused to enforce them.
I will never forget one of the early antitrust nominees who then became head of the Antitrust Department who made it unequivo- cally clear that he just didn't believe in the laws and was totally nonsupportive of them. I remember asking him, well, why would you want to take this position if you don't believe in the laws them- selves. My questions were not persuasive as far as he was con- cerned. He went on to become, Iwould say, one of the worst anti- trust leaders that this country has ever had.
By their inaction and their rhetorical assault on the antitrust laws he, as well as other officials in the administration, undermined antitrust enforcement as a credible deterrent to anticompeti- tive business -ractices. However, I believe that under Ms. Binga- man's stewardship the Antitrust Division's policies will change for the better.
The enormous tasks that Ms. Bingaman will confront at the Antitrust Division will represent another kind of first for her. She must revitalize the Division's enforcement agenda and reestablish the idea that vigorous antitrust enforcement is necessary for the welfare of a free market economy. It should be widely recognized that the ability of American industries to succeed internationally is dependent upon vigorous competition at home and a fair chance to compete abroad.
I also expect the Antitrust Division to focus on those areas of antitrust enforcement that have been ignored for the past 12 years. It is particularly important for the Division to challenge the types of vertical restraints, such as resale price maintenance, which rob American consumers of billions of dollars each year.
As a first step in this effort, I urge the Division to reestablish forcefully its commitment to the per se rule against minimum price-fixing. Rejecting the Pharmaceutical Manufacturers Associa- tion request for immunity to fix maximum prices would be one way to do just that.
Ms. Bingaman, to be frank, antitrust enforcement has never been in worse shape. I welcome your nomination because I believe that your experience as a litigator and your obvious determination to
challenge the status quo makes you an excellent choice to meet the challenge of revitalizing antitrust."
"So for the last 17 years since 1977, I have been actively and to- tally engaged in the practice of antitrust law, and it is in the prac- tice of antitrust that I have come to understand the immense im- portance of the antitrust laws to our American way of life. It is reaDYthe antitrust laws which are at the bedrock of our economic system. They give us the robust competition that encourages inno- vation, that makes us uniquely American, that makes us really what we are.
We don't believe in cartels in this country. If you look at the Eu- ropean Commission, the EC investigations, they are always inves- tigating huge cartels. Cther areas of the world tolerate-they don't now, but cartels have Seen a way of life, I should say, in some .parts of the world, not in America, not for 103 years now. We have
not tolerated cartels. We don't tolerate big monopolies. We believe in head-to-head, tough competition on the merits, and we believe that is what makes Amel-ica great, and I believe that with all my heart. And it is the antitrust laws that are at the core of our entire free enterprise system, really, and I have come to understand that from litigating.
It is easy to say those words; it is very different to spend years and years of your life enireshed in documents and big cases, and that is what I have been ding. And in doing these large and com- plex litigation matters that I have handled over the years, working with teams of lawyers and teams of paralegals, I have come to un- derstand and appreciate the vital importance of facts in analyzing any antitrust case.
Antitrust is-every case iii unique, every market is unique, every set of actors is unique, the set of companies. And facts are the life blood of antitrust, and I understand that because I have been in the vineyards and the trenches developing those facts to see if they can be applied to the legal theory as the Supreme Court and this Congress have made our laws."
"Senator HATCH. All right, thank you. Last year in a much criti- cized opinion in Eastman Kodak Company v. Image Technical Serv- ices, Inc., a Supreme Court majority held that a defendant's lack of power in a primary market doea not preclude the possibility of market power in "derivative after-markets," such as the parts serv- ice markets for their own products.
. Now, do you read Kodak as a reversal of the trend in which the Court had made use of economic theory to uphold the grant of sum- mary judgment to defendants on antitrust claims, and if so, do you
welcome or oppose this reversal?
Ms. BINGAMAN. Senator, I think reversal perhaps may be too
strong a word, but I think the Senator's observation of the impor- tance of the Kodak is not erroneous. I share your reading that it is an important indication from the Supreme Court to lower courts that facts should be more fully developed by lower courts before summary judgment is granted. To my mind, that is the principal thrust of the Kodak decision.
As to whether I welcome or oppose that, as a litigator facts are important. They are critical, and to my mind the-balance that has to be drawn 'here-and I think what courts have been struggling to do, the lower courts, overwhelmed as they are with cases oen- drug cases, other major cases-they have very serious docketing problems. We are all aware of that, and this committee is more aware than I am, but I have seen it from a litigant's perspective.
So I think the lower courts have been groping to find ways to clear their dockets, and I think the Supreme Court's decision in Kodak is a signal to them that perhaps doing it too early in the
litigation can cut off a case that may be meritorious and that more discovery should be granted.
I think there is a need-and I don't know if this wonld be in my rovince, but I say this as a litigator-for innovative thinking to
help trial courts which are terribly burdened-and cases are con,- plex--come up with ways to streamline cases, either having minIt- trials, bifurcating trials, appointing special masters to get discovery
over quickly, arbitrating, mediating. There are a number of devices that courts might usej but I personally think early summary judg- ment before very much factual development may not be the best way to help the lower court docket problem which is very serious."</t>
  </si>
  <si>
    <t>Praised by everyone. Promised strong enforcement. A lot of discussion on hospital mergers and the potential for exemptions. Also discussions on potential mergers in the defense industry that may lead to jo losses.</t>
  </si>
  <si>
    <t>"The CHAIRMAN. I welcome Ms. Varney to the committee. If con- firmed, she will have an important role in ensuring that the Federal Trade Commission fulfills its responsibilities with respect to promoting fair competition in the marketplace and protecting American consumers from unscrupulous business practices. While some have criticized the agency in the past for a failure to enforce vigorously the antitrust laws, it appears that the FTC's more re- cent approach has been somewhat more active. Ms. Varney will be able to offer her views concerning the proper role of the agency in today's global economy"</t>
  </si>
  <si>
    <t>Very superficial. Just generic statements</t>
  </si>
  <si>
    <t xml:space="preserve">Endorsed by the big business groups. Generic answers about the importance of enforcement being predictable to business, etc. Discussions on exemptions to healthcare and baseball. Says that a big focus will be ensuring de-regulation. </t>
  </si>
  <si>
    <t>Hatch: "While no one doubts his willingness to take vigorous enforce- ment actions when appropriate, it is a credit to Mr. Klein that the U.S. Chamber of Commerce, the National Association of Manufacturers, and other business asso- ciations have written in strong support of his nomination to lead the Antitrust Division. They believe he will be good for American business, and I think they are right. (...) Antitrust doctrine has had its ups and downs over the years-although we may not all agree on which times were which. At this point, hoWever, I am hopeful that antitrust is entering a more mature and stable period.. Freed from extremes of ideol- ogy, antitrust law and doctrine may be regaining credibility in the United States, and gaining new adherents around the world. Once confirmed as Assistant Attorney General,Mr.Klein will play a vital role in these issues. Although antitrust analysis is fact-intensive and will always contain gray areas, I hope Mr. Klein will work to help make antitrust doctrine as clear and predictable as possible, so that companies know what is permitted and what the Antitrust Division will challenge. This will help btlsinesses compete vigorously without the worry and chilling effects that result from uncertainty.-I would suggest that the Division's goal should be to avoid burdens oni lawful business activities, while appropriately enforcing the law against those who clearly violate it."
"The Antitrust Division in the Department of Justice has a truly remarkable history. It has fought long and hard and with great dis- tinction to promote competition in America's markets with the con- sequence being that our consumers have benefited with having the greatest choices and the lowest prices and our businesses have been strengthened. I believe strongly in competition and in anti- trust enforcement and I want to make clear that if the Division finds any violations of the Sherman Act or the Clayton Act, that is, any illegal practices under the antitrust laws, I will not hesitate topursue those matters.
At the same time, I am mindful that government intervention in private markets can sometimes have unintended consequences and, therefore, I think we must be careful and thorough before we take action.
There are three matters in particular that I wanted to mention that I think make this job particularly challenging and, indeed, particularly interesting at this time in our history."
Mr. KLEIN. I think, generally speaking, I think I would agree that there is, by and large, a bipartisan or nonpartisan consensus about the essential elements of antitrust enforcement. I think, frankly, in the last 15 or 20 years as the world has become increasingly globalized and we have seen the virtues of antitrust enforce- ment in the United States in terms of focusing really on markets,
There is a very strong belief in America that we believe in free, open, robust market competition. That is really a'shared view. We do not believe in national champions, as some other countries be- lieve in.
Second of all, we believe in analyzing these problems not in terms of any theory but in terms of actual market impact, which takes the kind of detailed work that we and- the Federal - Trade Commission do, and I believe most antitrust enforcers share that view, Senator.
Senator KOHL. In the past, Mr. Klein, this subcommittee has al- ways asked the Antitrust Division to give us its best advice, so if you were sitting up here, what issues and areas would you be fo- cusing on?
Mr. KLEIN. I think the issues and areas that I would focus on, Senator, are the issues involving the internationalization of anti- trust enforcement, the issues involving the so-called network indus- tries, and as we see more and more people kind of linked together through business networks and the issues that that creates, as well, I think, that the Antitrust Subcommittee and the Antitrust Division ought to work very, very hard together on these deregula- tory issues. I think we have an important contribution to make in that area."
"Senator GRASSLEY. I would like to refer to another report by the Department of Agriculture-this one was titled "Concentration in Agriculture" and released in June 1996. One of the recommenda- tions made by the USDA Advisory Committee on Agriculture Con- centration contained in this report is to "increase the monitoring and enforcement of antitrust and regulatory policy in the livestock and poultry sectors."
What efforts has the Antitrust Division taken to implement this recommendation and what efforts have been made while you have served as Acting Assistant Attorney General for Antitrust?.
Mr. KLEIN. Yes. Well, we have had numerous meetings, as I said, with the Agriculture Department growing out of that report. In ad- dition, my predecessor, Ms. Bingaman, actually went out and met with a number of the farmers to talk with them about the issues, met with various people in the Senate and in the House to talk through the issues. Our regulatory deputy, David Toretsky, like- wise was very, very active in these matters and I will assure you that I will continue to be active, including to keep an eye on these pending inquiries that we now have into the agricultural area."
Mr. Klein, a lot of businesspeople have expressed concerns about the Hart-Scott-Rodino Aot. To my mind, the intent of the law makes sense, to give Justice and the FTC notice so that you can challenge anti-competitive measures. But I am concerned that the $45,000 FTC filing fee is too high and the $15 million merger threshold is too low.
My question is, do you think it makes sense to revisit the Hart- Scott-Rodino Act to raise the $15 million threshold and lowering the $45,000 fee?
Mr. KLEIN. I do not, Senator, although as in most matters, obvi- ously, I would listen to people who had different views.
My sense about the $15 million fee is that, especially today as we move into an economy in which the innovation market has be- come so important, that you could have a $15 or a $20 million merger with a very large company acquiring a very ,small company but that has real innovation significance and that we ought to be alert to those kinds of mergers. So I think Lhat is a desirable threshold.
With respect to the filing fee, I would simply say, under Hart- Scott, at least one of the companies has to have $1 million in assets or $1 miHion in sales and then you have to have at least a $15 rail lion transaction. I think the $45,000 fee is quite modest and there has been no evidence that that is in any way a deterrent to any real mergers that go forward.So I think the structure where it is right now is certainly a reasonable one. I do-not foreclose the possibility that9nemight have ways to improve upon it, but from where I sit, it looks sensible.</t>
  </si>
  <si>
    <t>5. Please discuss your philosophical views on the role of government. Include a discussion of when you believe the government should involve itself in the private sector, when should society's problems be left to the private sector, and what stand- ards should be used to determine when a government program is no longer nec-
essary.
Government's role in our society should be as unintrusive as possible. In my exec- utive experiences in government, I've tried to make a final check of impending deci- sions or aions about to be taken on my part by asking a question and applying a principle: "Does this make sense?" and "Do no harm." Admittedly, I have found government regulation and bureaucracy sometimes make those determinations illu- sive, but they're still a good test.
The market place where consumers have access to accurate and timely informa- tion, and where competition is open and transparent will most often yield the great- est good for all. Laws which promote economic efficiencies, as opposed to-those born of long past ills or bureaucracy perceptions of what is good for business and the country, will best serve the American people.
Experience tells us that the market place is imperfect and can be disrupted by the intent (both good and bad) of the participants or by circumstances or by a well intentioned government.
Market failures can require government involvement by regulation, laws and pol- icy. Fraud, discrimination, harmful new products, collusion, unfair and dishonest advertising are examples that may warrant government intrusion.
as the business community is served best by less government-a governor 3nt that does not attempt to make decisions for businesses nor influence, dictate or restrict consumer choices based upon now government bureaucracy might define need or what is good or bad.
Government\can best serve the American people and business by taking only those steps necessary to keep the market place competitive, efficient and honest.
I believe it was Will Rogers who observed that all government programs have
three things in common: a beginning, a middle and no end. Having had significant
responsibilities in three major areas of government programs and spending, clearly
many programs (andagencies) have outlived their purpose or, more sadly, have done more harm than ,good. When considering whether or not a government pro-
gram should continue tb exist, perhaps a simple question would suffice: If the pro- gram did not exist today, would we create it?
6. In your own words, please describe the agency's current missions, major pro- grams, and major operational objectives.
The FTC's mission of keeping the market place competitive and free of fraud, de- ception and harmful products and practices is the best way it can serve the Amer- ican public, consumer and business community alike. Congress, through numerous statutes, has empowered the Commission to identify and take appropriate actions to achieve these purposes.
The changing structure of businesses and their strategies to compete in today's rapidly evolving global market place means the FTC, its mandate and perhaps even the empowering laws are and will continue to be challenged-as will be those in whose hands responsibility rests.
Programs exist within the agency to contend with everything from anti-competitive mergers, fraud, unfair practices and advertising to monopolistic practices. News coverage daily touches on issues and/or perceptions that now or later may appear before the FTC such as tobacco, health care management, telecommunications and telemarketing, mergers, Internet use, "Made in USA" standards and, most recently, industry domination by a single corporation.
Since I am not a member of the Commission, I have only limited knowledge about current operational objectives. However, I can envision one logical and continuing operational objective given the rapidly changing environment of the global market: How can we have an effective, but unintrusive FTC, working on behalf of American interests within our business community and our society? Real and perceived pres- sures to act-to "do something"--often result in harmful actions even though the in- tentions were thought to be good and the actions necessary. Reacting to short term political pressures or expediencies can often do harm by doing wrong things. Convic- tions and courage that lead to calmness accompanied by logical and proper conduct in the face of perceived panic situations may be the most valuable of attributes.
Question 1. What are your highest priorities as a Commissioner and why?
Answer. I believe that the role of government in our society should be as unintrusive as possible. Recent history tells us that the general public welfare is served best by less government. My priority for the Commission is that it continue to be an effective law enforcement agency that interferes as little as possible, while focusing on its two primary areas of jurisdiction: consumer protection and competi- tion. The Commission should not attempt to make decisions for business nor influ- ence, dictate, or restrict consumer choices based upon how government bureaucracy might define a particular need.
On consumer protection, I am concerned about fraud and deception in the market- place. If confirmed, I would be an advocate for using both tough law enforcement and consumer education to reduce the types of fraud and deception that prey on the unsuspecting public.
New means of communicating make the goals of eliminating fraud and deception difficult, since evolving technologies are radically changing the way consumers learn about, select, and pay for goods and services. I believe that the Commission must make every effort to keep pace with the Internet and other technologies, which are valuable new tools but are also fertile ground for fraud and deception.
As for competition matters, we live in a highly competitive global marketplace which will challenge our ability to effectively compete. Our antitrust laws are ade- quate, but we have to recognize that the nature of competition is changing. We must allow creativity to flourish. It would be a tragedy if outmoded ways of thinking be- came an impediment to innovation, competition, and market efficiencies.
I believe that the Commission and its staff bring both expertise and common sense to cases and investigations that really matter to people in their everyday lives."</t>
  </si>
  <si>
    <t>"5. Please discuss your philosophical views on the role of government. Include a discussion of when you believe the government should involve itself in the private sector, when should society's problems be left to the private sector, and what stand- ards should be used to determine when a government program is no longer nec- essary. I believe that America has the strongest and most open markets in the world. Those markets are successful because they are allowed to operate freely and competitively. It is this competition that has produced America's strong economy. From time to time, however, there may be market imperfections that have a nega- tive effect on competition. In those instances government intervention may be war- ranted. But such intervention should be undertaken basis with an appropriate de- gree of care and circumspection. While I do not have a particular philosophical view on the role of government, I believe that Governmental activity should best be left to circumstances where there is a clearly identified public need that cannot be ad- dressed by the marketplace."</t>
  </si>
  <si>
    <t xml:space="preserve">Openly stating the the government should always intervene as minimum as possible and that the role of the FTC is to not interfere with efficient markets. 
No real quesiton by senators, only answers to the written questionnaire. </t>
  </si>
  <si>
    <t xml:space="preserve">Very general answers. No real discusison: only answers to written questions. </t>
  </si>
  <si>
    <t>17 minutes (50 minutes split by 3 nominees)</t>
  </si>
  <si>
    <t>Totally superficial</t>
  </si>
  <si>
    <t>Nothing relevant.</t>
  </si>
  <si>
    <t>Generation in favor of self-regulation. No real questions. 
Says that FTC is drowning in mergers.</t>
  </si>
  <si>
    <t>4. What goals have you established for your first two years in this position, if con- firmed? The resources of both the Federal Trade Commission and the Antitrust Di- vision of the Department of Justice are stretched to the limit today because of the explosion of merger activity. The Hart-Scott-Rodino Act, which established the thresholds for pre-merger reporting, was passed over 20 years ago and Congress never anticipated that the agencies would have to review so many mergers, both large and relatively small.
In addition, despite recent improvements in the pre-merger enforcement program, some internal processes are stilolverly burdensome. There is a substantial waste of both public and private resources, and, perhaps more important, the agencies have insufficient resources to pursue really significant matters as effectively as they could because they are required to deal with many that are insignificant. There is broad agreement that some reform is necessary, but comprehensive changes are in- hibited by the agencies' present dependence on ore-merger filing fees.
As one of five peer commissioners with an equal vote, I cannot do much without consensus. But if I am confirmed, I intend to work for constructive change in the pre-merger reporting process. Some changes can be achieved by the antitrust en- forcement agencies on their own; some will require congressional action. I believe that my previous association with the business community, and consequent credi- bility in that group, may help to make the needed changes workable and acceptable.
Senator WYDEN. All right.
My second question is in my State as well there is very limited
competition in the gasoline business. We have seen a 29 percent decrease in the number of gas stations since 1990. The independ- ents have been virtually squeezed out. Right now four oil compa- nies currently control 80 percent of the retail market.
In addition, if the proposed merger between BP and Arco is al- lowed to go forward, BP and Arco would have a virtual monopoly over oil supply on the west coast. They would control not only 70 tual strangle hold on the delivery system that brings the gas to
west coast markets.
Now, supporters of this sort of merger want the FTC to look only
at local retail markets where there is little overlap between current operations such as the BP and Arco operations. My sense is it is not that simple.
Again, I would like to know whether in theory you think that it is appropriate for the FTC to look at the entire array of operations, the retail operations, to determine if there are anticompetitive con- cerns from a merger like this.
Mr. LEARY. Again, Senator, without commenting on the specific case, it is certainly appropriate for an agency to look at both the supply side as well as the demand side. The agency guidelines spe- cifically provide for looking at supply side concentration as well as demand side concentration.
I would also like to encourage discussion of a more efficient allocation of enforce- ment tasks both between the two federal agencies and between federal and state authorities. They have individual strengths and weaknesses, but they have broadly overlapping jurisdictions. Significant improvements have been made in the alloca- tion of responsibility, but I believe enforcement can be rationalized in an even more systematic and efficient way. This is a long-term project, but I would like to see it advance.
I support an even more intensive effort to enlist the help of the business commu- nity in self-regulatory programs. There are always dangers in this approach because concerted business initiatives aimed at "unethical practices can easily be trans- muted into illegal agreements to limit vigorous competition. The Commission, how- ever, is specially qualified to support these initiatives because of its in-house exper- tise in both the competition and consumer deception areas.
Finally, I recope that any government agency must, to some degree, enlist sup- port for its mission among the people that it regulates. This should not be confused with "regulatory capture' or a process that would temper outcomes to please _par- ticular constituencies. I am also not primarily concerned with support for the Com- mission as an institution. What I mean is support for the laws and principles that the Commission upholds. Like other incumbent commissioners and thei prede- cessors, I expect to give a lot of speeches to groups affected by the Commission's work
5. Please discuss your philosophical views on the role of government. Include a discussion of when you believe the government should involve itself in the private sector, when should society's problems be left to the private sector, and what stand- ards should be used to determine when a government program is no longer nec- essary. In my view, the primary roles of any national government are to defend that countrys citizens against external threats and to ensure that internal differences are settled by rules of law rather than by force. Most people proLably agree that these roles are basic; opinions differ, however, on what the rules of law should be. My fundamental position on this issue is that government should intervene only when free market institutions, for some reason, fail to work the way they should. In some situations, however, involving so-called "externalities" (like environmental harm), market forces alone will not work, even in principle.
In the last century, particularly, government regulation has expanded dramati- cally, and it is still expanding. My personal view is that there always should be a presumption against expansion of government regulations-that it should be the last alternative "solution," rather than the first. We need to recognize that public institutions are Hikely to be just as imperfect as private ones and that all regula- tions-even if well crafted and well implemented-are likely to have unintended side effects. At the same time, however, regulators cannot be paralyzed by the search for an objectively perfect solution. There really is no such thing as pure "pub- lic interest"; regulatory decisions always have to strike a pragmatic balance between competing private interests.
The issue of when it is appropriate to phase out government regulation, and pos- sibly entire government departments, is one that could be addressed in a more sys- tematic way than it has been in the past. Government regulation imposes immense burdens on private citizens,.just like 'direct government expenditures. At the same time, both regulation and direct expenditures confer substantial benefits. For regu- latory agencies, both the ultimate burdens and benefits can far exceed the dollar appropriations for running the agency.
Direct expenditures, however, are disciplined not only by scrutiny of individual programs but also by a bottom-line budget, which forces the Executive Branch and the Congress to choose between competing priorities. Regulatory burdens are not subject to this overall discipline. It would be useful to monitor the overall regulatory burden in a more systematic way in order to supplement existing cost-benefit com- parisons and to facilitate the termination of some old programs that are of less com- pelling benefit than some newly-created programs. (I recognize, of course, that it is not an easy task to quantify regulatory burdens, but incremental and comparative effects, rather than absolute numbers, are of primary importance. A methodology does not have to be perfect, so long as it is consistent.)
These are general observations outside the immediate scope of the position for which I am being considered, but the question seemed to ask or them. With regard to the Federal Trade Commission specifically, I believe that the agency imposes rel- atively small regulatory burdens and can confer substantially higher benefits. This opinion may simply reflect my occupational bias; most people tend to believe in the importance of their chosen fields oflabor. I would also support an objective burden analysis of the work of the Federal Trade Commission.
Incidentally, the FTC, as a matter of internal practice, now imposes time limits on regulatory decrees, and is engaged in an ongoing program to "sunset" unneeded regulations.</t>
  </si>
  <si>
    <t>32 (74 split in two nominees)</t>
  </si>
  <si>
    <t>N/A</t>
  </si>
  <si>
    <t xml:space="preserve">Clearly in favor of the Chicago School and against enforcement.
Some discussion on healthcare and other sectors. </t>
  </si>
  <si>
    <t>I congratulate him [Muris] on his nomination. Let me also take this time to thank my good friend Robert Pitosfky for the excellent job he has done over the past 6 years as FTC Chairman. The FTC has now become one of the more popular Federal agencies, as it has sought in recent years to protect the public from harmful behavior in the traditional markets, as well as in the new emerging markets, such as the Internet's E-commerce. A lot is owed to the leadership of Robert Pitofsky in this regard. (…) 
On the matter of antitrust enforcement, if ever we needed vigorous enforcement, it is needed now. In almost every major market involving the nation's key indus- tries, mergers and concentration are abound. This Committee currently is reviewing legislation to stimulate more competition in the airline industry and telecommuni- cations industry, in addition to having opened an investigation of the oil and gas industries. 
I am aware of some of Mr. Muris' views on antitrust enforcement. He has ques- tioned the recent aggressive enforcement by the agency, based on different theo- retical approaches he would apply. I have some questions about his positions on some of these issues. For example he seems to suggest that monopolies produce effi- ciencies, thus they serve a public good; additionally, monopolies can do bad things, even behave anti-competitively, but as long as there is still competition, their con- duct is okay. These positions raise some serious questions about how he will ap- proach enforcement. Mr. Muris will have an opportunity to respond today and later on the record. He has assured me, however, that though he may be a little different than Mr. Pitofsky on these issues, he's the best Republican we're going to get at this point. 
"Regarding antitrust, bipartisan consensus also exists. Although there is disagreement about cases at the margin, there is wide- spread agreement that the purpose of antitrust is to protect con- sumers, that economic analysis should guide case selection, and that horizontal cases, both mergers and agreements among com- petitors, are the mainstays of antitrust."
4. What goals have you established for your first 2 years in this position, if con- firmed? The mission of the Federal Trade Commission has become an area of wide- spread bi-partisan agreement. Thus, I believe the agency has performed well under
the extremely capable leadership of Chairman Robert Pitofsky. I want to continue the excellent enforcement program of the current Commission as well as increase the Commission's capability to respond to the evolution in our economy and to un- derstand the impact of both of the practices that it investigates and of its enforce- ment actions, as I discuss in the answers to the next several questions.
5. Please discuss your philosophical views on the role of government. Include a discussion of when you believe the government should involve itself in the private sector, when should society's problems be left to the private sector, and what stand- ards should be used to determine when a government program is no longer nec- essary. I believe that consumers are best served by a freely functioning market, as opposed to extensive government regulation. The market needs governing rules, however, and the antitrust and consumer protection laws that the Federal Trade Commission enforces provide such rules. On occasion, performance of the market can be improved through government regulation, and in evaluating such occasions, the benefits and costs of the regulation should be considered carefully. Moreover, government programs should be re-evaluated periodically to determine if their bene- fits exceed their costs and if the program has outlived its usefulness or can be modi- fied to increase its effectiveness.
Senator HOLLINGS. The other thing of concern is your articles rel-
ative to monopolies. After all, you are going now on a consumer protection agency, and not a monopoly protection agency, and your articles indicate that monopolies are wonderful things that promote efficiencies, and even where there is anticompetitive behavior, so long as there is some competition in that market, that you would hesitate acting under your charge as a trade Commissioner, and particularly as the Chairman. What is your comment about that?
Mr. MuRis. Senator, I have written widely about monopolization. It is clear, under the law, that it is difficult to bring a monopoliza- tion case. When I was Director of the Bureau of Consumer Protec- tion before we did bring monopolization cases, and I support them,
and as well in the Antitrust Division. My criticism really had two parts. One, and this was not a criticism about the FTC, because the FTC did not do this, there were a very large increase in investiga- tions at the Department of Justice aimed at sending a signal that I thought was inappropriate.
I do think that one has to look closely at monopolization, and I would expect that that would continue. It is not a major part of the FTC's resource expenditure, but there are good monopolization cases, and I would have no hesitation to bring a case if I thought it was a good case.</t>
  </si>
  <si>
    <t>13 (74 minutes split by 6)</t>
  </si>
  <si>
    <t>The antitrust laws are the Magna Carta of the incredible Amer- ican free enterprise system, as frequently recognized by the Su- preme Court, a body which I have had the honor to argue before while upholding those laws. The antitrust laws and the open com- petition which they foster and protect work best when business and consumers meet in a marketplace unsullied by fraud, deception, and misinformation perpetrated on consumers and businesses.
The enforcement of antitrust and consumer protection laws, properly informed by economics, is the mission of the FTC. I have devoted virtually all of my professional career to these important legal regimes and I am humbly confident that I can advance the work of the commission and help extend the benefit of intelligent antitrust and consumer protection enforcement to our entire soci- ety.
"7. What do you believe to be the top three challenges facing the department/agen- cy and why?
A challenge which constantly faces the Commission and the Antitrust Division as well, is to find and allocate sufficient resources to engage in non-merger related antitrust investigation and enforcement. Despite the recent and likely short-term downturn in mergers subject to Hart-Scott-Rodino review, the agency has for more than twenty years struggled to devote sufficient resources to non-merger enforce- ment under the Commission's Section 5 authority to enforce the Nation's primary antitrust law, the Sherman Act. The recent downturn in merger filings should cre- ate the opportunity for additional and vital non-merger antitrust activities. The ex- perience gained and the lessons learned in these activities should help the Commission strike a new and a proper balance between merger and non-merger enforce-
ment when merger activity increases with a rebounding economy.
As is clear from my resume, a good portion of my antitrust work in government involved prosecuting violations of law relating to so-called vertical restraints of
trade. My extensive experience in this area has taught me that vertical trade re- straints often harm consumers as clearly as the horizontal trade restraints which the Federal agencies have focused upon almost exclusively. A clear challenge for the Commission is to investigate and, when warranted, prosecute vertical trade re- straints. I am sure that the lack of Commission activity in this area is not justified by any lack of problems in this area or due to the adequacy of private or state attor- ney general enforcement. While the states have traditionally played the lead role in this area, they and the consuming public need an active and knowledgeable Commission in this important part of antitrust enforcement."</t>
  </si>
  <si>
    <t>General questions. Promises to focus more on non-merger enforcement that had been forgoten by the Commission.</t>
  </si>
  <si>
    <t>10 (20 minutes split in 2)</t>
  </si>
  <si>
    <t>Substantive discussions</t>
  </si>
  <si>
    <t>"Senator KOHL. Thank you so much, Mr. Chairman. We meet today to consider the nomination of Hew Pate to be Assistant Attorney General for Antitrust. The mission of the Justice Department's Antitrust Division has never been more important. In our challenging economic times, we depend on the dynamism and com- petition to provide the economic growth and jobs necessary to pro- pel our economy forward. Only aggressive enforcement of our Nation's antitrust laws will ensure that competition flourishes and consumers obtain the highest quality products and services at the lowest possible prices. 
If confirmed, Mr. Pate will assume the leadership of the Anti- trust Division at a very crucial time. One example is the ferment in the media sector. In the next few weeks, the Federal Communications Commission is expected to adopt new rules that will fundamentally relax the limits on media ownership that have existed for decades. This ruling is likely to unleash a wave of media consolidation and media acquisitions that have the potential to re- shape the way Americans receive their news, information, and entertainment programming. Only by maintaining diversity in media ownership can we ensure the diverse marketplace of ideas so essential to our democracy. The Antitrust Division will stand as our last line of defense against excessive media concentration. 
Our work in the last year has also uncovered serious allegations of anti-competitive practices in the ways hospitals buy the medical devices essential to delivering quality health care to millions of Americans. Group purchasing organizations have been accused of adopting exclusionary contract practices which benefit dominant suppliers to the detriment of innovation and patients. 
While the Federal Trade Commission has taken the lead in investigating this industry, the Antitrust Division's cooperation in re- vising the joint FTC-DOJ health care guidelines will be essential to restoring competition to this vital sector. 
Mr. Pate, the performance of the Antitrust Division over the last 2 years under your predecessor's leadership does concern me. From the defects in the Microsoft settlement, which many believe was unnecessarily weak and riddled with loopholes, to the general de- cline in the Division's enforcement activities, we are left to wonder if the Division was truly committed to its crucial mission of protecting competition. 
It is essential that the next head of the Antitrust Division be committed to restoring the proud tradition of vigorous antitrust enforcement to the Justice Department. Your impressive record of achievement and your fine reputation demonstrate that you are well qualified to restore our confidence and lead the Antitrust Divi- sion. I have been impressed with your dedication since you have been the acting head of this Division."
Mr. PATE. I will. Thank you, Senator. Having introduced my fam- ily and Mr. Slater and Mr. Shenefield earlier, let me just continue by saying this, Mr. Chairman:
The antitrust laws are truly a cornerstone of our market econ- omy. We in the United States rely to a great extent on competition to ensure that citizens get the benefit of higher quality and lower
prices in the goods and services that they need, and sound enforce- ment of our antitrust laws protects this competition.
The Antitrust Division's Criminal Enforcement Program detects, punishes, and deters price fixing and other illegal conduct by those who conspire to cheat consumers rather than compete to win their business. Our Merger Review Program prevents anti-competitive combinations that can lead to higher prices or can lead to greater opportunities for collusive behavior. And our Civil Non-Merger Program prevents the unlawful creation or abuse of monopoly power.
Mr. PATE. Thank you, Senator. You do have that commitment, and we do not view agricultural issues as parochial ones or unim- portant ones. As you know, at the Division, we have a man named
Doug Ross, who is our special counsel full time on agriculture. With respect to milk specifically, we recently brought a case which was not a reported merger, but a transaction that was below the threshold called Southern Belle, which related to school milk mar- kets primarily in Kentucky, in which joint control by DFA pre- sented a concern. We were looking very closely at the NDH-Hood transaction when it was withdrawn, and to the extent that or a similar transaction in that industry comes back, you can rest as- sured we will be looking at it closely.</t>
  </si>
  <si>
    <t>Discussions about mergers in healthcare, media, against OPEC, internet companies and agriculture. Promises strong enforcement and a close look at the cases. Lso promises to cooperate more closely with the EU.</t>
  </si>
  <si>
    <t>115 mninutes</t>
  </si>
  <si>
    <t>Only have the documents, not the hearing itself.</t>
  </si>
  <si>
    <t xml:space="preserve">Promises strong enforcement and rebalancing the role of economics in enforcement actions because it is leading to too weak enforcement.
</t>
  </si>
  <si>
    <t>Kohl: “As Chairman of the Antitrust Subcommittee myself, Christine Varney's nomination to head the Antitrust Division is of particular interest to me. Ms. Varney, your nomination comes at a particu- larly crucial time for antitrust enforcement. As our economy is buf- feted by a severe recession, we depend on vigorous competition to spur economic growth. Only aggressive enforcement of our Nation's antitrust laws will ensure that competition flourishes and that con- sumers obtain the highest-quality products at the lowest possible prices. 
Unfortunately, the record of the Antitrust Division during the previous administration was, in my opinion, deficient in many respects. Large mergers among direct competitors in highly con- centrated industries affecting millions of consumers met no resist- ance from the Antitrust Division despite the reported objections of career staff. We also saw sharp declines of antitrust enforcement with respect to other business practices, threatening competition. The Antitrust Division even issued a report on monopolistic con- duct that would dramatically close the door on antitrust enforce- ment against dominant firms that act to suppress competition, a position that drew the opposition of the Federal Trade Commission. 
The Justice Department filed several briefs before the Supreme Court advancing a very restrictive view of antitrust law. At the Supreme Court, the Department went so far as to oppose the FTC's efforts to sue brand-name drug manufacturers who pay large sums of money to their generic competitors to keep the competition off the market. This sorry record of passivity and, at times, even hostility toward antitrust enforcement must now be reversed. “
"Kohl: What is your view of this issue, Ms. Varney? What will be your approach to mergers and acquisitions in the banking or other troubled industries using government-funded bailout dollars? And what will you do to assure that antitrust has a "place at the table" in this administration regarding economic restructuring?
Ms. VARNEY. Thank you, Senator. I think that the consolidation that you have talked about in the financial institutions is incredibly important, extremely timely. As you know, and as you and I have discussed, it is not clear to me that the standards that were established under the PhiladelphiaBank case are terribly relevant when we are looking at incredibly large institutions and their po- tential merger. So I think it is time to take a fresh look at what standards we use to measure consolidation and concentration in the financial markets.
In order to do that, I will hope to have a seat at the table at the National Economic Council and other forums inside our govern- ment where these policies are considered so that the voice of com- petition can be clearly heard as we look at economic stabilization.
You know, Senator, I often wonder if antitrust has failed if we have allowed institutions to be created that are too big to fail.
Senator KOHL. Okay. That is a very good answer. I thank you so much."
Varney:  "Strong antitrust enforcement and respect for our competition laws underpin our free enterprise system. There are three main areas that, if confirmed, will be my focus.
First, we must rebalance legal and economic theories in antitrust analysis and vigorously enforce the law.
Second, we need renewed collaboration between the Antitrust Division and the Federal Trade Commission, whose policies and proc- esses have unfortunately diverged too frequently in recent years. Policy and jurisdictional squabbles between the agencies are simply unacceptable. My friend and colleague, the Chairman of the Federal Trade Commission, Jon Leibowitz, is here, and I know he shares in my commitment to end that."
Third, we must continue our cooperation with worldwide anti- trust authorities, discussing our differences respectfully, and en- gaging with emerging antitrust regimes."
"Senator KOHL. Now we will start with our questions. I would like to address Ms. Varney.
As I said in my opening statement, I was quite disappointed with the sharp cutback of antitrust enforcement at the Justice Depart- ment during the past 8 years. Many mergers among direct competi- tors in highly concentrated industries passed review without any modifications, often over the reported objections of career staff. And many anticompetitive practices by dominant firms went unchal- lenged.
While he was running for President, President Obama stated that the Bush administration had "the weakest record of antitrust enforcement of any administration in the last half century." The se- rious decline in antitrust enforcement has been very disturbing to many of us. When the Justice Department is absent from the anti-
trust playing field, then millions of consumers suffer.
Ms. Varney, what is your assessment of the antitrust record of the Justice Department during these past 8 years?
Ms. VARNEY. Thank you, Senator. Let me start by saying I, too, believe that the career staff at the Department of Justice is absolutely outstanding. And while each particular merger must turn on an analysis of its own facts, I was not privy to the in-depth investigations that would have been carried out in, for example, the Whirlpool-Maytag merger or the XM-Sirius merger. But clearly, from the outside, those looked like mergers in horizontal markets that one wonders why they were not challenged.
I can assure you that if I am confirmed to the Department of Justice Antitrust Division, the law will be vigorously enforced. Horizontal mergers will be thoroughly examined, and where they lead to impermissible consolidation and concentration, they will be blocked."
"Senator KOHL. I believe that this decision is very dangerous to
consumers' ability to purchase products at discount prices and is harmful to retail competition. I have introduced legislation to over- turn the Legion case and restore the ban on vertical price fixing.
Do you agree on the principle that manufacturers' setting of re- tail prices should be banned? Can we expect your Justice Depart- ment to support our legislation in the event that you are con- firmed?
Ms. VARNEY. Senator, I, too, was quite surprised by the Supreme Court decision in Legion. As you mentioned, it was a 5-4 decision. And while the Court held that the resale price maintenance was no longer per se illegal, it certainly left the Division a lot of room to continue to prosecute resale price maintenance where it results in anticompetitive consequence. And I intend to continue that pros- ecution. I will work closely with the Department, again, in determining what we can do to help your legislation. But even before your legislation makes its way into law, I think there still is a fair amount of room that we do need to aggressively prosecute anti- competitive behavior."
"Senator COBURN. A former accountant, production manager, and a doctor, and a couple other things.
Ms. VARNEY. I know you are.
Senator COBURN. Some people say a politician, but not a very good one.
[Laughter.]
Ms. VARNEY. I just do not like to have conversations with economists because they are very good.
I think that what we have seen in the last 8 years is that a lot of economic theory has been used to inhibit prosecuting mergers and other activity that may be impermissible. And when I am talk- ing about rebalancing economic theory, I am talking about bringing new rigor to the economic analysis that underpins any prosecution.
As I said, I think what we have seen, in the sort of shorthand, in the Chicago School analysis is a real reluctance for government to go forward and attempt to block mergers in the marketplace, and that is really what I mean when I talk about rebalancing ecoomic theory."
"Senator FEINGOLD. I thank the Chair, and I want to congratulate all the nominees and wish you well. I have some questions for Ms. Varney.
Ms. Varney, the outgoing administration has done serious dam- age to competition in many industries through a lack of enforce- ment and prosecutions for antitrust violations, lax merger review, and also generally favoring powerful interests relative to con- sumers and small entities. I want to raise some issues with you in the realm of agriculture, and especially dairy, but some of these concerns clearly have broader implications as well.
Ms. VARNEY. Senator, one of the first things that I will do, if I am confirmed, is sit down with my colleagues at the Department of Justice and the Federal Trade Commission to go over that Sec- tion 2 report. I have an open mind about whether or not it is amended or withdrawn or reworked. I agree that its conclusions are not appropriate. I do not support the conclusions in the Section 2 report, and I would like a little bit of time after I get there to see what our first moves will be on that, and I would like to consult with the Federal Trade Commission on that as well."</t>
  </si>
  <si>
    <t>25 minutes (76 minutes split in 3)</t>
  </si>
  <si>
    <t>For close to 100 years, the FTC has sought to ensure that Amer-
ican consumers can participate meaningfully and fairly in a com- petitive marketplace. That work has always been extraordinarily important to our system of free enterprise. Competition spurs inno- vation, lowers prices, and brings greater and more informed choices to everyday Americans. American consumers and businesses alike rely on the FTC's effective enforcement of the antitrust and con- sumer protection laws to ensure that the benefits of competition are achieved.
But, now, in these difficult economic times, the need to be vigi- lant and aggressive in protecting American consumers is especially pressing. The Commission's duty to combat deceptive and unfair business practices and to foster competition has never been greater, particularly in the areas that have the greatest impact on the daily lives of ordinary Americans, like financial services, healthcare, en- ergy, and technology.
As it approaches its hundredth year, the Federal Trade Commission is poised to play an even greater role in ensuring that competition is robust and that consumers are free from fraudulent, deceptive, and unfair business practices. It would be a privilege to be a part of the FTC as it embarks on a new century of work to protect consumers and competition. As a longtime litigator, including in connection with antitrust matters, I believe I would be valuable in ensuring that the agency con- tinues its rigorous enforcement of consumer protection and competition laws. I also
understand the critical importance of guarding consumer rights as a result of my many years of work with a non-profit legal services agency serving low-income resi- dents of Los Angeles, particularly in difficult economic times such as these when consumers are especially vulnerable to fraudulent and deceptive practices. Finally, as a Commissioner for the Los Angeles Department of Water and Power, I under- stand and appreciate the role of a commissioner in leading an agency to achieve its policy goals and objectives. I would very much look forward to having an oppor- tunity to be part of an agency that plays such an important role in protecting Amer-
ican consumers.</t>
  </si>
  <si>
    <t>Promises strong enforcement to protection consumers. Focus is on consumer fraud</t>
  </si>
  <si>
    <t>Promises strong enforcement, in particular in consumer protection. Focus is on consumer fraud</t>
  </si>
  <si>
    <t>14 (85 minutes split in 6)</t>
  </si>
  <si>
    <t>Promises very strong enforcement, in particular against conglomerate mergers. A lot of pushback on the fact that he used to be a defendant attorney, but he promises to "switch loyalties"</t>
  </si>
  <si>
    <t>Mr. turner, I asked a question of him which I think I ought to ask you and update it a little. At that time I know that there had been an increase of some 8 or 10 percentage points since 1947 in the concentration of manufacturing assets in the top 200 firms of this country. Since that time, using the study very
recently made the Committee on Price Stability report reveals that there isa further increase of about 2.5 percentage points, the share of the 200 largest thus having risen to close to 60 percent.
It is my feeling that the record is clear that a good part of that concentration increase is as a result of conglomerate acquisition.
Here is what I suggested to Dr. Turner and that I will put to you: Would not this trend suggest that a very high degree of concern should be entertained by te Antitrust Division with respect to con- glomerate acquisitions ?
Mr. MoLAREN. As far as the overall general economic concentra- tion is concerned, Senator, I think that is a very complex subject on which I really do not feel qualified to comment. Insofar as the con-
glomerate merger trend is contributing to that, I believe that the antitrust laws, and more particularly section 7 of the Clayton Act, are able to reach conglomerate mergers. We have precedent thus far in the area of reciprocity, in the area of reducing potential competition, in the area of further entrenching the dominant position of a com- pany, we will say, in a smaller industry acquired by a company in a larger industry.
recognize that Dr. Turner, and I believe Mr. Zimmerman who fol- lowed him, felt that there was legislation needed in order to make sec- tion 7 apply to conglomerates. Personally I am not persuaded that
such legislationis needed.
Senator HART. Because you have in your professional career been
the defandant's lawyer in antitrust litigation, people have suggested to you will be less than enthusiastic as an enforcer and prosecutor of anti- trust regulation and antitrust laws. What is your reaction? You must have heard that suggestion or at least read about it. What is your reaction for the record?
Mr. McLAREN. Senator, in private practice, of course, I have served private clients. I have not just defended antitrust cases. I have been in other lines of work. I have had other clients than corporations and other clients than big corporations. I have represented my clients to the best of my ability. If I am confirmed in this job as the Assistant Attorney General, my client will be the United States. I will do my best, of course, to serve the public interest.
I would like to add to that that I do believe in the antitrust laws, and if I am confirmed, I do hope to lead a vigorous antitrust enforce-
ment program.
Senator HART. Knowing the enormity of the undertaking involved,
if you do file a major antitrust action, I hope that this committee and the Congress would support any request that you make with respect to personnel. Antitrust litigation is not handled out of a briefcase or a follow's vest. It is very difficult and a good person in full array is required. I would hope you would promptly let the Congress know if you feel your effective activity is limited 'by reason of staff limitations.
Mr. McLAREN. Thank you very much, Senator.
Senator Foxo. Not questioning your loyalties, I believe you believe that your department is interested in fostering competition, is that Correct ?
Mr. McL.%,-. Yes, Senator.
Senator FoNo. And that you are averse to monopolies?
Mr. McLAREN. Yes.</t>
  </si>
  <si>
    <t>21 (105 split in 5 nominees)</t>
  </si>
  <si>
    <t>A lot of discussion on the weakness of FTC enforcement in consumer protection and potential biases at the FTC. Second part focuses more on antitrust. Promises strong enforcement against conglomerate mergers and the enforcement of the Robinson Patman Act (despite the criticism)</t>
  </si>
  <si>
    <t>Mr. WEINBERGER. .Thrt is very nice of you, Senator. Thank you. Senator,,Mossl Thank, you,' Senator.' Mr,'Weinberger, a Federal T.ade Comsnio6n staff stddy recently 'contended that more stringent
antitrust enforcement and new legislation were necessary in order to slow down merger activity, and shape the future structure of the U.S. private economy. That staff study has not been endorsed by the Commissioners. Some Contended that it rested on hypothesis and
theorization, rather than real conclusive evidence, and others deter-
mined it a useful background.
. The main author of the report, however, warned that Government
inaction in curbing the merger movement would be both wrong and dangerous. What do you plan to do as Chairman of the Federal Trade Commission to examine and make recommendations on this pattern of growing centralization of economic power?
Mr. WEINBERGER. Senator, I will have to confess, the first thing I am going to do is to read that report. I have seen it. It has been sent to me. It is about 900 pages in length, I think, and I just got it last
week. But I am going to go through it with great care, because I think it is in a very, very important field.
The whole conglomerate movement is obviously a fact of life at the present time, a very important one, and it can have very far- reaching effects on prices of products, and on the ability of business- men to enter fields of their choice, and so on.
These are all matters that I think have to be examined with great care before any definitive policy is reached. But certainly this can't be a protracted study, because the movement is going on at a great pace, and it may have certain beneficial aspects. It may have certain dangerous aspects.
I am not in a position at this point to say what my policy would be with respect to conglomerates, but certainly the basic purpose of the antitrust laws has been on the books for many years, and I am entirely understanding and sympathetic with those basic objectives.
Senator Moss. How much do you think the public is entitled to know. about the major corporations in this country and how they make their money; in' other words, do you favor divisional or line- of-business reporting, and, if so,r do you favor this' for the top 200
companies or 400 companies, or any other number?
Mr. WEINB-ROGER By the divisional line, do you mean where a conglomerate-
Senator Moss. A large conglomerate, that is true.
Mr. WEINBERGER. Yes. Again, I think where a company is a public company, and under the rules of the Securities and Exchange Com- bission,.there are very complete rules for disclosing the source of in- come and. the actual earning capacity and the financial standing of the various divisions that make up a particular corporation, I think if these ;rules are not strong enough to make a full disclosure of:this, obviously they should then be strengthened..
SIamnot familiar with any particular situation in which any rele- vant information may have been hidden from the people or the SEC rules violated. I know the Federal Trade Commision has very broad reporting authority to xeuire and discover the financial facts concern- in corporations, and I th]nk tlt this should be used in 'the pursuance of authorized studied&amp;witK respect to determining conglomerate policy and that kind of thing."
"Certainly, Mr. Chairman, none of us in the Congress agrees with each provision of every statute in the books. Yet, I am sure that there is not a member of any committee in either body who would urge a Commissioner, charged with enforcing a statute with which he disagreed to abandon his rightful duty and decline to enforce that provision of the law. lhe ABA Commission, nonetheless, has appar-
ently chosen to do precisely this. Itis my hope that you and your colleagues on the Committee will interrogate Mr. Weinberger fully as to Whether it is his intent to enforce all of the laws falling within the jurisdiction of the Federal Trade Commission, specifically including the Robinson-Patman Act.
In part, Congressman Dingel says:
It Is my hope that you and your'colleagues on the committee will interrogate M4r..Weinberger fully s to whether it is isinteot to enfore sU of the law8 falling
within the,j4risdictlon of the Federal TreAe Commission, specifically including the Roblnson-Patman Act..
Mr. WEINBAEROER. I think there would be obviously no choice, Senator. Idon't-think there is any opportunity to pick and choose between' laws that one enforces or one doesn't enforce when the responsibility is assigned to the Commission. If I thought there were some change that was warranted in a particular law and the Com- mission members agreed with me, that fact I think should be re- ported to the Congress."</t>
  </si>
  <si>
    <t xml:space="preserve">I look forward to this hearing to give die committee in indication of the commitment of 'Mr. Dennison to make the FTC a viable institu- tion for regulating economic practices for the benefit of the society as a whole. The, t imw' Ias vome for us to look;- upon time Fedleral Trade Com- mission as a regulator in a new sense-a sense which embodies careful studly and action to design intelligent principles of competition policy and tradle regulation rules that will bring ultimate b)ene fit to.American. consumers.What is not, needed is a Commission concerned only with fraud on .Main Street, U.S.A., or one, totally preoccuplied with ')rotecting compan~y A-from company 13 without concern for the effect of that pro- tection oil the consumer.
Whiat is needed is a balanced regulatory approach built up1o0n stnuliod, consumer- focused priorities-an. app~roachl which carefu-lly examines economic, concentration while formulatig sound rules 1)1 osvriIbimig u fair andl (epec' t ive acts or lpractices)
</t>
  </si>
  <si>
    <t>Most of the discussion is on consumer fraud and potential conflicts of interest.</t>
  </si>
  <si>
    <t>Senator HART. They don't describe that and it looks like a social organization, the Union League Club, and I Just wanted to get that
in. And how in heaven's name you got into both the 11th Armored Division and the Air Corps in one war I don't know! There has been
a lot of controversy over the allocation of the Commission's resources among the various enforcement responsibilities. It was in part for
this reason that Professor Posner dissented on that ABA report. What do you think should be the proper allocation between the Commission's antitrust responsibilities and its unfair and deceptive
practices responsibilities?
Mr. KIRKPATRICK. I wish, Senator Hart, that I could give, were
competent to give a categorical answer to that at this time. It is very much under study. The Commission has revitalized its office of policy planning and evaluation, and it is a matter to which we will give top priority. But it attempts here to give percentages; I couldn't do it.
Senator HART. I do interpret correctly the professor's point; do I not?
Mr. KIRKPATRICK. Yes; I think that point was also made in the re- port. There has been no effective planning in that regard, and that we
are trying to develop that at this point.
Senator HART. I understand that you have been of the view that
economists should be utilized more fully by the Commission.
Are you in a position yet to tell us what modifications you might attempt to apply to past practices of the Commission on this score? Mr. KRKPAnrIcx. I am not, Senator Hart. That is one of the mat- ters that agin will have top priority, but I, myself, am not prepared
tSogo into detail on it at this time.
Senator HART. You don't have any economist or economists in mind
as men or ladies you would like to get
Mr. KIRKPATRICK. I have some in mind, but I would prefer, I have
no commitments of any kind at this point.
Mr. KIRKPATmOK. I have yet to play golf in the summer, sir.
Senator HART. At my request, voiced out of another committee, the Commission prepared a comprehensive study of the conglomerate merger problem and Mr. Weinberger told the Subcommitte on Anti- trust he was very much concerned with the problem. And in line with your ABA report, is it your intent substantially to upgrade merger enforcement I I know that is a broad question, but it is also a very nar- row point.
Mr. KRKPATaICK. Let me start-you have indicated-I think per- haps it is the word "upgrade" that gives me a little trouble. It is my view that one of the areas that the Commission has functioned best in in the past is its imaginative enforcements of section VII. Our re- port so in icates. I think it has done a first-class imaginative, resource-
fIl job in probing the boundaries of section ViI. I would very much hope that we would continue on exactly that course with a vigorous and imaginative enforcement policy.
Senator HART. -Inthat report it was stated: "We recommend the Federal Trade Commission concentrate on antitrust enforcement and would make best use of the unique advantages of its administrative
process."
Carryig out that proposal, how do you conceive you will move? ,Mr, rKPATRICK. Well, in just such ways. To use an example, in
the section VII field. We have the competency and in the economic field we have the means of making economic investigations, of making -.
all kinds of investigations and requiring reports, that--&amp;-Tiniie
within the power of the Departm'nt of Justice.
I would hope we would continue to get in those areas which can best
utilize that very flexible, those very flexible devices we have to probe the law and enforcement. I don't think, for example, that the report
would indicate that we really belong in court.
Assuming the Department of Justice will bring the case, I would
say the Federal Trade Commission should not essentially prosecute price-fixing, deliberate violations of the Sherman Act.</t>
  </si>
  <si>
    <t>Lots of discussion on how to make sure the FTC is not subject to business influence and on consumer protection and fraud in advertisement. But not on specicific ideas/doctrines for enforcement action in antitrust.
Whenever antitrust is discussed, discussions are on how to reform the FTC to guarantee more effective enforcement and benefits to consumers. Promises strong enforcement.</t>
  </si>
  <si>
    <t>Mr. Kaupor. So far as the merger guidelines are concerned I conten!plte no significant departure from thos guidelines at che present ;time. I think it's worth pointing out, however Senator, that the guidelines themselves, partly in terms of the Departarents ordinarily bringing cases within the guidelines there is recognition of some exceptional case before it, but
at the moment I contemplate no major departures from those guidelines.
The trade journals at least -- with increasing frteaency the general press -- are suggesting that somehow or another i Aerica's competitive position is weakened, particularly in
view of the esr.rgence of Japan and revived European eoonoaies, because of the restraints our anti-trust laws impose on domestic industry.
And of course, they then make suggestions a- to * the~r exemptions or modifications in the applicability of the anti- S trust laws of American firms engaging in overseas activitLes. Have you written or spoken on that subject?
Kauper: "The burden, I think, on one who wants to make change S does rest upon him, and I'm not sure that case has been made out at all yet, Senator."
Senator Hart. Some of us thought that Judge McLaren was correct in proposing that Section VII could reach certain conglomerates and that the effort should be made.
Do you share his view?
Mr. Kauper. Yes, I do, Senator. I think that Judge McLaren's views and mine are perhaps,not in all details the
same, but I think they're basically the same.
Mr. Xaupre. I think, Senator, our understanding is quite
, sirJ.liar as to vhat that is. We have discussed some of the S problems that were referred to in that statement in terms of
vigorous anti-trust enforcement. I think there is no question about that. My views and Judge McLaren's are not too far apart
Si The Attorney General has indicated publically , now, on several i occasions indeed that he plans a program of vigorous anti-
1/
trust enforcement. I have been assured by the Attorney General
S that we will proceed as much as that statement indicates.
7 Senator Hart. I certainly share your feeling. There is Sno substantive data available yet that would indicate the Modifications required.</t>
  </si>
  <si>
    <t xml:space="preserve">Promises strong enforcement. Says will follow the merger guidelines and does not envision change in policy to tackle international competition. 
Says will pay more attention to Conglomerate mergers and to enforcement of monopolization
</t>
  </si>
  <si>
    <t xml:space="preserve">"The CHAIRMAN. Under their direction, the Commission has not shyed away from tanlging with giants of America Commerce. That is as it should be. The Commission has strecthed its powers to provide a credible countervailing public force to the enourmous economic and political power of huge corporate conglomerates which today dominate American Enterprise. That is as it should be."
Pressed to answer to a letter issued by Ralph Nader and others saying that consumers are being overcharged billions of dollars per year by shared monopolies, and that is because the FTC is on the pocket of big businesses. </t>
  </si>
  <si>
    <t>Promises to continue to pursue strong enforcement against large conglomerates. Discussion on potential conflits of interest. Pressed on strong enforcement with Ralph Nader letter and others. A lot of discussion on advertisement and consumer fraud, though, with less discussion on antitrust.</t>
  </si>
  <si>
    <t xml:space="preserve">Promises strong enforcement against concentration. Says there is some disagreement amongst economists on what level of concentration is too high. Lots of discussion on consumer protection as well. 
</t>
  </si>
  <si>
    <t>Question 1.. Do you consider it to be a valid objective o1 government policy to reduce economic concentration in industries dominated by a handful of large corporations or to discourage the growth of giant conglomerate firms whose struo- ture is not economically justifted by efficIenoies of scale
Answer. Without commenting on any specific matter or the application of any particular law, I do believe that the growth of giant conglomerate firms whose structure is not economically Justified by efficiencies of scale should be discour- aged. Moreover, I believe from a public policy point of view that increased con- centration without corresponding economic efficiency is undesirable. There is a great deal of controversy among antitrust experts and economists with regard to the possible anticompetitive effects of existing economic concentration. This rea deserves priority attention, and -support current efforts at the Federal Trade Commission to obtain much-needed information through studies of a num- ber of concentrated industries to determine the effect of 'concentration on per- formance.
Question 2. If economic evidence is adduced that in a given industry high con- centration is the direct cause of a lack of price and/or quality competition, and that a significant reduction of concentration would cause prices to drop signifi- cantly, would you consider that the FTO)has sufficient authority for the isst- ance of a complaint?
Answer. I believe tht the Commission would have authority to issue a com- plaint if the assumptions contained in the question, which are currently the subject of much debate, were true with respect to a particular industry.
Question 1. The Supreme Court has interpreted the merger section of the Clayton Act a number of times since 1914. The Court long ago established that the law prohibitsan acquisition where there is a "reasonableprobability" of a subitantial lessening of competition in any market. Recently a major change in merger policy has come forward, not by any Court or (Jongressionalaction, but by that o the Attorney General. In one instance, when Mr. John Mitchell was Attorney General,he chose not to approve action to prevent the fourth largest 8ttel producer from acquiring the eleventh largest steel company. More recently, FTC!Commissioner Mayo Thompson dissented front the Commission decision .to issue a oo~nplaint against Liggett d Myers' acquisitionof Alpo Dog Food. Con- ,i4ssioner Thompson's position suggests a new interpretationof the law of merg- er8-one that requiresproof of a lcssening of competition rather than only proof of a reasonacle probability that competition will be lessened. Do you share Coin- mi.ssioner Thompson's views on the law of mergers? Do you believe that the Federal Trade Commitssion r should enforce the Clayton Act in the light of Con missioner Thompson's views, or should it await changes in the interpretation of the Clayton Act by the Supreme Court, or amendment of the statute by the Congrcss.
Answer. Without commenting on any specific case, I feel that with respect to given mergers in given industries, an acquisition by a certain size firm of an- other firm of a particular size can correctly be presumed to be Illegal under the law. The law is fairly well settled that certain mergers can be presumed to be Illegal without a showing of specific harm.
Senator Moss. Shifting this a little, do you believe that the burden of proof which the Federal Trade Commission must meet in merger and antitrust cases should be increased to require proof of actual rather than potential or probable restraint of trade or lessening of
competition?
Ms. HANFORD. As you know, section 7 of the Clayton Act and sec-
tion 5 of thli Federal Trade Act give the FTC and the Department of Justice concurrent jurisdiction in this area. Without commenting on any specific case, I feel that with respect to given mergers in given industries, an acquisition by a certain size firm of another firm of a particular size can correctly be presumed to be illegal under the law.
think that the law is fairly well settled that certain mergers can be considered presumptively illegal without a showing of specific harm, without, for example, showing that prices have risen or that quality
is lower.
From time to time, both the FTC and the Justice Department have
issued guidelines for the specific purpose of telling industries which activities would generally be presumed to be legal and which would be presumed to be illegal.
Senator Moss. You then-your answer really is that you did not- you don't believe that you should be required to ineet proof of actual restraint or lessening of competition because of this precedent that is established that you think should be followed of a presumption of
restraint when they are of a certain size?
fs. HANFORD. That is right. With regard to the merger area, I feel
the law is fairly well settledon that point.</t>
  </si>
  <si>
    <t>I feel a deep sense of commitment to that and I pledge that I will actively extend, search out and find ways to test the Federal Trade Commission Act in a vigorous prosecution of those who violate the antitrust laws and have a real sense of concern for those people that are harmed by unfair business practices.
Senator Moss. Now, in response to one of the written questions, you indicated that you view economic concentration without economic ef- ficiency in the production of a good product for a fair price as the conditions which can be reached under the antitrust laws.
Would the absence of any illegal anticompetitive conduct in such a situation affect your opinion as to whether the FTC could issue a com- plaint to restore competition?
Mr. TaoPso,.. I was under the impression that after stating the premises that the inquiry was if there was nothing anticompetitive being carried out. Perhaps I misunderstood the question. If there is a concentration of economic activity in an area and that economic ac- tivity is sound, if that company produces a good product or service at a fair market price and does not in any fashion engage in any kind of a predatory or unfair business practice, I would see no reason to interfere with it.
that economic concentration made it possible for these people to exercise economic power which can be devastating to the exclusion of others in the field then that would be a different matter; or if that concentration produced inefficiency where there was not a fair price or a good product, then my attitude would be different; and I think the act should be made applicable to them.
Senator Moss. If the concentration of economic power then sup- pressed the competitive position of others, then you think that the FTC should restore the competitive factor in that situation?
Mr. THoMPSroN. Indeed I do, sir; yes, sir. Free enterprise is only going to be able to survive, in my judgment, where there is competi- tion; and when that competition is interfered with, it is not free enter- prise; and I think that the Congress was wise in establishing the agency and in passing the act and in giving it power it did to look after those very things.
Senator Moss. Now, if on the basis of the economic facts of record in a particular case it is established that competition in a given industry has been substantially reduced over a period of time by the leading firm's expenditure of a relatively high proportion of its income on ad- vertising, and if the record established that a limiting of that expendi- ture ratio in conjunction with other remedies will restore competition to a substantial degree, do you think the FTC would have the power to order such a reduction of advertising expenditures? 1\
Mr. TaoMxsox. I think so. I think so. To me, it would be indicated.
It seems to me that the Commission has the inherent power, whether it be oil/gas reserves or whatever, to make inquiry, to find out whether as a result of that some unfair practice is about. But I don't know how they can find it out unless they investigate and issue subpenas and if the subpenas are not honored, then ask the Department of Justice
to pursue it. Another thing in that regard, I think it might also be wise to give the Commission the power to go to the courthouse and get its own sub- penas -issued and compliance ordered instead of asking some third party to do it for them.
Senator Moss. In answer to question 21, you indicated that despite the belief of many economists, that concern and concentration above certain levels is inherently inconsistent with effect of competition and thus competitive prices, you would need additional evidence to act against such concentration. Does this indicate that you would be will go to issue a complaint in order to require such proof if the evidence of concentration were established?
Mr. TiioMPSO.. Indeed, sir. Just because something is strong it might not be necessary-but with the limitation or exception that you put on it, sir I would agree with it wholeheartedly.</t>
  </si>
  <si>
    <t>Promises very strong enforcement and the protection of consumers. Says that the FTC should do more, however expresses many views in terms of not being too intrusive against business and the need to ascertain wheter certain practices or mergers are efficient. 
Also states that he does not have a background or much knowledge in antitrust laws, but that he will obtain it quickly.</t>
  </si>
  <si>
    <t>Discussion on whether he is in favor of expanding class actions for antitrust damages and he say he is not because the system is working and State courts are good alternatives. 
Also says he is in favor of antitrust intervention when companies earn market position illegaly, and that many times this reflects governmental action such as quotas, etc. But says that the current antitrust laws are adequate and should be enforced. Is against expanding antitrust to target labor unions also. Is in favor of expanding the budget of the FTC to bring more cases.</t>
  </si>
  <si>
    <t>Senator Moss. This is a trade mechanism that is abused greatly. Do you agree with that? 
Mr. Nye. I agree with that. I don't know the extent of the abuse or all the facts concerning it, but we all know that this is the case.
Senator Moss. In answer to the first written question that you have sent in asking your views on Government policy in reducing eco- nomic concentration, you responded that the policy should be to dis- courage and prevent all economic concentration potentially injurious to competition. The tenor of your response seems to indicate a pro- spective application of Government policy. What do you believe should be Government policy to reduce eco- nomic concentration in industries already dominated by a handful of large corporations whose structure is not economically justified by efficiencies of scale?
Mr. Nye. Well, in short, I believe .the policy of the Government should be to enforce the antitrust laws through all of its branches and independent agencies as they exist now. I do not believe that bigness is, per se, badness. I think it was Justice Holmes who said that the theory of the antitrust laws is we should all compete very hard but nobody should win.
Well, every now and then, one or two or three or four people do win for a short period of time. I tend to believe, and this is a purely personal view, as all of my views are purely personal at this mo-
ment-I tend to believe that often the temper and nature of the seeming victory in the competitive marketplace is the result of ex- traneous, unusual governmental forces which then call for govern- mental answers-import quotas, tax benefits, and a whole range of things, which are controls on the economy our Governmental im- poses because of what our Government thinks are legitimate social policies. They may be, however, inconsistent with a fully competitive marketplace. But I think, in general, that concentration in the mar- Ietplace is something which can be dealt with adequately at present with the antitrust laws of the United States.
There are those with whom I agree on many other things and whom I greatly respect who believe otherwise.
Senator Moss. Do you have any views on bringing antitrust action against labor unions',
Mr. NYE. It should be done whenever the labor unions violate the antitrust laws, but that's a pretty narrow band of cases.
Senator Moss. Well, this is a point of great-
Mr. NYE. Excuse me, Senator. I didn't mean to be ellipitical by
that answer. Under present law, and the Penninghton and Jewel Tea cases, which I think are reported somewhere in 381 U.S., are very good expositions of the law with respect to the application of the antitrust laws to labor unions, when a union and the employer it is bargaining with conspire together to put somebody else out of business or otherwise damage another marketer in the marketplace or restrict competitive opportunities, the union may run afoul of the antitrust laws and be subject to sanctions thereunder.
But if you're asking a broader question, which I perceive you may be, I do not believe the antitrust laws should be expanded in the direc- tion of the labor unions. I think -itwould be a serious mistake. In so doing we would be using a meat cleaver or a shotgun approach to a very difficult problem of public and social policy which better needs the scalpel or rifle.
The exemption of the labor unions from the antitrust laws goes back to the enactment of section 20 of the Clayton Act in 1912. Actually. it goes further than that. It goes back to the antiin junction laws at the turn of the century. I'd say that is a pretty firm weave in the fabric of American social policy and I would very much re- gret to see that law changed.
I just don't think it would work, Senator. I just don't think it would work.
As a sometime defense lawyer-and I think this is a view which would in all candor be shared by most defense counsl-I would pre- fer to negotiate with someone from the Government than a really
toiugh-minded, hard-hittihg thoroughly mean plaintiffs' class action lawyer, and I think that's what I was trying to get across in, my an-
swer to those questions.
Senator Moss. I share your view that where the parties themselves, the plaintiffs themselves, can take the initiative action and be in court it's to be preferred than to have it passed off and done by a regula-
tory agency in their behalf; and that has been something the coin- inittee here has been concerned about for a little time. We have re- cently completed the first quantitative empirical study of the ex-
perience of class actions in the Federal courts and the information we have indicates that for the most part class "actions do not pose a great problem.
As you are probably aware, the National Institute of Consumer Justice recently recommended that consumers be able to use the Federal courts for this purpose. Since the purpose of the jurisdictional statute requiring the amount in controversy be at least $10,000 in order to use Federal courts, this is to exclude small cases, why should large consumer cases involving many jurisdictions and large amounts of dollars and people be excluded from the Federal court system if thev otherwise meet the requirement of rule 23?
Mr. Nye, one matter that I know is now presently before the Com- mission in the sense that the Commission has brought an action to eliminate the vertical integration of the oil industry and to require
divestiture of some elements of the oil company operations. As a
Commissioner, will you support the budgetary requests of counsel in that case? The reason I mention this is that in cases of this kind very frequently the private corporate defendants have in excess of 100 attorneys operating on their side whereas the Government has to stagger along with inadequate numbers of counsel, although the counsel are, I think, as talented frequently, and I know that there are efforts that are being made to make sure that the funding of the Government's side of this case is adequate and I just want to know as a Commissioner, will you support those funding requests?
Mr. NYE. I very definitely do and I agree with every observation you just made, Senator. The $37,000,000 budget of the Commission isn't very much money. It is a very small amount of money. I see how much money those of us in private practice have to pay people to get good lawyers to come and practice law with us. It is a very great deal more than it was even a few years ago. Litigation is tremen- dously expensive to the Government, as it is to private industry, be- cause each is hiring people to do a job and each is competing for
good people to do that job.
What do you think of this approach of requiring economic analy- ses before the FTC decides to move?
Mr. NYE. Well, I think before acting in any area you should have all the analyses reasonably available, but I think that a pure dollar and cents evaluation-if the sense of your question and the sense of your interpretation of Commissioner Thompson's remarks is that a dollar and cents determination should ask and answer every question -I think my views are rather substantially at variance. You have cases which may involve a small amount of money but which are tremendously important in the spillover effect or whatever you want to call it. In other words, compliance with the antitrust laws of the United States has always been and will always have to be on a sub-
stantially voluntary basis. You can't sue every offender. Voluntary compliance with the antitrust laws necessarily requires a good know- ledge of what the antitrust laws mean and it requires clarification of those areas which are in doubt.
Therefore, if I were to see a situation which involved a predatory business practice which didn't involve very much money but was a practice prevalent in a number of industries and was best defined and could best be attacked at that time in one particular industry, however small, I would certainly suggest that the complaint proceed.
I don't think that there's any easy arithmetical limitation to the judgments which have to be exercised by the staff and by the Com- mission in these matters.
Mr. NYE. I do not perceiIve any problem with respect to bringing a
case that stitches over State lines in any one State unless there should be some problem with respect to effecting adequate service of process on the defendant. If we're talking of the case of the magnitude which I think your question suggests, the defendant has Atnmost undoubtedly been transacting substantial business in any State in which there's a substantial consumer interest and he can be sub- ject to suit there.
Senator, and I don't think that we should try to supplant it with a uniform, monolithic Federal court procedure which is our only an- swer to all of our questions. We have different interests in different
)arts of the country, and to the extent the State court systems satisfy those interests, I support them.</t>
  </si>
  <si>
    <t xml:space="preserve">10 minutes, very summary hearing. </t>
  </si>
  <si>
    <t>Question 1. What should the policy of government be in reducing economic concentrations in industries dominated by a handful of large corporations or in discouraging the growth of giant conglomerate firms whose structure is not economically justified by efficiencies of Scale?
Answer. Where large, highly concentrated industries and giant conglomerates are concerned, Government antitrust agencies should be especially diligent in carrying out their responsibilities. Such Industries and firms not only have a significant impact on the economy, but a greater potential exists for the presence of anti-competitive market forces. These market conditions should be monitored and examined very carefully for possible antitrust violations. Admittedly, that task has been complicated by the lack of adequate information about the per- formance of particular business segments within highly diversified enterprises. For that reason, the FTC's line-of-business reporting program should help pro- vide some much-needed data for evaluating the structure and behavior of specific industries. In addition, the proposals now pending before Congress to enhance review of mergers before they are consummated, should enable the government to respond in a more timely and effective manner to prevent acquisitions, which may substantially reduce competition.
Question E. If economic evidence is adduced that in a given industry high concentration is the direct cause of a lack of price and/or quality competition, and that significant reduction of concentration would cause prices to drop signifi- cantly, do you believe that the FTC has sufficient authority for the issuance of a complaint?
Answer. Although I would hesitate to express a legal opinion on this specific issue without the opportunity for further research, the broad authority of the Commission under section 5 of the FTC Act and other statutes would appear to be sufficient to reach virtually all types of anti-competitive market conditions,
whatever the oause.
Question 10. Consumer class actions in the federal courts have been advanced as a desirable means by which consumers cheated out of relatively small sums can band together and thereby afford attorney's fees in order to seek a remedy through the federal courts. What are your views on actions available to consumers by allowing the aggregation of claims in order to meet the minimal jurisdictional
limit in federal courts?
Answer. I support the objective of making available adequate legal remedies
that are within the financial reach of all consumers. An important step in the direction has already been taken by the passage of the lagnuson-Moss Act which a) authorized the FTC to seek redress i4 Federal Court on behalf of con- sumers and b) permitted aggregation of claims to meet minimum federal juris- dictional requirements in private class suits for breach of warranty. That Is- lation also imposed certain threshold requirements on the amount of claims at can be aggregated. However, before permitting aggregation of claims for juris- dictional purposes in other areas, it would be desirable to have more experience with respect to the impact of these new provisions on consumers and the Federal courts.
Question £0. What are your views on the Robinson-Patman Act?
Answer. The Commission is responsible for enforcing the Robinson-Patman Act which is intended to prevent unjust price discrimination and predatory pricing practices. I support the purposes of that Act and, as a member of the Commission, I would seek to have it enforced as effectively as possible. I am also aware of the criticism that has been directed at the wording of the Act as well as its enforce- ment. To the extent that deficiencies exist, the objective should be to improve the statute and make it more workable.</t>
  </si>
  <si>
    <t xml:space="preserve">Many questions asking for tougher enforcement of the Robinson-Patman Act, promises strong enforcement and the protection of small businesses. Congressmen stress the importance of strong enforcement of the Act in their remarks. </t>
  </si>
  <si>
    <t>Question I, As indicated in my question to you yesterday, there are many in Congress who feel that there has been a dearth of enforcement of the Rohinson-Patman Act for the last several years. In the recent hearings of the House Small Business Committee, the question came up as to whether or not Congress should earmark a certain sum or the Commission's appropriation for Rohinson-Patman enforcement. Do you believe that such action should be taken by the Congress or do you believe that under your chairmanship you will assure a sufficient level of Robinson-Patman enforcement so as to put the business community on notice that their activities will be monitored under the Robinson.Patman Act and thus effectively deter Robinson-Patman violations?
Answer. Although the Commission should be accountable to Congress for the enforce- ment of the Robinson.Patman Act, I do not recommend earmarking of appropriation to achieve this goal. Rather. I feel that the Commission should assure that-within any given level or resources-maximum public benefit is attained. In the area of Robin. son-Putman Act enforcement, this approach would indicate pursuit of important matters of commercial significance either in their own right or for the sake of deterrence. At this time. I am not able to estimate what level of resources is required for this purpose.
Senator Moss. Originally, the FTC was an economic reporting agency. Today that function seems to have diminished.
Some of' the economic reporting work of' the Commission was lndmark. In 1939, the omissionn issued a study of' the automobile industry and currently it has al analysis under way of the steel industry, farm machinery and electrical equipment industry. I have two questions. How can those studies which tile commission n has launched he completed more expeditiously so that they are more useful to tie general public as well as to the Congress and C'o(mnis- sion; and will you continue and increase this important structural analysis research or are you disposed to do this kind ()Ifeconomic research only where you have reason to believe that violations of the antitrust laws and FTC act may have been committed?
Mr. Collier. Let me answer the second part first. I believe the economic rinporting fiction and analysis function of the Commission is a very important one. I think it, of course, has to compete with other Commission priorities, but I do not believe that the only time the Commission should undertake such matters is in the context of' a particular law enforcement proceeding.
As to the question of' how those inquiries be accelerated and ('on- gross advised timely of' tile results, it is (ificult to generalize, but I think that probably the best way that that can be done is for the Commission, particularly the Chairman, to take an interest in the matter and to set sonie deadlines. That is the best way I know to. get performance , oil a timely matter and I see no reason why that won't work.
Senator Moss. )o you favor elimination of jurisdiction by tile FTC in tile area of price discrimination?
Mr. Collier: No.
Senator Moss. Do you feel the policy of encouraging small business from the point of view of Congress and the antitrust authorities rests on sentimental, political, or emotional factors only?
Mr. CoI.Ek. No.
Senator Moss. What is your feeling about the continuation and furtherance of legislative policies, including antitrust that have the effect or encouragIng small business?
Mr. COLi.itR. I think that antitrust can do that. I think that, in many cases the proper enforcement of the act will do that-of the various antitrust acts-will do that.
I think that the way antitrust laws are drafted, that is not the exclusive purpose of the antitrust laws, but beyond that, it is hard to generalize.</t>
  </si>
  <si>
    <t>Chairman/Commissioner</t>
  </si>
  <si>
    <t>Lots of questions asking to increase enforcment, with promise to do so. A good amount of questions on advertisement as well.</t>
  </si>
  <si>
    <t>43 (130 minutes split by 3)</t>
  </si>
  <si>
    <t xml:space="preserve">Senator Durkin. Thank yod, Mr. Chairman.
I don't have any questions, Mike. In my 1. years here, i think you've done an outstanding job; helping not just the chairman, but ~elping the newer members of the committee to get acclimated, and
translate some of their concerns into action do an outstanding job at the .FTC I think President Carter should be commended fQr your nomination, and I think it's fitting that the first regulatory appointment went to one of Maggie's alumni.
I'm optimistic that the FTC is on the Verge of a new era of aggressively, efficiently and sensibly representing the consumer in ths country. If you're going to convince business that what's good for the consumer will ultimately be good for them, that might solve some of the advertising problems as well. It's not the same jurisdicion-it we could get that idea afoot in the land that the consumer is not one to be feared, manipulated, tricked, massaged, and what have you; but if they do what's in the best interest of the consumer, it's also going to be in the best interests of their stockholders.
Mr. Pzjrrscnxr. Senator Durkin, I believe that, and that's what I'm going to try todo.
Question 11. What should the policy of government be in reducing economic concentrations In industries dominated by a handful of large corporations or In discouraging the growth of giant conglomerate firms whose structure Is not eco- nomically justified by efficiencies of scale?
Answer, I am not convinced by those economists who argue that an organization of an industry that has persisted for a long *period of time In the absence .bt legal restrictions on entry Is optimal because It fundamentally reflects underl.Ving cost conditions. First, there Is a real question as to how frequently concentration can be explained by large-scale economics. But, second,, even if economies are present in a given case, that does not end the Inquiry. There are political reasons, in the best sense of the word, which justify a- governmental policy aimed at reducing concentration-for example, the deeply held American belief that power should.be fragmented and that decision centers should be multiple. Huge corporI- tion. can be more compelling in their influence on individual lives and community welfare than sovereign states, Deconcentration, on the other hand, is a difficult task, requiring substantial governmental resources and analysis to ensure that the result will actually Improve upon what previously existed. The-Comnmission has the capacity on an industry-by-industry basis to analyzethe causes of unus'i!a concentration and to predict with sophistication and care the results of various strategies of deconcentration. In general, thegovernment's policy should be to promote a workable competitive structure by increasing the number of viable
market participants.
The growth of- large conglomerates is disturbing because of Its centraliAng nature. I don't believe we have thought seriously enough about the limits of size or diversity which might be appropriate. The FTC should undertake a major analysis of the problems of macroconcentration, which are of fundamental social and political importance even though somewhat foreign to the traditional eco- nomic framework of competition and monopoly theory.
Questft 4. What ate your views of the relationship between FTQ activities and the condition ofthe general economy?,How can the FTC be effective in help, tng control Inflation andunemployment, for instance?
Answer.. To the extent that the FTC Is effective in carrying out its missions, it can substantially aid the consumer in stretching his or her shrinking dollar. ft policing 'the quality of information disseminated to the consumer through advertising and labeling, the Oommission can assure that consumers can choose the highest quality goods and services-at the lowest available price. To the ex,
tent that the Oommission can eliminate prie and product fixing and market structures which lead to these market abuses, the Commission can assure thd price and quality of those goods and services ae subjected to the rigors of competition, not the inflationary impact of monopoly and oligopoly.
The competitive marketplace which assures that the consumer will benefit from the rigors of competition will 'also serve to create the widest mass market for goods and services, In turnM maximizing employment in industry. However, I expect that there will times when the mandate of the Commission could lead it to support enforcement actions to th tease competition and lower prices,
which could lead to some short-term job dislocation.
It Is essential for the Commission and staff to view themselves as a people's agency, as responsive to the consuming public, not the trade regulation bar.
There Is nothing reprehensible about a Federal law career which involves both public and private service. Many of the most vigorous commissioners and staff with unquestioned Integrity have moved periodically in and out of govern- ment service.
Yet, the President Is absolutely right when he expresses concern over the "re- volving door" between regulatory service and private practice which undermines public confidence in the integrity of the regulatory agencies. The President has required that each of his appointees forswear practice-before that agency for 2 years after leaving office, one year more than the present legal requirement
(18 U.S. Code 207(b)). This is a sound requirement, but I would not go further. To do so would deprive the President of the option of reaching Into the ranks of practicing lawyer experts in the interest of agency expertise.
At the same time, the President is also undoubtedly right in reaching beyond the customary pools of Washington-based legal talent for other sources of com- petence, untainted by advocacy of the affected economic interests: to state regu- latory commissions, for example, many of whom have obtained high levels of competency and public interest dedication; to state and local consumer protec- tion citizen leaders and legislators, to the public interest bar, and to the univer- sities.
Unlike the countries of Europe and Western Europe and Japan, many profes- sionals look upon a career in public service as a second-class career. Many young lawyers come to the Commission believing that they will not reach the heights of their profession, unless they move on Into private practice in the large corpo- rate firms in Washington, New York, or San Francisco.
I intend to do what I can to encourage the pursuit of careers in public service as alternatives to the "revolving door." To that end, it is mY own intention never to practice law before the Federal Trade Commission- If the Committee confirms me, it is my intention to serve out the full length of my term, and then to con- tinue either in public service, teaching, public interest advocacy or a combina- tion thereof. I Intend to do what I can to encourage the younger lawyers within the Commission to pursue similar careers, just as the chairman and other mem- bers of this Committee have pursued life-long careeft in public service.
Question 15. What is your position on the desirability of the FTC's collecting and making public on a current basis individual company data, under some standardized Industrial definitions, approximating the 8IC, of company profit performance In segments of business accounting for $10 million or more in assets
or in annual sales?
Question 16. Will you seek to increase the amount of information that the
Commission will make availablb-to the public on the current profit performances of individual major companies in their various operations, under the 810 (or some standardized industrial classification) ?
Answers. I think the collection of profit performance data for individual com- panies, by narrowly and realistically defined product lines, with appropriate accounting standards, could be extremely beneficial. How low the sales or assets threshold for such a program should be is a difficult question I am not prepared to answer. I would want to study the usefulness of the present line of business program and have a clearer idea of costs, both to private companies and to the government, before suggesting how many companies should be covered. Of course, those firms which are engaged in a single line of business are now disclosing the type of data under SEC requirements.
The confidentiality of this kind of data under the present line of business program has been mandated by Congress, and I would of course honor that. But I think the confidentia-lity of future programs is an open matter. I recognize
that disclosure of certain types of data could have an anticompetitive effect, and that there may be other reasons, which an evaluation of the present line of
business programcould reveal, that might suggest more caution.
Question 17. What type of economic evidence do you feel is essential in evaluat- ing the legality under the antitrust laws of a given (a) horizontal (b) vertical,
or (c) conglomerate merger?
Answer. The basic test in any merger case is always whether the effect of the
merger may be to substantially lessen competition. I would stress the word "may"; mergers are to be viewed for their probable effects, not their necessary effects. Horizontal mergers should be analyzed in terms of the traditional criteria: market share statistics, concentration ratios, and industry concentration trends. But there are no adequate mechanical tests which can tell you ahead of time which mergers will be beneficial and which may tend to lessen competition. In the horizontal area. I would favor a vigorous enforcement policy where the effect
of the merger may be to eliminate direct competition.
With respect to vertical mergers; I would be more cautious There is a greater
likelihood that * vertical merger will increase efficiencies, and a smaller likeli- 4t hood that effects will be anticompetitive. However, I do not take the position
that virtually all vertical mergers should be permitted. Such factors as market foreclosure, the elimination of potential competition, and heightening of barriers
to new entry should be carefully analyzed to determine whether anticompetitive results will follow from the merger.
Conglomerate mergers raise the most different analytical problems. The most generally applied tests are whether the merger will raise barriers to entry, eliminate potential competition, or create opportunities for reciprocity. The last of these is the most speculative standard and least useful, in my opinion. I would not be adverse to challenging conglomerate mergers by Injunction or post hoe where the elimination of potential competition may occur,
Question 19. The investigation of the FTC by the House Appropriations Sub- committee on the Departments of State, Justice and Commerce, the Judiciary and Related Agencies and published as Part 7 of its Hearings on Appropriations for 1976, criticized the Commission for Its failure to make cost-benefit analyses with respect to its actions in the field of antitrust enforcement. It is the view of many that the economic welfare of the American consumer should be the only consideration guiding the FTC in evaluating its various programs and determin- ing which cases it should select for prosecution. Do you agree with this thesis, and if so, how can the FTC pursue the structuralist paradigm without attempt- ing to ascertain the effects of its successful application upon the consumers served by a particular concentrated industry?
Answer. As I've indicated, economic welfare should not be the sole criterion for antitrust enforcement, though it should always enter into the evaluation process, both before a proceeding is brought and before an order is entered. I agree that the remedy side of a proceeding should receive greater consideration throughout the enforcement process, and that costs and benefits should both be weighed. The problem Is that nbither costs nor benefits can always be reduced to dollar figures, and so choice that-reflect deeply held feelings about social policy cannot be made by the mechanical application of mathematics.
Question 2,2. What are your views on the Robinson-Patman Act?
Answer. First, while I am not by any means an expert In the R-P area. Tknow well that the complexities of the statute are the subject of much recent debate and no little controversy. On the finer details of price discrimination enforce- inent I am a neophyte. On the general goals and purpose of the statute. however, I offer the following observations. The Robinson-Patman Act was designed, as I understand It, to provide businesses, regardless of their size and power, an equal opportunity to compete In the marketplace. The Act was Intended to limit the power buyer's ability to use size to obtain special favors to the disadvantage of his smaller competitors. To serve consumers adequately, the American econ- omy must be diverse. National corporations, with their advantages of large vele, but with their bureaucratic and often Impersonal ways, should coexist In fair competition with small and medium-sizod firms, which serve a continningly necessary function In our mass society by offering their special virtues of flexible service and personal style.
Tl VVV' should be. Alive to the problems of smaller businesses, whose position of relative weakness vls-a-vis the biggest corporations Is not unlike that of con- sumers. 
Quea#uon W.There are many in Congress who feel that there has been a dearth
of enforcement of the Robinson-Patman Act for the last several years. In the recent hearings of the House Small Business Committee, the question came up as to whether or not Congress should earmark a certain sum of the Commission's appropriation for Ifoblson-Patman enforcement. Do you believe that under your chairmanship you will assure a sufficient level of Robinson-Patman enforce- ment so as to put the business community on notice that their activities will be monitored under the Robinson-Patman Act and thus effectively deter Robinson-
Patman violations.
Answer. Yes; I believe that the Robinson-Patman Act will remain a viable
enforcement tool without Congressional earmarking of funds. I would probably place more emphasis than in the past on targeting large firms and large industries for Robinson-Patman enforcement.
</t>
  </si>
  <si>
    <t xml:space="preserve">Received detailed questions by Senator Allen about enforcement in Utilities industries becasue Shenefield had defended that sometimes competition is not the Answer. Allen presses him for stronger enforcement. 
Recommends new legislation in many areas as a way to increase enforcement (shared monopolies, conglomerate mergers, etc.). </t>
  </si>
  <si>
    <t>Senator Kennedy. General Bell testified on May 11 that the economic concentration is a very serious problem in the United States. He said that this concentration results in
the abuse of power. Do you agree that concentration is a serious problem today in the United States?
Mr. Shenefield. Yes, I do agree with that. It seems to circumstances, there are a large number of exceptions to the free enterprise rule. There are exceptions for social reasons, 3 favoritism to various groups, small business favoritism, and the like. There are exceptions where, owing to the results of 5 competition, industry has become concentrated and competition works less well than perhaps it ought to. There are exceptions created by the very actions of the Government that is supposed to be carrying out the antitrust laws themselves. That is to say, perhaps in Defense procurement, in the
me the crucial component is not necessarily the size absolutely of particular firms but their power within a particular market. It gives me a good deal of concern that we have in markets two or three firms having 90% plus of market share"
Senator Kennedy. I think you have answered this to some extent in terms of previous questions, but I would be interested
in whether you feel that the existing antitrust laws can reall deal with the increasing kinds of concentration. You have talked about shared monopoly, and you have talked about con- glomerate mergers in a somewhat broader context. How effective do you think these laws are?
Mr. Shenefield. I think in the area of increasing concentration that in order, again, to reach that problem in the most effective possible way, it would be well for Congress to 5 look at specific legislation. It does seem to me that in areas where increasing concentration will produce adverse effects on competition for the American people, we have weapons presently in our arsenal to deal with that.</t>
  </si>
  <si>
    <t>37 (74 split in 2 nominees)</t>
  </si>
  <si>
    <t>69 (138 split in 2 nominees)</t>
  </si>
  <si>
    <t>15 (30 split in 2 nominees)</t>
  </si>
  <si>
    <t>26 (52 split by two)</t>
  </si>
  <si>
    <t>Hearing duration (in minutes)</t>
  </si>
  <si>
    <t>Duration of hearing (notes)</t>
  </si>
  <si>
    <t>Kohl: The position of Assistant Attorney General for Antitrust is very different, as you well know. You will be the Government's chief antitrust prosecutor on behalf of consumers, bringing antitrust cases against parties that are alleged to have engaged in anticompetitive practices. How can you assure us that you will be an aggressive antitrust enforcer in your new role and will prosecute antitrust cases with all the vigor that you have brought to defending your private clients?
    Mr. Baer. Mr. Chairman, I hope past is prologue in that I made that transition from private practice, as you noted, in the 1990s and I believe came to be appreciated for
understanding very quickly that I had a different client and it was the American public. And that is the attitude I would bring.
 Senator Kohl. Before I turn it over to Mr. Lee, I would
like to ask you your opinion over the past decade or two. Do
you feel that we have had too much consolidation in this
country, that there has been a reduction in competition, that
we need more vigorous competition, and in order to do that,
your Division will be required to be even stronger than it has
been in seeing to it that mergers are examined very carefully
and competition is maintained to its fullest?
    Mr. Baer. I agree, Senator, that a key part of this job is
to be vigilant in investigating consolidation, not just in
high-tech or evolving markets but in established markets as
well.
    I have also learned, though, that merger decisionmaking is
tremendously fact specific, that understanding and making an
accurate prediction about what might happen in the future if
consolidation is allowed is a challenging job. I have been
impressed with the work the Justice Department has done these
last few years, and I welcome the opportunity to be part of
that.
    Senator Kohl. Good. Mr. Lee.
During much of the 20th century, a lot of our antitrust
analysis in this country tended to focus much more on
protecting competitors and on equalizing the market, paying
relatively little regard to economic consequences of having
Government intervention. But due in large part to the Chicago
School of Economics and Robert Bork and others like him, during
the last few decades antitrust law has undergone something of a
shift and has tended to focus more on maximizing consumer
welfare and achieving optimal economic outcomes.
    But in recent years, some have started calling for an
abandonment of what might be described as the Chicago School
approach. For instance, in 2010, President Obama's first
Assistant Attorney General over the Antitrust Division,
Christine Varney, stated that the Chicago School should be
``retired.''
    So, first, I would like to know whether you agree with that
assessment? And, second, I would like to know whether you
intend to rely on sort of the Chicago School approach more or
less than this office has tended to rely on it over the last
few years?
    Mr. Baer. Senator, I think sound economic analysis is
fundamental to good antitrust enforcement. That means being able to articulate a theory of harm that has occurred from past
behavior or is likely to occur from future behavior. That for
me has been the core discipline or learning from what is called
Chicago School economic thinking.
    I confess to being a little confused about Chicago School
and post Chicago School because, in fact, post Chicago School
also demands--talks about that same discipline. And I think we
may be talking about differences on the margin and judgment
calls about when to enforce and not to enforce. But my sense is
that--and I think it is why one can have some bipartisan folks
in the background here today--antitrust enforcers do see,
whether Republican or Democrat, Chicago School or post Chicago
School, do tend to see the target area of enforcement in very
similar terms, and I would go down to the Justice Department,
if confirmed, with that attitude in mind.
 Mr. Baer. I agree that we do need to continue to have sound
analytical analysis. I worked, Senator, with Assistant Attorney
General Varney, as did a number of other private practitioners,
on revisions to the merger guidelines, updating the merger
guidelines, and the Antitrust Division and the Federal Trade
Commission were both in agreement that that notion of making
sure we had a story of real economic harm is fundamental to
sound antitrust enforcement.
    Senator Lee. OK. And that inquiry, then, the resulting
inquiry from that starting point, leads you to the consumer
welfare analysis. Inevitably there is----
    Mr. Baer. At the end of the day, it is all about consumers.
It is not about competitors.
 Senator Lee. OK. So you would agree, then, that overzealous
enforcement of antitrust laws could cause harm.
    Mr. Baer. Yes. In short, yes.</t>
  </si>
  <si>
    <t>yes</t>
  </si>
  <si>
    <t xml:space="preserve">Promises strong enforcement, but also promises to follow Chicago School teachings in enforcement. Says that the goal is to protect consumer welfare. </t>
  </si>
  <si>
    <t>My experiences at the Commission, and my academic work, have focused on protecting consumers through the careful and thought- ful application of the Commission’s many tools, rigorous legal and economic analysis, and objective evaluation of economic data. If confirmed, I intend to apply my knowledge and experience to the Commission’s mission of promoting consumer welfare and pro- tecting consumers from unfair methods of competition and unfair and deceptive acts or practices. I further intend to help ensure the Commission takes full advantage of the wealth of expertise avail- able to it in the form of its many talented lawyers and economists.
The Commission faces many challenges in carrying out its broad and fundamental mission of protecting consumers. One is to con- tinue vigilant enforcement of competition and consumer protection laws where obviously harmful conduct is taking place. For example, the FTC has attacked unfair and deceptive practices in mortgage servicing, subprime credit, foreclosure rescue, and telemarketing robocalls, among other areas. I will support the Commission’s con- tinued vigilance in protecting consumers in these areas, if con- firmed.</t>
  </si>
  <si>
    <t>Short nomination. Typical GAI</t>
  </si>
  <si>
    <t>103 (split in 5 nominees)</t>
  </si>
  <si>
    <t>Question 1. You testified that, during your tenure ‘‘here in the Senate, at the White House, and at the Department of Justice, the economic security of the middle class has been [your] focus,’’ and added that you view the Commission’s role in en- forcing laws that protect consumers and promote competition as linked in some way to our efforts ‘‘to build a strong middle class.’’ Do you believe that such a role re- quires the Commission to find substantial economic evidence of consumer harm be- fore it finds an actual or likely violation of Section 5 of the FTC Act? If not, is there some lesser standard of proof the Commission should follow (and if so, what is that lesser standard, and what steps should businesses take to ensure they do not violate it)?
Answer. The Commission’s enforcement decisions should be guided by the legal standards codified in the FTC Act, the case law that has developed around them, and the facts and evidence in each case. In competition and unfairness cases, I be- lieve the central tenets that should guide enforcement decisions are harm to com- petition and consumers. Factual evidence, empirical evidence, and economic evidence are valuable in assessing whether practices would harm competition and con- sumers. The primary responsibility of a Commissioner is to ensure that enforcement decisions are made within the bounds of the relevant legal standards.</t>
  </si>
  <si>
    <t>Vague, general answers to vague, general questions. More questions on data privacy than antitrust (probably)</t>
  </si>
  <si>
    <t xml:space="preserve">92 (split in 2 nominees) </t>
  </si>
  <si>
    <t>LEE: You've confirmed any particular policies or procedures
within the Antitrust Division that you would change, or that you would implement in a -- in a manner that's different than how they have been in the past?
DELRAHIM: From -- going back from my experience, I -- I was
fortunate enough in the -- in the role of the deputy, where I had the international, the appellate, and the policy development responsibilities. One of the -- the greatest exports out of the
United States has, unfortunately, been antitrust laws, and we now have over 130 agencies who are around the world, who are new to the anti- trust regime. They are doing what they think is right.
In some cases, I've heard reports that there might be, you know, protectionism or discrimination in the application of those laws, to -- to U.S. companies in particular, or they might be misapplying the laws, like we did in the -- in the 1970s, for example, before the advent of some of the economic thinking.
I would like to focus particularly in that area. I -- I think,
you know, having a deputy that is focused on the international area would be -- would be an area that I would like to look to and see how we can pay more attention to that.</t>
  </si>
  <si>
    <t>Each of us, if confirmed, will bring his or her experiences to the role of Commissioner. The most notable experience for me occurred in 1984. Ronald Reagan was our President, I was in high school, and I took a three-week trip behind the Iron Curtain. I saw first- hand the long lines, empty shelves, and misery inflicted by an au- thoritarian government and a command-and-control economy. I fin- ished that trip an ardent advocate for personal liberty and market economies. And, yes, my older daughter is named after President Reagan.</t>
  </si>
  <si>
    <t>o could you just sort of fairly quickly describe your views or your antitrust concerns with respect to large tech firms, such as Facebook and Google?
And, Mr. Simons, we’ll start with you.
Mr. SIMONS. Sure, happy to. So at a high level, I believe that big is not necessarily bad. I also believe that big is not necessarily good. Sometimes big is good, sometimes big is bad, and sometime it’s both at the same time. Oftentimes, companies get big because they are successful with the consumer. They offer a good service at a low price, and that’s a good thing, and we don’t want to interfere with that. On the other hand, companies that are already big and influential can sometimes use inappropriate means, anticompeti- tive means, to get big or to stay big, and if that’s the case, then we should be vigorously enforcing the antitrust laws and attacking that conduct and prohibiting it. That’s my overall approach, Senator.</t>
  </si>
  <si>
    <t xml:space="preserve">A lot of discussion on data breaches and consumer fraud, some discussion on mergers in healthcare and rising drug prices. Some discussions on tech enforcement. Overall, very general questions and answers. </t>
  </si>
  <si>
    <t>Senator KLOBUCHAR. OK. Thank you.
Then my third and final area is antitrust. I am the Ranking along with Senator Lee, who chairs the Antitrust Subcommittee in Judiciary. And last fall I introduced the Merger Enforcement Im- provement Act as well as the Consolidation Prevention and Com- petition Promotion Act to enhance the ability of antitrust agencies to conduct enforcement in the current wave of consolidation. And ensuring that the agencies have the financial and legal resources to protect competition I believe is more important than ever as these deals become more sophisticated as you see this kind of take- over of certain areas, and especially what you’re seeing right now in the bills.
As you know, one is focused on getting more resources by having a fee on some of the megamergers, something that I hope is not that controversial, so taxpayers aren’t footing the bill here for these complex reviews from the FTC as well as antitrust in Justice. And then the second one is more focused on acknowledging the changes we’ve seen and looking at monopsonies and other things.
So, Mr. Chopra, in the current economic climate, should merger enforcement be a priority for the FTC in the near to medium future? And why? And what can we do to bolster merger enforce- ment?
Mr. CHOPRA. Well, of course, as I shared earlier, we face issues with barriers to entry in so many industries with small business starts at a low.
One of the observations I have about the Commission and gov- ernment agencies in general is that it’s not so easy to adapt its per- sonnel and workforce to changing market conditions. The interest rate environment and what the markets tell us is that these deals will be robust, they will be big, and whether the Commission has adequate resources and flexibility to vigorously police in a timely fashion, I think that’s an open question for me, and I would like to work further on that with you.</t>
  </si>
  <si>
    <t>150 (split in 4)</t>
  </si>
  <si>
    <t>44 (split in 2)</t>
  </si>
  <si>
    <t xml:space="preserve">Yes - Missing timing, though. </t>
  </si>
  <si>
    <t>Vague, general answers to vague, general questions.</t>
  </si>
  <si>
    <t>Average</t>
  </si>
  <si>
    <t>Median</t>
  </si>
  <si>
    <t>No Committee hearing</t>
  </si>
  <si>
    <t>No Committee Hearing</t>
  </si>
  <si>
    <t>No - Recess appointment</t>
  </si>
  <si>
    <t>Interim Appointment - no hearing</t>
  </si>
  <si>
    <t>Opening statements: "This subcommittee has the oversight responsibility for the FTC. When I first became chairman of the subcommittee more than 22 years ago, the agency was experiencing a great amount of criticism from many groups for not being aggressive in its enforcement ef- forts. Because of my general be ief that public agencies can serve the public through efficient and aggressive enforcement, that situa- tion was of considerable concern to me.
Since the appointment of the Commission's new chairman in November 1989, I have observed some significant improvement in the Commission's administrative and enforcement efforts. As I have stated before, Chairman Steiger and her fellow Commissioners de- serve great credit for their efforts in rejuvenating the Commission."
"Answer. During my seven years of service on the Federal Trade Commission, I have witnessed a number of transitions in the staffing and membership of the Commission and other changes that have affected the Commission's enforcement and rulemaking efforts. Throughout that time, I have remained rumly committed both to a strong enforcement program and to continued use of the Commission's rulemak- ing authority. I will discuss separately developments in the Commission's enforce- ment and rulemaking programs."
"Question 5. Some market analysts claim that U.S. businesses are moving toward an era of consolidation that will involve mergers and alliances of large and domi- nant companies in many industries. Just in the last two years there have been sev- eral major mergers and alliances in the food and computer industries. Some believe that consolidation of major industries will result in less competition and higher prices for consumers. What is your view of these developments, and what effect will such developments have on the FTC's merger law enforcement?
Answer. Consolidation by merger or acquisition of large and dominant companies in particular markets is always a source of concern under Section 7 of the Clayton Act. Alliances of large and dominant companies, such as joint ventures also are po. tentially anticompetitive. It is impossible, however to condemn all of these mergers and alliances as a general matter, because the analysis of the lawfulness of any spe- cific transaction is-highly fact-intensive. For example, alliances that enable ru-ins to produce a product or service they would be unable to produce individually, or to achieve efficiencies they would be unable to achieve individually, may be procom. petitive.
Review of major consolidations of large and dominant companies constitutes a major portion of the Commission's antitrust work. To the extent that these consoli- dations increase, the primary effect on the Commission's merger law enforcement would be that its workload would increase. I have always vigorously supported this part of the Commission's work but I have been equally emThatic that it is essential to proceed with the care and effort necessary to distinguish between those consolidations that are anticompetitive and those that are neutral or procompetitive."</t>
  </si>
  <si>
    <t xml:space="preserve">Question. What areas of present FTC activity do you believe should be given the highest priority? Please specify the reasons for your choice.
In the area of competition, the Commission should continue its strong enforcement efforts designed to prevent collusive activity that results in higher prices, diminished output, reduced quality or variety of goods and services and predatory conduct by a single firm aimed at obtaining market power. The Com- mission should monitor closely acquisitions, joint ventures and vertical restraints and vigorously prosecute those likely to impair competitive market performance. The Commission should continue to advise federal, state and local governments with respect to the competitive implications of various legislative and regulatory restric- tive that may bear on the functioning of the market. To encourage compliance with the laws and regulations the agency enforces and to inform consumers of their rights, the Commission should continue to emphasize its consumer and business education program. This combination of activities is well designed to promote com- petition in the market and to protect consumers in their selection of goods and serv- ices.
Question. The Distributional Restraints Program in the competition mission at the FTC received a more significant budgetary decrease in the recent budget sub- mission than other programs at the FTC. Does this send a signal that these cases are viewed less critically? Does this decrease general deterrence?
Answer. I strongly believe in a visible enforcement presence in the distributional restraints area, and the fiscal year 1986 budget submission is fully consistent with this objective. Although the budget shows a decrease of three work years, substan- tial resources are still budgeted for the Distributional Restraints Program. As I un- derstand the programs in the Commission's competition mission, the line between the Horizontal Restraints and Distributional Restraints Programs is not a sharp one, and it is not unusual for an investigation of a vertical restraint with alleged anticompetitive horizontal effects to be classified as a horizontal restraint.
Question. On horizontal antitrust enforcement, the FT transition report stated the Commission should: "Concentrate its resources on these horizontal collusion case, where injury is great and where the market will be slow to respond." Do you agree with that?
Answer. Yes. Although I am committed to enforcement of all the antitrust laws, I agree that the Commission should concentrate its resources in this area.
Question. Are there particular FTC activities that you believe should be redirected or discontinued? Please specify.
Answer. I have not identified any particular FTC activities now in progress that should be redirected or discontinued.
Question. What areas of the FTC's antitrust enforcement authority would you em- phasize and which would you deemphasize? Why? In your answer please specifically address enforcement in the areas of: (a) Conglomerate and vertical mergers; (b) Ver- tical non-price restrictions; (c) Resale price inn.intenance; .d) Predatory pricing; and (e) Price discrimination.
Answer. The Commission has a clear obligation to enforce all the laws for which Congress has given it responsibility. At the same time, however, the Commission's resources are finite and it must establish enforcement priorities. As a general matter, I believe the Commission should not devote its resources to practices that, if harmful at all, would be likely to harm only individual firms. Such practices often can be addressed in private actions. The Commission's limited enforcement re- sources should be devoted primarily to those violations most likely to have a signifi- cant adverse effect on the competitive functioning of markets and thereby on con- sumer welfare, the basic Congressional concern underlying the Commission's statu- tory responsibilities. With specific reference to the subjects identified in the ques- tion:
(a) Conglomerate and vertical mergers: Although the Commission should continue to monitor conglomerate and vertical mergers, particularly in highly concentrated markets, I would expect that the need for enforcement activity in this area would continue to be less substantial than in the area of horizontal mergers.
. (b) Vertical non-price restrictions and resale price maintenance: Vertical non- price restrictions and resale price maintenance can have adverse effects on competi- tive market performance. Such harm is likely, for example, where the restraint is used to facilitate collusion among firms at the same levelin the distribution chain, or to foreclose competitors' access to an adjacent market. It is important to detect and to bring enforcement action against such anticompetitive conduct.
(c) Predatory pricing: With respect to predatory pricing, the critical task is to dis- tinguish pricing strategies designed to drive competitors from the market in order to capture a sustainable monopoly position from pricing strategies that are merely competitive responses to market forces. It is essential for the Commission to distin- guish between these two situations in order to avoid bringing enforcement actions that would deter competitive conduct.
(d) Price discrimination: It is important for the Commission to maintain a pres- ence in enforcing the laws against price discrimination. I believe, however, that in this area, as in others, the Commission should concentrate its resources where the. unlawful practices adversely affect not only individual firms but also consumers.
</t>
  </si>
  <si>
    <t>Promises strong enforcement across FTC jurisdictions</t>
  </si>
  <si>
    <t>32 (split in 2 nominees)</t>
  </si>
  <si>
    <t>says is strongly pro-enforcement and will bring many cases. Defends the consumer welfare. Says focus is on horinzontal cases but also that we cannota abandon de rest.
Renomination hearing in 1991</t>
  </si>
  <si>
    <t>Mr. JAMES. Senator Leahy, certainly the issues you raise about concentration in the agricultural sector are important issues for the Department, important issues for consumers, important issues for these producers. And I certainly can assure you that we are going to do everything we can in that sector.
I think it probably would be inappropriate to talk about specific companies and cases in this context, but I certainly will assure you that the issue that you raise will be one that will be at the top of our minds, and one that we will look into as closely as we possibly can.
Kohl Statement: "Vigorous and aggressive enforcement of our nation’s antitrust laws is essential to ensuring that consumers pay the lowest possible prices and gain the highest quality goods and services. In this era of quickening technological change and increasing corporate consolidation, the need for vigorous enforcement of our antitrust laws has never been greater. I am committed to ensuring that the Antitrust Division has the necessary resources to do this vital job, and I was pleased to see that the adminis- tration’s 2002 budget request contained a substantial increase in funding for the Antitrust Division. (...) 
Despite these credentials, I am somewhat concerned about your commitment to the crucial mission of vigorous antitrust enforcement. You have written, for exam- ple, that ‘‘merger law is the ‘impossible dream’ of federal antitrust enforcement’’ and that it is ‘‘impossible to make sense out of the merger enforcement process.’’ Some of your writings and positions leave us to doubt your commitment to antitrust en- forcement and your appreciation of the vital mission of the agency you are to lead. I will be anxious to hear your explanation of these disquieting statements.
Mr. James, the position of Assistant Attorney General for Antitrust carries with it a special burden, and a special responsibility. The companies over whom the Anti- trust Division has jurisdiction have ample resources to hire skilled and talented counsel to represent their interests. But no one represents the interests of the American consumer other than the head of the Antitrust Division and his staff. If confirmed, you will hold a public trust to ensure that competition flourishes and anti-competitive abuses are prevented. Millions of consumers will depend on your efforts and your judgment. You will inherit a proud legacy at the Antitrust Division, and it is my sincere hope, and full expectation, that you will uphold this legacy should you be confirmed.
enator CANTWELL. Thank you, Mr. Chairman.
Mr. James, following on some of my colleagues’ comments about
agribusiness consolidation, I would like to join in as well given the impacts that we have seen in Washington State with the apple market. Specifically, while I do not believe that there is actually price-fixing going on, the sheer size of these companies and their consolidation is basically allowing them to say to family apple farmers, ‘‘Take our price, or go elsewhere,’’ and oftentimes, that elsewhere is global.
So my question is how do we ensure that our family farmers have a free market to sell in, and what are your views on the role of Government intervention when the market consolidation results in an oligopoly as opposed to just a monopoly?
Mr. JAMES. Senator Cantwell, the issue that you raise is one that is specifically addressed by the antitrust laws. You are talking about the situation of the farmer as seller dealing with an increas- ingly concentrated processing upstream market. In those cir- cumstances, what the antitrust laws contemplate is that you look at what are known as oligopsony or monopsony type effects. They work basically the same as the types of relationships that would occur in typical buyer-seller situations. You look at the concentra- tion in the processing sector and determine whether or not par- ticular transactions have the capability of creating market condi- tions in which they could exercise this purchasing power. In the ag- ribusiness sector, it certainly would be my intention to scrutinize all mergers for these oligopsony or monopsony type effects.</t>
  </si>
  <si>
    <t xml:space="preserve">Promises strong enforcement. Discuss high technology markets, OPEC, agriculture and the "merger wave". 
</t>
  </si>
  <si>
    <t>90 (split in 2)</t>
  </si>
  <si>
    <t>65 (split in 5)</t>
  </si>
  <si>
    <t>87 (split in 4)</t>
  </si>
  <si>
    <t xml:space="preserve">
How would you describe yourself, Mr. Barnett, in terms of your antitrust enforcement philosophy? Is there any change in approach lowed by your immediate predecessor, Hugh Pate, should you be confirmed as head of the Antitrust Division? Would you say that you compare philosophically more closely to Hugh Pate or more closely to Charles James, and in what respect?
Mr. BARNETT. Well, thank you, Senator. I have to say that one of the many happy aspects of my joining the Division last year was the opportunity to work with Hugh Pate. He is an extraordinarily talented individual, and in my own view, I would do well to try and follow in his footsteps. I believe that he has had the right enforce- ment priorities. He placed a strong emphasis on anti-cartel enforce- ment, and indeed, in the last fiscal year, we had one of our best years in terms of over $300 million in fines and individuals being put in jail for engaging in price-fixing and other cartel activity.
That would continue to be, if confirmed, my top enforcement pri- ority. I would continue also to focus on merger enforcement and on non-merger enforcement, and I agree with you the last several years I think the Division has brought a number of non-merger cases, and that is an area that we would continue to pursue. So the short answer to your question is I agree with Hugh Pate's philosophy and will, I believe, if confirmed, work to carry that philosophy forward.
"Antitrust enforcement should be based on rigorous legal and economic analysis with the goal of promoting consumer welfare by preserving competition. Antitrust laws should not be used to defend a country's own home companies or exclude competitors from other nations. The EU has embarked on an aggressive modernization program to reform its competition
enforcement system and has made substantial progress in that regard."
I take concerns expressed by farmers about competitive problems very seriously. The Antitrust Division has pursued a number of enforcement actions in the agricultural sector in
recent years, including challenging mergers involving dairy processing, sugar beets, and corn wet milling as well as challenging a conspiracy to monopolize regarding mushrooms. In addition, the Division has a Special Counsel for Agriculture who augments the work of Antitrust Division staff in monitoring the agricultural sector for possible antitrust violations and in reaching out to members of the agricultural community for their input. While I lack a sufficient basis to comment on whether there should have been more enforcement prior to my time at the Antitrust Division, I can say that I am committed to protecting competition in the agricultural sector of our economy.
"QUESTION 3. Do you support any further restriction on the right of private plaintiffs to receive treble damages for successful private antitrust enforcement? More broadly, under what circumstances will you continue the past practice of advocating restrictions on private antitrustsuits as amicus curiae?
Answer
If confirmed, I intend to evaluate antitrust matters, including the possibility of filing amicus curiaebriefs, based on the application of the law and sound economic principles as applied to the facts and circumstances before me at the time for my decision. I have no agenda to restrict the rights of private antitrust enforcement."
QUESTION 5. Currently, almost all cases brought by the Antitrust Division are criminal. Do you believe this is healthy or would you consider changing the allocation of criminal and civil cases being brought by the Division?
Answer
Enforcement of the antitrust laws, both criminally and civilly, is critical to the American economy. I do believe that criminal antitrust violations should be a priority for the Antitrust Division. Criminal antitrust conduct creates no potentially redeeming efficiencies and is essentially stealing from consumers. The long-standing history, through Democratic and Republican Administrations, has been for the number of criminal cases brought by the Antitrust Division to exceed the number of civil cases brought by the Division. Nevertheless, I would caution that merely looking at the number of civil versus criminal filings may not tell the true story of antitrust enforcement. One civil case can have a larger effect than an individual criminal case in particular circumstances. Further, certain large civil cases may take an extraordinary amount of resources. In this regard, the Antitrust Division devotes approximately two-thirds of its resources to civil matters and only one-third to criminal matters. I would have no plans to change this allocation of resources.
Senator KOHL. I appreciate that, and I would just like to ask you, as an observer, as we all are, of the scene, the oil companies are making record profits. They never made as much money as they are making now. At the same time, American consumers are pay- ing record high prices for gasoline, which is what gives them their profits. Doesn't that make you wonder whether or not the Amer- ican consumer is paying a lot more than they should be paying? After all, we are looking at an industry in which the principals are making more money than they have ever made before, while at the same time consumers are paying more money than they have ever paid before. Understanding that you have got to do your work as an investigator, isn't your sense of probability in terms of what
might be happening piqued, to say the least?
Mr. BARNETT. Yes, Senator, a situation of a sudden price in-
crease is something that gets an antitrust enforcer's attention quite quickly. This is, in the first instance, I know it is an area that the Federal Trade Commission has a very active program in. They monitor 20 wholesale markets, 360 retail markets on a weekly basis. They currently have an open investigation, is my under- standing, on this specific issue.
As I say, we are also looking for evidence of anything that would fall into the criminal realm, which is the realm that we prosecute in the oil and gas industry, and we are focused on that, and if con- firmed, I will certainly continue that focus.</t>
  </si>
  <si>
    <t>Discussions on enforcement in technology markets after Microsoft, and on regulated markets after Trinko. Just very general statements. Some discussion on prioritizing cartels, but also prioritizing and ensure optimal enforcement in other areas</t>
  </si>
  <si>
    <t>Hearing took place 9 days after she gave birth to a new baby. Discussion on data breaches and privacy, mostly.</t>
  </si>
  <si>
    <t>Relevant</t>
  </si>
  <si>
    <t>1969-1979</t>
  </si>
  <si>
    <t>1980-1989</t>
  </si>
  <si>
    <t>1990-1999</t>
  </si>
  <si>
    <t>2000-2009</t>
  </si>
  <si>
    <t>2010-</t>
  </si>
  <si>
    <t>Percentage</t>
  </si>
  <si>
    <t xml:space="preserve">Duration of nominiation hearing </t>
  </si>
  <si>
    <t>76 minutes - 23 minutes recess</t>
  </si>
  <si>
    <t>Questions about branding and "Made in the USA" and other advertisement matters
Mixed track-record on enforcement. Says is against the 1980 but that the 1960/70s was likely too intrusive.</t>
  </si>
  <si>
    <t>QUESTION 4. In 1993 you wrote that for antitrust matters in the Clinton Admin. istration, "Unjustified nonenforcement at the federal level would end." You also wrote, "What is needed is not just a restoration of the pre-Reagin agenda, but an adjustment of antitrust thinking..." Can you tell us what "unjustified nonenforce- ment" you were referring to, and what kinds of adjustments of antitrust thinking you have in mind?
Answer 4. There were times during the 1980s when antitrustenforcement at the FederalTrade Commission seemed to consist of little more than occasional challenges to price fixing or market division (the "hardcore" violations), predatory (i.e. exclu- sionary)practices,andvery largehorizontal mergers.Ibelieve that this 'Iminimalist" enforcement of the antitrust laws was not consistent with the will of the Congress or in the best interests of the United States. As a result of minimalist enforcement, vast areas of antitrust such as challenges to monopoly power under Section 2 of the Sherman Act, boycotts and vertical restraintsunder Section 1 of the Sherman Act, tie in sales and exclusive dealing under Section 3 of the Clayton Act, and conglom- erate and vertical mergers under Section 7 of the Clayton Act simply were aban- doned.
In the four years of the Bush administrationand in the last two years, that kind of 'unjustified nonenforcement" ended. A respectable antitrustprogram was restored that recognized the legitimacy of antitrustenforcement without imposing undue bur- dens on the businesscommunity.
My comment about "an adjustment of antitrust thinking,.." refers to my concern that antitrustenforcement adjust to new realities in the market place. The most im- portant of 4hese is the remarkable increase in imports and exports, and the con- sequent expansion of what we call global competition. Another example is the way
in which competition in certain industries relates more today to rivalry in innovation than rivalry in price. It seems to me that both in global markets and in innovation intensive industries, it is important to measure market power by taking these new realitiesinto account. I have also advocated a review of the conventional American antitrustposition that efficiencies in defense of a merger are irrelevant in court, and the notion that industries in distress are no more able to engage in mergers andjnt ventures than healthy industries.
As I mentioned at my confirmation hearings, I would like to introduce at the FTC a program of analysis-perhaps through investigative hearings--4oat least Look at the question of whether antitrust thinking todny is consistent with the changes in mar- kets and market behavior that have occurredin recent years.
I believe the antitrust laws have served the country well in pro- tecting our free market system, and that consumers deserve protec- tion through vigorous enforcement of laws against unfair and de-
ceptive practices.
I also think the Commission's Bureau of Economics, through special reports to Congress and in support of the Agency's law enforce- ment mission, contributes to a sensible enforcement policy.
Senator GORTON. Thank you. I think it is correct to say that
there is widespread consensus that a number of antitrust prohibi- tions like price fixing and bid rigging should be very strictly en- forced. On the other hand there are areas like vertical relationships
between manufacturers and distributors where increased antitrust enforcement could interfere with pro-competitive and desirable business activities.
Do you envision antitrust enforcement in areas that have not been given a great deal of attention in the past? How do these re- late to one another, and to your earlier comments, I think in your opening statement about the necessity of reexamining many anti- trust rules in light of the different and worldwide type of competi- tion in which we are engaged now.
Mr. PrrOFSKY. Senator, if you mean by "the past" 10 or 12 years ago, then I have to say I believe antitrust was inadequately en- forced in those days, and that there are areas that deserve more attention.
If you mean by the past the last 4 years, I believe the Commission under Chairman Steiger has really struck the right balance, and that its enforcement is active and serious, but not overly bur- densome.
I do not see that there are many areas that the Commission has failed to address adequately in the last 4 years. I would think en- forcement programs should continue along pretty much the track that they are on right now.
Mr. PITOFSKY. Well, I hope I have learned something in m' pre- vious days there. I think that what I carry from my experiences there is that the Federal Trade Commission must be careful to find a middle way; that you can, as was the case in the seventies, regu- late so aggressively that the Washingon Post calls the Agency a national nanny and a source of overly burdensome regulation.
I think much of that was exaggerated. I do not think the Com- mission was nearly as bad as some people said at that time. But that goes back to my remark about rulemaking. I think rulemaking
should be approached very, very cautiously.
On the other hand, I believe that the enforcement program of the early eighties was not consistent with the will of Congress. During the mid-eighties, all that you had in terms of antitrust enforcement was active enforcement against cartels, the hard core behavior that you just mentioned, and a few cases here and there against very, very large horizontal mergers. All the rest of antitrust was left un- enforced-all of it-vertical restrictions, vertical mergers, conglom- erate mergers, boycotts, tie-in sales, discrimination, monopoly-no cases were brought against these practices for almost 8 years. And I do not think that is what the public is entitled to and I do not think that is what Congress wants.
Mr. PITOFSKY. It serves a good cause. They are all wonderful peo- ple. The Federal Trade Commission is not exactly bloated. The Fed- eral Trade Commission had 1900 full-time equivalent employees 12 years ago. I believe it has less than a thousand. I think it is close to 900 today. The Commission is about half the size it once was.
My reaction is that the Agency was a little top-heavy 12 years ago, and it has not hurt to cut back a bit. But I think now if the agency is cut further you are cutting into bone and muscle and not fat. I do not believe the Agency should be cut any further, or else Congress must anticipate that it will not be able to fulfill its mis- sion. But at 900 professionals, and that includes lawyers and
economists, I think it is a fairly lean and mean Agency
isting federal-statecoordinationin this important area.
QUESTION 6. As Chairman of the FTlC, what would be your top three priorities in the antitrust area?
Answer 6. My top three prioritieswould be as follows:
1. Merger Enforcement. I understand that roughly 60% of the Commission's
present resources in the antitrustarea are devoted to merger enforcement. In light of the wave of enormous mergers occurring in the country and the potential anticompetitive effect of some (though not most) mergers, [ would expect that merger enforcement will continue to be the agency's top antitrustpriority.
2. Civil Nonmerger Enforcement. Hard core anticompetitive practices such as pricefixing and mareeetdivision often deserve to be treatedcriminally,and there- fore enforcement is properly left to the Antitrust Division of the Department of Justice.But thereare many instancesof questionablebehavior,not appropriately treated criminally,that ought to be addressed by the FTC. I have in mind cer- tain instances of monopolizing behavior, attempts to monopolize, boycotts, and facilitatingpractices,(i.e. arrangementsthat fall short of outrightpricefixing but have an effect in stabilizing price). Because the Commission's remedies are civil and prospective only, many of these questionablepractices are best treated within the administrativeprocedures of the FTC. Partly because of budget limi- tations, Commission activity in these areas has declined and I hope that such activity can be restored-assumingalways that appropriatetargets exist.
3. Investigative Hearings. As I mentioned at my nomination hearing, I believe the Commission should not only enforce the law as it is now, but devote some resources to addressing the question of whether the law has kept pace with the remarkable changes that are occurring in commerce and trade. I have in mind, among other developments, changes that have occurred as a result of the vast increase in internationalcompetition and changes in some industries where ri- valry through innovation has largely replaced rivalry on the basis of price. I sus- pect that there are some aspects of antitrust enforcement, originally developed 30, 40 and 50 years ago, that have not fully kept pace with changes in the real world. I believe it is very much in the traditionof the FederalTrade Commis- sion--an independent regulatory agency not focussed strictly on law enforce. ment-4o conduct such hearingsand reportits findings to Congressand the pub. lic.</t>
  </si>
  <si>
    <t>senateControlParty</t>
  </si>
  <si>
    <t>FTC commissioner (renominated)</t>
  </si>
  <si>
    <t xml:space="preserve">Lots of discussion on transparency and freedom of information. Some discussion on consumer protection and antitrust. Most of the questions are in the written Q&amp;A. </t>
  </si>
  <si>
    <t>Question 1. What should the policy of government be in reducing economic concentrations in industries dominated by a handful of large corporations or in discouraging the growth of giant conglomerate firms whose structure is not
economically justified by efficiencies of scale?
Answer 1. Preliminarily I note that this question deals with two distinct
phenomena--concentrated industries and giant conglomerate firms, and that the query is directed to what government policies should be, not what specifically the FTC can do with respect to these two phenomena. Turning to concentrated industries; to the extent that a highly concentrated industry is protected by high entry barriers and, as a consequence, is not price competitive, I believe that it should be government policy to take the steps necessary to bring about competition in the industry. Of course, the facts of the matter would determine what these steps should be, and whether, as an example, present antitrust statutes are adequate to effectuate a remedy. It may be that in some cases legislation will be necessary.
With regard to a giant conglomerate firm "whose structure is not economically justified by efficiencies of scale," it may appear as an awkward beast that appeals to practically no one. But I cannot say that conglomerates are neces- sarily harmful to competition, or to other economic values, so as to Justify ad- vocacy of a policy putting an end to such firms. Instead I suggest a goVbrnment policy aimed at obtaining information about the effects of such firms on com- petition and prices.
Without further information I do not believe the government can formulate a regulatory program concerning conglomerates that will be in the public inter- est. One important means of obtaining the necessary information about con- glomerate firms is the Commission's recently implemented Line of Business Program. One major effect of increasing corporate agglomeration is to prevent the analysis of performance in significant sectors of the economy because the performance of particular companies is hidden in the conglomerate balance sheet. Line of Business will hopefully permit more accurate evaluation of one
aspect of the effect of conglomerates by enabling us to follow more closely the performance of various industries whose members are in whole or in part sub-
sidiaries of conglomerates.
Qfiestfon 2. If economic evidence is adduced that in a given industry high-
concentration is the direct cause of a lack of price and/or quality competition, and that significant reduction of concentration would cause prices to drop sig- nificantly, do you believe that the FTC has sufficient author!ry for the issuance of a complaint Z.
Answer 2. Wbet)1er the FTC has authority to take steps necessary to impose. c6mpetitlon upon a concentrated industry of the sort described in this question is. of course, by no means settled. Neither the FTC nor the courts have addressed
_._Jhemselves to the issue. If no legislation is enacted providing such authority, it mny-be that the Commission will find it necessary to challenge such an industry. Because I would not want to limit my freedom to act with respect to any such action in the future. I do think it would be ill-advised for me to present my views. even in the abstract, on this question.
Question 5. Many economists have stated that concentration above certain levels is inherently inconsistent with the existence of effective competition and
thus, competitive prices for consumers. How do you feel about this?
Answer 5. I am not convinced as yet that concentration above any particular
level is always or unavoidably inconsistent with effective competition, but I do agree that high concentration may stifle price competition and, as a consequence, consumers would be hurt by having to pay higher prices than they would if the market were competitive. I believe that the response of government in general and the Commission in particular to the problem of concentration should be as outlined in my response to Questions I and 2 above.
Estimating economic benefits in a meaningful way also may impose significant costs of its own, particularly In small cases. For these, and other reasons, I suspect I am less convinced than Commissioner Thompson about the ability of economics to give us final answers, though I certainly acknowledge the usefulness of economic analysis 'it eertalfn cases.
There are, however, other benefits to the public from enforcing the law besides those which result from cessation by a particular law violator-of unlawful practices.
Nevertheless, I now believe that for purposes of class actions under Rule 23 of the Federal Rules of Civil Procedure, the law should permit the aggregation of small claims In order to meet the minimal jurisdictional limit for actions in federal courts. Before a class action will lie under Rule 23, various other cri- terit ziust he satisfied, of course. Assuming that these are met, It does not seem to me that the protection of the federal courts should be withheld from a class of consumers simply because the amount of damages they claim exceeds the jurisdictional limit only in the aggregate.</t>
  </si>
  <si>
    <t>Lina</t>
  </si>
  <si>
    <t>Khan</t>
  </si>
  <si>
    <t>Promises strong enforcemen accross the board</t>
  </si>
  <si>
    <t>165 (divided in 3 nominees)</t>
  </si>
  <si>
    <t>BLUMENTHAL: Thank you. I--I really welcome that answer. Ms. Khan, you mentioned there are two paradigms. Paradigms are theoretical constructs or models, but the FTC is an enforcement agency and the best paradigms, the best laws are dead letter if they aren't enforced vigorously. And, the FTC right now has a complaint against Facebook. Will you be committed to vigorously enforce that complaint and other laws that are under your responsibility?
KHAN: Absolutely, senator.
BLUMENTHAL: And, what do you see is the biggest challenge for enforcement when it comes to big tech? Is it the size of big tech, its resources, and power, lack of resources on the part of the FTC? Can the FTC really enforce the law against behemoth corporations like Facebook, Google, Amazon?
KHAN: I think one of the challenges is just the deep information asymmetry's that exist between some of these firms and--and enforcers and regulators. You know, I think it's clear that in some instances the agencies have been a little slow to catch up to the underlying business realities and the empirical realities of how these markets work. And so, I think at the very least, you know ensuring that the agencies are doing everything they can to keep pace, is going to be important.
FISCHER: If you're confirmed as commissioner, how would you or how would this inform your approach to reviewing competition? And in this, how would you specifically look to mitigate harmful effects for consumers?
KHAN: Yes, so the FTC has limited jurisdiction in the context of agriculture markets. It's kind of like retail on words, in the food supply chain. So, at the very least, ensuring that the FTC is vigorously enforcing the law over the markets in the food supply chain where it does have authority so that we don't have a situation where consolidation down here, you know, upstream exacerbates consolidation.
CANTWELL: What uncompetitive practices do you see going on?
KHAN: So, I think there are two major factors, one of which is the fact that you know, increasingly, news publishers are dependent on a few gatekeepers to disseminate their news and to disseminate their information. And so, a single change in an algorithm can plummet readership and subscriptions for any publisher.
And so, I think there's some concerns generally there about the arbitrary whims and the arbitrary power that these firms can exercise. I think there are also serious concerns about concentration within the digital ad market, as well as, vertical integration that has potentially created some conflicts of interest. Some of the lawsuits that were filed last year, I think underscore these issues, as well as, potential, you know, criminal activity, as well. So, I think it will be important to continue seeing how those lawsuits play out, as well.
It's 13--30 percent off the top. It's somewhere between 15 and 30 that goes out of the pockets of really consumers into these app stores, to these companies. And it's also kind of stunning to know that they are banned, companies that advertise.
I'm one of those app stores, that are banned from telling their customers they could get a better deal on their website. And, I just don't know what argument you can make for that. So, do you want to talk a little bit about this issue as Senator Blumenthal and I head to this hearing this afternoon?
KHAN: Yeah, certainly. It's a significant issue, and as you noted, it's really the source of the power is the fact that you have you know, basically these two--these two main options, right? And so, that gives these companies the power to really set the terms in this market. In some cases, I think you're absolutely right that certain terms and conditions really lack any type of beneficial justification. And so, I think in those cases we need to be especially skeptical and really look closely.
Capitalism is not working. So, my question to you nominee Khan, is you're a smart person, you know about consolidation. But I think the reason that many of the administrations in the past haven't dealt with this, is because these companies control a lot of money and they control a lot of power.
And, they can put that influence into the reelection campaigns of many people that sit on this panel and a whole bunch of others. How are you--how are you gonna deal with the consolidation issue and how are you going to deal with it from a political stand?
KHAN: Thank you, senator. As you, as you noted, I think there's a long history of recognizing the ways in which concentration of economic power can translate into political power, and so I think those types of dynamics are ones that you know, we face across the board. In the context of agriculture, more specifically, it's the Justice Department that primarily has jurisdiction in the antitrust domain over some of these markets.
I also think that the Packers and Stockyards Act is a real hidden gem of a statute that in some ways was really designed to really head-on address some of these consolidation issues, in the context of agriculture. So, you know, reviving that statute and its enforcement would be another step forward.
I also think you know; the agriculture markets are a really interesting example of some of the additional effects that concentration has, insofar as concentration of the food supply can also lead to all sorts of fragility issues. Which can, you know, come to the surface in particular during times of crisis. So, absolutely, I think these are really, really, important issues.
Let me ask Ms. Khan a question about social media. I've become increasingly concerned about social media companies that promise to be free and open marketplace for ideas, but they're not in my view upholding those promises to their consumers. I've introduced the Promise Act, that would require social media companies to implement, operate, and disclose information moderation policies, and would prohibit a social media company from making a deceptive policy statement, quote/unquote.
Violations of this law under that legislation would constitute an unfair or deceptive act or practice in violation of Section 5 of the Federal Trade Commission Act. What do you see as the role of the FTC in making certain that social media companies are abiding by their public statements and policies when it comes to content moderation?
KHAN: Thank you, senator. I think, as I mentioned earlier in the exchange with Senator Blumenthal, I think the information asymmetries are so--here are so deep, and that at the very least, we really need the Federal Trade Commission to be using its information collection capacities to really try and mitigate some of these information gaps.
In, you know, social media, we have black box algorithms, you know, proprietary algorithms that can sometimes make it difficult to know what's really going on. The FTC did in the last couple of years use its 6(b) authority to start trying to get some more of this information. So hopefully, that will provide some more transparency. But in general, I think, you know, the commission's information collection authorities can be useful here.
BLACKBURN: Well, I agree with you on that. And I tell you, I think we're going to hold you to your commitment of back to the moon by 2024, and to Mars by 2030. And I also, for the record, want to state how much I appreciate your focus on the public/private partnerships, and making certain that we are cost competitive as NASA moves forward with different ventures. So thank you for that.
Ms. Khan, for--just one question for you. If you had been at the FTC during the Obama years, what would you have done differently in the merger review process?
KHAN: Senator, I think over the last few years in particular, there's been a lot of evidence that's come to light that suggests that in certain cases, there were missed opportunities for enforcement actions. As I mentioned earlier, I think part of that was due to some of the information asymmetries. Part of that was also because there was an assumption that digital markets in particular are fast-moving, and so we don't need to be concerned about potential concentration in these markets, because any exercise of power will get disciplined by entry and by new competition.
Now, of course, we know that in these markets you actually have significant network externalities and other reinforcing advantages of data in ways that make them much more sticky, such that, you know, you have to be much more vigilant relating to these acquisitions. So, you know, I think in hindsight there's a growing sense that some of those merger reviews were a missed opportunity.</t>
  </si>
  <si>
    <t>Academia (Columbia Law School); Consel to the House Judiciary Committee's Subcommittee on Antitrust, Commercial and Administrative Law; Open Markets Institute</t>
  </si>
  <si>
    <t>Nomination docs</t>
  </si>
  <si>
    <t>Jonathan</t>
  </si>
  <si>
    <t>Kanter</t>
  </si>
  <si>
    <t>Promises strong enforcement. Discusses the role of the consumer welfare standard and of political power. Affirms commitment to strong enforcement and also to apply the law as stated.</t>
  </si>
  <si>
    <t>67 (split in 5 nominees)</t>
  </si>
  <si>
    <t>MIKE LEE: OK let's talk about the consumer welfare standard for a moment. You've criticized the standard in the past, there was a speech you gave, I believe, in 2017 at a Federalist Society conference in which you indicated that economists quote, "bring values and ideas that are often very subjective," and you compared employing the consumer welfare standard to judicial activism.
Do you agree that the Consumer Welfare Standard could encompass many factors beyond price, factors that we both agree are important including things like quality and innovation and consumer choice?
JONATHAN KANTER: Yes, I do.
MIKE LEE: So, it sounds like the problem may not be with the Consumer Welfare Standard itself, but rather with how it's used. And it sounds like your problem in particular that you were highlighting in your 2007 [Ph] speech might be in reference to the way judges might have used it in order - in such a way that involves entertaining speculative economic analysis.
Would you agree with that?
JONATHAN KANTER: That's a fair characterization. Yes.
MIKE LEE: Now you've advocated for greater consideration of political values in the application of our antitrust laws. How would you define political values in that context and how would you employ those here?
JONATHAN KANTER: Let me start by saying political influence should not be a relevant factor in determining whether to initiate or bring antitrust enforcement actions. The kinds of values, you know, are around protecting competition and competition can yield a wide range of benefits, including protecting the free flow of information in a democratic society, which is critical to our political discourse.
MIKE LEE: Those value judgments insofar as - basically talking about policy choices. Is it proper for individuals who aren't elected to be making those policy choices, either in the case of a regulator, an enforcer or a judge?
JONATHAN KANTER: Right. So I think when it comes to antitrust, which is the area I know and love, the focus is on preserving competition, and individual decisions regarding enforcement action should be based on whether there are violations of the law as written by Congress and interpreted by courts and individual enforcement actions are assessed on a case-by-case basis.
MIKE LEE: Madam Chair, I've got one other question. Really tiny, I promise. On the Consumer Welfare Standard, would you agree that once we separate out the concern that we discussed a minute ago. If you can separate that out, the Consumer Welfare Standard can be and often has been used in such a way as to focus the antitrust inquiry, so as to keep it attentive to what matters, which is competition, protecting competition rather than competitors or some other social policy.
JONATHAN KANTER: My view is that the antitrust laws exist to protect competition. I believe that's how Congress has written the law and I think the mandate of antitrust enforcement authorities is to enforce the law and protect competition and a competitive process.
So Mr. Kanter, how will you address concerns about labor exploitation in your role as head of the Antitrust Division?
JONATHAN KANTER: I wholeheartedly agree with the sentiments that you just expressed Senator. If the antitrust laws are not working to protect competition to the benefit of workers, then the antitrust laws are not working. Without a doubt the antitrust laws apply to protecting competition, to benefit workers, this is something the Supreme Court has recently reaffirmed in a decision involving the NCAA. If confirmed, I'm eager to work with, hopefully, my future colleagues at the Department of Justice to ensure we are have a vigorous and comprehensive antitrust program that protects workers from anti-competitive abuses.
MARSHA BLACKBURN: Let me move on to Mr. Kanter. First of all, thank you for your time. Appreciate that. And we talked about where the DOJ starts, the FTC starts, the separation, the responsibilities that are there when it comes in the antitrust space. And I've got a couple of questions for you on that. My times going to run out.
Talk to me, you have criticized the Consumer Welfare Standard and I want you to briefly walk through that, describe your thoughts on that standard and how it is applied to technology platforms. And you know have the Chairman and I each are working on issues of accountability in the tech space.
JONATHAN KANTER: Thank you, Senator. So antitrust laws have to address market realities and market realities have shifted in dramatic ways just over the last 20 or 30 years. And the kinds of harm that can be inflicted on society as a result of concentrations of power has also changed. And those harms can embody privacy can involve the marketplace of ideas and the distribution of information, political discourse, and so &gt; to be effective, the antitrust laws in my view should be enforced in a manner that adapts to those market realities.
1. Do you think the so-called “consumer-welfare standard,” which was developed long before today’s digital platforms, is an appropriate framework for the kinds of issues facing competition today?
RESPONSE: In the past, I have voiced concerns that the application of the consumer welfare standard has been inconsistent, vague, and insufficient to keep pace with market realities.
2. In what specific ways have dominant antitrust theories failed to evolve to capture the phenomena that we’re seeing in the tech sector?
RESPONSE: Effective antitrust enforcement should assess the full range of competitive harm in markets involving the extraction and use of data, including harms related to privacy, innovation, resiliency of technology infrastructure, among many others.
1. The FTC and DOJ often cover similar issues in the antitrust space, and there is seemingly significant overlap between the agencies when it comes to antitrust enforcement. How do you propose to define the Dept. of Justice’s authority here?
RESPONSE: It is ultimately up to Congress how to allocate jurisdiction among federal antitrust enforcement authorities. If confirmed, I will focus on vigorous enforcement of the antitrust laws with the authority that Congress has allocated to the Department of Justice.
e. Can this type of political bias that impacts elections in the United States constitute anticompetitive conduct that is harmful to consumers?
RESPONSE: Because I am not yet at the Department of Justice, I will refrain from providing comments regarding active or potential enforcement matters. The types of actions that constitute anticompetitive harm are specific to the facts and circumstances of any given case. Anticompetitive harm is not limited to price effects and may include, for example, loss of competition in the marketplace of ideas and interference with the free flow of information that affects political discourse.
b. What role would consumer welfare play in your antitrust enforcement decisions if confirmed to be the Assistant Attorney General of the Antitrust Division?
RESPONSE: Protecting the welfare of consumers is an important goal of the antitrust laws.</t>
  </si>
  <si>
    <t>Law firm (Paul, Weiss, Reifking, Wharton &amp; Garrison LLP)</t>
  </si>
  <si>
    <t>Nomination documents</t>
  </si>
  <si>
    <t>Linkedin (https://www.linkedin.com/in/jonathan-kanter-67bb487/ )</t>
  </si>
  <si>
    <t>Biden</t>
  </si>
  <si>
    <t>https://www.govinfo.gov/content/pkg/CHRG-113shrg93949/html/CHRG-113shrg93949.htm</t>
  </si>
  <si>
    <t>JD, BA</t>
  </si>
  <si>
    <t>60 (split in 3)</t>
  </si>
  <si>
    <t>90 (split in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</si>
</sst>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sz val="11"/>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C6E0B4"/>
        <bgColor rgb="FF000000"/>
      </patternFill>
    </fill>
    <fill>
      <patternFill patternType="solid">
        <fgColor rgb="FFFFFF00"/>
        <bgColor rgb="FF000000"/>
      </patternFill>
    </fill>
    <fill>
      <patternFill patternType="solid">
        <fgColor rgb="FF00B05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53">
    <xf numFmtId="0" fontId="0" fillId="0" borderId="0" xfId="0"/>
    <xf numFmtId="0" fontId="2" fillId="0" borderId="0" xfId="1"/>
    <xf numFmtId="0" fontId="1" fillId="0" borderId="0" xfId="0" applyFont="1"/>
    <xf numFmtId="0" fontId="0" fillId="0" borderId="0" xfId="0" applyAlignment="1"/>
    <xf numFmtId="0" fontId="0" fillId="2" borderId="0" xfId="0" applyFill="1"/>
    <xf numFmtId="0" fontId="1" fillId="0" borderId="0" xfId="0" applyFont="1" applyAlignment="1"/>
    <xf numFmtId="0" fontId="0" fillId="3" borderId="0" xfId="0" applyFill="1"/>
    <xf numFmtId="0" fontId="0" fillId="3" borderId="0" xfId="0" applyFill="1" applyAlignment="1"/>
    <xf numFmtId="0" fontId="2" fillId="3" borderId="0" xfId="1" applyFill="1"/>
    <xf numFmtId="0" fontId="0" fillId="3" borderId="0" xfId="0" applyFill="1" applyAlignment="1">
      <alignment wrapText="1"/>
    </xf>
    <xf numFmtId="0" fontId="0" fillId="3" borderId="0" xfId="0" applyFont="1" applyFill="1"/>
    <xf numFmtId="0" fontId="0" fillId="3" borderId="0" xfId="0" applyFont="1" applyFill="1" applyAlignment="1">
      <alignment wrapText="1"/>
    </xf>
    <xf numFmtId="0" fontId="0" fillId="4" borderId="0" xfId="0" applyFill="1"/>
    <xf numFmtId="0" fontId="0" fillId="4" borderId="0" xfId="0" applyFont="1" applyFill="1"/>
    <xf numFmtId="0" fontId="0" fillId="4" borderId="0" xfId="0" applyFill="1" applyAlignment="1"/>
    <xf numFmtId="0" fontId="2" fillId="4" borderId="0" xfId="1" applyFill="1"/>
    <xf numFmtId="0" fontId="0" fillId="5" borderId="0" xfId="0" applyFill="1"/>
    <xf numFmtId="0" fontId="0" fillId="5" borderId="0" xfId="0" applyFont="1" applyFill="1"/>
    <xf numFmtId="0" fontId="0" fillId="5" borderId="0" xfId="0" applyFill="1" applyAlignment="1"/>
    <xf numFmtId="0" fontId="2" fillId="5" borderId="0" xfId="1" applyFill="1"/>
    <xf numFmtId="0" fontId="0" fillId="5" borderId="0" xfId="0" applyFill="1" applyAlignment="1">
      <alignment wrapText="1"/>
    </xf>
    <xf numFmtId="0" fontId="0" fillId="5" borderId="0" xfId="0" applyFont="1" applyFill="1" applyAlignment="1">
      <alignment wrapText="1"/>
    </xf>
    <xf numFmtId="0" fontId="0" fillId="5" borderId="0" xfId="0" applyFont="1" applyFill="1" applyAlignment="1"/>
    <xf numFmtId="0" fontId="0" fillId="5" borderId="0" xfId="0" applyFill="1" applyAlignment="1">
      <alignment vertical="center" wrapText="1"/>
    </xf>
    <xf numFmtId="0" fontId="0" fillId="5" borderId="0" xfId="2" applyNumberFormat="1" applyFont="1" applyFill="1"/>
    <xf numFmtId="0" fontId="0" fillId="5" borderId="0" xfId="2" applyNumberFormat="1" applyFont="1" applyFill="1" applyAlignment="1">
      <alignment wrapText="1"/>
    </xf>
    <xf numFmtId="43" fontId="0" fillId="5" borderId="0" xfId="0" applyNumberFormat="1" applyFill="1"/>
    <xf numFmtId="0" fontId="0" fillId="5" borderId="0" xfId="0" applyNumberFormat="1" applyFill="1" applyAlignment="1">
      <alignment wrapText="1"/>
    </xf>
    <xf numFmtId="0" fontId="2" fillId="5" borderId="0" xfId="1" applyFont="1" applyFill="1"/>
    <xf numFmtId="0" fontId="4" fillId="5" borderId="0" xfId="0" applyFont="1" applyFill="1"/>
    <xf numFmtId="0" fontId="4" fillId="5" borderId="0" xfId="1" applyFont="1" applyFill="1"/>
    <xf numFmtId="0" fontId="4" fillId="5" borderId="0" xfId="1" applyFont="1" applyFill="1" applyAlignment="1">
      <alignment wrapText="1"/>
    </xf>
    <xf numFmtId="0" fontId="4" fillId="5" borderId="0" xfId="1" applyFont="1" applyFill="1" applyAlignment="1">
      <alignment horizontal="center"/>
    </xf>
    <xf numFmtId="0" fontId="4" fillId="5" borderId="0" xfId="0" applyFont="1" applyFill="1" applyAlignment="1"/>
    <xf numFmtId="2" fontId="0" fillId="0" borderId="0" xfId="0" applyNumberFormat="1"/>
    <xf numFmtId="164" fontId="0" fillId="0" borderId="0" xfId="0" applyNumberFormat="1"/>
    <xf numFmtId="165" fontId="0" fillId="0" borderId="0" xfId="3" applyNumberFormat="1" applyFont="1"/>
    <xf numFmtId="0" fontId="5" fillId="0" borderId="0" xfId="1" applyFont="1" applyFill="1"/>
    <xf numFmtId="0" fontId="5" fillId="0" borderId="0" xfId="0" applyFont="1" applyFill="1"/>
    <xf numFmtId="0" fontId="1" fillId="0" borderId="0" xfId="0" applyFont="1" applyFill="1"/>
    <xf numFmtId="0" fontId="6" fillId="6" borderId="0" xfId="0" applyFont="1" applyFill="1" applyAlignment="1">
      <alignment wrapText="1"/>
    </xf>
    <xf numFmtId="0" fontId="0" fillId="2" borderId="0" xfId="0" applyFont="1" applyFill="1"/>
    <xf numFmtId="0" fontId="0" fillId="2" borderId="0" xfId="0" applyFill="1" applyAlignment="1">
      <alignment wrapText="1"/>
    </xf>
    <xf numFmtId="0" fontId="0" fillId="2" borderId="0" xfId="0" applyFill="1" applyAlignment="1"/>
    <xf numFmtId="0" fontId="2" fillId="2" borderId="0" xfId="1" applyFill="1"/>
    <xf numFmtId="0" fontId="6" fillId="7" borderId="0" xfId="0" applyFont="1" applyFill="1" applyAlignment="1">
      <alignment wrapText="1"/>
    </xf>
    <xf numFmtId="0" fontId="0" fillId="8" borderId="0" xfId="0" applyFont="1" applyFill="1"/>
    <xf numFmtId="0" fontId="0" fillId="8" borderId="0" xfId="0" applyFill="1"/>
    <xf numFmtId="0" fontId="4" fillId="8" borderId="0" xfId="0" applyFont="1" applyFill="1"/>
    <xf numFmtId="0" fontId="4" fillId="8" borderId="0" xfId="1" applyFont="1" applyFill="1"/>
    <xf numFmtId="0" fontId="0" fillId="8" borderId="0" xfId="0" applyFill="1" applyAlignment="1">
      <alignment wrapText="1"/>
    </xf>
    <xf numFmtId="0" fontId="0" fillId="8" borderId="0" xfId="0" applyFont="1" applyFill="1" applyAlignment="1"/>
    <xf numFmtId="0" fontId="4" fillId="5" borderId="0" xfId="1" applyFont="1" applyFill="1" applyAlignment="1">
      <alignment horizontal="left"/>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 to following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Calc!$C$2</c:f>
              <c:strCache>
                <c:ptCount val="1"/>
                <c:pt idx="0">
                  <c:v>Type of previous position</c:v>
                </c:pt>
              </c:strCache>
            </c:strRef>
          </c:tx>
          <c:spPr>
            <a:solidFill>
              <a:schemeClr val="accent1"/>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Calc!$C$3:$C$7</c:f>
              <c:numCache>
                <c:formatCode>General</c:formatCode>
                <c:ptCount val="5"/>
                <c:pt idx="0">
                  <c:v>85</c:v>
                </c:pt>
                <c:pt idx="1">
                  <c:v>21</c:v>
                </c:pt>
                <c:pt idx="2">
                  <c:v>9</c:v>
                </c:pt>
                <c:pt idx="3">
                  <c:v>11</c:v>
                </c:pt>
                <c:pt idx="4">
                  <c:v>7</c:v>
                </c:pt>
              </c:numCache>
            </c:numRef>
          </c:val>
          <c:extLst>
            <c:ext xmlns:c16="http://schemas.microsoft.com/office/drawing/2014/chart" uri="{C3380CC4-5D6E-409C-BE32-E72D297353CC}">
              <c16:uniqueId val="{00000001-1EB5-4A10-913F-E1441EFD907C}"/>
            </c:ext>
          </c:extLst>
        </c:ser>
        <c:ser>
          <c:idx val="1"/>
          <c:order val="1"/>
          <c:tx>
            <c:strRef>
              <c:f>Calc!$D$2</c:f>
              <c:strCache>
                <c:ptCount val="1"/>
                <c:pt idx="0">
                  <c:v>Following position</c:v>
                </c:pt>
              </c:strCache>
            </c:strRef>
          </c:tx>
          <c:spPr>
            <a:solidFill>
              <a:schemeClr val="accent2"/>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Calc!$D$3:$D$7</c:f>
              <c:numCache>
                <c:formatCode>General</c:formatCode>
                <c:ptCount val="5"/>
                <c:pt idx="0">
                  <c:v>24</c:v>
                </c:pt>
                <c:pt idx="1">
                  <c:v>48</c:v>
                </c:pt>
                <c:pt idx="2">
                  <c:v>7</c:v>
                </c:pt>
                <c:pt idx="3">
                  <c:v>12</c:v>
                </c:pt>
                <c:pt idx="4">
                  <c:v>14</c:v>
                </c:pt>
              </c:numCache>
            </c:numRef>
          </c:val>
          <c:extLst>
            <c:ext xmlns:c16="http://schemas.microsoft.com/office/drawing/2014/chart" uri="{C3380CC4-5D6E-409C-BE32-E72D297353CC}">
              <c16:uniqueId val="{00000003-1EB5-4A10-913F-E1441EFD907C}"/>
            </c:ext>
          </c:extLst>
        </c:ser>
        <c:dLbls>
          <c:showLegendKey val="0"/>
          <c:showVal val="0"/>
          <c:showCatName val="0"/>
          <c:showSerName val="0"/>
          <c:showPercent val="0"/>
          <c:showBubbleSize val="0"/>
        </c:dLbls>
        <c:gapWidth val="219"/>
        <c:overlap val="-27"/>
        <c:axId val="1575694344"/>
        <c:axId val="1395510024"/>
      </c:barChart>
      <c:catAx>
        <c:axId val="15756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10024"/>
        <c:crosses val="autoZero"/>
        <c:auto val="1"/>
        <c:lblAlgn val="ctr"/>
        <c:lblOffset val="100"/>
        <c:noMultiLvlLbl val="0"/>
      </c:catAx>
      <c:valAx>
        <c:axId val="139551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4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c:v>
          </c:tx>
          <c:spPr>
            <a:solidFill>
              <a:schemeClr val="accent1"/>
            </a:solidFill>
            <a:ln>
              <a:noFill/>
            </a:ln>
            <a:effectLst/>
          </c:spPr>
          <c:invertIfNegative val="0"/>
          <c:cat>
            <c:strRef>
              <c:f>Calc!$B$17:$B$27</c:f>
              <c:strCache>
                <c:ptCount val="11"/>
                <c:pt idx="0">
                  <c:v>Government</c:v>
                </c:pt>
                <c:pt idx="1">
                  <c:v>Law firm</c:v>
                </c:pt>
                <c:pt idx="2">
                  <c:v>Private practice</c:v>
                </c:pt>
                <c:pt idx="3">
                  <c:v>Academia</c:v>
                </c:pt>
                <c:pt idx="4">
                  <c:v>Industry</c:v>
                </c:pt>
                <c:pt idx="5">
                  <c:v>Journalist</c:v>
                </c:pt>
                <c:pt idx="6">
                  <c:v>NA</c:v>
                </c:pt>
                <c:pt idx="7">
                  <c:v>Unlisted</c:v>
                </c:pt>
                <c:pt idx="8">
                  <c:v>Unclear</c:v>
                </c:pt>
                <c:pt idx="9">
                  <c:v>Died</c:v>
                </c:pt>
                <c:pt idx="10">
                  <c:v>Retired</c:v>
                </c:pt>
              </c:strCache>
            </c:strRef>
          </c:cat>
          <c:val>
            <c:numRef>
              <c:f>Calc!$C$17:$C$27</c:f>
              <c:numCache>
                <c:formatCode>General</c:formatCode>
                <c:ptCount val="11"/>
                <c:pt idx="0">
                  <c:v>-0.45522388059701491</c:v>
                </c:pt>
                <c:pt idx="1">
                  <c:v>0.20149253731343283</c:v>
                </c:pt>
                <c:pt idx="2">
                  <c:v>-7.462686567164179E-3</c:v>
                </c:pt>
                <c:pt idx="3">
                  <c:v>2.2388059701492536E-2</c:v>
                </c:pt>
                <c:pt idx="4">
                  <c:v>4.4776119402985072E-2</c:v>
                </c:pt>
                <c:pt idx="5">
                  <c:v>7.462686567164179E-3</c:v>
                </c:pt>
                <c:pt idx="6">
                  <c:v>3.7313432835820892E-2</c:v>
                </c:pt>
                <c:pt idx="7">
                  <c:v>-1.4925373134328358E-2</c:v>
                </c:pt>
                <c:pt idx="8">
                  <c:v>8.2089552238805971E-2</c:v>
                </c:pt>
                <c:pt idx="9">
                  <c:v>6.7164179104477612E-2</c:v>
                </c:pt>
                <c:pt idx="10">
                  <c:v>1.4925373134328358E-2</c:v>
                </c:pt>
              </c:numCache>
            </c:numRef>
          </c:val>
          <c:extLst>
            <c:ext xmlns:c16="http://schemas.microsoft.com/office/drawing/2014/chart" uri="{C3380CC4-5D6E-409C-BE32-E72D297353CC}">
              <c16:uniqueId val="{00000001-BDDC-44BF-8C57-9E7CF464D128}"/>
            </c:ext>
          </c:extLst>
        </c:ser>
        <c:dLbls>
          <c:showLegendKey val="0"/>
          <c:showVal val="0"/>
          <c:showCatName val="0"/>
          <c:showSerName val="0"/>
          <c:showPercent val="0"/>
          <c:showBubbleSize val="0"/>
        </c:dLbls>
        <c:gapWidth val="219"/>
        <c:overlap val="-27"/>
        <c:axId val="1575685608"/>
        <c:axId val="1395537240"/>
      </c:barChart>
      <c:catAx>
        <c:axId val="157568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37240"/>
        <c:crosses val="autoZero"/>
        <c:auto val="1"/>
        <c:lblAlgn val="ctr"/>
        <c:lblOffset val="100"/>
        <c:noMultiLvlLbl val="0"/>
      </c:catAx>
      <c:valAx>
        <c:axId val="139553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8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rgbClr val="C6E0B4"/>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Calc!$C$94:$C$99</c:f>
              <c:numCache>
                <c:formatCode>General</c:formatCode>
                <c:ptCount val="6"/>
                <c:pt idx="0">
                  <c:v>-0.44444444444444442</c:v>
                </c:pt>
                <c:pt idx="1">
                  <c:v>0.15277777777777779</c:v>
                </c:pt>
                <c:pt idx="2">
                  <c:v>0</c:v>
                </c:pt>
                <c:pt idx="3">
                  <c:v>1.3888888888888888E-2</c:v>
                </c:pt>
                <c:pt idx="4">
                  <c:v>2.7777777777777776E-2</c:v>
                </c:pt>
                <c:pt idx="5">
                  <c:v>0.25</c:v>
                </c:pt>
              </c:numCache>
            </c:numRef>
          </c:val>
          <c:extLst>
            <c:ext xmlns:c16="http://schemas.microsoft.com/office/drawing/2014/chart" uri="{C3380CC4-5D6E-409C-BE32-E72D297353CC}">
              <c16:uniqueId val="{00000001-66C9-4BC4-A62E-BBFAB83F47EE}"/>
            </c:ext>
          </c:extLst>
        </c:ser>
        <c:ser>
          <c:idx val="1"/>
          <c:order val="1"/>
          <c:tx>
            <c:v>Difference (%) post-75</c:v>
          </c:tx>
          <c:spPr>
            <a:solidFill>
              <a:srgbClr val="8EA9DB"/>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Calc!$D$94:$D$99</c:f>
              <c:numCache>
                <c:formatCode>General</c:formatCode>
                <c:ptCount val="6"/>
                <c:pt idx="0">
                  <c:v>-0.47540983606557374</c:v>
                </c:pt>
                <c:pt idx="1">
                  <c:v>0.26229508196721313</c:v>
                </c:pt>
                <c:pt idx="2">
                  <c:v>-1.6393442622950821E-2</c:v>
                </c:pt>
                <c:pt idx="3">
                  <c:v>3.2786885245901641E-2</c:v>
                </c:pt>
                <c:pt idx="4">
                  <c:v>6.5573770491803282E-2</c:v>
                </c:pt>
                <c:pt idx="5">
                  <c:v>0</c:v>
                </c:pt>
              </c:numCache>
            </c:numRef>
          </c:val>
          <c:extLst>
            <c:ext xmlns:c16="http://schemas.microsoft.com/office/drawing/2014/chart" uri="{C3380CC4-5D6E-409C-BE32-E72D297353CC}">
              <c16:uniqueId val="{00000003-66C9-4BC4-A62E-BBFAB83F47EE}"/>
            </c:ext>
          </c:extLst>
        </c:ser>
        <c:dLbls>
          <c:showLegendKey val="0"/>
          <c:showVal val="0"/>
          <c:showCatName val="0"/>
          <c:showSerName val="0"/>
          <c:showPercent val="0"/>
          <c:showBubbleSize val="0"/>
        </c:dLbls>
        <c:gapWidth val="219"/>
        <c:overlap val="-27"/>
        <c:axId val="544754888"/>
        <c:axId val="571916520"/>
      </c:barChart>
      <c:catAx>
        <c:axId val="5447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6520"/>
        <c:crosses val="autoZero"/>
        <c:auto val="1"/>
        <c:lblAlgn val="ctr"/>
        <c:lblOffset val="100"/>
        <c:noMultiLvlLbl val="0"/>
      </c:catAx>
      <c:valAx>
        <c:axId val="5719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5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chemeClr val="accent1"/>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Calc!$C$68:$C$73</c:f>
              <c:numCache>
                <c:formatCode>General</c:formatCode>
                <c:ptCount val="6"/>
                <c:pt idx="0">
                  <c:v>-32</c:v>
                </c:pt>
                <c:pt idx="1">
                  <c:v>11</c:v>
                </c:pt>
                <c:pt idx="2">
                  <c:v>0</c:v>
                </c:pt>
                <c:pt idx="3">
                  <c:v>1</c:v>
                </c:pt>
                <c:pt idx="4">
                  <c:v>2</c:v>
                </c:pt>
                <c:pt idx="5">
                  <c:v>18</c:v>
                </c:pt>
              </c:numCache>
            </c:numRef>
          </c:val>
          <c:extLst>
            <c:ext xmlns:c16="http://schemas.microsoft.com/office/drawing/2014/chart" uri="{C3380CC4-5D6E-409C-BE32-E72D297353CC}">
              <c16:uniqueId val="{00000001-A979-401D-9452-6D0518DE0B34}"/>
            </c:ext>
          </c:extLst>
        </c:ser>
        <c:ser>
          <c:idx val="1"/>
          <c:order val="1"/>
          <c:tx>
            <c:v>Differnce (#) post-75</c:v>
          </c:tx>
          <c:spPr>
            <a:solidFill>
              <a:schemeClr val="accent2"/>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Calc!$D$68:$D$73</c:f>
              <c:numCache>
                <c:formatCode>General</c:formatCode>
                <c:ptCount val="6"/>
                <c:pt idx="0">
                  <c:v>-29</c:v>
                </c:pt>
                <c:pt idx="1">
                  <c:v>16</c:v>
                </c:pt>
                <c:pt idx="2">
                  <c:v>-1</c:v>
                </c:pt>
                <c:pt idx="3">
                  <c:v>2</c:v>
                </c:pt>
                <c:pt idx="4">
                  <c:v>4</c:v>
                </c:pt>
                <c:pt idx="5">
                  <c:v>0</c:v>
                </c:pt>
              </c:numCache>
            </c:numRef>
          </c:val>
          <c:extLst>
            <c:ext xmlns:c16="http://schemas.microsoft.com/office/drawing/2014/chart" uri="{C3380CC4-5D6E-409C-BE32-E72D297353CC}">
              <c16:uniqueId val="{00000003-A979-401D-9452-6D0518DE0B34}"/>
            </c:ext>
          </c:extLst>
        </c:ser>
        <c:dLbls>
          <c:showLegendKey val="0"/>
          <c:showVal val="0"/>
          <c:showCatName val="0"/>
          <c:showSerName val="0"/>
          <c:showPercent val="0"/>
          <c:showBubbleSize val="0"/>
        </c:dLbls>
        <c:gapWidth val="219"/>
        <c:overlap val="-27"/>
        <c:axId val="2054277335"/>
        <c:axId val="1940040951"/>
      </c:barChart>
      <c:catAx>
        <c:axId val="2054277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40951"/>
        <c:crosses val="autoZero"/>
        <c:auto val="1"/>
        <c:lblAlgn val="ctr"/>
        <c:lblOffset val="100"/>
        <c:noMultiLvlLbl val="0"/>
      </c:catAx>
      <c:valAx>
        <c:axId val="1940040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7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219075</xdr:colOff>
      <xdr:row>0</xdr:row>
      <xdr:rowOff>104775</xdr:rowOff>
    </xdr:from>
    <xdr:to>
      <xdr:col>17</xdr:col>
      <xdr:colOff>523875</xdr:colOff>
      <xdr:row>14</xdr:row>
      <xdr:rowOff>180975</xdr:rowOff>
    </xdr:to>
    <xdr:graphicFrame macro="">
      <xdr:nvGraphicFramePr>
        <xdr:cNvPr id="10" name="Chart 9">
          <a:extLst>
            <a:ext uri="{FF2B5EF4-FFF2-40B4-BE49-F238E27FC236}">
              <a16:creationId xmlns:a16="http://schemas.microsoft.com/office/drawing/2014/main" id="{73AD3C3B-00D1-4147-8A36-9354DDEE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349250</xdr:colOff>
      <xdr:row>20</xdr:row>
      <xdr:rowOff>44450</xdr:rowOff>
    </xdr:from>
    <xdr:to>
      <xdr:col>18</xdr:col>
      <xdr:colOff>136525</xdr:colOff>
      <xdr:row>38</xdr:row>
      <xdr:rowOff>111125</xdr:rowOff>
    </xdr:to>
    <xdr:graphicFrame macro="">
      <xdr:nvGraphicFramePr>
        <xdr:cNvPr id="12" name="Chart 11">
          <a:extLst>
            <a:ext uri="{FF2B5EF4-FFF2-40B4-BE49-F238E27FC236}">
              <a16:creationId xmlns:a16="http://schemas.microsoft.com/office/drawing/2014/main" id="{3DDDD59D-5780-43F3-A246-FB0F1FBD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100</xdr:row>
      <xdr:rowOff>47625</xdr:rowOff>
    </xdr:from>
    <xdr:to>
      <xdr:col>6</xdr:col>
      <xdr:colOff>1171575</xdr:colOff>
      <xdr:row>115</xdr:row>
      <xdr:rowOff>0</xdr:rowOff>
    </xdr:to>
    <xdr:graphicFrame macro="">
      <xdr:nvGraphicFramePr>
        <xdr:cNvPr id="2" name="Chart 1">
          <a:extLst>
            <a:ext uri="{FF2B5EF4-FFF2-40B4-BE49-F238E27FC236}">
              <a16:creationId xmlns:a16="http://schemas.microsoft.com/office/drawing/2014/main" id="{EC2DAFD1-49F3-4C52-AF70-972CFDB3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73</xdr:row>
      <xdr:rowOff>142875</xdr:rowOff>
    </xdr:from>
    <xdr:to>
      <xdr:col>7</xdr:col>
      <xdr:colOff>314325</xdr:colOff>
      <xdr:row>89</xdr:row>
      <xdr:rowOff>76200</xdr:rowOff>
    </xdr:to>
    <xdr:graphicFrame macro="">
      <xdr:nvGraphicFramePr>
        <xdr:cNvPr id="3" name="Chart 2">
          <a:extLst>
            <a:ext uri="{FF2B5EF4-FFF2-40B4-BE49-F238E27FC236}">
              <a16:creationId xmlns:a16="http://schemas.microsoft.com/office/drawing/2014/main" id="{130DCAF3-02CF-4035-9FFC-F4D1C783F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ma Biondi" id="{0812B33D-9D16-45C2-8F56-9D699F94E4D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03" dT="2021-04-23T15:42:08.90" personId="{0812B33D-9D16-45C2-8F56-9D699F94E4D9}" id="{6C5127F1-6C66-4D83-95EF-412A0EA42299}">
    <text>Repeat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ndependent.org/aboutus/person_detail.asp?id=1636" TargetMode="External"/><Relationship Id="rId21" Type="http://schemas.openxmlformats.org/officeDocument/2006/relationships/hyperlink" Target="https://www.justice.gov/criminal/history/assistant-attorneys-general/william-j-donovan" TargetMode="External"/><Relationship Id="rId42" Type="http://schemas.openxmlformats.org/officeDocument/2006/relationships/hyperlink" Target="https://en.wikipedia.org/wiki/John_H._Shenefield" TargetMode="External"/><Relationship Id="rId63" Type="http://schemas.openxmlformats.org/officeDocument/2006/relationships/hyperlink" Target="https://www.bloomberg.com/profile/person/3500294" TargetMode="External"/><Relationship Id="rId84" Type="http://schemas.openxmlformats.org/officeDocument/2006/relationships/hyperlink" Target="https://www.sdstate.edu/sdsu-archives-and-special-collections/sigurd-anderson-papers" TargetMode="External"/><Relationship Id="rId138" Type="http://schemas.openxmlformats.org/officeDocument/2006/relationships/hyperlink" Target="https://www.nytimes.com/2018/10/11/obituaries/robert-pitofsky-dead.html" TargetMode="External"/><Relationship Id="rId159" Type="http://schemas.openxmlformats.org/officeDocument/2006/relationships/hyperlink" Target="https://timesmachine.nytimes.com/timesmachine/1998/12/15/431222.html?pageNumber=42" TargetMode="External"/><Relationship Id="rId170" Type="http://schemas.openxmlformats.org/officeDocument/2006/relationships/hyperlink" Target="https://www.nytimes.com/1981/03/24/us/resignation-leaves-a-vacency-on-ftc.html?searchResultPosition=1" TargetMode="External"/><Relationship Id="rId191" Type="http://schemas.openxmlformats.org/officeDocument/2006/relationships/hyperlink" Target="https://en.wikipedia.org/wiki/Philip_Elman" TargetMode="External"/><Relationship Id="rId205" Type="http://schemas.openxmlformats.org/officeDocument/2006/relationships/hyperlink" Target="https://www.bloomberg.com/profile/person/17578627" TargetMode="External"/><Relationship Id="rId226" Type="http://schemas.openxmlformats.org/officeDocument/2006/relationships/hyperlink" Target="https://www.opensecrets.org/revolving/rev_summary.php?id=75027" TargetMode="External"/><Relationship Id="rId247" Type="http://schemas.openxmlformats.org/officeDocument/2006/relationships/hyperlink" Target="https://www.govinfo.gov/content/pkg/CHRG-113shrg93949/html/CHRG-113shrg93949.htm" TargetMode="External"/><Relationship Id="rId107" Type="http://schemas.openxmlformats.org/officeDocument/2006/relationships/hyperlink" Target="https://timesmachine.nytimes.com/timesmachine/1959/04/09/89121028.html?pageNumber=25" TargetMode="External"/><Relationship Id="rId11" Type="http://schemas.openxmlformats.org/officeDocument/2006/relationships/hyperlink" Target="https://en.wikipedia.org/wiki/Charles_James_(attorney)" TargetMode="External"/><Relationship Id="rId32" Type="http://schemas.openxmlformats.org/officeDocument/2006/relationships/hyperlink" Target="https://www.justice.gov/atr/icpac" TargetMode="External"/><Relationship Id="rId53" Type="http://schemas.openxmlformats.org/officeDocument/2006/relationships/hyperlink" Target="https://www.trumanlibrary.gov/library/oral-histories/morison" TargetMode="External"/><Relationship Id="rId74" Type="http://schemas.openxmlformats.org/officeDocument/2006/relationships/hyperlink" Target="https://en.wikipedia.org/wiki/William_E._Humphrey" TargetMode="External"/><Relationship Id="rId128" Type="http://schemas.openxmlformats.org/officeDocument/2006/relationships/hyperlink" Target="https://bioguide.congress.gov/search/bio/A000354" TargetMode="External"/><Relationship Id="rId149" Type="http://schemas.openxmlformats.org/officeDocument/2006/relationships/hyperlink" Target="https://en.wikipedia.org/wiki/William_Byron_Colver" TargetMode="External"/><Relationship Id="rId5" Type="http://schemas.openxmlformats.org/officeDocument/2006/relationships/hyperlink" Target="https://www.ftc.gov/about-ftc/biographies/rohit-chopra" TargetMode="External"/><Relationship Id="rId95" Type="http://schemas.openxmlformats.org/officeDocument/2006/relationships/hyperlink" Target="https://en.wikipedia.org/wiki/Robert_Pitofsky" TargetMode="External"/><Relationship Id="rId160" Type="http://schemas.openxmlformats.org/officeDocument/2006/relationships/hyperlink" Target="https://www.nytimes.com/2008/10/16/us/16reilly.html" TargetMode="External"/><Relationship Id="rId181" Type="http://schemas.openxmlformats.org/officeDocument/2006/relationships/hyperlink" Target="https://timesmachine.nytimes.com/timesmachine/1945/08/29/88287001.html?pageNumber=23" TargetMode="External"/><Relationship Id="rId216" Type="http://schemas.openxmlformats.org/officeDocument/2006/relationships/hyperlink" Target="https://www.mercurynews.com/2008/03/26/white-house-taps-commissioner-william-kovacic-to-chair-ftc/" TargetMode="External"/><Relationship Id="rId237" Type="http://schemas.openxmlformats.org/officeDocument/2006/relationships/hyperlink" Target="https://www.bloomberg.com/profile/person/3534068" TargetMode="External"/><Relationship Id="rId22" Type="http://schemas.openxmlformats.org/officeDocument/2006/relationships/hyperlink" Target="https://en.wikipedia.org/wiki/William_J._Donovan" TargetMode="External"/><Relationship Id="rId43" Type="http://schemas.openxmlformats.org/officeDocument/2006/relationships/hyperlink" Target="https://www.nytimes.com/1977/05/05/archives/shenefield-moves-closer-to-heading-antitrust-unit.html" TargetMode="External"/><Relationship Id="rId64" Type="http://schemas.openxmlformats.org/officeDocument/2006/relationships/hyperlink" Target="https://www.linkedin.com/in/deborah-garza-6062a51b/" TargetMode="External"/><Relationship Id="rId118" Type="http://schemas.openxmlformats.org/officeDocument/2006/relationships/hyperlink" Target="https://prabook.com/web/daniel.oliver/598825" TargetMode="External"/><Relationship Id="rId139" Type="http://schemas.openxmlformats.org/officeDocument/2006/relationships/hyperlink" Target="https://en.wikipedia.org/wiki/Robert_Pitofsky" TargetMode="External"/><Relationship Id="rId85" Type="http://schemas.openxmlformats.org/officeDocument/2006/relationships/hyperlink" Target="https://www.nytimes.com/2010/01/08/us/08jones.html" TargetMode="External"/><Relationship Id="rId150" Type="http://schemas.openxmlformats.org/officeDocument/2006/relationships/hyperlink" Target="https://timesmachine.nytimes.com/timesmachine/1931/09/19/118425524.html?pageNumber=17" TargetMode="External"/><Relationship Id="rId171" Type="http://schemas.openxmlformats.org/officeDocument/2006/relationships/hyperlink" Target="https://en.wikipedia.org/wiki/David_A._Clanton" TargetMode="External"/><Relationship Id="rId192" Type="http://schemas.openxmlformats.org/officeDocument/2006/relationships/hyperlink" Target="https://www.nytimes.com/1999/12/05/us/philip-elman-81-government-lawyer-in-1954-desegregation-case.html" TargetMode="External"/><Relationship Id="rId206" Type="http://schemas.openxmlformats.org/officeDocument/2006/relationships/hyperlink" Target="https://en.wikipedia.org/wiki/Edith_Ramirez" TargetMode="External"/><Relationship Id="rId227" Type="http://schemas.openxmlformats.org/officeDocument/2006/relationships/hyperlink" Target="https://en.wikipedia.org/wiki/Mozelle_W._Thompson" TargetMode="External"/><Relationship Id="rId248" Type="http://schemas.openxmlformats.org/officeDocument/2006/relationships/printerSettings" Target="../printerSettings/printerSettings1.bin"/><Relationship Id="rId12" Type="http://schemas.openxmlformats.org/officeDocument/2006/relationships/hyperlink" Target="https://en.wikipedia.org/wiki/Douglas_H._Ginsburg" TargetMode="External"/><Relationship Id="rId33" Type="http://schemas.openxmlformats.org/officeDocument/2006/relationships/hyperlink" Target="https://www.justice.gov/atr/james-f-rill-biography" TargetMode="External"/><Relationship Id="rId108" Type="http://schemas.openxmlformats.org/officeDocument/2006/relationships/hyperlink" Target="https://bioguideretro.congress.gov/Home/MemberDetails?memIndex=G000543" TargetMode="External"/><Relationship Id="rId129" Type="http://schemas.openxmlformats.org/officeDocument/2006/relationships/hyperlink" Target="https://en.wikipedia.org/wiki/William_Augustus_Ayres" TargetMode="External"/><Relationship Id="rId54" Type="http://schemas.openxmlformats.org/officeDocument/2006/relationships/hyperlink" Target="https://www.trumanlibrary.gov/library/oral-histories/morison1" TargetMode="External"/><Relationship Id="rId75" Type="http://schemas.openxmlformats.org/officeDocument/2006/relationships/hyperlink" Target="https://timesmachine.nytimes.com/timesmachine/1946/07/14/109353582.html?pageNumber=38" TargetMode="External"/><Relationship Id="rId96" Type="http://schemas.openxmlformats.org/officeDocument/2006/relationships/hyperlink" Target="http://https/www.mlexwatch.com/articles/3314/print?section=ftcwatch" TargetMode="External"/><Relationship Id="rId140" Type="http://schemas.openxmlformats.org/officeDocument/2006/relationships/hyperlink" Target="http://www.mlexwatch.com/articles/3314/print?section=ftcwatch" TargetMode="External"/><Relationship Id="rId161" Type="http://schemas.openxmlformats.org/officeDocument/2006/relationships/hyperlink" Target="https://en.wikipedia.org/wiki/John_R._Reilly" TargetMode="External"/><Relationship Id="rId182" Type="http://schemas.openxmlformats.org/officeDocument/2006/relationships/hyperlink" Target="https://en.wikipedia.org/wiki/Charles_H._March" TargetMode="External"/><Relationship Id="rId217" Type="http://schemas.openxmlformats.org/officeDocument/2006/relationships/hyperlink" Target="https://en.wikipedia.org/wiki/William_Kovacic" TargetMode="External"/><Relationship Id="rId6" Type="http://schemas.openxmlformats.org/officeDocument/2006/relationships/hyperlink" Target="https://www.ftc.gov/about-ftc/biographies/noah-joshua-phillips" TargetMode="External"/><Relationship Id="rId238" Type="http://schemas.openxmlformats.org/officeDocument/2006/relationships/hyperlink" Target="https://congressional-proquest-com.proxy.uchicago.edu/congressional/docview/t05.d06.2012-s261-94?accountid=14657" TargetMode="External"/><Relationship Id="rId23" Type="http://schemas.openxmlformats.org/officeDocument/2006/relationships/hyperlink" Target="https://www.justice.gov/atr/thomas-o-barnett-assistant-attorney-general-antitrust" TargetMode="External"/><Relationship Id="rId119" Type="http://schemas.openxmlformats.org/officeDocument/2006/relationships/hyperlink" Target="https://bioguide.congress.gov/search/bio/H000259" TargetMode="External"/><Relationship Id="rId44" Type="http://schemas.openxmlformats.org/officeDocument/2006/relationships/hyperlink" Target="https://www.antitrustinstitute.org/donald-i-baker-receives-antitrust-lifetime-achievement-award-2/" TargetMode="External"/><Relationship Id="rId65" Type="http://schemas.openxmlformats.org/officeDocument/2006/relationships/hyperlink" Target="https://www.bloomberg.com/profile/person/3592464" TargetMode="External"/><Relationship Id="rId86" Type="http://schemas.openxmlformats.org/officeDocument/2006/relationships/hyperlink" Target="https://www.google.com/search?client=firefox-b-1-d&amp;q=Mary%09Gardiner%09Jones" TargetMode="External"/><Relationship Id="rId130" Type="http://schemas.openxmlformats.org/officeDocument/2006/relationships/hyperlink" Target="https://timesmachine.nytimes.com/timesmachine/1996/12/05/603139.html?pageNumber=55" TargetMode="External"/><Relationship Id="rId151" Type="http://schemas.openxmlformats.org/officeDocument/2006/relationships/hyperlink" Target="https://en.wikipedia.org/wiki/John_F._Nugent" TargetMode="External"/><Relationship Id="rId172" Type="http://schemas.openxmlformats.org/officeDocument/2006/relationships/hyperlink" Target="https://profiles.superlawyers.com/washington-dc/washington/lawyer/david-a-clanton/cecb5dac-bc21-46ab-9d33-7285148eb5b8.html" TargetMode="External"/><Relationship Id="rId193" Type="http://schemas.openxmlformats.org/officeDocument/2006/relationships/hyperlink" Target="https://bioguide.congress.gov/search/bio/D000246" TargetMode="External"/><Relationship Id="rId207" Type="http://schemas.openxmlformats.org/officeDocument/2006/relationships/hyperlink" Target="https://www.ftc.gov/about-ftc/biographies/julie-brill" TargetMode="External"/><Relationship Id="rId228" Type="http://schemas.openxmlformats.org/officeDocument/2006/relationships/hyperlink" Target="https://www.americanbar.org/groups/business_law/publications/blt/2013/05/member_spotlight/" TargetMode="External"/><Relationship Id="rId249" Type="http://schemas.openxmlformats.org/officeDocument/2006/relationships/vmlDrawing" Target="../drawings/vmlDrawing1.vml"/><Relationship Id="rId13" Type="http://schemas.openxmlformats.org/officeDocument/2006/relationships/hyperlink" Target="https://www.fjc.gov/node/1384786" TargetMode="External"/><Relationship Id="rId109" Type="http://schemas.openxmlformats.org/officeDocument/2006/relationships/hyperlink" Target="https://en.wikipedia.org/wiki/John_W._Gwynne" TargetMode="External"/><Relationship Id="rId34" Type="http://schemas.openxmlformats.org/officeDocument/2006/relationships/hyperlink" Target="https://heinonline.org/HOL/LandingPage?handle=hein.journals/antitruma5&amp;div=6&amp;id=&amp;page=" TargetMode="External"/><Relationship Id="rId55" Type="http://schemas.openxmlformats.org/officeDocument/2006/relationships/hyperlink" Target="https://www.newspapers.com/image/?clipping_id=38450315&amp;article=6109925c-299f-41a1-ae77-fd41233ed08b&amp;fcfToken=eyJhbGciOiJIUzI1NiIsInR5cCI6IkpXVCJ9.eyJmcmVlLXZpZXctaWQiOjQ5OTQ0OTM3LCJpYXQiOjE2MTg5NTc1MzcsImV4cCI6MTYxOTA0MzkzN30.jZiP5tzFzuuKHdr92q99l-kH3RxpqZelIDsCKpofveg" TargetMode="External"/><Relationship Id="rId76" Type="http://schemas.openxmlformats.org/officeDocument/2006/relationships/hyperlink" Target="https://en.wikipedia.org/wiki/George_C._Mathews" TargetMode="External"/><Relationship Id="rId97" Type="http://schemas.openxmlformats.org/officeDocument/2006/relationships/hyperlink" Target="https://timesmachine.nytimes.com/timesmachine/1917/04/22/102336446.html?pageNumber=21" TargetMode="External"/><Relationship Id="rId120" Type="http://schemas.openxmlformats.org/officeDocument/2006/relationships/hyperlink" Target="https://en.wikipedia.org/wiki/William_J._Harris" TargetMode="External"/><Relationship Id="rId141" Type="http://schemas.openxmlformats.org/officeDocument/2006/relationships/hyperlink" Target="https://www.nytimes.com/1982/12/16/business/senate-panel-backs-nomination-of-douglas-to-ftc.html" TargetMode="External"/><Relationship Id="rId7" Type="http://schemas.openxmlformats.org/officeDocument/2006/relationships/hyperlink" Target="https://en.wikipedia.org/wiki/Christine_A._Varney" TargetMode="External"/><Relationship Id="rId162" Type="http://schemas.openxmlformats.org/officeDocument/2006/relationships/hyperlink" Target="https://www.google.com/books/edition/Nominations_Hearings_90_1_1968/8d9ZaYwu56YC?hl=en&amp;gbpv=1&amp;dq=James%09M.%09Nicholson+trade+federal&amp;pg=PA111&amp;printsec=frontcover" TargetMode="External"/><Relationship Id="rId183" Type="http://schemas.openxmlformats.org/officeDocument/2006/relationships/hyperlink" Target="https://www.trumanlibrary.gov/library/personal-papers/lowell-b-mason-papers" TargetMode="External"/><Relationship Id="rId218" Type="http://schemas.openxmlformats.org/officeDocument/2006/relationships/hyperlink" Target="https://en.wikipedia.org/wiki/Pamela_Jones_Harbour" TargetMode="External"/><Relationship Id="rId239" Type="http://schemas.openxmlformats.org/officeDocument/2006/relationships/hyperlink" Target="https://congressional-proquest-com.proxy.uchicago.edu/congressional/docview/t05.d06.2012-s261-94?accountid=14657" TargetMode="External"/><Relationship Id="rId250" Type="http://schemas.openxmlformats.org/officeDocument/2006/relationships/comments" Target="../comments1.xml"/><Relationship Id="rId24" Type="http://schemas.openxmlformats.org/officeDocument/2006/relationships/hyperlink" Target="https://www.cov.com/en/professionals/b/thomas-barnett" TargetMode="External"/><Relationship Id="rId45" Type="http://schemas.openxmlformats.org/officeDocument/2006/relationships/hyperlink" Target="https://www.nytimes.com/1976/07/28/archives/article-3-no-title-donald-i-baker-is-expected-to-take-over-next.html" TargetMode="External"/><Relationship Id="rId66" Type="http://schemas.openxmlformats.org/officeDocument/2006/relationships/hyperlink" Target="https://www.bloomberg.com/profile/person/4702524" TargetMode="External"/><Relationship Id="rId87" Type="http://schemas.openxmlformats.org/officeDocument/2006/relationships/hyperlink" Target="https://millercenter.org/president/essays/dole-1989-secretary-of-labor" TargetMode="External"/><Relationship Id="rId110" Type="http://schemas.openxmlformats.org/officeDocument/2006/relationships/hyperlink" Target="https://www.repository.law.indiana.edu/notablealumni/169/" TargetMode="External"/><Relationship Id="rId131" Type="http://schemas.openxmlformats.org/officeDocument/2006/relationships/hyperlink" Target="https://en.wikipedia.org/wiki/Robert_T._Secrest" TargetMode="External"/><Relationship Id="rId152" Type="http://schemas.openxmlformats.org/officeDocument/2006/relationships/hyperlink" Target="https://en.wikipedia.org/wiki/Garland_S._Ferguson" TargetMode="External"/><Relationship Id="rId173" Type="http://schemas.openxmlformats.org/officeDocument/2006/relationships/hyperlink" Target="https://en.wikipedia.org/wiki/Terry_Calvani" TargetMode="External"/><Relationship Id="rId194" Type="http://schemas.openxmlformats.org/officeDocument/2006/relationships/hyperlink" Target="https://en.wikipedia.org/wiki/David_S._Dennison_Jr." TargetMode="External"/><Relationship Id="rId208" Type="http://schemas.openxmlformats.org/officeDocument/2006/relationships/hyperlink" Target="https://www.linkedin.com/in/julie-brill-3326512a/" TargetMode="External"/><Relationship Id="rId229" Type="http://schemas.openxmlformats.org/officeDocument/2006/relationships/hyperlink" Target="https://www.ftc.gov/about-ftc/biographies/sheila-f-anthony" TargetMode="External"/><Relationship Id="rId240" Type="http://schemas.openxmlformats.org/officeDocument/2006/relationships/hyperlink" Target="https://congressional-proquest-com.proxy.uchicago.edu/congressional/docview/t05.d06.2015-s261-36?accountid=14657" TargetMode="External"/><Relationship Id="rId14" Type="http://schemas.openxmlformats.org/officeDocument/2006/relationships/hyperlink" Target="https://en.wikipedia.org/wiki/Donald_F._Turner" TargetMode="External"/><Relationship Id="rId35" Type="http://schemas.openxmlformats.org/officeDocument/2006/relationships/hyperlink" Target="https://www.bakerbotts.com/news/2011/03/awardwinning-global-antitrust-practice-group-joi__" TargetMode="External"/><Relationship Id="rId56" Type="http://schemas.openxmlformats.org/officeDocument/2006/relationships/hyperlink" Target="https://timesmachine.nytimes.com/timesmachine/1950/09/15/89744502.html?pageNumber=20" TargetMode="External"/><Relationship Id="rId77" Type="http://schemas.openxmlformats.org/officeDocument/2006/relationships/hyperlink" Target="https://timesmachine.nytimes.com/timesmachine/1949/01/01/96609398.html?pageNumber=19" TargetMode="External"/><Relationship Id="rId100" Type="http://schemas.openxmlformats.org/officeDocument/2006/relationships/hyperlink" Target="https://en.wikipedia.org/wiki/Charles_W._Hunt" TargetMode="External"/><Relationship Id="rId8" Type="http://schemas.openxmlformats.org/officeDocument/2006/relationships/hyperlink" Target="https://en.wikipedia.org/wiki/Douglas_Melamed" TargetMode="External"/><Relationship Id="rId98" Type="http://schemas.openxmlformats.org/officeDocument/2006/relationships/hyperlink" Target="https://en.wikipedia.org/wiki/Victor_Murdock" TargetMode="External"/><Relationship Id="rId121" Type="http://schemas.openxmlformats.org/officeDocument/2006/relationships/hyperlink" Target="https://en.wikipedia.org/wiki/Samuel_Huston_Thompson" TargetMode="External"/><Relationship Id="rId142" Type="http://schemas.openxmlformats.org/officeDocument/2006/relationships/hyperlink" Target="https://www.dignitymemorial.com/obituaries/austin-tx/george-douglas-8214382" TargetMode="External"/><Relationship Id="rId163" Type="http://schemas.openxmlformats.org/officeDocument/2006/relationships/hyperlink" Target="https://timesmachine.nytimes.com/timesmachine/1967/12/05/82164019.html?pageNumber=29" TargetMode="External"/><Relationship Id="rId184" Type="http://schemas.openxmlformats.org/officeDocument/2006/relationships/hyperlink" Target="https://timesmachine.nytimes.com/timesmachine/1946/07/14/109354325.html?pageNumber=101" TargetMode="External"/><Relationship Id="rId219" Type="http://schemas.openxmlformats.org/officeDocument/2006/relationships/hyperlink" Target="https://www.linkedin.com/in/pamelajonesharbour/" TargetMode="External"/><Relationship Id="rId230" Type="http://schemas.openxmlformats.org/officeDocument/2006/relationships/hyperlink" Target="https://www.linkedin.com/in/mary-azcuenaga-90445a17/" TargetMode="External"/><Relationship Id="rId251" Type="http://schemas.microsoft.com/office/2017/10/relationships/threadedComment" Target="../threadedComments/threadedComment1.xml"/><Relationship Id="rId25" Type="http://schemas.openxmlformats.org/officeDocument/2006/relationships/hyperlink" Target="https://www.justice.gov/atr/r-hewitt-pate-biography" TargetMode="External"/><Relationship Id="rId46" Type="http://schemas.openxmlformats.org/officeDocument/2006/relationships/hyperlink" Target="https://en.wikipedia.org/wiki/Thomas_E._Kauper" TargetMode="External"/><Relationship Id="rId67" Type="http://schemas.openxmlformats.org/officeDocument/2006/relationships/hyperlink" Target="https://www.washingtonpost.com/archive/local/2004/04/06/janet-steiger-dies/cd49b36a-bc24-4ac7-8af2-94c027c28c67/" TargetMode="External"/><Relationship Id="rId88" Type="http://schemas.openxmlformats.org/officeDocument/2006/relationships/hyperlink" Target="https://history.house.gov/People/detail/12577" TargetMode="External"/><Relationship Id="rId111" Type="http://schemas.openxmlformats.org/officeDocument/2006/relationships/hyperlink" Target="https://en.wikipedia.org/wiki/Earl_W._Kintner" TargetMode="External"/><Relationship Id="rId132" Type="http://schemas.openxmlformats.org/officeDocument/2006/relationships/hyperlink" Target="https://timesmachine.nytimes.com/timesmachine/1997/06/12/594431.html?pageNumber=47" TargetMode="External"/><Relationship Id="rId153" Type="http://schemas.openxmlformats.org/officeDocument/2006/relationships/hyperlink" Target="https://timesmachine.nytimes.com/timesmachine/1963/04/13/90566612.html?pageNumber=16" TargetMode="External"/><Relationship Id="rId174" Type="http://schemas.openxmlformats.org/officeDocument/2006/relationships/hyperlink" Target="https://en.wikipedia.org/wiki/Joseph_E._Davies" TargetMode="External"/><Relationship Id="rId195" Type="http://schemas.openxmlformats.org/officeDocument/2006/relationships/hyperlink" Target="https://www.washingtonpost.com/archive/local/1979/05/27/stephen-nye-member-of-ftc-author-of-letters-by-wffred-bunch-dies/b2aeb2a6-17b4-4832-a108-4e456be0a800/" TargetMode="External"/><Relationship Id="rId209" Type="http://schemas.openxmlformats.org/officeDocument/2006/relationships/hyperlink" Target="https://en.wikipedia.org/wiki/Julie_Brill" TargetMode="External"/><Relationship Id="rId220" Type="http://schemas.openxmlformats.org/officeDocument/2006/relationships/hyperlink" Target="https://www.bloomberg.com/profile/person/6424563" TargetMode="External"/><Relationship Id="rId241" Type="http://schemas.openxmlformats.org/officeDocument/2006/relationships/hyperlink" Target="https://congressional-proquest-com.proxy.uchicago.edu/congressional/docview/t05.d06.2013-s261-73?accountid=14657" TargetMode="External"/><Relationship Id="rId15" Type="http://schemas.openxmlformats.org/officeDocument/2006/relationships/hyperlink" Target="https://www.nytimes.com/2004/05/08/us/lee-loevinger-91-kennedy-era-antitrust-chief.html" TargetMode="External"/><Relationship Id="rId36" Type="http://schemas.openxmlformats.org/officeDocument/2006/relationships/hyperlink" Target="https://www.paulweiss.com/professionals/partners-and-counsel/charles-f-rick-rule" TargetMode="External"/><Relationship Id="rId57" Type="http://schemas.openxmlformats.org/officeDocument/2006/relationships/hyperlink" Target="https://timesmachine.nytimes.com/timesmachine/1952/08/08/84342593.html?pageNumber=32" TargetMode="External"/><Relationship Id="rId78" Type="http://schemas.openxmlformats.org/officeDocument/2006/relationships/hyperlink" Target="https://timesmachine.nytimes.com/timesmachine/1947/12/29/88789709.html?pageNumber=28" TargetMode="External"/><Relationship Id="rId99" Type="http://schemas.openxmlformats.org/officeDocument/2006/relationships/hyperlink" Target="https://bioguide.congress.gov/search/bio/M001083" TargetMode="External"/><Relationship Id="rId101" Type="http://schemas.openxmlformats.org/officeDocument/2006/relationships/hyperlink" Target="https://www.legis.iowa.gov/legislators/legislator?ga=34&amp;personID=3150" TargetMode="External"/><Relationship Id="rId122" Type="http://schemas.openxmlformats.org/officeDocument/2006/relationships/hyperlink" Target="https://timesmachine.nytimes.com/timesmachine/1933/01/24/105113134.html?pageNumber=19" TargetMode="External"/><Relationship Id="rId143" Type="http://schemas.openxmlformats.org/officeDocument/2006/relationships/hyperlink" Target="https://authors.bloomberglaw.com/strenio-jr-andrew-m17179895063/" TargetMode="External"/><Relationship Id="rId164" Type="http://schemas.openxmlformats.org/officeDocument/2006/relationships/hyperlink" Target="https://en.wikipedia.org/wiki/Caspar_Weinberger" TargetMode="External"/><Relationship Id="rId185" Type="http://schemas.openxmlformats.org/officeDocument/2006/relationships/hyperlink" Target="https://en.wikipedia.org/wiki/Lowell_B._Mason" TargetMode="External"/><Relationship Id="rId4" Type="http://schemas.openxmlformats.org/officeDocument/2006/relationships/hyperlink" Target="https://theintercept.com/2021/01/18/biden-big-tech-antitrust-renata-hesse/" TargetMode="External"/><Relationship Id="rId9" Type="http://schemas.openxmlformats.org/officeDocument/2006/relationships/hyperlink" Target="https://www.justice.gov/archive/opa/pr/1996/Oct96/499at.htm" TargetMode="External"/><Relationship Id="rId180" Type="http://schemas.openxmlformats.org/officeDocument/2006/relationships/hyperlink" Target="https://mppda.flinders.edu.au/people/442" TargetMode="External"/><Relationship Id="rId210" Type="http://schemas.openxmlformats.org/officeDocument/2006/relationships/hyperlink" Target="https://en.wikipedia.org/wiki/Joshua_D._Wright" TargetMode="External"/><Relationship Id="rId215" Type="http://schemas.openxmlformats.org/officeDocument/2006/relationships/hyperlink" Target="https://en.wikipedia.org/wiki/J._Thomas_Rosch" TargetMode="External"/><Relationship Id="rId236" Type="http://schemas.openxmlformats.org/officeDocument/2006/relationships/hyperlink" Target="https://www.sullcrom.com/lawyers/renata-b-hesse" TargetMode="External"/><Relationship Id="rId26" Type="http://schemas.openxmlformats.org/officeDocument/2006/relationships/hyperlink" Target="https://www.chevron.com/about/leadership/r-hewitt-pate" TargetMode="External"/><Relationship Id="rId231" Type="http://schemas.openxmlformats.org/officeDocument/2006/relationships/hyperlink" Target="https://www.ftc.gov/about-ftc/biographies/mary-l-azcuenaga" TargetMode="External"/><Relationship Id="rId47" Type="http://schemas.openxmlformats.org/officeDocument/2006/relationships/hyperlink" Target="http://https/www.nytimes.com/1972/06/10/archives/antitrust-division-chief-quits-professor-is-named-successor.html" TargetMode="External"/><Relationship Id="rId68" Type="http://schemas.openxmlformats.org/officeDocument/2006/relationships/hyperlink" Target="https://en.wikipedia.org/wiki/Janet_Dempsey_Steiger" TargetMode="External"/><Relationship Id="rId89" Type="http://schemas.openxmlformats.org/officeDocument/2006/relationships/hyperlink" Target="https://www.presidency.ucsb.edu/documents/federal-trade-commission-nomination-patricia-p-bailey-be-commissioner-0" TargetMode="External"/><Relationship Id="rId112" Type="http://schemas.openxmlformats.org/officeDocument/2006/relationships/hyperlink" Target="https://en.wikipedia.org/wiki/Paul_Rand_Dixon" TargetMode="External"/><Relationship Id="rId133" Type="http://schemas.openxmlformats.org/officeDocument/2006/relationships/hyperlink" Target="https://en.wikipedia.org/wiki/Everette_MacIntyre" TargetMode="External"/><Relationship Id="rId154" Type="http://schemas.openxmlformats.org/officeDocument/2006/relationships/hyperlink" Target="https://www.nytimes.com/1964/03/16/archives/exsenator-mead-of-new-york-dies-exsenator-mead-of-new-york-dies.html" TargetMode="External"/><Relationship Id="rId175" Type="http://schemas.openxmlformats.org/officeDocument/2006/relationships/hyperlink" Target="https://en.wikipedia.org/wiki/John_Garland_Pollard" TargetMode="External"/><Relationship Id="rId196" Type="http://schemas.openxmlformats.org/officeDocument/2006/relationships/hyperlink" Target="https://timesmachine.nytimes.com/timesmachine/1984/08/29/163980.html?pageNumber=30" TargetMode="External"/><Relationship Id="rId200" Type="http://schemas.openxmlformats.org/officeDocument/2006/relationships/hyperlink" Target="https://www.linkedin.com/in/joseph-simons-6493557/" TargetMode="External"/><Relationship Id="rId16" Type="http://schemas.openxmlformats.org/officeDocument/2006/relationships/hyperlink" Target="https://www.fjc.gov/node/1377276" TargetMode="External"/><Relationship Id="rId221" Type="http://schemas.openxmlformats.org/officeDocument/2006/relationships/hyperlink" Target="https://en.wikipedia.org/wiki/Deborah_Platt_Majoras" TargetMode="External"/><Relationship Id="rId242" Type="http://schemas.openxmlformats.org/officeDocument/2006/relationships/hyperlink" Target="https://congressional-proquest-com.proxy.uchicago.edu/congressional/docview/t05.d06.2013-s521-2?accountid=14657" TargetMode="External"/><Relationship Id="rId37" Type="http://schemas.openxmlformats.org/officeDocument/2006/relationships/hyperlink" Target="https://www.abajournal.com/news/article/four_cadwalader_lawyers_jump_to_paul_weiss_including_antitrust_rainmaker_ri" TargetMode="External"/><Relationship Id="rId58" Type="http://schemas.openxmlformats.org/officeDocument/2006/relationships/hyperlink" Target="https://www.washingtonpost.com/archive/local/1977/05/17/herbert-a-bergson-dies-justice-department-aide/c82351e9-5050-46ff-932e-a64bc63cb2d6/" TargetMode="External"/><Relationship Id="rId79" Type="http://schemas.openxmlformats.org/officeDocument/2006/relationships/hyperlink" Target="https://en.wikipedia.org/wiki/Robert_E._Freer" TargetMode="External"/><Relationship Id="rId102" Type="http://schemas.openxmlformats.org/officeDocument/2006/relationships/hyperlink" Target="https://www.nytimes.com/1938/08/18/archives/c-w-hunt-exmember-of-trade-commission-served-on-federal-agency.html?searchResultPosition=3" TargetMode="External"/><Relationship Id="rId123" Type="http://schemas.openxmlformats.org/officeDocument/2006/relationships/hyperlink" Target="https://en.wikipedia.org/wiki/Edgar_A._McCulloch" TargetMode="External"/><Relationship Id="rId144" Type="http://schemas.openxmlformats.org/officeDocument/2006/relationships/hyperlink" Target="https://www.nytimes.com/1986/01/28/business/a-nomination-for-ftc-post.html?searchResultPosition=6" TargetMode="External"/><Relationship Id="rId90" Type="http://schemas.openxmlformats.org/officeDocument/2006/relationships/hyperlink" Target="https://www.c-span.org/person/?patriciabailey" TargetMode="External"/><Relationship Id="rId165" Type="http://schemas.openxmlformats.org/officeDocument/2006/relationships/hyperlink" Target="https://www.nytimes.com/1973/01/11/archives/miles-kirkpatrick-quits-post-as-ftc-chairman.html" TargetMode="External"/><Relationship Id="rId186" Type="http://schemas.openxmlformats.org/officeDocument/2006/relationships/hyperlink" Target="https://timesmachine.nytimes.com/timesmachine/1960/10/15/119111877.html?pageNumber=15" TargetMode="External"/><Relationship Id="rId211" Type="http://schemas.openxmlformats.org/officeDocument/2006/relationships/hyperlink" Target="https://www.ftc.gov/about-ftc/biographies/joshua-d-wright" TargetMode="External"/><Relationship Id="rId232" Type="http://schemas.openxmlformats.org/officeDocument/2006/relationships/hyperlink" Target="https://en.wikipedia.org/wiki/Christine_A._Varney" TargetMode="External"/><Relationship Id="rId27" Type="http://schemas.openxmlformats.org/officeDocument/2006/relationships/hyperlink" Target="https://en.wikipedia.org/wiki/Charles_James_(attorney)" TargetMode="External"/><Relationship Id="rId48" Type="http://schemas.openxmlformats.org/officeDocument/2006/relationships/hyperlink" Target="https://prabook.com/web/walker.comegys/1203380" TargetMode="External"/><Relationship Id="rId69" Type="http://schemas.openxmlformats.org/officeDocument/2006/relationships/hyperlink" Target="https://en.wikipedia.org/wiki/George_Rublee" TargetMode="External"/><Relationship Id="rId113" Type="http://schemas.openxmlformats.org/officeDocument/2006/relationships/hyperlink" Target="http://www.jimmiller.org/" TargetMode="External"/><Relationship Id="rId134" Type="http://schemas.openxmlformats.org/officeDocument/2006/relationships/hyperlink" Target="https://prabook.com/web/mayo_j.thompson/1401167" TargetMode="External"/><Relationship Id="rId80" Type="http://schemas.openxmlformats.org/officeDocument/2006/relationships/hyperlink" Target="https://timesmachine.nytimes.com/timesmachine/1949/09/20/84220929.html?pageNumber=24" TargetMode="External"/><Relationship Id="rId155" Type="http://schemas.openxmlformats.org/officeDocument/2006/relationships/hyperlink" Target="https://en.wikipedia.org/wiki/James_M._Mead" TargetMode="External"/><Relationship Id="rId176" Type="http://schemas.openxmlformats.org/officeDocument/2006/relationships/hyperlink" Target="https://en.wikipedia.org/wiki/Vernon_W._Van_Fleet" TargetMode="External"/><Relationship Id="rId197" Type="http://schemas.openxmlformats.org/officeDocument/2006/relationships/hyperlink" Target="https://en.wikipedia.org/wiki/Michael_Pertschuk" TargetMode="External"/><Relationship Id="rId201" Type="http://schemas.openxmlformats.org/officeDocument/2006/relationships/hyperlink" Target="https://www.congress.gov/event/115th-congress/senate-event/LC64861/text" TargetMode="External"/><Relationship Id="rId222" Type="http://schemas.openxmlformats.org/officeDocument/2006/relationships/hyperlink" Target="https://www.ftc.gov/about-ftc/biographies/thomas-b-leary" TargetMode="External"/><Relationship Id="rId243" Type="http://schemas.openxmlformats.org/officeDocument/2006/relationships/hyperlink" Target="https://congressional-proquest-com.proxy.uchicago.edu/congressional/docview/t65.d40.05100003.z27?accountid=14657" TargetMode="External"/><Relationship Id="rId17" Type="http://schemas.openxmlformats.org/officeDocument/2006/relationships/hyperlink" Target="https://en.wikipedia.org/wiki/Thurman_Arnold" TargetMode="External"/><Relationship Id="rId38" Type="http://schemas.openxmlformats.org/officeDocument/2006/relationships/hyperlink" Target="https://www.nytimes.com/1984/01/10/business/antitrust-chief-gives-his-views.html" TargetMode="External"/><Relationship Id="rId59" Type="http://schemas.openxmlformats.org/officeDocument/2006/relationships/hyperlink" Target="https://timesmachine.nytimes.com/timesmachine/1955/09/26/84156613.html?pageNumber=23" TargetMode="External"/><Relationship Id="rId103" Type="http://schemas.openxmlformats.org/officeDocument/2006/relationships/hyperlink" Target="https://en.wikipedia.org/wiki/Ewin_L._Davis" TargetMode="External"/><Relationship Id="rId124" Type="http://schemas.openxmlformats.org/officeDocument/2006/relationships/hyperlink" Target="https://en.wikipedia.org/wiki/Raymond_Bartlett_Stevens" TargetMode="External"/><Relationship Id="rId70" Type="http://schemas.openxmlformats.org/officeDocument/2006/relationships/hyperlink" Target="https://en.wikipedia.org/wiki/John_Franklin_Fort" TargetMode="External"/><Relationship Id="rId91" Type="http://schemas.openxmlformats.org/officeDocument/2006/relationships/hyperlink" Target="https://www.presidency.ucsb.edu/documents/nomination-margot-e-machol-be-member-the-federal-trade-commission" TargetMode="External"/><Relationship Id="rId145" Type="http://schemas.openxmlformats.org/officeDocument/2006/relationships/hyperlink" Target="https://www.nytimes.com/1991/07/16/business/ftc-official-leaves.html" TargetMode="External"/><Relationship Id="rId166" Type="http://schemas.openxmlformats.org/officeDocument/2006/relationships/hyperlink" Target="https://www.nytimes.com/1998/05/17/business/miles-kirkpatrick-79-lawyer-who-oversaw-ftc-reform.html" TargetMode="External"/><Relationship Id="rId187" Type="http://schemas.openxmlformats.org/officeDocument/2006/relationships/hyperlink" Target="https://www.nytimes.com/2001/03/14/business/edward-t-tait-federal-official-80.html" TargetMode="External"/><Relationship Id="rId1" Type="http://schemas.openxmlformats.org/officeDocument/2006/relationships/hyperlink" Target="https://en.wikipedia.org/wiki/Makan_Delrahim" TargetMode="External"/><Relationship Id="rId212" Type="http://schemas.openxmlformats.org/officeDocument/2006/relationships/hyperlink" Target="https://en.wikipedia.org/wiki/Jon_Leibowitz" TargetMode="External"/><Relationship Id="rId233" Type="http://schemas.openxmlformats.org/officeDocument/2006/relationships/hyperlink" Target="https://www.acslaw.org/person/christine-a-varney/" TargetMode="External"/><Relationship Id="rId28" Type="http://schemas.openxmlformats.org/officeDocument/2006/relationships/hyperlink" Target="https://web.archive.org/web/20080126114309/http:/www.usdoj.gov/atr/jamesbio.htm" TargetMode="External"/><Relationship Id="rId49" Type="http://schemas.openxmlformats.org/officeDocument/2006/relationships/hyperlink" Target="https://www.washingtonpost.com/local/obituaries/2012/10/12/a82773a6-14aa-11e2-be82-c3411b7680a9_story.html?_=ddid-5-1618939500" TargetMode="External"/><Relationship Id="rId114" Type="http://schemas.openxmlformats.org/officeDocument/2006/relationships/hyperlink" Target="https://en.wikipedia.org/wiki/James_C._Miller_III" TargetMode="External"/><Relationship Id="rId60" Type="http://schemas.openxmlformats.org/officeDocument/2006/relationships/hyperlink" Target="https://timesmachine.nytimes.com/timesmachine/1969/08/01/78388239.html?pageNumber=33" TargetMode="External"/><Relationship Id="rId81" Type="http://schemas.openxmlformats.org/officeDocument/2006/relationships/hyperlink" Target="https://books.google.com/books/content?id=EMPH73IqN9EC&amp;pg=PA242&amp;img=1&amp;zoom=3&amp;hl=en&amp;bul=1&amp;sig=ACfU3U2oijRc0pM0xTTLqriio30GO8ajHw&amp;ci=50%2C447%2C854%2C951&amp;edge=0" TargetMode="External"/><Relationship Id="rId135" Type="http://schemas.openxmlformats.org/officeDocument/2006/relationships/hyperlink" Target="https://prabook.com/web/calvin_j.collier/1243251" TargetMode="External"/><Relationship Id="rId156" Type="http://schemas.openxmlformats.org/officeDocument/2006/relationships/hyperlink" Target="https://timesmachine.nytimes.com/timesmachine/1967/11/12/83645042.html?pageNumber=87" TargetMode="External"/><Relationship Id="rId177" Type="http://schemas.openxmlformats.org/officeDocument/2006/relationships/hyperlink" Target="https://www.nytimes.com/1932/02/20/archives/vernon-w-van-fleet-dead-in-washington-former-chairman-of-federal.html" TargetMode="External"/><Relationship Id="rId198" Type="http://schemas.openxmlformats.org/officeDocument/2006/relationships/hyperlink" Target="https://timesmachine.nytimes.com/timesmachine/1983/01/28/200543.html?pageNumber=18" TargetMode="External"/><Relationship Id="rId202" Type="http://schemas.openxmlformats.org/officeDocument/2006/relationships/hyperlink" Target="https://en.wikipedia.org/wiki/Maureen_Ohlhausen" TargetMode="External"/><Relationship Id="rId223" Type="http://schemas.openxmlformats.org/officeDocument/2006/relationships/hyperlink" Target="https://www.opensecrets.org/revolving/rev_summary.php?id=75028" TargetMode="External"/><Relationship Id="rId244" Type="http://schemas.openxmlformats.org/officeDocument/2006/relationships/hyperlink" Target="https://www.linkedin.com/in/mary-azcuenaga-90445a17/" TargetMode="External"/><Relationship Id="rId18" Type="http://schemas.openxmlformats.org/officeDocument/2006/relationships/hyperlink" Target="https://en.wikipedia.org/wiki/Robert_H._Jackson" TargetMode="External"/><Relationship Id="rId39" Type="http://schemas.openxmlformats.org/officeDocument/2006/relationships/hyperlink" Target="https://obits.nj.com/obituaries/starledger/obituary.aspx?n=j-paul-mcgrath&amp;pid=165806329&amp;fhid=17300" TargetMode="External"/><Relationship Id="rId50" Type="http://schemas.openxmlformats.org/officeDocument/2006/relationships/hyperlink" Target="https://en.wikipedia.org/wiki/William_H._Orrick_Jr." TargetMode="External"/><Relationship Id="rId104" Type="http://schemas.openxmlformats.org/officeDocument/2006/relationships/hyperlink" Target="https://bioguide.congress.gov/search/bio/D000098" TargetMode="External"/><Relationship Id="rId125" Type="http://schemas.openxmlformats.org/officeDocument/2006/relationships/hyperlink" Target="https://bioguide.congress.gov/search/bio/S000885" TargetMode="External"/><Relationship Id="rId146" Type="http://schemas.openxmlformats.org/officeDocument/2006/relationships/hyperlink" Target="http://https/timesmachine.nytimes.com/timesmachine/1933/11/15/105818139.html?pageNumber=21" TargetMode="External"/><Relationship Id="rId167" Type="http://schemas.openxmlformats.org/officeDocument/2006/relationships/hyperlink" Target="https://en.wikipedia.org/wiki/Miles_Kirkpatrick" TargetMode="External"/><Relationship Id="rId188" Type="http://schemas.openxmlformats.org/officeDocument/2006/relationships/hyperlink" Target="https://timesmachine.nytimes.com/timesmachine/1960/10/15/119111877.html?pageNumber=15" TargetMode="External"/><Relationship Id="rId71" Type="http://schemas.openxmlformats.org/officeDocument/2006/relationships/hyperlink" Target="https://en.wikipedia.org/wiki/Nelson_B._Gaskill" TargetMode="External"/><Relationship Id="rId92" Type="http://schemas.openxmlformats.org/officeDocument/2006/relationships/hyperlink" Target="https://en.wikipedia.org/wiki/Margot_Machol" TargetMode="External"/><Relationship Id="rId213" Type="http://schemas.openxmlformats.org/officeDocument/2006/relationships/hyperlink" Target="https://www.linkedin.com/in/jon-leibowitz-14091679/" TargetMode="External"/><Relationship Id="rId234" Type="http://schemas.openxmlformats.org/officeDocument/2006/relationships/hyperlink" Target="https://www.cravath.com/people/christine-a-varney.html" TargetMode="External"/><Relationship Id="rId2" Type="http://schemas.openxmlformats.org/officeDocument/2006/relationships/hyperlink" Target="https://en.wikipedia.org/wiki/William_Baer_(antitrust_lawyer)" TargetMode="External"/><Relationship Id="rId29" Type="http://schemas.openxmlformats.org/officeDocument/2006/relationships/hyperlink" Target="https://web.archive.org/web/20080126114309/http:/www.usdoj.gov/atr/jamesbio.htm" TargetMode="External"/><Relationship Id="rId40" Type="http://schemas.openxmlformats.org/officeDocument/2006/relationships/hyperlink" Target="https://www.nytimes.com/1998/12/02/business/w-f-baxter-69-ex-antitrust-chief-is-dead.html?_r=0" TargetMode="External"/><Relationship Id="rId115" Type="http://schemas.openxmlformats.org/officeDocument/2006/relationships/hyperlink" Target="https://www.nytimes.com/1987/11/25/us/washington-talk-briefing-for-miller-a-move.html?searchResultPosition=4" TargetMode="External"/><Relationship Id="rId136" Type="http://schemas.openxmlformats.org/officeDocument/2006/relationships/hyperlink" Target="https://www.nytimes.com/1976/07/11/archives/ftcchief-stays-out-of-headlines-collier-in-three-months-avoids.html?searchResultPosition=5" TargetMode="External"/><Relationship Id="rId157" Type="http://schemas.openxmlformats.org/officeDocument/2006/relationships/hyperlink" Target="https://en.wikipedia.org/wiki/A._Leon_Higginbotham_Jr." TargetMode="External"/><Relationship Id="rId178" Type="http://schemas.openxmlformats.org/officeDocument/2006/relationships/hyperlink" Target="https://www.nytimes.com/1926/07/18/archives/leaves-trade-commission-vw-van-fleet-resigns-to-resume-law-practice.html?searchResultPosition=1" TargetMode="External"/><Relationship Id="rId61" Type="http://schemas.openxmlformats.org/officeDocument/2006/relationships/hyperlink" Target="https://www.whitecase.com/people/j-mark-gidley" TargetMode="External"/><Relationship Id="rId82" Type="http://schemas.openxmlformats.org/officeDocument/2006/relationships/hyperlink" Target="https://en.wikipedia.org/wiki/Edward_F._Howrey" TargetMode="External"/><Relationship Id="rId199" Type="http://schemas.openxmlformats.org/officeDocument/2006/relationships/hyperlink" Target="https://www.congress.gov/event/115th-congress/senate-event/LC64861/text" TargetMode="External"/><Relationship Id="rId203" Type="http://schemas.openxmlformats.org/officeDocument/2006/relationships/hyperlink" Target="https://www.linkedin.com/in/terrell-mcsweeny-a7a184149/" TargetMode="External"/><Relationship Id="rId19" Type="http://schemas.openxmlformats.org/officeDocument/2006/relationships/hyperlink" Target="https://en.wikipedia.org/wiki/John_Lord_O%27Brian" TargetMode="External"/><Relationship Id="rId224" Type="http://schemas.openxmlformats.org/officeDocument/2006/relationships/hyperlink" Target="https://www.americanbar.org/groups/antitrust_law/resources/oral-history-videos/oh-thomasleary/" TargetMode="External"/><Relationship Id="rId245" Type="http://schemas.openxmlformats.org/officeDocument/2006/relationships/hyperlink" Target="https://www.ftc.gov/about-ftc/biographies/mary-l-azcuenaga" TargetMode="External"/><Relationship Id="rId30" Type="http://schemas.openxmlformats.org/officeDocument/2006/relationships/hyperlink" Target="http://https/www.nytimes.com/1993/07/25/business/profile-anne-k-bingaman-rousing-antitrust-law-from-its-12-year-nap.html" TargetMode="External"/><Relationship Id="rId105" Type="http://schemas.openxmlformats.org/officeDocument/2006/relationships/hyperlink" Target="https://en.wikipedia.org/wiki/Stephen_J._Spingarn" TargetMode="External"/><Relationship Id="rId126" Type="http://schemas.openxmlformats.org/officeDocument/2006/relationships/hyperlink" Target="https://timesmachine.nytimes.com/timesmachine/1963/08/03/81820244.html?pageNumber=45" TargetMode="External"/><Relationship Id="rId147" Type="http://schemas.openxmlformats.org/officeDocument/2006/relationships/hyperlink" Target="https://en.wikipedia.org/wiki/Edward_N._Hurley" TargetMode="External"/><Relationship Id="rId168" Type="http://schemas.openxmlformats.org/officeDocument/2006/relationships/hyperlink" Target="https://en.wikipedia.org/wiki/Lewis_A._Engman" TargetMode="External"/><Relationship Id="rId51" Type="http://schemas.openxmlformats.org/officeDocument/2006/relationships/hyperlink" Target="https://www.nytimes.com/2002/12/26/us/robert-bicks-75-trustbuster-in-eisenhower-era.html" TargetMode="External"/><Relationship Id="rId72" Type="http://schemas.openxmlformats.org/officeDocument/2006/relationships/hyperlink" Target="http://lcweb2.loc.gov:8081/ammem/amrlhtml/dtfedtr.html" TargetMode="External"/><Relationship Id="rId93" Type="http://schemas.openxmlformats.org/officeDocument/2006/relationships/hyperlink" Target="https://books.google.com/books/content?id=OW9QAQAAMAAJ&amp;pg=PA539&amp;img=1&amp;zoom=3&amp;hl=en&amp;bul=1&amp;sig=ACfU3U2x_rx6gJLbnZ1lwgub1hjkvM3aOw&amp;ci=42%2C612%2C892%2C410&amp;edge=0" TargetMode="External"/><Relationship Id="rId189" Type="http://schemas.openxmlformats.org/officeDocument/2006/relationships/hyperlink" Target="https://www.nytimes.com/1964/08/09/archives/edward-mills-jr-exus-aide-dead-former-morristown-mayor-was-member.html" TargetMode="External"/><Relationship Id="rId3" Type="http://schemas.openxmlformats.org/officeDocument/2006/relationships/hyperlink" Target="https://www.ftc.gov/about-ftc/biographies/rebecca-kelly-slaughter" TargetMode="External"/><Relationship Id="rId214" Type="http://schemas.openxmlformats.org/officeDocument/2006/relationships/hyperlink" Target="https://www.lw.com/news/in-memoriam-of-tom-rosch" TargetMode="External"/><Relationship Id="rId235" Type="http://schemas.openxmlformats.org/officeDocument/2006/relationships/hyperlink" Target="https://www.ftc.gov/about-ftc/biographies/roscoe-b-starek-iii" TargetMode="External"/><Relationship Id="rId116" Type="http://schemas.openxmlformats.org/officeDocument/2006/relationships/hyperlink" Target="https://en.wikipedia.org/wiki/Daniel_Oliver_(policymaker)" TargetMode="External"/><Relationship Id="rId137" Type="http://schemas.openxmlformats.org/officeDocument/2006/relationships/hyperlink" Target="https://en.wikipedia.org/wiki/Calvin_J._Collier" TargetMode="External"/><Relationship Id="rId158" Type="http://schemas.openxmlformats.org/officeDocument/2006/relationships/hyperlink" Target="https://timesmachine.nytimes.com/timesmachine/1962/09/27/90886866.html?pageNumber=29" TargetMode="External"/><Relationship Id="rId20" Type="http://schemas.openxmlformats.org/officeDocument/2006/relationships/hyperlink" Target="https://www.nytimes.com/1973/04/11/archives/john-lord-obrian-dies-at-98-dean-of-the-supreme-court-bar-capital.html" TargetMode="External"/><Relationship Id="rId41" Type="http://schemas.openxmlformats.org/officeDocument/2006/relationships/hyperlink" Target="http://https/www.law.com/americanlawyer/2019/02/05/seasoned-trial-lawyer-ex-disney-gc-lands-at-chaffetz-lindsey/?slreturn=20210319163832" TargetMode="External"/><Relationship Id="rId62" Type="http://schemas.openxmlformats.org/officeDocument/2006/relationships/hyperlink" Target="https://www.linkedin.com/in/markgidley/" TargetMode="External"/><Relationship Id="rId83" Type="http://schemas.openxmlformats.org/officeDocument/2006/relationships/hyperlink" Target="https://en.wikipedia.org/wiki/Sigurd_Anderson" TargetMode="External"/><Relationship Id="rId179" Type="http://schemas.openxmlformats.org/officeDocument/2006/relationships/hyperlink" Target="https://en.wikipedia.org/wiki/Abram_F._Myers" TargetMode="External"/><Relationship Id="rId190" Type="http://schemas.openxmlformats.org/officeDocument/2006/relationships/hyperlink" Target="http://proxy.uchicago.edu/login?url=https://search.ebscohost.com/login.aspx?direct=true&amp;db=e000xna&amp;AN=376429&amp;site=ehost-live&amp;scope=site&amp;ebv=EB&amp;ppid=pp_391" TargetMode="External"/><Relationship Id="rId204" Type="http://schemas.openxmlformats.org/officeDocument/2006/relationships/hyperlink" Target="https://en.wikipedia.org/wiki/Terrell_McSweeny" TargetMode="External"/><Relationship Id="rId225" Type="http://schemas.openxmlformats.org/officeDocument/2006/relationships/hyperlink" Target="https://en.wikipedia.org/wiki/Orson_Swindle" TargetMode="External"/><Relationship Id="rId246" Type="http://schemas.openxmlformats.org/officeDocument/2006/relationships/hyperlink" Target="https://en.wikipedia.org/wiki/Paul_Rand_Dixon" TargetMode="External"/><Relationship Id="rId106" Type="http://schemas.openxmlformats.org/officeDocument/2006/relationships/hyperlink" Target="https://www.jfklibrary.org/asset-viewer/archives/SJSPP" TargetMode="External"/><Relationship Id="rId127" Type="http://schemas.openxmlformats.org/officeDocument/2006/relationships/hyperlink" Target="https://en.wikipedia.org/wiki/James_M._Landis" TargetMode="External"/><Relationship Id="rId10" Type="http://schemas.openxmlformats.org/officeDocument/2006/relationships/hyperlink" Target="https://en.wikipedia.org/wiki/Joel_Klein" TargetMode="External"/><Relationship Id="rId31" Type="http://schemas.openxmlformats.org/officeDocument/2006/relationships/hyperlink" Target="https://law.stanford.edu/stanford-lawyer/articles/the-bingamans-the-power-couple-two-step/" TargetMode="External"/><Relationship Id="rId52" Type="http://schemas.openxmlformats.org/officeDocument/2006/relationships/hyperlink" Target="https://en.wikipedia.org/wiki/Stanley_Barnes" TargetMode="External"/><Relationship Id="rId73" Type="http://schemas.openxmlformats.org/officeDocument/2006/relationships/hyperlink" Target="https://bioguide.congress.gov/search/bio/H000958" TargetMode="External"/><Relationship Id="rId94" Type="http://schemas.openxmlformats.org/officeDocument/2006/relationships/hyperlink" Target="https://www.nytimes.com/2018/10/11/obituaries/robert-pitofsky-dead.html" TargetMode="External"/><Relationship Id="rId148" Type="http://schemas.openxmlformats.org/officeDocument/2006/relationships/hyperlink" Target="https://timesmachine.nytimes.com/timesmachine/1926/05/29/98848768.html?pageNumber=15" TargetMode="External"/><Relationship Id="rId169" Type="http://schemas.openxmlformats.org/officeDocument/2006/relationships/hyperlink" Target="https://www.nytimes.com/1995/07/13/obituaries/lewis-engman-59-us-official-and-drug-industry-spokesman.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tc.gov/about-ftc/commissioners" TargetMode="External"/><Relationship Id="rId1" Type="http://schemas.openxmlformats.org/officeDocument/2006/relationships/hyperlink" Target="https://en.wikipedia.org/wiki/United_States_Assistant_Attorney_Genera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47"/>
  <sheetViews>
    <sheetView tabSelected="1" zoomScale="115" zoomScaleNormal="256" workbookViewId="0">
      <pane ySplit="1" topLeftCell="A116" activePane="bottomLeft" state="frozen"/>
      <selection pane="bottomLeft" activeCell="I136" sqref="I136"/>
    </sheetView>
  </sheetViews>
  <sheetFormatPr baseColWidth="10" defaultColWidth="8.83203125" defaultRowHeight="15" x14ac:dyDescent="0.2"/>
  <cols>
    <col min="1" max="1" width="12.6640625" customWidth="1"/>
    <col min="2" max="2" width="10.6640625" bestFit="1" customWidth="1"/>
    <col min="3" max="3" width="9.1640625" customWidth="1"/>
    <col min="4" max="4" width="17.6640625" customWidth="1"/>
    <col min="5" max="5" width="13.5" customWidth="1"/>
    <col min="6" max="6" width="16.5" customWidth="1"/>
    <col min="7" max="9" width="13.5" customWidth="1"/>
    <col min="10" max="10" width="8.5" customWidth="1"/>
    <col min="11" max="11" width="94.33203125" customWidth="1"/>
    <col min="12" max="12" width="20.33203125" customWidth="1"/>
    <col min="13" max="14" width="9.5" customWidth="1"/>
    <col min="15" max="18" width="8.83203125" customWidth="1"/>
    <col min="19" max="19" width="15.83203125" customWidth="1"/>
    <col min="20" max="25" width="12.83203125" customWidth="1"/>
    <col min="26" max="26" width="34" style="3" customWidth="1"/>
    <col min="27" max="27" width="20.1640625" customWidth="1"/>
    <col min="28" max="28" width="27" customWidth="1"/>
    <col min="29" max="36" width="18.6640625" customWidth="1"/>
    <col min="37" max="37" width="27.33203125" style="3" customWidth="1"/>
    <col min="38" max="38" width="14.6640625" customWidth="1"/>
    <col min="39" max="39" width="25" customWidth="1"/>
    <col min="40" max="48" width="14" customWidth="1"/>
    <col min="49" max="52" width="27.33203125" customWidth="1"/>
  </cols>
  <sheetData>
    <row r="1" spans="1:56" s="2" customFormat="1" ht="12" customHeight="1" x14ac:dyDescent="0.2">
      <c r="A1" s="2" t="s">
        <v>0</v>
      </c>
      <c r="B1" s="2" t="s">
        <v>1</v>
      </c>
      <c r="C1" s="2" t="s">
        <v>2</v>
      </c>
      <c r="D1" s="2" t="s">
        <v>3</v>
      </c>
      <c r="E1" s="2" t="s">
        <v>4</v>
      </c>
      <c r="F1" s="2" t="s">
        <v>884</v>
      </c>
      <c r="G1" s="2" t="s">
        <v>824</v>
      </c>
      <c r="H1" s="2" t="s">
        <v>829</v>
      </c>
      <c r="I1" s="2" t="s">
        <v>929</v>
      </c>
      <c r="J1" s="2" t="s">
        <v>930</v>
      </c>
      <c r="K1" s="2" t="s">
        <v>821</v>
      </c>
      <c r="L1" s="2" t="s">
        <v>979</v>
      </c>
      <c r="M1" s="2" t="s">
        <v>5</v>
      </c>
      <c r="N1" s="2" t="s">
        <v>6</v>
      </c>
      <c r="O1" s="2" t="s">
        <v>7</v>
      </c>
      <c r="P1" s="2" t="s">
        <v>8</v>
      </c>
      <c r="Q1" s="2" t="s">
        <v>9</v>
      </c>
      <c r="R1" s="2" t="s">
        <v>10</v>
      </c>
      <c r="S1" s="2" t="s">
        <v>11</v>
      </c>
      <c r="T1" s="2" t="s">
        <v>12</v>
      </c>
      <c r="U1" s="2" t="s">
        <v>13</v>
      </c>
      <c r="V1" s="2" t="s">
        <v>14</v>
      </c>
      <c r="W1" s="2" t="s">
        <v>15</v>
      </c>
      <c r="X1" s="2" t="s">
        <v>16</v>
      </c>
      <c r="Y1" s="2" t="s">
        <v>17</v>
      </c>
      <c r="Z1" s="5" t="s">
        <v>18</v>
      </c>
      <c r="AA1" s="2" t="s">
        <v>19</v>
      </c>
      <c r="AB1" s="2" t="s">
        <v>20</v>
      </c>
      <c r="AC1" s="2" t="s">
        <v>21</v>
      </c>
      <c r="AD1" s="2" t="s">
        <v>22</v>
      </c>
      <c r="AE1" s="2" t="s">
        <v>23</v>
      </c>
      <c r="AF1" s="2" t="s">
        <v>24</v>
      </c>
      <c r="AG1" s="2" t="s">
        <v>25</v>
      </c>
      <c r="AH1" s="2" t="s">
        <v>26</v>
      </c>
      <c r="AI1" s="2" t="s">
        <v>27</v>
      </c>
      <c r="AJ1" s="2" t="s">
        <v>28</v>
      </c>
      <c r="AK1" s="5" t="s">
        <v>29</v>
      </c>
      <c r="AL1" s="2"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row>
    <row r="2" spans="1:56" s="6" customFormat="1" ht="12" customHeight="1" x14ac:dyDescent="0.2">
      <c r="A2" s="6" t="s">
        <v>49</v>
      </c>
      <c r="B2" s="6" t="s">
        <v>50</v>
      </c>
      <c r="C2" s="6" t="s">
        <v>51</v>
      </c>
      <c r="D2" s="6" t="s">
        <v>52</v>
      </c>
      <c r="E2" s="6" t="s">
        <v>53</v>
      </c>
      <c r="M2" s="6">
        <v>1915</v>
      </c>
      <c r="N2" s="6">
        <v>1917</v>
      </c>
      <c r="P2" s="6" t="s">
        <v>54</v>
      </c>
      <c r="Q2" s="6" t="s">
        <v>55</v>
      </c>
      <c r="R2" s="6">
        <v>2</v>
      </c>
      <c r="S2" s="6" t="s">
        <v>56</v>
      </c>
      <c r="Y2" s="6">
        <v>1</v>
      </c>
      <c r="Z2" s="7" t="s">
        <v>57</v>
      </c>
      <c r="AA2" s="6" t="s">
        <v>58</v>
      </c>
      <c r="AB2" s="6" t="s">
        <v>58</v>
      </c>
      <c r="AH2" s="6">
        <v>1</v>
      </c>
      <c r="AK2" s="7" t="s">
        <v>59</v>
      </c>
      <c r="AL2" s="6" t="s">
        <v>59</v>
      </c>
      <c r="AM2" s="6" t="s">
        <v>59</v>
      </c>
      <c r="AV2" s="6">
        <v>1</v>
      </c>
      <c r="AX2" s="6">
        <v>1864</v>
      </c>
      <c r="AY2" s="6">
        <f t="shared" ref="AY2:AY40" si="0">IF(M2-AX2 &lt; 100, M2-AX2, "NA")</f>
        <v>51</v>
      </c>
      <c r="AZ2" s="6">
        <f t="shared" ref="AZ2:AZ40" si="1">ROUND(AY2, -1)</f>
        <v>50</v>
      </c>
      <c r="BA2" s="8" t="s">
        <v>60</v>
      </c>
    </row>
    <row r="3" spans="1:56" s="6" customFormat="1" ht="12" customHeight="1" x14ac:dyDescent="0.2">
      <c r="A3" s="6" t="s">
        <v>61</v>
      </c>
      <c r="B3" s="6" t="s">
        <v>62</v>
      </c>
      <c r="C3" s="6" t="s">
        <v>63</v>
      </c>
      <c r="D3" s="6" t="s">
        <v>64</v>
      </c>
      <c r="M3" s="6">
        <v>1915</v>
      </c>
      <c r="N3" s="6">
        <v>1918</v>
      </c>
      <c r="P3" s="6" t="s">
        <v>65</v>
      </c>
      <c r="Q3" s="6" t="s">
        <v>55</v>
      </c>
      <c r="R3" s="6">
        <v>3</v>
      </c>
      <c r="S3" s="6" t="s">
        <v>56</v>
      </c>
      <c r="Y3" s="6">
        <v>1</v>
      </c>
      <c r="Z3" s="7" t="s">
        <v>66</v>
      </c>
      <c r="AA3" s="6" t="s">
        <v>67</v>
      </c>
      <c r="AB3" s="6" t="s">
        <v>68</v>
      </c>
      <c r="AC3" s="6">
        <v>1</v>
      </c>
      <c r="AK3" s="7" t="s">
        <v>69</v>
      </c>
      <c r="AL3" s="6" t="s">
        <v>67</v>
      </c>
      <c r="AM3" s="6" t="s">
        <v>70</v>
      </c>
      <c r="AP3" s="6">
        <v>1</v>
      </c>
      <c r="AX3" s="6">
        <v>1868</v>
      </c>
      <c r="AY3" s="6">
        <f t="shared" si="0"/>
        <v>47</v>
      </c>
      <c r="AZ3" s="6">
        <f t="shared" si="1"/>
        <v>50</v>
      </c>
      <c r="BA3" s="8" t="s">
        <v>71</v>
      </c>
      <c r="BB3" s="8" t="s">
        <v>72</v>
      </c>
    </row>
    <row r="4" spans="1:56" s="6" customFormat="1" ht="12" customHeight="1" x14ac:dyDescent="0.2">
      <c r="A4" s="6" t="s">
        <v>73</v>
      </c>
      <c r="B4" s="6" t="s">
        <v>74</v>
      </c>
      <c r="C4" s="6" t="s">
        <v>75</v>
      </c>
      <c r="D4" s="6" t="s">
        <v>64</v>
      </c>
      <c r="M4" s="6">
        <v>1915</v>
      </c>
      <c r="N4" s="6">
        <v>1917</v>
      </c>
      <c r="P4" s="6" t="s">
        <v>65</v>
      </c>
      <c r="Q4" s="6" t="s">
        <v>55</v>
      </c>
      <c r="R4" s="6">
        <v>4</v>
      </c>
      <c r="S4" s="6" t="s">
        <v>76</v>
      </c>
      <c r="Y4" s="6">
        <v>1</v>
      </c>
      <c r="Z4" s="7" t="s">
        <v>77</v>
      </c>
      <c r="AA4" s="6" t="s">
        <v>58</v>
      </c>
      <c r="AB4" s="6" t="s">
        <v>58</v>
      </c>
      <c r="AH4" s="6">
        <v>1</v>
      </c>
      <c r="AK4" s="7" t="s">
        <v>78</v>
      </c>
      <c r="AL4" s="6" t="s">
        <v>67</v>
      </c>
      <c r="AM4" s="6" t="s">
        <v>68</v>
      </c>
      <c r="AN4" s="6">
        <v>1</v>
      </c>
      <c r="AX4" s="6">
        <v>1864</v>
      </c>
      <c r="AY4" s="6">
        <f t="shared" si="0"/>
        <v>51</v>
      </c>
      <c r="AZ4" s="6">
        <f t="shared" si="1"/>
        <v>50</v>
      </c>
      <c r="BA4" s="8" t="s">
        <v>71</v>
      </c>
      <c r="BB4" s="8" t="s">
        <v>60</v>
      </c>
    </row>
    <row r="5" spans="1:56" s="6" customFormat="1" ht="12" customHeight="1" x14ac:dyDescent="0.2">
      <c r="A5" s="6" t="s">
        <v>79</v>
      </c>
      <c r="C5" s="6" t="s">
        <v>80</v>
      </c>
      <c r="D5" s="6" t="s">
        <v>52</v>
      </c>
      <c r="M5" s="6">
        <v>1915</v>
      </c>
      <c r="N5" s="6">
        <v>1916</v>
      </c>
      <c r="P5" s="6" t="s">
        <v>54</v>
      </c>
      <c r="Q5" s="6" t="s">
        <v>55</v>
      </c>
      <c r="R5" s="6">
        <v>1</v>
      </c>
      <c r="S5" s="6" t="s">
        <v>81</v>
      </c>
      <c r="T5" s="6">
        <v>1</v>
      </c>
      <c r="Z5" s="7" t="s">
        <v>82</v>
      </c>
      <c r="AA5" s="6" t="s">
        <v>67</v>
      </c>
      <c r="AB5" s="6" t="s">
        <v>68</v>
      </c>
      <c r="AC5" s="6">
        <v>1</v>
      </c>
      <c r="AK5" s="7" t="s">
        <v>83</v>
      </c>
      <c r="AL5" s="6" t="s">
        <v>67</v>
      </c>
      <c r="AM5" s="6" t="s">
        <v>84</v>
      </c>
      <c r="AN5" s="6">
        <v>1</v>
      </c>
      <c r="AQ5" s="6">
        <v>1</v>
      </c>
      <c r="AW5" s="6" t="s">
        <v>85</v>
      </c>
      <c r="AX5" s="6">
        <v>1868</v>
      </c>
      <c r="AY5" s="6">
        <f t="shared" si="0"/>
        <v>47</v>
      </c>
      <c r="AZ5" s="6">
        <f t="shared" si="1"/>
        <v>50</v>
      </c>
      <c r="BA5" s="8" t="s">
        <v>71</v>
      </c>
    </row>
    <row r="6" spans="1:56" s="6" customFormat="1" ht="12" customHeight="1" x14ac:dyDescent="0.2">
      <c r="A6" s="6" t="s">
        <v>86</v>
      </c>
      <c r="B6" s="6" t="s">
        <v>87</v>
      </c>
      <c r="C6" s="6" t="s">
        <v>88</v>
      </c>
      <c r="D6" s="6" t="s">
        <v>64</v>
      </c>
      <c r="M6" s="6">
        <v>1916</v>
      </c>
      <c r="N6" s="6">
        <v>1918</v>
      </c>
      <c r="P6" s="6" t="s">
        <v>65</v>
      </c>
      <c r="Q6" s="6" t="s">
        <v>55</v>
      </c>
      <c r="R6" s="6">
        <v>5</v>
      </c>
      <c r="S6" s="6" t="s">
        <v>81</v>
      </c>
      <c r="T6" s="6">
        <v>1</v>
      </c>
      <c r="Z6" s="7" t="s">
        <v>89</v>
      </c>
      <c r="AA6" s="6" t="s">
        <v>67</v>
      </c>
      <c r="AB6" s="6" t="s">
        <v>68</v>
      </c>
      <c r="AC6" s="6">
        <v>1</v>
      </c>
      <c r="AK6" s="7" t="s">
        <v>90</v>
      </c>
      <c r="AL6" s="6" t="s">
        <v>67</v>
      </c>
      <c r="AM6" s="6" t="s">
        <v>68</v>
      </c>
      <c r="AN6" s="6">
        <v>1</v>
      </c>
      <c r="AX6" s="6">
        <v>1876</v>
      </c>
      <c r="AY6" s="6">
        <f t="shared" si="0"/>
        <v>40</v>
      </c>
      <c r="AZ6" s="6">
        <f t="shared" si="1"/>
        <v>40</v>
      </c>
      <c r="BA6" s="8" t="s">
        <v>71</v>
      </c>
      <c r="BD6" s="6" t="s">
        <v>91</v>
      </c>
    </row>
    <row r="7" spans="1:56" s="6" customFormat="1" ht="12" customHeight="1" x14ac:dyDescent="0.2">
      <c r="A7" s="6" t="s">
        <v>92</v>
      </c>
      <c r="B7" s="6" t="s">
        <v>93</v>
      </c>
      <c r="C7" s="6" t="s">
        <v>94</v>
      </c>
      <c r="D7" s="6" t="s">
        <v>64</v>
      </c>
      <c r="M7" s="6">
        <v>1917</v>
      </c>
      <c r="N7" s="6">
        <v>1919</v>
      </c>
      <c r="P7" s="6" t="s">
        <v>95</v>
      </c>
      <c r="Q7" s="6" t="s">
        <v>55</v>
      </c>
      <c r="R7" s="6">
        <v>1</v>
      </c>
      <c r="S7" s="6" t="s">
        <v>96</v>
      </c>
      <c r="T7" s="6">
        <v>1</v>
      </c>
      <c r="U7" s="6">
        <v>1</v>
      </c>
      <c r="Z7" s="7" t="s">
        <v>97</v>
      </c>
      <c r="AA7" s="6" t="s">
        <v>67</v>
      </c>
      <c r="AB7" s="6" t="s">
        <v>98</v>
      </c>
      <c r="AC7" s="6">
        <v>1</v>
      </c>
      <c r="AE7" s="6">
        <v>1</v>
      </c>
      <c r="AK7" s="7" t="s">
        <v>59</v>
      </c>
      <c r="AL7" s="6" t="s">
        <v>59</v>
      </c>
      <c r="AM7" s="6" t="s">
        <v>59</v>
      </c>
      <c r="AV7" s="6">
        <v>1</v>
      </c>
      <c r="AX7" s="6">
        <v>1852</v>
      </c>
      <c r="AY7" s="6">
        <f t="shared" si="0"/>
        <v>65</v>
      </c>
      <c r="AZ7" s="6">
        <f t="shared" si="1"/>
        <v>70</v>
      </c>
      <c r="BA7" s="8" t="s">
        <v>71</v>
      </c>
      <c r="BB7" s="6" t="s">
        <v>99</v>
      </c>
    </row>
    <row r="8" spans="1:56" s="6" customFormat="1" ht="12" customHeight="1" x14ac:dyDescent="0.2">
      <c r="A8" s="6" t="s">
        <v>61</v>
      </c>
      <c r="B8" s="6" t="s">
        <v>100</v>
      </c>
      <c r="C8" s="6" t="s">
        <v>101</v>
      </c>
      <c r="D8" s="6" t="s">
        <v>64</v>
      </c>
      <c r="M8" s="6">
        <v>1917</v>
      </c>
      <c r="N8" s="6">
        <v>1920</v>
      </c>
      <c r="P8" s="6" t="s">
        <v>65</v>
      </c>
      <c r="Q8" s="6" t="s">
        <v>55</v>
      </c>
      <c r="R8" s="6">
        <v>4</v>
      </c>
      <c r="S8" s="6" t="s">
        <v>81</v>
      </c>
      <c r="T8" s="6">
        <v>1</v>
      </c>
      <c r="Z8" s="7" t="s">
        <v>102</v>
      </c>
      <c r="AA8" s="6" t="s">
        <v>67</v>
      </c>
      <c r="AB8" s="6" t="s">
        <v>68</v>
      </c>
      <c r="AC8" s="6">
        <v>1</v>
      </c>
      <c r="AK8" s="7" t="s">
        <v>103</v>
      </c>
      <c r="AL8" s="6" t="s">
        <v>58</v>
      </c>
      <c r="AM8" s="6" t="s">
        <v>58</v>
      </c>
      <c r="AT8" s="6">
        <v>1</v>
      </c>
      <c r="AX8" s="6">
        <v>1870</v>
      </c>
      <c r="AY8" s="6">
        <f t="shared" si="0"/>
        <v>47</v>
      </c>
      <c r="AZ8" s="6">
        <f t="shared" si="1"/>
        <v>50</v>
      </c>
      <c r="BA8" s="8" t="s">
        <v>60</v>
      </c>
      <c r="BB8" s="8" t="s">
        <v>71</v>
      </c>
      <c r="BD8" s="6" t="s">
        <v>104</v>
      </c>
    </row>
    <row r="9" spans="1:56" s="6" customFormat="1" ht="12" customHeight="1" x14ac:dyDescent="0.2">
      <c r="A9" s="6" t="s">
        <v>105</v>
      </c>
      <c r="C9" s="6" t="s">
        <v>106</v>
      </c>
      <c r="D9" s="6" t="s">
        <v>107</v>
      </c>
      <c r="M9" s="6">
        <v>1917</v>
      </c>
      <c r="N9" s="6">
        <v>1924</v>
      </c>
      <c r="P9" s="6" t="s">
        <v>54</v>
      </c>
      <c r="Q9" s="6" t="s">
        <v>55</v>
      </c>
      <c r="R9" s="6">
        <v>2</v>
      </c>
      <c r="S9" s="6" t="s">
        <v>108</v>
      </c>
      <c r="Y9" s="6">
        <v>1</v>
      </c>
      <c r="Z9" s="7" t="s">
        <v>109</v>
      </c>
      <c r="AA9" s="6" t="s">
        <v>110</v>
      </c>
      <c r="AB9" s="6" t="s">
        <v>111</v>
      </c>
      <c r="AC9" s="6">
        <v>1</v>
      </c>
      <c r="AE9" s="6">
        <v>1</v>
      </c>
      <c r="AH9" s="6">
        <v>1</v>
      </c>
      <c r="AK9" s="7" t="s">
        <v>103</v>
      </c>
      <c r="AL9" s="6" t="s">
        <v>110</v>
      </c>
      <c r="AM9" s="6" t="s">
        <v>58</v>
      </c>
      <c r="AT9" s="6">
        <v>1</v>
      </c>
      <c r="AX9" s="6">
        <v>1871</v>
      </c>
      <c r="AY9" s="6">
        <f t="shared" si="0"/>
        <v>46</v>
      </c>
      <c r="AZ9" s="6">
        <f t="shared" si="1"/>
        <v>50</v>
      </c>
      <c r="BA9" s="8" t="s">
        <v>71</v>
      </c>
      <c r="BB9" s="8" t="s">
        <v>112</v>
      </c>
    </row>
    <row r="10" spans="1:56" s="6" customFormat="1" ht="12" customHeight="1" x14ac:dyDescent="0.2">
      <c r="A10" s="6" t="s">
        <v>113</v>
      </c>
      <c r="C10" s="6" t="s">
        <v>114</v>
      </c>
      <c r="D10" s="6" t="s">
        <v>107</v>
      </c>
      <c r="M10" s="6">
        <v>1919</v>
      </c>
      <c r="N10" s="6">
        <v>1926</v>
      </c>
      <c r="P10" s="6" t="s">
        <v>65</v>
      </c>
      <c r="Q10" s="6" t="s">
        <v>55</v>
      </c>
      <c r="R10" s="6">
        <v>3</v>
      </c>
      <c r="S10" s="6" t="s">
        <v>81</v>
      </c>
      <c r="T10" s="6">
        <v>1</v>
      </c>
      <c r="Z10" s="7" t="s">
        <v>115</v>
      </c>
      <c r="AA10" s="6" t="s">
        <v>67</v>
      </c>
      <c r="AB10" s="6" t="s">
        <v>68</v>
      </c>
      <c r="AC10" s="6">
        <v>1</v>
      </c>
      <c r="AK10" s="7" t="s">
        <v>116</v>
      </c>
      <c r="AL10" s="6" t="s">
        <v>117</v>
      </c>
      <c r="AM10" s="6" t="s">
        <v>117</v>
      </c>
      <c r="AU10" s="6">
        <v>1</v>
      </c>
      <c r="AX10" s="6">
        <v>1875</v>
      </c>
      <c r="AY10" s="6">
        <f t="shared" si="0"/>
        <v>44</v>
      </c>
      <c r="AZ10" s="6">
        <f t="shared" si="1"/>
        <v>40</v>
      </c>
      <c r="BA10" s="8" t="s">
        <v>71</v>
      </c>
      <c r="BD10" s="6" t="s">
        <v>118</v>
      </c>
    </row>
    <row r="11" spans="1:56" s="6" customFormat="1" ht="12" customHeight="1" x14ac:dyDescent="0.2">
      <c r="A11" s="6" t="s">
        <v>92</v>
      </c>
      <c r="B11" s="6" t="s">
        <v>119</v>
      </c>
      <c r="C11" s="6" t="s">
        <v>120</v>
      </c>
      <c r="D11" s="6" t="s">
        <v>52</v>
      </c>
      <c r="M11" s="6">
        <v>1920</v>
      </c>
      <c r="N11" s="6">
        <v>1921</v>
      </c>
      <c r="P11" s="6" t="s">
        <v>65</v>
      </c>
      <c r="Q11" s="6" t="s">
        <v>55</v>
      </c>
      <c r="R11" s="6">
        <v>5</v>
      </c>
      <c r="S11" s="6" t="s">
        <v>96</v>
      </c>
      <c r="T11" s="6">
        <v>1</v>
      </c>
      <c r="U11" s="6">
        <v>1</v>
      </c>
      <c r="Z11" s="7" t="s">
        <v>121</v>
      </c>
      <c r="AA11" s="6" t="s">
        <v>67</v>
      </c>
      <c r="AB11" s="6" t="s">
        <v>68</v>
      </c>
      <c r="AC11" s="6">
        <v>1</v>
      </c>
      <c r="AK11" s="7" t="s">
        <v>122</v>
      </c>
      <c r="AL11" s="6" t="s">
        <v>123</v>
      </c>
      <c r="AM11" s="6" t="s">
        <v>124</v>
      </c>
      <c r="AP11" s="6">
        <v>1</v>
      </c>
      <c r="AS11" s="6">
        <v>1</v>
      </c>
      <c r="AX11" s="6">
        <v>1871</v>
      </c>
      <c r="AY11" s="6">
        <f t="shared" si="0"/>
        <v>49</v>
      </c>
      <c r="AZ11" s="6">
        <f t="shared" si="1"/>
        <v>50</v>
      </c>
      <c r="BA11" s="8" t="s">
        <v>71</v>
      </c>
      <c r="BD11" s="6" t="s">
        <v>125</v>
      </c>
    </row>
    <row r="12" spans="1:56" s="6" customFormat="1" ht="12" customHeight="1" x14ac:dyDescent="0.2">
      <c r="A12" s="6" t="s">
        <v>126</v>
      </c>
      <c r="B12" s="6" t="s">
        <v>127</v>
      </c>
      <c r="C12" s="6" t="s">
        <v>128</v>
      </c>
      <c r="D12" s="6" t="s">
        <v>64</v>
      </c>
      <c r="M12" s="6">
        <v>1920</v>
      </c>
      <c r="N12" s="6">
        <v>1925</v>
      </c>
      <c r="P12" s="6" t="s">
        <v>95</v>
      </c>
      <c r="Q12" s="6" t="s">
        <v>55</v>
      </c>
      <c r="R12" s="6">
        <v>1</v>
      </c>
      <c r="S12" s="6" t="s">
        <v>81</v>
      </c>
      <c r="T12" s="6">
        <v>1</v>
      </c>
      <c r="Z12" s="7" t="s">
        <v>129</v>
      </c>
      <c r="AA12" s="6" t="s">
        <v>117</v>
      </c>
      <c r="AB12" s="6" t="s">
        <v>117</v>
      </c>
      <c r="AJ12" s="6">
        <v>1</v>
      </c>
      <c r="AK12" s="7" t="s">
        <v>117</v>
      </c>
      <c r="AL12" s="6" t="s">
        <v>117</v>
      </c>
      <c r="AM12" s="6" t="s">
        <v>117</v>
      </c>
      <c r="AU12" s="6">
        <v>1</v>
      </c>
      <c r="AX12" s="6">
        <v>1875</v>
      </c>
      <c r="AY12" s="6">
        <f t="shared" si="0"/>
        <v>45</v>
      </c>
      <c r="AZ12" s="6">
        <f t="shared" si="1"/>
        <v>50</v>
      </c>
      <c r="BA12" s="8" t="s">
        <v>71</v>
      </c>
      <c r="BB12" s="8" t="s">
        <v>130</v>
      </c>
      <c r="BD12" s="6" t="s">
        <v>131</v>
      </c>
    </row>
    <row r="13" spans="1:56" s="6" customFormat="1" ht="12" customHeight="1" x14ac:dyDescent="0.2">
      <c r="A13" s="6" t="s">
        <v>92</v>
      </c>
      <c r="B13" s="6" t="s">
        <v>132</v>
      </c>
      <c r="C13" s="6" t="s">
        <v>133</v>
      </c>
      <c r="D13" s="6" t="s">
        <v>64</v>
      </c>
      <c r="M13" s="6">
        <v>1921</v>
      </c>
      <c r="N13" s="6">
        <v>1927</v>
      </c>
      <c r="P13" s="6" t="s">
        <v>65</v>
      </c>
      <c r="Q13" s="6" t="s">
        <v>55</v>
      </c>
      <c r="R13" s="6">
        <v>4</v>
      </c>
      <c r="S13" s="6" t="s">
        <v>81</v>
      </c>
      <c r="T13" s="6">
        <v>1</v>
      </c>
      <c r="Z13" s="7" t="s">
        <v>134</v>
      </c>
      <c r="AA13" s="6" t="s">
        <v>67</v>
      </c>
      <c r="AB13" s="6" t="s">
        <v>70</v>
      </c>
      <c r="AE13" s="6">
        <v>1</v>
      </c>
      <c r="AK13" s="7" t="s">
        <v>135</v>
      </c>
      <c r="AL13" s="6" t="s">
        <v>67</v>
      </c>
      <c r="AM13" s="6" t="s">
        <v>136</v>
      </c>
      <c r="AP13" s="6">
        <v>1</v>
      </c>
      <c r="AQ13" s="6">
        <v>1</v>
      </c>
      <c r="AW13" s="6" t="s">
        <v>137</v>
      </c>
      <c r="AX13" s="6">
        <v>1868</v>
      </c>
      <c r="AY13" s="6">
        <f t="shared" si="0"/>
        <v>53</v>
      </c>
      <c r="AZ13" s="6">
        <f t="shared" si="1"/>
        <v>50</v>
      </c>
      <c r="BA13" s="8" t="s">
        <v>71</v>
      </c>
      <c r="BB13" s="8" t="s">
        <v>60</v>
      </c>
    </row>
    <row r="14" spans="1:56" s="6" customFormat="1" ht="12" customHeight="1" x14ac:dyDescent="0.2">
      <c r="A14" s="6" t="s">
        <v>138</v>
      </c>
      <c r="B14" s="6" t="s">
        <v>139</v>
      </c>
      <c r="C14" s="6" t="s">
        <v>140</v>
      </c>
      <c r="D14" s="6" t="s">
        <v>64</v>
      </c>
      <c r="M14" s="6">
        <v>1922</v>
      </c>
      <c r="N14" s="6">
        <v>1926</v>
      </c>
      <c r="P14" s="6" t="s">
        <v>95</v>
      </c>
      <c r="Q14" s="6" t="s">
        <v>55</v>
      </c>
      <c r="R14" s="6">
        <v>5</v>
      </c>
      <c r="S14" s="6" t="s">
        <v>81</v>
      </c>
      <c r="T14" s="6">
        <v>1</v>
      </c>
      <c r="Z14" s="7" t="s">
        <v>141</v>
      </c>
      <c r="AA14" s="6" t="s">
        <v>67</v>
      </c>
      <c r="AB14" s="6" t="s">
        <v>142</v>
      </c>
      <c r="AC14" s="6">
        <v>1</v>
      </c>
      <c r="AD14" s="6">
        <v>1</v>
      </c>
      <c r="AK14" s="7" t="s">
        <v>143</v>
      </c>
      <c r="AL14" s="6" t="s">
        <v>144</v>
      </c>
      <c r="AM14" s="6" t="s">
        <v>144</v>
      </c>
      <c r="AR14" s="6">
        <v>1</v>
      </c>
      <c r="AX14" s="6">
        <v>1866</v>
      </c>
      <c r="AY14" s="6">
        <f t="shared" si="0"/>
        <v>56</v>
      </c>
      <c r="AZ14" s="6">
        <f t="shared" si="1"/>
        <v>60</v>
      </c>
      <c r="BA14" s="8" t="s">
        <v>71</v>
      </c>
      <c r="BB14" s="8" t="s">
        <v>60</v>
      </c>
      <c r="BC14" s="8" t="s">
        <v>145</v>
      </c>
    </row>
    <row r="15" spans="1:56" s="6" customFormat="1" ht="12" customHeight="1" x14ac:dyDescent="0.2">
      <c r="A15" s="6" t="s">
        <v>146</v>
      </c>
      <c r="B15" s="6" t="s">
        <v>139</v>
      </c>
      <c r="C15" s="6" t="s">
        <v>147</v>
      </c>
      <c r="D15" s="6" t="s">
        <v>107</v>
      </c>
      <c r="M15" s="6">
        <v>1924</v>
      </c>
      <c r="N15" s="6">
        <v>1932</v>
      </c>
      <c r="P15" s="6" t="s">
        <v>95</v>
      </c>
      <c r="Q15" s="6" t="s">
        <v>55</v>
      </c>
      <c r="R15" s="6">
        <v>2</v>
      </c>
      <c r="S15" s="6" t="s">
        <v>56</v>
      </c>
      <c r="Y15" s="6">
        <v>1</v>
      </c>
      <c r="Z15" s="7" t="s">
        <v>148</v>
      </c>
      <c r="AA15" s="6" t="s">
        <v>58</v>
      </c>
      <c r="AB15" s="6" t="s">
        <v>58</v>
      </c>
      <c r="AH15" s="6">
        <v>1</v>
      </c>
      <c r="AK15" s="7" t="s">
        <v>59</v>
      </c>
      <c r="AL15" s="6" t="s">
        <v>59</v>
      </c>
      <c r="AM15" s="6" t="s">
        <v>59</v>
      </c>
      <c r="AV15" s="6">
        <v>1</v>
      </c>
      <c r="AX15" s="6">
        <v>1864</v>
      </c>
      <c r="AY15" s="6">
        <f t="shared" si="0"/>
        <v>60</v>
      </c>
      <c r="AZ15" s="6">
        <f t="shared" si="1"/>
        <v>60</v>
      </c>
      <c r="BA15" s="8" t="s">
        <v>71</v>
      </c>
      <c r="BB15" s="8" t="s">
        <v>149</v>
      </c>
      <c r="BC15" s="8" t="s">
        <v>60</v>
      </c>
      <c r="BD15" s="6" t="s">
        <v>150</v>
      </c>
    </row>
    <row r="16" spans="1:56" s="6" customFormat="1" ht="12" customHeight="1" x14ac:dyDescent="0.2">
      <c r="A16" s="6" t="s">
        <v>61</v>
      </c>
      <c r="B16" s="6" t="s">
        <v>87</v>
      </c>
      <c r="C16" s="6" t="s">
        <v>151</v>
      </c>
      <c r="D16" s="6" t="s">
        <v>107</v>
      </c>
      <c r="M16" s="6">
        <v>1925</v>
      </c>
      <c r="N16" s="6">
        <v>1933</v>
      </c>
      <c r="P16" s="6" t="s">
        <v>95</v>
      </c>
      <c r="Q16" s="6" t="s">
        <v>55</v>
      </c>
      <c r="R16" s="6">
        <v>1</v>
      </c>
      <c r="S16" s="6" t="s">
        <v>81</v>
      </c>
      <c r="T16" s="6">
        <v>1</v>
      </c>
      <c r="Z16" s="7" t="s">
        <v>152</v>
      </c>
      <c r="AA16" s="6" t="s">
        <v>144</v>
      </c>
      <c r="AB16" s="6" t="s">
        <v>153</v>
      </c>
      <c r="AE16" s="6">
        <v>1</v>
      </c>
      <c r="AG16" s="6">
        <v>1</v>
      </c>
      <c r="AK16" s="7" t="s">
        <v>59</v>
      </c>
      <c r="AL16" s="6" t="s">
        <v>59</v>
      </c>
      <c r="AM16" s="6" t="s">
        <v>59</v>
      </c>
      <c r="AV16" s="6">
        <v>1</v>
      </c>
      <c r="AX16" s="9">
        <v>1862</v>
      </c>
      <c r="AY16" s="6">
        <f t="shared" si="0"/>
        <v>63</v>
      </c>
      <c r="AZ16" s="6">
        <f t="shared" si="1"/>
        <v>60</v>
      </c>
      <c r="BA16" s="8" t="s">
        <v>72</v>
      </c>
      <c r="BB16" s="8" t="s">
        <v>71</v>
      </c>
      <c r="BD16" s="6" t="s">
        <v>154</v>
      </c>
    </row>
    <row r="17" spans="1:56" s="6" customFormat="1" ht="12" customHeight="1" x14ac:dyDescent="0.2">
      <c r="A17" s="6" t="s">
        <v>155</v>
      </c>
      <c r="B17" s="6" t="s">
        <v>156</v>
      </c>
      <c r="C17" s="6" t="s">
        <v>157</v>
      </c>
      <c r="D17" s="6" t="s">
        <v>64</v>
      </c>
      <c r="M17" s="6">
        <v>1926</v>
      </c>
      <c r="N17" s="6">
        <v>1929</v>
      </c>
      <c r="P17" s="6" t="s">
        <v>95</v>
      </c>
      <c r="Q17" s="6" t="s">
        <v>55</v>
      </c>
      <c r="R17" s="6">
        <v>5</v>
      </c>
      <c r="S17" s="6" t="s">
        <v>81</v>
      </c>
      <c r="T17" s="6">
        <v>1</v>
      </c>
      <c r="Z17" s="7" t="s">
        <v>158</v>
      </c>
      <c r="AA17" s="6" t="s">
        <v>67</v>
      </c>
      <c r="AB17" s="6" t="s">
        <v>159</v>
      </c>
      <c r="AD17" s="6">
        <v>1</v>
      </c>
      <c r="AK17" s="7" t="s">
        <v>160</v>
      </c>
      <c r="AL17" s="6" t="s">
        <v>58</v>
      </c>
      <c r="AM17" s="6" t="s">
        <v>58</v>
      </c>
      <c r="AT17" s="6">
        <v>1</v>
      </c>
      <c r="AX17" s="6">
        <v>1889</v>
      </c>
      <c r="AY17" s="6">
        <f t="shared" si="0"/>
        <v>37</v>
      </c>
      <c r="AZ17" s="6">
        <f t="shared" si="1"/>
        <v>40</v>
      </c>
      <c r="BA17" s="8" t="s">
        <v>71</v>
      </c>
      <c r="BB17" s="8" t="s">
        <v>161</v>
      </c>
    </row>
    <row r="18" spans="1:56" s="6" customFormat="1" ht="12" customHeight="1" x14ac:dyDescent="0.2">
      <c r="A18" s="6" t="s">
        <v>61</v>
      </c>
      <c r="B18" s="6" t="s">
        <v>86</v>
      </c>
      <c r="C18" s="6" t="s">
        <v>162</v>
      </c>
      <c r="D18" s="6" t="s">
        <v>163</v>
      </c>
      <c r="E18" s="6" t="s">
        <v>164</v>
      </c>
      <c r="M18" s="6">
        <v>1926</v>
      </c>
      <c r="N18" s="6">
        <v>1927</v>
      </c>
      <c r="O18" s="6" t="s">
        <v>165</v>
      </c>
      <c r="P18" s="10" t="s">
        <v>166</v>
      </c>
      <c r="Q18" s="10" t="s">
        <v>167</v>
      </c>
      <c r="R18" s="10" t="s">
        <v>166</v>
      </c>
      <c r="S18" s="6" t="s">
        <v>81</v>
      </c>
      <c r="T18" s="6">
        <v>1</v>
      </c>
      <c r="Z18" s="7" t="s">
        <v>168</v>
      </c>
      <c r="AA18" s="6" t="s">
        <v>67</v>
      </c>
      <c r="AB18" s="6" t="s">
        <v>169</v>
      </c>
      <c r="AC18" s="6">
        <v>1</v>
      </c>
      <c r="AG18" s="6">
        <v>1</v>
      </c>
      <c r="AK18" s="7" t="s">
        <v>170</v>
      </c>
      <c r="AL18" s="6" t="s">
        <v>144</v>
      </c>
      <c r="AM18" s="6" t="s">
        <v>169</v>
      </c>
      <c r="AN18" s="6">
        <v>1</v>
      </c>
      <c r="AR18" s="6">
        <v>1</v>
      </c>
      <c r="AX18" s="11">
        <v>1883</v>
      </c>
      <c r="AY18" s="6">
        <f t="shared" si="0"/>
        <v>43</v>
      </c>
      <c r="AZ18" s="6">
        <f t="shared" si="1"/>
        <v>40</v>
      </c>
      <c r="BA18" s="8" t="s">
        <v>171</v>
      </c>
      <c r="BB18" s="8" t="s">
        <v>71</v>
      </c>
    </row>
    <row r="19" spans="1:56" s="6" customFormat="1" ht="12" customHeight="1" x14ac:dyDescent="0.2">
      <c r="A19" s="6" t="s">
        <v>172</v>
      </c>
      <c r="B19" s="6" t="s">
        <v>173</v>
      </c>
      <c r="C19" s="6" t="s">
        <v>174</v>
      </c>
      <c r="D19" s="6" t="s">
        <v>64</v>
      </c>
      <c r="M19" s="6">
        <v>1927</v>
      </c>
      <c r="N19" s="6">
        <v>1933</v>
      </c>
      <c r="P19" s="6" t="s">
        <v>65</v>
      </c>
      <c r="Q19" s="6" t="s">
        <v>55</v>
      </c>
      <c r="R19" s="6">
        <v>3</v>
      </c>
      <c r="S19" s="6" t="s">
        <v>81</v>
      </c>
      <c r="T19" s="6">
        <v>1</v>
      </c>
      <c r="Z19" s="7" t="s">
        <v>175</v>
      </c>
      <c r="AA19" s="6" t="s">
        <v>67</v>
      </c>
      <c r="AB19" s="6" t="s">
        <v>68</v>
      </c>
      <c r="AC19" s="6">
        <v>1</v>
      </c>
      <c r="AK19" s="7" t="s">
        <v>59</v>
      </c>
      <c r="AL19" s="6" t="s">
        <v>59</v>
      </c>
      <c r="AM19" s="6" t="s">
        <v>59</v>
      </c>
      <c r="AV19" s="6">
        <v>1</v>
      </c>
      <c r="AX19" s="6">
        <v>1861</v>
      </c>
      <c r="AY19" s="6">
        <f t="shared" si="0"/>
        <v>66</v>
      </c>
      <c r="AZ19" s="6">
        <f t="shared" si="1"/>
        <v>70</v>
      </c>
      <c r="BA19" s="8" t="s">
        <v>71</v>
      </c>
      <c r="BB19" s="8" t="s">
        <v>60</v>
      </c>
    </row>
    <row r="20" spans="1:56" s="6" customFormat="1" ht="12" customHeight="1" x14ac:dyDescent="0.2">
      <c r="A20" s="6" t="s">
        <v>119</v>
      </c>
      <c r="B20" s="6" t="s">
        <v>176</v>
      </c>
      <c r="C20" s="6" t="s">
        <v>177</v>
      </c>
      <c r="D20" s="6" t="s">
        <v>178</v>
      </c>
      <c r="M20" s="6">
        <v>1927</v>
      </c>
      <c r="N20" s="6">
        <v>1949</v>
      </c>
      <c r="P20" s="6" t="s">
        <v>65</v>
      </c>
      <c r="Q20" s="6" t="s">
        <v>55</v>
      </c>
      <c r="R20" s="6">
        <v>4</v>
      </c>
      <c r="S20" s="6" t="s">
        <v>81</v>
      </c>
      <c r="T20" s="6">
        <v>1</v>
      </c>
      <c r="Z20" s="7" t="s">
        <v>179</v>
      </c>
      <c r="AA20" s="6" t="s">
        <v>144</v>
      </c>
      <c r="AB20" s="6" t="s">
        <v>144</v>
      </c>
      <c r="AG20" s="6">
        <v>1</v>
      </c>
      <c r="AK20" s="7" t="s">
        <v>180</v>
      </c>
      <c r="AL20" s="6" t="s">
        <v>181</v>
      </c>
      <c r="AM20" s="6" t="s">
        <v>181</v>
      </c>
      <c r="AV20" s="6">
        <v>1</v>
      </c>
      <c r="AX20" s="6">
        <v>1878</v>
      </c>
      <c r="AY20" s="6">
        <f t="shared" si="0"/>
        <v>49</v>
      </c>
      <c r="AZ20" s="6">
        <f t="shared" si="1"/>
        <v>50</v>
      </c>
      <c r="BA20" s="8" t="s">
        <v>71</v>
      </c>
      <c r="BB20" s="8" t="s">
        <v>60</v>
      </c>
    </row>
    <row r="21" spans="1:56" s="6" customFormat="1" ht="12" customHeight="1" x14ac:dyDescent="0.2">
      <c r="A21" s="6" t="s">
        <v>146</v>
      </c>
      <c r="B21" s="6" t="s">
        <v>50</v>
      </c>
      <c r="C21" s="6" t="s">
        <v>182</v>
      </c>
      <c r="D21" s="6" t="s">
        <v>64</v>
      </c>
      <c r="M21" s="6">
        <v>1929</v>
      </c>
      <c r="N21" s="6">
        <v>1945</v>
      </c>
      <c r="P21" s="6" t="s">
        <v>95</v>
      </c>
      <c r="Q21" s="6" t="s">
        <v>55</v>
      </c>
      <c r="R21" s="6">
        <v>5</v>
      </c>
      <c r="S21" s="6" t="s">
        <v>81</v>
      </c>
      <c r="T21" s="6">
        <v>1</v>
      </c>
      <c r="Z21" s="7" t="s">
        <v>183</v>
      </c>
      <c r="AA21" s="6" t="s">
        <v>58</v>
      </c>
      <c r="AB21" s="6" t="s">
        <v>68</v>
      </c>
      <c r="AC21" s="6">
        <v>1</v>
      </c>
      <c r="AK21" s="7" t="s">
        <v>59</v>
      </c>
      <c r="AL21" s="6" t="s">
        <v>59</v>
      </c>
      <c r="AM21" s="6" t="s">
        <v>59</v>
      </c>
      <c r="AV21" s="6">
        <v>1</v>
      </c>
      <c r="AX21" s="6">
        <v>1870</v>
      </c>
      <c r="AY21" s="6">
        <f t="shared" si="0"/>
        <v>59</v>
      </c>
      <c r="AZ21" s="6">
        <f t="shared" si="1"/>
        <v>60</v>
      </c>
      <c r="BA21" s="8" t="s">
        <v>71</v>
      </c>
      <c r="BB21" s="8" t="s">
        <v>60</v>
      </c>
      <c r="BD21" s="6" t="s">
        <v>184</v>
      </c>
    </row>
    <row r="22" spans="1:56" s="6" customFormat="1" ht="12" customHeight="1" x14ac:dyDescent="0.2">
      <c r="A22" s="6" t="s">
        <v>92</v>
      </c>
      <c r="B22" s="6" t="s">
        <v>185</v>
      </c>
      <c r="C22" s="6" t="s">
        <v>186</v>
      </c>
      <c r="D22" s="6" t="s">
        <v>163</v>
      </c>
      <c r="E22" s="6" t="s">
        <v>164</v>
      </c>
      <c r="M22" s="6">
        <v>1929</v>
      </c>
      <c r="N22" s="6">
        <v>1933</v>
      </c>
      <c r="O22" s="6" t="s">
        <v>187</v>
      </c>
      <c r="P22" s="10" t="s">
        <v>166</v>
      </c>
      <c r="Q22" s="10" t="s">
        <v>167</v>
      </c>
      <c r="R22" s="10" t="s">
        <v>166</v>
      </c>
      <c r="S22" s="6" t="s">
        <v>96</v>
      </c>
      <c r="T22" s="6">
        <v>1</v>
      </c>
      <c r="U22" s="6">
        <v>1</v>
      </c>
      <c r="Z22" s="7" t="s">
        <v>188</v>
      </c>
      <c r="AA22" s="6" t="s">
        <v>144</v>
      </c>
      <c r="AB22" s="6" t="s">
        <v>153</v>
      </c>
      <c r="AE22" s="6">
        <v>1</v>
      </c>
      <c r="AG22" s="6">
        <v>1</v>
      </c>
      <c r="AK22" s="7" t="s">
        <v>189</v>
      </c>
      <c r="AL22" s="6" t="s">
        <v>144</v>
      </c>
      <c r="AM22" s="6" t="s">
        <v>190</v>
      </c>
      <c r="AQ22" s="6">
        <v>1</v>
      </c>
      <c r="AR22" s="6">
        <v>1</v>
      </c>
      <c r="AW22" s="6" t="s">
        <v>85</v>
      </c>
      <c r="AX22" s="6">
        <v>1874</v>
      </c>
      <c r="AY22" s="6">
        <f t="shared" si="0"/>
        <v>55</v>
      </c>
      <c r="AZ22" s="6">
        <f t="shared" si="1"/>
        <v>60</v>
      </c>
      <c r="BA22" s="8" t="s">
        <v>71</v>
      </c>
      <c r="BB22" s="8" t="s">
        <v>191</v>
      </c>
    </row>
    <row r="23" spans="1:56" s="6" customFormat="1" ht="12" customHeight="1" x14ac:dyDescent="0.2">
      <c r="A23" s="6" t="s">
        <v>192</v>
      </c>
      <c r="B23" s="6" t="s">
        <v>193</v>
      </c>
      <c r="C23" s="6" t="s">
        <v>88</v>
      </c>
      <c r="D23" s="6" t="s">
        <v>194</v>
      </c>
      <c r="M23" s="6">
        <v>1933</v>
      </c>
      <c r="N23" s="6">
        <v>1949</v>
      </c>
      <c r="P23" s="6" t="s">
        <v>65</v>
      </c>
      <c r="Q23" s="6" t="s">
        <v>55</v>
      </c>
      <c r="R23" s="6">
        <v>2</v>
      </c>
      <c r="S23" s="6" t="s">
        <v>81</v>
      </c>
      <c r="T23" s="6">
        <v>1</v>
      </c>
      <c r="Z23" s="7" t="s">
        <v>195</v>
      </c>
      <c r="AA23" s="6" t="s">
        <v>67</v>
      </c>
      <c r="AB23" s="6" t="s">
        <v>70</v>
      </c>
      <c r="AE23" s="6">
        <v>1</v>
      </c>
      <c r="AK23" s="7" t="s">
        <v>59</v>
      </c>
      <c r="AL23" s="6" t="s">
        <v>59</v>
      </c>
      <c r="AM23" s="6" t="s">
        <v>59</v>
      </c>
      <c r="AV23" s="6">
        <v>1</v>
      </c>
      <c r="AX23" s="6">
        <v>1876</v>
      </c>
      <c r="AY23" s="6">
        <f t="shared" si="0"/>
        <v>57</v>
      </c>
      <c r="AZ23" s="6">
        <f t="shared" si="1"/>
        <v>60</v>
      </c>
      <c r="BA23" s="8" t="s">
        <v>71</v>
      </c>
      <c r="BB23" s="8" t="s">
        <v>112</v>
      </c>
      <c r="BD23" s="6" t="s">
        <v>196</v>
      </c>
    </row>
    <row r="24" spans="1:56" s="6" customFormat="1" ht="12" customHeight="1" x14ac:dyDescent="0.2">
      <c r="A24" s="6" t="s">
        <v>197</v>
      </c>
      <c r="B24" s="6" t="s">
        <v>100</v>
      </c>
      <c r="C24" s="6" t="s">
        <v>198</v>
      </c>
      <c r="D24" s="6" t="s">
        <v>52</v>
      </c>
      <c r="M24" s="6">
        <v>1933</v>
      </c>
      <c r="N24" s="6">
        <v>1933</v>
      </c>
      <c r="P24" s="6" t="s">
        <v>65</v>
      </c>
      <c r="Q24" s="6" t="s">
        <v>55</v>
      </c>
      <c r="R24" s="6">
        <v>3</v>
      </c>
      <c r="S24" s="6" t="s">
        <v>81</v>
      </c>
      <c r="T24" s="6">
        <v>1</v>
      </c>
      <c r="Z24" s="7" t="s">
        <v>199</v>
      </c>
      <c r="AA24" s="6" t="s">
        <v>67</v>
      </c>
      <c r="AB24" s="6" t="s">
        <v>98</v>
      </c>
      <c r="AC24" s="6">
        <v>1</v>
      </c>
      <c r="AE24" s="6">
        <v>1</v>
      </c>
      <c r="AK24" s="7" t="s">
        <v>200</v>
      </c>
      <c r="AL24" s="6" t="s">
        <v>67</v>
      </c>
      <c r="AM24" s="6" t="s">
        <v>68</v>
      </c>
      <c r="AN24" s="6">
        <v>1</v>
      </c>
      <c r="AX24" s="6">
        <v>1874</v>
      </c>
      <c r="AY24" s="6">
        <f t="shared" si="0"/>
        <v>59</v>
      </c>
      <c r="AZ24" s="6">
        <f t="shared" si="1"/>
        <v>60</v>
      </c>
      <c r="BA24" s="8" t="s">
        <v>71</v>
      </c>
      <c r="BB24" s="8" t="s">
        <v>72</v>
      </c>
    </row>
    <row r="25" spans="1:56" s="6" customFormat="1" ht="12" customHeight="1" x14ac:dyDescent="0.2">
      <c r="A25" s="6" t="s">
        <v>79</v>
      </c>
      <c r="B25" s="6" t="s">
        <v>201</v>
      </c>
      <c r="C25" s="6" t="s">
        <v>202</v>
      </c>
      <c r="D25" s="6" t="s">
        <v>52</v>
      </c>
      <c r="E25" s="6" t="s">
        <v>203</v>
      </c>
      <c r="M25" s="6">
        <v>1933</v>
      </c>
      <c r="N25" s="6">
        <v>1934</v>
      </c>
      <c r="P25" s="6" t="s">
        <v>95</v>
      </c>
      <c r="Q25" s="6" t="s">
        <v>55</v>
      </c>
      <c r="R25" s="6">
        <v>1</v>
      </c>
      <c r="S25" s="6" t="s">
        <v>204</v>
      </c>
      <c r="W25" s="6">
        <v>1</v>
      </c>
      <c r="Z25" s="7" t="s">
        <v>205</v>
      </c>
      <c r="AA25" s="6" t="s">
        <v>67</v>
      </c>
      <c r="AB25" s="6" t="s">
        <v>206</v>
      </c>
      <c r="AC25" s="6">
        <v>1</v>
      </c>
      <c r="AI25" s="6">
        <v>1</v>
      </c>
      <c r="AK25" s="7" t="s">
        <v>207</v>
      </c>
      <c r="AL25" s="6" t="s">
        <v>67</v>
      </c>
      <c r="AM25" s="6" t="s">
        <v>208</v>
      </c>
      <c r="AN25" s="6">
        <v>1</v>
      </c>
      <c r="AT25" s="6">
        <v>1</v>
      </c>
      <c r="AX25" s="6">
        <v>1886</v>
      </c>
      <c r="AY25" s="6">
        <f t="shared" si="0"/>
        <v>47</v>
      </c>
      <c r="AZ25" s="6">
        <f t="shared" si="1"/>
        <v>50</v>
      </c>
      <c r="BA25" s="8" t="s">
        <v>71</v>
      </c>
      <c r="BB25" s="8" t="s">
        <v>60</v>
      </c>
    </row>
    <row r="26" spans="1:56" s="6" customFormat="1" ht="12" customHeight="1" x14ac:dyDescent="0.2">
      <c r="A26" s="6" t="s">
        <v>209</v>
      </c>
      <c r="B26" s="6" t="s">
        <v>210</v>
      </c>
      <c r="C26" s="6" t="s">
        <v>211</v>
      </c>
      <c r="D26" s="6" t="s">
        <v>52</v>
      </c>
      <c r="M26" s="6">
        <v>1933</v>
      </c>
      <c r="N26" s="6">
        <v>1934</v>
      </c>
      <c r="P26" s="6" t="s">
        <v>65</v>
      </c>
      <c r="Q26" s="6" t="s">
        <v>55</v>
      </c>
      <c r="R26" s="6">
        <v>3</v>
      </c>
      <c r="S26" s="6" t="s">
        <v>96</v>
      </c>
      <c r="T26" s="6">
        <v>1</v>
      </c>
      <c r="U26" s="6">
        <v>1</v>
      </c>
      <c r="Z26" s="7" t="s">
        <v>212</v>
      </c>
      <c r="AA26" s="6" t="s">
        <v>123</v>
      </c>
      <c r="AB26" s="6" t="s">
        <v>123</v>
      </c>
      <c r="AI26" s="6">
        <v>1</v>
      </c>
      <c r="AK26" s="7" t="s">
        <v>213</v>
      </c>
      <c r="AL26" s="6" t="s">
        <v>67</v>
      </c>
      <c r="AM26" s="6" t="s">
        <v>214</v>
      </c>
      <c r="AN26" s="6">
        <v>1</v>
      </c>
      <c r="AQ26" s="6">
        <v>1</v>
      </c>
      <c r="AS26" s="6">
        <v>1</v>
      </c>
      <c r="AW26" s="6" t="s">
        <v>215</v>
      </c>
      <c r="AX26" s="6">
        <v>1899</v>
      </c>
      <c r="AY26" s="6">
        <f t="shared" si="0"/>
        <v>34</v>
      </c>
      <c r="AZ26" s="6">
        <f t="shared" si="1"/>
        <v>30</v>
      </c>
      <c r="BA26" s="8" t="s">
        <v>71</v>
      </c>
      <c r="BB26" s="8" t="s">
        <v>216</v>
      </c>
    </row>
    <row r="27" spans="1:56" s="6" customFormat="1" ht="12" customHeight="1" x14ac:dyDescent="0.2">
      <c r="A27" s="6" t="s">
        <v>61</v>
      </c>
      <c r="B27" s="6" t="s">
        <v>173</v>
      </c>
      <c r="C27" s="6" t="s">
        <v>217</v>
      </c>
      <c r="D27" s="6" t="s">
        <v>218</v>
      </c>
      <c r="M27" s="6">
        <v>1934</v>
      </c>
      <c r="N27" s="6">
        <v>1952</v>
      </c>
      <c r="P27" s="6" t="s">
        <v>65</v>
      </c>
      <c r="Q27" s="6" t="s">
        <v>55</v>
      </c>
      <c r="R27" s="6">
        <v>3</v>
      </c>
      <c r="S27" s="6" t="s">
        <v>81</v>
      </c>
      <c r="T27" s="6">
        <v>1</v>
      </c>
      <c r="Z27" s="7" t="s">
        <v>219</v>
      </c>
      <c r="AA27" s="6" t="s">
        <v>67</v>
      </c>
      <c r="AB27" s="6" t="s">
        <v>70</v>
      </c>
      <c r="AE27" s="6">
        <v>1</v>
      </c>
      <c r="AK27" s="7" t="s">
        <v>59</v>
      </c>
      <c r="AL27" s="6" t="s">
        <v>59</v>
      </c>
      <c r="AM27" s="6" t="s">
        <v>59</v>
      </c>
      <c r="AV27" s="6">
        <v>1</v>
      </c>
      <c r="AX27" s="6">
        <v>1867</v>
      </c>
      <c r="AY27" s="6">
        <f t="shared" si="0"/>
        <v>67</v>
      </c>
      <c r="AZ27" s="6">
        <f t="shared" si="1"/>
        <v>70</v>
      </c>
      <c r="BA27" s="8" t="s">
        <v>71</v>
      </c>
      <c r="BB27" s="8" t="s">
        <v>72</v>
      </c>
    </row>
    <row r="28" spans="1:56" s="6" customFormat="1" ht="12" customHeight="1" x14ac:dyDescent="0.2">
      <c r="A28" s="6" t="s">
        <v>220</v>
      </c>
      <c r="B28" s="6" t="s">
        <v>87</v>
      </c>
      <c r="C28" s="6" t="s">
        <v>221</v>
      </c>
      <c r="D28" s="6" t="s">
        <v>218</v>
      </c>
      <c r="M28" s="6">
        <v>1935</v>
      </c>
      <c r="N28" s="6">
        <v>1948</v>
      </c>
      <c r="P28" s="6" t="s">
        <v>95</v>
      </c>
      <c r="Q28" s="6" t="s">
        <v>55</v>
      </c>
      <c r="R28" s="6">
        <v>1</v>
      </c>
      <c r="S28" s="6" t="s">
        <v>222</v>
      </c>
      <c r="T28" s="6">
        <v>1</v>
      </c>
      <c r="U28" s="6">
        <v>1</v>
      </c>
      <c r="Z28" s="7" t="s">
        <v>223</v>
      </c>
      <c r="AA28" s="6" t="s">
        <v>67</v>
      </c>
      <c r="AB28" s="6" t="s">
        <v>159</v>
      </c>
      <c r="AD28" s="6">
        <v>1</v>
      </c>
      <c r="AK28" s="7" t="s">
        <v>224</v>
      </c>
      <c r="AL28" s="6" t="s">
        <v>225</v>
      </c>
      <c r="AM28" s="6" t="s">
        <v>225</v>
      </c>
      <c r="AQ28" s="6">
        <v>1</v>
      </c>
      <c r="AW28" s="6" t="s">
        <v>226</v>
      </c>
      <c r="AX28" s="6">
        <v>1896</v>
      </c>
      <c r="AY28" s="6">
        <f t="shared" si="0"/>
        <v>39</v>
      </c>
      <c r="AZ28" s="6">
        <f t="shared" si="1"/>
        <v>40</v>
      </c>
      <c r="BA28" s="8" t="s">
        <v>216</v>
      </c>
      <c r="BB28" s="8" t="s">
        <v>71</v>
      </c>
      <c r="BC28" s="8" t="s">
        <v>145</v>
      </c>
      <c r="BD28" s="6" t="s">
        <v>227</v>
      </c>
    </row>
    <row r="29" spans="1:56" s="6" customFormat="1" ht="12" customHeight="1" x14ac:dyDescent="0.2">
      <c r="A29" s="6" t="s">
        <v>220</v>
      </c>
      <c r="B29" s="6" t="s">
        <v>228</v>
      </c>
      <c r="C29" s="6" t="s">
        <v>229</v>
      </c>
      <c r="D29" s="6" t="s">
        <v>163</v>
      </c>
      <c r="M29" s="6">
        <v>1937</v>
      </c>
      <c r="N29" s="6">
        <v>1938</v>
      </c>
      <c r="O29" s="6" t="s">
        <v>230</v>
      </c>
      <c r="P29" s="10" t="s">
        <v>166</v>
      </c>
      <c r="Q29" s="10" t="s">
        <v>167</v>
      </c>
      <c r="R29" s="10" t="s">
        <v>166</v>
      </c>
      <c r="S29" s="6" t="s">
        <v>231</v>
      </c>
      <c r="Y29" s="6">
        <v>1</v>
      </c>
      <c r="Z29" s="7" t="s">
        <v>232</v>
      </c>
      <c r="AA29" s="6" t="s">
        <v>67</v>
      </c>
      <c r="AB29" s="6" t="s">
        <v>68</v>
      </c>
      <c r="AC29" s="6">
        <v>1</v>
      </c>
      <c r="AK29" s="7" t="s">
        <v>233</v>
      </c>
      <c r="AL29" s="6" t="s">
        <v>67</v>
      </c>
      <c r="AM29" s="6" t="s">
        <v>68</v>
      </c>
      <c r="AN29" s="6">
        <v>1</v>
      </c>
      <c r="AX29" s="6">
        <v>1892</v>
      </c>
      <c r="AY29" s="6">
        <f t="shared" si="0"/>
        <v>45</v>
      </c>
      <c r="AZ29" s="6">
        <f t="shared" si="1"/>
        <v>50</v>
      </c>
      <c r="BA29" s="8" t="s">
        <v>71</v>
      </c>
    </row>
    <row r="30" spans="1:56" s="6" customFormat="1" ht="12" customHeight="1" x14ac:dyDescent="0.2">
      <c r="A30" s="6" t="s">
        <v>234</v>
      </c>
      <c r="C30" s="6" t="s">
        <v>235</v>
      </c>
      <c r="D30" s="6" t="s">
        <v>163</v>
      </c>
      <c r="M30" s="6">
        <v>1938</v>
      </c>
      <c r="N30" s="6">
        <v>1943</v>
      </c>
      <c r="O30" s="6" t="s">
        <v>230</v>
      </c>
      <c r="P30" s="10" t="s">
        <v>166</v>
      </c>
      <c r="Q30" s="10" t="s">
        <v>167</v>
      </c>
      <c r="R30" s="10" t="s">
        <v>166</v>
      </c>
      <c r="S30" s="6" t="s">
        <v>96</v>
      </c>
      <c r="T30" s="6">
        <v>1</v>
      </c>
      <c r="U30" s="6">
        <v>1</v>
      </c>
      <c r="Z30" s="7" t="s">
        <v>236</v>
      </c>
      <c r="AA30" s="6" t="s">
        <v>67</v>
      </c>
      <c r="AB30" s="6" t="s">
        <v>98</v>
      </c>
      <c r="AC30" s="6">
        <v>1</v>
      </c>
      <c r="AE30" s="6">
        <v>1</v>
      </c>
      <c r="AK30" s="7" t="s">
        <v>237</v>
      </c>
      <c r="AL30" s="6" t="s">
        <v>67</v>
      </c>
      <c r="AM30" s="6" t="s">
        <v>84</v>
      </c>
      <c r="AN30" s="6">
        <v>1</v>
      </c>
      <c r="AQ30" s="6">
        <v>1</v>
      </c>
      <c r="AW30" s="6" t="s">
        <v>238</v>
      </c>
      <c r="AX30" s="6">
        <v>1891</v>
      </c>
      <c r="AY30" s="6">
        <f t="shared" si="0"/>
        <v>47</v>
      </c>
      <c r="AZ30" s="6">
        <f t="shared" si="1"/>
        <v>50</v>
      </c>
      <c r="BA30" s="8" t="s">
        <v>239</v>
      </c>
      <c r="BB30" s="8" t="s">
        <v>71</v>
      </c>
    </row>
    <row r="31" spans="1:56" s="6" customFormat="1" ht="12" customHeight="1" x14ac:dyDescent="0.2">
      <c r="A31" s="6" t="s">
        <v>240</v>
      </c>
      <c r="C31" s="6" t="s">
        <v>241</v>
      </c>
      <c r="D31" s="6" t="s">
        <v>163</v>
      </c>
      <c r="M31" s="6">
        <v>1943</v>
      </c>
      <c r="N31" s="6">
        <v>1947</v>
      </c>
      <c r="O31" s="6" t="s">
        <v>230</v>
      </c>
      <c r="P31" s="10" t="s">
        <v>166</v>
      </c>
      <c r="Q31" s="10" t="s">
        <v>167</v>
      </c>
      <c r="R31" s="10" t="s">
        <v>166</v>
      </c>
      <c r="S31" s="6" t="s">
        <v>81</v>
      </c>
      <c r="T31" s="6">
        <v>1</v>
      </c>
      <c r="Z31" s="7" t="s">
        <v>242</v>
      </c>
      <c r="AA31" s="6" t="s">
        <v>67</v>
      </c>
      <c r="AB31" s="6" t="s">
        <v>159</v>
      </c>
      <c r="AD31" s="6">
        <v>1</v>
      </c>
      <c r="AK31" s="7" t="s">
        <v>243</v>
      </c>
      <c r="AL31" s="6" t="s">
        <v>58</v>
      </c>
      <c r="AM31" s="6" t="s">
        <v>58</v>
      </c>
      <c r="AT31" s="6">
        <v>1</v>
      </c>
      <c r="AX31" s="6">
        <v>1903</v>
      </c>
      <c r="AY31" s="6">
        <f t="shared" si="0"/>
        <v>40</v>
      </c>
      <c r="AZ31" s="6">
        <f t="shared" si="1"/>
        <v>40</v>
      </c>
      <c r="BA31" s="8" t="s">
        <v>60</v>
      </c>
    </row>
    <row r="32" spans="1:56" s="6" customFormat="1" ht="12" customHeight="1" x14ac:dyDescent="0.2">
      <c r="A32" s="6" t="s">
        <v>244</v>
      </c>
      <c r="B32" s="6" t="s">
        <v>245</v>
      </c>
      <c r="C32" s="6" t="s">
        <v>246</v>
      </c>
      <c r="D32" s="6" t="s">
        <v>64</v>
      </c>
      <c r="E32" s="6" t="s">
        <v>203</v>
      </c>
      <c r="M32" s="6">
        <v>1945</v>
      </c>
      <c r="N32" s="6">
        <v>1956</v>
      </c>
      <c r="P32" s="6" t="s">
        <v>95</v>
      </c>
      <c r="Q32" s="6" t="s">
        <v>55</v>
      </c>
      <c r="R32" s="6">
        <v>5</v>
      </c>
      <c r="S32" s="6" t="s">
        <v>96</v>
      </c>
      <c r="T32" s="6">
        <v>1</v>
      </c>
      <c r="U32" s="6">
        <v>1</v>
      </c>
      <c r="Z32" s="7" t="s">
        <v>247</v>
      </c>
      <c r="AA32" s="6" t="s">
        <v>144</v>
      </c>
      <c r="AB32" s="6" t="s">
        <v>248</v>
      </c>
      <c r="AD32" s="6">
        <v>1</v>
      </c>
      <c r="AE32" s="6">
        <v>1</v>
      </c>
      <c r="AG32" s="6">
        <v>1</v>
      </c>
      <c r="AK32" s="7" t="s">
        <v>249</v>
      </c>
      <c r="AL32" s="6" t="s">
        <v>225</v>
      </c>
      <c r="AM32" s="6" t="s">
        <v>225</v>
      </c>
      <c r="AQ32" s="6">
        <v>1</v>
      </c>
      <c r="AW32" s="6" t="s">
        <v>117</v>
      </c>
      <c r="AX32" s="6">
        <v>1893</v>
      </c>
      <c r="AY32" s="6">
        <f t="shared" si="0"/>
        <v>52</v>
      </c>
      <c r="AZ32" s="6">
        <f t="shared" si="1"/>
        <v>50</v>
      </c>
      <c r="BA32" s="8" t="s">
        <v>71</v>
      </c>
      <c r="BB32" s="8" t="s">
        <v>250</v>
      </c>
      <c r="BC32" s="8" t="s">
        <v>216</v>
      </c>
      <c r="BD32" s="6" t="s">
        <v>251</v>
      </c>
    </row>
    <row r="33" spans="1:63" s="6" customFormat="1" ht="12" customHeight="1" x14ac:dyDescent="0.2">
      <c r="A33" s="6" t="s">
        <v>92</v>
      </c>
      <c r="B33" s="6" t="s">
        <v>132</v>
      </c>
      <c r="C33" s="6" t="s">
        <v>252</v>
      </c>
      <c r="D33" s="6" t="s">
        <v>163</v>
      </c>
      <c r="M33" s="6">
        <v>1947</v>
      </c>
      <c r="N33" s="6">
        <v>1948</v>
      </c>
      <c r="O33" s="6" t="s">
        <v>253</v>
      </c>
      <c r="P33" s="10" t="s">
        <v>166</v>
      </c>
      <c r="Q33" s="10" t="s">
        <v>167</v>
      </c>
      <c r="R33" s="10" t="s">
        <v>166</v>
      </c>
      <c r="S33" s="6" t="s">
        <v>81</v>
      </c>
      <c r="T33" s="6">
        <v>1</v>
      </c>
      <c r="Z33" s="7" t="s">
        <v>254</v>
      </c>
      <c r="AA33" s="6" t="s">
        <v>67</v>
      </c>
      <c r="AB33" s="6" t="s">
        <v>68</v>
      </c>
      <c r="AC33" s="6">
        <v>1</v>
      </c>
      <c r="AK33" s="7" t="s">
        <v>255</v>
      </c>
      <c r="AL33" s="6" t="s">
        <v>225</v>
      </c>
      <c r="AM33" s="6" t="s">
        <v>225</v>
      </c>
      <c r="AQ33" s="6">
        <v>1</v>
      </c>
      <c r="AW33" s="6" t="s">
        <v>256</v>
      </c>
      <c r="AX33" s="6">
        <v>1912</v>
      </c>
      <c r="AY33" s="6">
        <f t="shared" si="0"/>
        <v>35</v>
      </c>
      <c r="AZ33" s="6">
        <f t="shared" si="1"/>
        <v>40</v>
      </c>
      <c r="BA33" s="8" t="s">
        <v>60</v>
      </c>
    </row>
    <row r="34" spans="1:63" s="6" customFormat="1" ht="12" customHeight="1" x14ac:dyDescent="0.2">
      <c r="A34" s="6" t="s">
        <v>257</v>
      </c>
      <c r="C34" s="6" t="s">
        <v>258</v>
      </c>
      <c r="D34" s="6" t="s">
        <v>163</v>
      </c>
      <c r="M34" s="6">
        <v>1948</v>
      </c>
      <c r="N34" s="6">
        <v>1950</v>
      </c>
      <c r="O34" s="6" t="s">
        <v>253</v>
      </c>
      <c r="P34" s="10" t="s">
        <v>166</v>
      </c>
      <c r="Q34" s="10" t="s">
        <v>167</v>
      </c>
      <c r="R34" s="10" t="s">
        <v>166</v>
      </c>
      <c r="S34" s="6" t="s">
        <v>81</v>
      </c>
      <c r="T34" s="6">
        <v>1</v>
      </c>
      <c r="Z34" s="7" t="s">
        <v>259</v>
      </c>
      <c r="AA34" s="6" t="s">
        <v>67</v>
      </c>
      <c r="AB34" s="6" t="s">
        <v>159</v>
      </c>
      <c r="AD34" s="6">
        <v>1</v>
      </c>
      <c r="AK34" s="7" t="s">
        <v>144</v>
      </c>
      <c r="AL34" s="6" t="s">
        <v>144</v>
      </c>
      <c r="AM34" s="6" t="s">
        <v>144</v>
      </c>
      <c r="AR34" s="6">
        <v>1</v>
      </c>
      <c r="AX34" s="6">
        <v>1905</v>
      </c>
      <c r="AY34" s="6">
        <f t="shared" si="0"/>
        <v>43</v>
      </c>
      <c r="AZ34" s="6">
        <f t="shared" si="1"/>
        <v>40</v>
      </c>
      <c r="BA34" s="8" t="s">
        <v>260</v>
      </c>
      <c r="BB34" s="8" t="s">
        <v>261</v>
      </c>
      <c r="BC34" s="8" t="s">
        <v>262</v>
      </c>
      <c r="BD34" s="6" t="s">
        <v>263</v>
      </c>
    </row>
    <row r="35" spans="1:63" s="6" customFormat="1" ht="12" customHeight="1" x14ac:dyDescent="0.2">
      <c r="A35" s="6" t="s">
        <v>92</v>
      </c>
      <c r="C35" s="6" t="s">
        <v>264</v>
      </c>
      <c r="D35" s="6" t="s">
        <v>52</v>
      </c>
      <c r="E35" s="6" t="s">
        <v>203</v>
      </c>
      <c r="M35" s="6">
        <v>1948</v>
      </c>
      <c r="N35" s="6">
        <v>1953</v>
      </c>
      <c r="P35" s="6" t="s">
        <v>265</v>
      </c>
      <c r="Q35" s="6" t="s">
        <v>55</v>
      </c>
      <c r="R35" s="6">
        <v>1</v>
      </c>
      <c r="S35" s="6" t="s">
        <v>76</v>
      </c>
      <c r="Y35" s="6">
        <v>1</v>
      </c>
      <c r="Z35" s="7" t="s">
        <v>266</v>
      </c>
      <c r="AA35" s="6" t="s">
        <v>67</v>
      </c>
      <c r="AB35" s="6" t="s">
        <v>267</v>
      </c>
      <c r="AC35" s="6">
        <v>1</v>
      </c>
      <c r="AD35" s="6">
        <v>1</v>
      </c>
      <c r="AK35" s="7" t="s">
        <v>117</v>
      </c>
      <c r="AL35" s="6" t="s">
        <v>117</v>
      </c>
      <c r="AM35" s="6" t="s">
        <v>117</v>
      </c>
      <c r="AU35" s="6">
        <v>1</v>
      </c>
      <c r="AX35" s="6">
        <v>1889</v>
      </c>
      <c r="AY35" s="6">
        <f t="shared" si="0"/>
        <v>59</v>
      </c>
      <c r="AZ35" s="6">
        <f t="shared" si="1"/>
        <v>60</v>
      </c>
      <c r="BA35" s="8" t="s">
        <v>216</v>
      </c>
      <c r="BB35" s="8" t="s">
        <v>268</v>
      </c>
    </row>
    <row r="36" spans="1:63" s="6" customFormat="1" ht="12" customHeight="1" x14ac:dyDescent="0.2">
      <c r="A36" s="6" t="s">
        <v>209</v>
      </c>
      <c r="B36" s="6" t="s">
        <v>210</v>
      </c>
      <c r="C36" s="6" t="s">
        <v>269</v>
      </c>
      <c r="D36" s="6" t="s">
        <v>64</v>
      </c>
      <c r="M36" s="6">
        <v>1949</v>
      </c>
      <c r="N36" s="6">
        <v>1955</v>
      </c>
      <c r="P36" s="6" t="s">
        <v>65</v>
      </c>
      <c r="Q36" s="6" t="s">
        <v>55</v>
      </c>
      <c r="R36" s="6">
        <v>4</v>
      </c>
      <c r="S36" s="6" t="s">
        <v>270</v>
      </c>
      <c r="Z36" s="7" t="s">
        <v>271</v>
      </c>
      <c r="AA36" s="6" t="s">
        <v>67</v>
      </c>
      <c r="AB36" s="6" t="s">
        <v>70</v>
      </c>
      <c r="AE36" s="6">
        <v>1</v>
      </c>
      <c r="AK36" s="7" t="s">
        <v>272</v>
      </c>
      <c r="AL36" s="6" t="s">
        <v>67</v>
      </c>
      <c r="AM36" s="6" t="s">
        <v>68</v>
      </c>
      <c r="AN36" s="6">
        <v>1</v>
      </c>
      <c r="AX36" s="6">
        <v>1885</v>
      </c>
      <c r="AY36" s="6">
        <f t="shared" si="0"/>
        <v>64</v>
      </c>
      <c r="AZ36" s="6">
        <f t="shared" si="1"/>
        <v>60</v>
      </c>
      <c r="BA36" s="8" t="s">
        <v>71</v>
      </c>
      <c r="BB36" s="8" t="s">
        <v>60</v>
      </c>
    </row>
    <row r="37" spans="1:63" s="6" customFormat="1" ht="12" customHeight="1" x14ac:dyDescent="0.2">
      <c r="A37" s="6" t="s">
        <v>273</v>
      </c>
      <c r="C37" s="6" t="s">
        <v>274</v>
      </c>
      <c r="D37" s="6" t="s">
        <v>163</v>
      </c>
      <c r="M37" s="6">
        <v>1950</v>
      </c>
      <c r="N37" s="6">
        <v>1951</v>
      </c>
      <c r="O37" s="6" t="s">
        <v>253</v>
      </c>
      <c r="P37" s="10" t="s">
        <v>166</v>
      </c>
      <c r="Q37" s="10" t="s">
        <v>167</v>
      </c>
      <c r="R37" s="10" t="s">
        <v>166</v>
      </c>
      <c r="S37" s="6" t="s">
        <v>81</v>
      </c>
      <c r="T37" s="6">
        <v>1</v>
      </c>
      <c r="Z37" s="7" t="s">
        <v>275</v>
      </c>
      <c r="AA37" s="6" t="s">
        <v>67</v>
      </c>
      <c r="AB37" s="6" t="s">
        <v>267</v>
      </c>
      <c r="AC37" s="6">
        <v>1</v>
      </c>
      <c r="AD37" s="6">
        <v>1</v>
      </c>
      <c r="AK37" s="7" t="s">
        <v>276</v>
      </c>
      <c r="AL37" s="6" t="s">
        <v>144</v>
      </c>
      <c r="AM37" s="6" t="s">
        <v>144</v>
      </c>
      <c r="AR37" s="6">
        <v>1</v>
      </c>
      <c r="AX37" s="6">
        <v>1909</v>
      </c>
      <c r="AY37" s="6">
        <f t="shared" si="0"/>
        <v>41</v>
      </c>
      <c r="AZ37" s="6">
        <f t="shared" si="1"/>
        <v>40</v>
      </c>
      <c r="BA37" s="6" t="s">
        <v>99</v>
      </c>
      <c r="BB37" s="8" t="s">
        <v>277</v>
      </c>
      <c r="BD37" s="6" t="s">
        <v>278</v>
      </c>
    </row>
    <row r="38" spans="1:63" ht="12" customHeight="1" x14ac:dyDescent="0.2">
      <c r="A38" s="6" t="s">
        <v>279</v>
      </c>
      <c r="B38" s="6" t="s">
        <v>62</v>
      </c>
      <c r="C38" s="6" t="s">
        <v>280</v>
      </c>
      <c r="D38" s="6" t="s">
        <v>52</v>
      </c>
      <c r="E38" s="6" t="s">
        <v>203</v>
      </c>
      <c r="F38" s="6"/>
      <c r="G38" s="6"/>
      <c r="H38" s="6"/>
      <c r="I38" s="6"/>
      <c r="J38" s="6"/>
      <c r="K38" s="6"/>
      <c r="L38" s="6"/>
      <c r="M38" s="6">
        <v>1950</v>
      </c>
      <c r="N38" s="6">
        <v>1953</v>
      </c>
      <c r="O38" s="6"/>
      <c r="P38" s="6" t="s">
        <v>65</v>
      </c>
      <c r="Q38" s="6" t="s">
        <v>55</v>
      </c>
      <c r="R38" s="6">
        <v>2</v>
      </c>
      <c r="S38" s="6" t="s">
        <v>81</v>
      </c>
      <c r="T38" s="6">
        <v>1</v>
      </c>
      <c r="U38" s="6"/>
      <c r="V38" s="6"/>
      <c r="W38" s="6"/>
      <c r="X38" s="6"/>
      <c r="Y38" s="6"/>
      <c r="Z38" s="7" t="s">
        <v>281</v>
      </c>
      <c r="AA38" s="6" t="s">
        <v>67</v>
      </c>
      <c r="AB38" s="6" t="s">
        <v>267</v>
      </c>
      <c r="AC38" s="6">
        <v>1</v>
      </c>
      <c r="AD38" s="6">
        <v>1</v>
      </c>
      <c r="AE38" s="6"/>
      <c r="AF38" s="6"/>
      <c r="AG38" s="6"/>
      <c r="AH38" s="6"/>
      <c r="AI38" s="6"/>
      <c r="AJ38" s="6"/>
      <c r="AK38" s="7" t="s">
        <v>282</v>
      </c>
      <c r="AL38" s="6" t="s">
        <v>117</v>
      </c>
      <c r="AM38" s="6" t="s">
        <v>117</v>
      </c>
      <c r="AN38" s="6"/>
      <c r="AO38" s="6"/>
      <c r="AP38" s="6"/>
      <c r="AQ38" s="6"/>
      <c r="AR38" s="6"/>
      <c r="AS38" s="6"/>
      <c r="AT38" s="6"/>
      <c r="AU38" s="6">
        <v>1</v>
      </c>
      <c r="AV38" s="6"/>
      <c r="AW38" s="6"/>
      <c r="AX38" s="6">
        <v>1908</v>
      </c>
      <c r="AY38" s="6">
        <f t="shared" si="0"/>
        <v>42</v>
      </c>
      <c r="AZ38" s="6">
        <f t="shared" si="1"/>
        <v>40</v>
      </c>
      <c r="BA38" s="8" t="s">
        <v>71</v>
      </c>
      <c r="BB38" s="8" t="s">
        <v>283</v>
      </c>
      <c r="BC38" s="6"/>
      <c r="BD38" s="6"/>
      <c r="BE38" s="6"/>
      <c r="BF38" s="6"/>
      <c r="BG38" s="6"/>
      <c r="BH38" s="6"/>
      <c r="BI38" s="6"/>
      <c r="BJ38" s="6"/>
      <c r="BK38" s="6"/>
    </row>
    <row r="39" spans="1:63" s="12" customFormat="1" ht="12" customHeight="1" x14ac:dyDescent="0.2">
      <c r="A39" s="6" t="s">
        <v>50</v>
      </c>
      <c r="B39" s="6" t="s">
        <v>284</v>
      </c>
      <c r="C39" s="6" t="s">
        <v>285</v>
      </c>
      <c r="D39" s="6" t="s">
        <v>163</v>
      </c>
      <c r="E39" s="6"/>
      <c r="F39" s="6"/>
      <c r="G39" s="6"/>
      <c r="H39" s="6"/>
      <c r="I39" s="6"/>
      <c r="J39" s="6"/>
      <c r="K39" s="6"/>
      <c r="L39" s="6"/>
      <c r="M39" s="6">
        <v>1951</v>
      </c>
      <c r="N39" s="6">
        <v>1952</v>
      </c>
      <c r="O39" s="6" t="s">
        <v>253</v>
      </c>
      <c r="P39" s="10" t="s">
        <v>166</v>
      </c>
      <c r="Q39" s="10" t="s">
        <v>167</v>
      </c>
      <c r="R39" s="10" t="s">
        <v>166</v>
      </c>
      <c r="S39" s="6" t="s">
        <v>81</v>
      </c>
      <c r="T39" s="6">
        <v>1</v>
      </c>
      <c r="U39" s="6"/>
      <c r="V39" s="6"/>
      <c r="W39" s="6"/>
      <c r="X39" s="6"/>
      <c r="Y39" s="6"/>
      <c r="Z39" s="7" t="s">
        <v>286</v>
      </c>
      <c r="AA39" s="6" t="s">
        <v>67</v>
      </c>
      <c r="AB39" s="6" t="s">
        <v>267</v>
      </c>
      <c r="AC39" s="6">
        <v>1</v>
      </c>
      <c r="AD39" s="6">
        <v>1</v>
      </c>
      <c r="AE39" s="6"/>
      <c r="AF39" s="6"/>
      <c r="AG39" s="6"/>
      <c r="AH39" s="6"/>
      <c r="AI39" s="6"/>
      <c r="AJ39" s="6"/>
      <c r="AK39" s="7" t="s">
        <v>225</v>
      </c>
      <c r="AL39" s="6" t="s">
        <v>225</v>
      </c>
      <c r="AM39" s="6" t="s">
        <v>225</v>
      </c>
      <c r="AN39" s="6"/>
      <c r="AO39" s="6"/>
      <c r="AP39" s="6"/>
      <c r="AQ39" s="6">
        <v>1</v>
      </c>
      <c r="AR39" s="6"/>
      <c r="AS39" s="6"/>
      <c r="AT39" s="6"/>
      <c r="AU39" s="6"/>
      <c r="AV39" s="6"/>
      <c r="AW39" s="6" t="s">
        <v>117</v>
      </c>
      <c r="AX39" s="6">
        <v>1907</v>
      </c>
      <c r="AY39" s="6">
        <f t="shared" si="0"/>
        <v>44</v>
      </c>
      <c r="AZ39" s="6">
        <f t="shared" si="1"/>
        <v>40</v>
      </c>
      <c r="BA39" s="8" t="s">
        <v>250</v>
      </c>
      <c r="BB39" s="8" t="s">
        <v>287</v>
      </c>
      <c r="BC39" s="6"/>
      <c r="BD39" s="6"/>
      <c r="BE39" s="6"/>
      <c r="BF39" s="6"/>
      <c r="BG39" s="6"/>
      <c r="BH39" s="6"/>
      <c r="BI39" s="6"/>
      <c r="BJ39" s="6"/>
      <c r="BK39" s="6"/>
    </row>
    <row r="40" spans="1:63" ht="12" customHeight="1" x14ac:dyDescent="0.2">
      <c r="A40" s="6" t="s">
        <v>288</v>
      </c>
      <c r="B40" s="6" t="s">
        <v>173</v>
      </c>
      <c r="C40" s="6" t="s">
        <v>289</v>
      </c>
      <c r="D40" s="6" t="s">
        <v>52</v>
      </c>
      <c r="E40" s="6" t="s">
        <v>203</v>
      </c>
      <c r="F40" s="6"/>
      <c r="G40" s="6"/>
      <c r="H40" s="6"/>
      <c r="I40" s="6"/>
      <c r="J40" s="6"/>
      <c r="K40" s="6"/>
      <c r="L40" s="6"/>
      <c r="M40" s="6">
        <v>1952</v>
      </c>
      <c r="N40" s="6">
        <v>1954</v>
      </c>
      <c r="O40" s="6"/>
      <c r="P40" s="6" t="s">
        <v>65</v>
      </c>
      <c r="Q40" s="6" t="s">
        <v>55</v>
      </c>
      <c r="R40" s="6">
        <v>3</v>
      </c>
      <c r="S40" s="6" t="s">
        <v>290</v>
      </c>
      <c r="T40" s="6">
        <v>1</v>
      </c>
      <c r="U40" s="6"/>
      <c r="V40" s="6"/>
      <c r="W40" s="6">
        <v>1</v>
      </c>
      <c r="X40" s="6"/>
      <c r="Y40" s="6"/>
      <c r="Z40" s="7" t="s">
        <v>291</v>
      </c>
      <c r="AA40" s="6" t="s">
        <v>144</v>
      </c>
      <c r="AB40" s="6" t="s">
        <v>292</v>
      </c>
      <c r="AC40" s="6"/>
      <c r="AD40" s="6">
        <v>1</v>
      </c>
      <c r="AE40" s="6"/>
      <c r="AF40" s="6"/>
      <c r="AG40" s="6">
        <v>1</v>
      </c>
      <c r="AH40" s="6"/>
      <c r="AI40" s="6"/>
      <c r="AJ40" s="6"/>
      <c r="AK40" s="7" t="s">
        <v>293</v>
      </c>
      <c r="AL40" s="6" t="s">
        <v>144</v>
      </c>
      <c r="AM40" s="6" t="s">
        <v>144</v>
      </c>
      <c r="AN40" s="6"/>
      <c r="AO40" s="6"/>
      <c r="AP40" s="6"/>
      <c r="AQ40" s="6"/>
      <c r="AR40" s="6">
        <v>1</v>
      </c>
      <c r="AS40" s="6"/>
      <c r="AT40" s="6"/>
      <c r="AU40" s="6"/>
      <c r="AV40" s="6"/>
      <c r="AW40" s="6"/>
      <c r="AX40" s="6">
        <v>1907</v>
      </c>
      <c r="AY40" s="6">
        <f t="shared" si="0"/>
        <v>45</v>
      </c>
      <c r="AZ40" s="6">
        <f t="shared" si="1"/>
        <v>50</v>
      </c>
      <c r="BA40" s="8" t="s">
        <v>216</v>
      </c>
      <c r="BB40" s="6"/>
      <c r="BC40" s="6"/>
      <c r="BD40" s="6"/>
      <c r="BE40" s="6"/>
      <c r="BF40" s="6"/>
      <c r="BG40" s="6"/>
      <c r="BH40" s="6"/>
      <c r="BI40" s="6"/>
      <c r="BJ40" s="6"/>
      <c r="BK40" s="6"/>
    </row>
    <row r="41" spans="1:63" s="12" customFormat="1" ht="12" customHeight="1" x14ac:dyDescent="0.2">
      <c r="A41" s="6" t="s">
        <v>294</v>
      </c>
      <c r="B41" s="6" t="s">
        <v>295</v>
      </c>
      <c r="C41" s="6" t="s">
        <v>296</v>
      </c>
      <c r="D41" s="6" t="s">
        <v>163</v>
      </c>
      <c r="E41" s="6"/>
      <c r="F41" s="6"/>
      <c r="G41" s="6"/>
      <c r="H41" s="6"/>
      <c r="I41" s="6"/>
      <c r="J41" s="6"/>
      <c r="K41" s="6"/>
      <c r="L41" s="6"/>
      <c r="M41" s="6">
        <v>1952</v>
      </c>
      <c r="N41" s="6">
        <v>1953</v>
      </c>
      <c r="O41" s="6" t="s">
        <v>297</v>
      </c>
      <c r="P41" s="10" t="s">
        <v>166</v>
      </c>
      <c r="Q41" s="10" t="s">
        <v>167</v>
      </c>
      <c r="R41" s="10" t="s">
        <v>166</v>
      </c>
      <c r="S41" s="6" t="s">
        <v>81</v>
      </c>
      <c r="T41" s="6">
        <v>1</v>
      </c>
      <c r="U41" s="6"/>
      <c r="V41" s="6"/>
      <c r="W41" s="6"/>
      <c r="X41" s="6"/>
      <c r="Y41" s="6"/>
      <c r="Z41" s="7"/>
      <c r="AA41" s="6"/>
      <c r="AB41" s="6"/>
      <c r="AC41" s="6"/>
      <c r="AD41" s="6"/>
      <c r="AE41" s="6"/>
      <c r="AF41" s="6"/>
      <c r="AG41" s="6"/>
      <c r="AH41" s="6"/>
      <c r="AI41" s="6"/>
      <c r="AJ41" s="6"/>
      <c r="AK41" s="7"/>
      <c r="AL41" s="6"/>
      <c r="AM41" s="6"/>
      <c r="AN41" s="6"/>
      <c r="AO41" s="6"/>
      <c r="AP41" s="6"/>
      <c r="AQ41" s="6"/>
      <c r="AR41" s="6"/>
      <c r="AS41" s="6"/>
      <c r="AT41" s="6"/>
      <c r="AU41" s="6"/>
      <c r="AV41" s="6"/>
      <c r="AW41" s="6"/>
      <c r="AX41" s="6"/>
      <c r="AY41" s="6"/>
      <c r="AZ41" s="6"/>
      <c r="BA41" s="6"/>
      <c r="BB41" s="6"/>
      <c r="BC41" s="6"/>
      <c r="BD41" s="6" t="s">
        <v>298</v>
      </c>
      <c r="BE41" s="6"/>
      <c r="BF41" s="6"/>
      <c r="BG41" s="6"/>
      <c r="BH41" s="6"/>
      <c r="BI41" s="6"/>
      <c r="BJ41" s="6"/>
      <c r="BK41" s="6"/>
    </row>
    <row r="42" spans="1:63" ht="12" customHeight="1" x14ac:dyDescent="0.2">
      <c r="A42" s="6" t="s">
        <v>73</v>
      </c>
      <c r="B42" s="6" t="s">
        <v>132</v>
      </c>
      <c r="C42" s="6" t="s">
        <v>299</v>
      </c>
      <c r="D42" s="6" t="s">
        <v>300</v>
      </c>
      <c r="E42" s="6" t="s">
        <v>203</v>
      </c>
      <c r="F42" s="6"/>
      <c r="G42" s="6"/>
      <c r="H42" s="6"/>
      <c r="I42" s="6"/>
      <c r="J42" s="6"/>
      <c r="K42" s="6"/>
      <c r="L42" s="6"/>
      <c r="M42" s="6">
        <v>1953</v>
      </c>
      <c r="N42" s="6">
        <v>1955</v>
      </c>
      <c r="O42" s="6"/>
      <c r="P42" s="6" t="s">
        <v>95</v>
      </c>
      <c r="Q42" s="6" t="s">
        <v>55</v>
      </c>
      <c r="R42" s="6">
        <v>1</v>
      </c>
      <c r="S42" s="6" t="s">
        <v>96</v>
      </c>
      <c r="T42" s="6">
        <v>1</v>
      </c>
      <c r="U42" s="6">
        <v>1</v>
      </c>
      <c r="V42" s="6"/>
      <c r="W42" s="6"/>
      <c r="X42" s="6"/>
      <c r="Y42" s="6"/>
      <c r="Z42" s="7" t="s">
        <v>301</v>
      </c>
      <c r="AA42" s="6" t="s">
        <v>144</v>
      </c>
      <c r="AB42" s="6" t="s">
        <v>292</v>
      </c>
      <c r="AC42" s="6"/>
      <c r="AD42" s="6">
        <v>1</v>
      </c>
      <c r="AE42" s="6"/>
      <c r="AF42" s="6"/>
      <c r="AG42" s="6">
        <v>1</v>
      </c>
      <c r="AH42" s="6"/>
      <c r="AI42" s="6"/>
      <c r="AJ42" s="6"/>
      <c r="AK42" s="7" t="s">
        <v>302</v>
      </c>
      <c r="AL42" s="6" t="s">
        <v>225</v>
      </c>
      <c r="AM42" s="6" t="s">
        <v>225</v>
      </c>
      <c r="AN42" s="6"/>
      <c r="AO42" s="6"/>
      <c r="AP42" s="6"/>
      <c r="AQ42" s="6">
        <v>1</v>
      </c>
      <c r="AR42" s="6"/>
      <c r="AS42" s="6"/>
      <c r="AT42" s="6"/>
      <c r="AU42" s="6"/>
      <c r="AV42" s="6"/>
      <c r="AW42" s="6" t="s">
        <v>299</v>
      </c>
      <c r="AX42" s="6">
        <v>1903</v>
      </c>
      <c r="AY42" s="6">
        <f t="shared" ref="AY42:AY74" si="2">IF(M42-AX42 &lt; 100, M42-AX42, "NA")</f>
        <v>50</v>
      </c>
      <c r="AZ42" s="6">
        <f t="shared" ref="AZ42:AZ74" si="3">ROUND(AY42, -1)</f>
        <v>50</v>
      </c>
      <c r="BA42" s="8" t="s">
        <v>71</v>
      </c>
      <c r="BB42" s="6"/>
      <c r="BC42" s="6"/>
      <c r="BD42" s="6"/>
      <c r="BE42" s="6"/>
      <c r="BF42" s="6"/>
      <c r="BG42" s="6"/>
      <c r="BH42" s="6"/>
      <c r="BI42" s="6"/>
      <c r="BJ42" s="6"/>
      <c r="BK42" s="6"/>
    </row>
    <row r="43" spans="1:63" s="12" customFormat="1" ht="12" customHeight="1" x14ac:dyDescent="0.2">
      <c r="A43" s="6" t="s">
        <v>303</v>
      </c>
      <c r="B43" s="6"/>
      <c r="C43" s="6" t="s">
        <v>304</v>
      </c>
      <c r="D43" s="6" t="s">
        <v>163</v>
      </c>
      <c r="E43" s="6"/>
      <c r="F43" s="6"/>
      <c r="G43" s="6"/>
      <c r="H43" s="6"/>
      <c r="I43" s="6"/>
      <c r="J43" s="6"/>
      <c r="K43" s="6"/>
      <c r="L43" s="6"/>
      <c r="M43" s="6">
        <v>1953</v>
      </c>
      <c r="N43" s="6">
        <v>1956</v>
      </c>
      <c r="O43" s="6" t="s">
        <v>305</v>
      </c>
      <c r="P43" s="10" t="s">
        <v>166</v>
      </c>
      <c r="Q43" s="10" t="s">
        <v>167</v>
      </c>
      <c r="R43" s="10" t="s">
        <v>166</v>
      </c>
      <c r="S43" s="6" t="s">
        <v>306</v>
      </c>
      <c r="T43" s="6">
        <v>1</v>
      </c>
      <c r="U43" s="6"/>
      <c r="V43" s="6">
        <v>1</v>
      </c>
      <c r="W43" s="6"/>
      <c r="X43" s="6"/>
      <c r="Y43" s="6"/>
      <c r="Z43" s="7" t="s">
        <v>307</v>
      </c>
      <c r="AA43" s="6" t="s">
        <v>67</v>
      </c>
      <c r="AB43" s="6" t="s">
        <v>68</v>
      </c>
      <c r="AC43" s="6">
        <v>1</v>
      </c>
      <c r="AD43" s="6"/>
      <c r="AE43" s="6"/>
      <c r="AF43" s="6"/>
      <c r="AG43" s="6"/>
      <c r="AH43" s="6"/>
      <c r="AI43" s="6"/>
      <c r="AJ43" s="6"/>
      <c r="AK43" s="7" t="s">
        <v>308</v>
      </c>
      <c r="AL43" s="6" t="s">
        <v>67</v>
      </c>
      <c r="AM43" s="6" t="s">
        <v>68</v>
      </c>
      <c r="AN43" s="6">
        <v>1</v>
      </c>
      <c r="AO43" s="6"/>
      <c r="AP43" s="6"/>
      <c r="AQ43" s="6"/>
      <c r="AR43" s="6"/>
      <c r="AS43" s="6"/>
      <c r="AT43" s="6"/>
      <c r="AU43" s="6"/>
      <c r="AV43" s="6"/>
      <c r="AW43" s="6"/>
      <c r="AX43" s="6">
        <v>1900</v>
      </c>
      <c r="AY43" s="6">
        <f t="shared" si="2"/>
        <v>53</v>
      </c>
      <c r="AZ43" s="6">
        <f t="shared" si="3"/>
        <v>50</v>
      </c>
      <c r="BA43" s="8" t="s">
        <v>71</v>
      </c>
      <c r="BB43" s="6"/>
      <c r="BC43" s="6"/>
      <c r="BD43" s="6" t="s">
        <v>309</v>
      </c>
      <c r="BE43" s="6"/>
      <c r="BF43" s="6"/>
      <c r="BG43" s="6"/>
      <c r="BH43" s="6"/>
      <c r="BI43" s="6"/>
      <c r="BJ43" s="6"/>
      <c r="BK43" s="6"/>
    </row>
    <row r="44" spans="1:63" ht="12" customHeight="1" x14ac:dyDescent="0.2">
      <c r="A44" s="6" t="s">
        <v>92</v>
      </c>
      <c r="B44" s="6" t="s">
        <v>139</v>
      </c>
      <c r="C44" s="6" t="s">
        <v>310</v>
      </c>
      <c r="D44" s="6" t="s">
        <v>64</v>
      </c>
      <c r="E44" s="6" t="s">
        <v>203</v>
      </c>
      <c r="F44" s="6"/>
      <c r="G44" s="6"/>
      <c r="H44" s="6"/>
      <c r="I44" s="6"/>
      <c r="J44" s="6"/>
      <c r="K44" s="6"/>
      <c r="L44" s="6"/>
      <c r="M44" s="6">
        <v>1953</v>
      </c>
      <c r="N44" s="6">
        <v>1959</v>
      </c>
      <c r="O44" s="6"/>
      <c r="P44" s="6" t="s">
        <v>95</v>
      </c>
      <c r="Q44" s="6" t="s">
        <v>55</v>
      </c>
      <c r="R44" s="6">
        <v>2</v>
      </c>
      <c r="S44" s="6" t="s">
        <v>81</v>
      </c>
      <c r="T44" s="6">
        <v>1</v>
      </c>
      <c r="U44" s="6"/>
      <c r="V44" s="6"/>
      <c r="W44" s="6"/>
      <c r="X44" s="6"/>
      <c r="Y44" s="6"/>
      <c r="Z44" s="7" t="s">
        <v>311</v>
      </c>
      <c r="AA44" s="6" t="s">
        <v>67</v>
      </c>
      <c r="AB44" s="6" t="s">
        <v>312</v>
      </c>
      <c r="AC44" s="6">
        <v>1</v>
      </c>
      <c r="AD44" s="6"/>
      <c r="AE44" s="6">
        <v>1</v>
      </c>
      <c r="AF44" s="6"/>
      <c r="AG44" s="6"/>
      <c r="AH44" s="6"/>
      <c r="AI44" s="6"/>
      <c r="AJ44" s="6"/>
      <c r="AK44" s="7" t="s">
        <v>313</v>
      </c>
      <c r="AL44" s="6" t="s">
        <v>144</v>
      </c>
      <c r="AM44" s="6" t="s">
        <v>144</v>
      </c>
      <c r="AN44" s="6"/>
      <c r="AO44" s="6"/>
      <c r="AP44" s="6"/>
      <c r="AQ44" s="6"/>
      <c r="AR44" s="6">
        <v>1</v>
      </c>
      <c r="AS44" s="6"/>
      <c r="AT44" s="6"/>
      <c r="AU44" s="6"/>
      <c r="AV44" s="6"/>
      <c r="AW44" s="6"/>
      <c r="AX44" s="6">
        <v>1889</v>
      </c>
      <c r="AY44" s="6">
        <f t="shared" si="2"/>
        <v>64</v>
      </c>
      <c r="AZ44" s="6">
        <f t="shared" si="3"/>
        <v>60</v>
      </c>
      <c r="BA44" s="8" t="s">
        <v>71</v>
      </c>
      <c r="BB44" s="8" t="s">
        <v>112</v>
      </c>
      <c r="BC44" s="8" t="s">
        <v>216</v>
      </c>
      <c r="BD44" s="6"/>
      <c r="BE44" s="6"/>
      <c r="BF44" s="6"/>
      <c r="BG44" s="6"/>
      <c r="BH44" s="6"/>
      <c r="BI44" s="6"/>
      <c r="BJ44" s="6"/>
      <c r="BK44" s="6"/>
    </row>
    <row r="45" spans="1:63" ht="12" customHeight="1" x14ac:dyDescent="0.2">
      <c r="A45" s="6" t="s">
        <v>220</v>
      </c>
      <c r="B45" s="6" t="s">
        <v>314</v>
      </c>
      <c r="C45" s="6" t="s">
        <v>315</v>
      </c>
      <c r="D45" s="6" t="s">
        <v>52</v>
      </c>
      <c r="E45" s="6" t="s">
        <v>203</v>
      </c>
      <c r="F45" s="6"/>
      <c r="G45" s="6"/>
      <c r="H45" s="6"/>
      <c r="I45" s="6"/>
      <c r="J45" s="6"/>
      <c r="K45" s="6"/>
      <c r="L45" s="6"/>
      <c r="M45" s="6">
        <v>1954</v>
      </c>
      <c r="N45" s="6">
        <v>1961</v>
      </c>
      <c r="O45" s="6"/>
      <c r="P45" s="6" t="s">
        <v>65</v>
      </c>
      <c r="Q45" s="6" t="s">
        <v>55</v>
      </c>
      <c r="R45" s="6">
        <v>3</v>
      </c>
      <c r="S45" s="6" t="s">
        <v>81</v>
      </c>
      <c r="T45" s="6">
        <v>1</v>
      </c>
      <c r="U45" s="6"/>
      <c r="V45" s="6"/>
      <c r="W45" s="6"/>
      <c r="X45" s="6"/>
      <c r="Y45" s="6"/>
      <c r="Z45" s="7" t="s">
        <v>316</v>
      </c>
      <c r="AA45" s="6" t="s">
        <v>67</v>
      </c>
      <c r="AB45" s="6" t="s">
        <v>70</v>
      </c>
      <c r="AC45" s="6"/>
      <c r="AD45" s="6"/>
      <c r="AE45" s="6">
        <v>1</v>
      </c>
      <c r="AF45" s="6"/>
      <c r="AG45" s="6"/>
      <c r="AH45" s="6"/>
      <c r="AI45" s="6"/>
      <c r="AJ45" s="6"/>
      <c r="AK45" s="7" t="s">
        <v>317</v>
      </c>
      <c r="AL45" s="6" t="s">
        <v>67</v>
      </c>
      <c r="AM45" s="6" t="s">
        <v>70</v>
      </c>
      <c r="AN45" s="6"/>
      <c r="AO45" s="6"/>
      <c r="AP45" s="6">
        <v>1</v>
      </c>
      <c r="AQ45" s="6"/>
      <c r="AR45" s="6"/>
      <c r="AS45" s="6"/>
      <c r="AT45" s="6"/>
      <c r="AU45" s="6"/>
      <c r="AV45" s="6"/>
      <c r="AW45" s="6"/>
      <c r="AX45" s="6">
        <v>1904</v>
      </c>
      <c r="AY45" s="6">
        <f t="shared" si="2"/>
        <v>50</v>
      </c>
      <c r="AZ45" s="6">
        <f t="shared" si="3"/>
        <v>50</v>
      </c>
      <c r="BA45" s="8" t="s">
        <v>71</v>
      </c>
      <c r="BB45" s="6"/>
      <c r="BC45" s="6"/>
      <c r="BD45" s="6"/>
      <c r="BE45" s="6"/>
      <c r="BF45" s="6"/>
      <c r="BG45" s="6"/>
      <c r="BH45" s="6"/>
      <c r="BI45" s="6"/>
      <c r="BJ45" s="6"/>
      <c r="BK45" s="6"/>
    </row>
    <row r="46" spans="1:63" ht="12" customHeight="1" x14ac:dyDescent="0.2">
      <c r="A46" s="6" t="s">
        <v>318</v>
      </c>
      <c r="B46" s="6"/>
      <c r="C46" s="6" t="s">
        <v>319</v>
      </c>
      <c r="D46" s="6" t="s">
        <v>52</v>
      </c>
      <c r="E46" s="6" t="s">
        <v>203</v>
      </c>
      <c r="F46" s="6"/>
      <c r="G46" s="6"/>
      <c r="H46" s="6"/>
      <c r="I46" s="6"/>
      <c r="J46" s="6"/>
      <c r="K46" s="6"/>
      <c r="L46" s="6"/>
      <c r="M46" s="6">
        <v>1955</v>
      </c>
      <c r="N46" s="6">
        <v>1964</v>
      </c>
      <c r="O46" s="6"/>
      <c r="P46" s="6" t="s">
        <v>95</v>
      </c>
      <c r="Q46" s="6" t="s">
        <v>55</v>
      </c>
      <c r="R46" s="6">
        <v>1</v>
      </c>
      <c r="S46" s="6" t="s">
        <v>96</v>
      </c>
      <c r="T46" s="6">
        <v>1</v>
      </c>
      <c r="U46" s="6">
        <v>1</v>
      </c>
      <c r="V46" s="6"/>
      <c r="W46" s="6"/>
      <c r="X46" s="6"/>
      <c r="Y46" s="6"/>
      <c r="Z46" s="7" t="s">
        <v>320</v>
      </c>
      <c r="AA46" s="6" t="s">
        <v>67</v>
      </c>
      <c r="AB46" s="6" t="s">
        <v>70</v>
      </c>
      <c r="AC46" s="6"/>
      <c r="AD46" s="6"/>
      <c r="AE46" s="6">
        <v>1</v>
      </c>
      <c r="AF46" s="6"/>
      <c r="AG46" s="6"/>
      <c r="AH46" s="6"/>
      <c r="AI46" s="6"/>
      <c r="AJ46" s="6"/>
      <c r="AK46" s="7" t="s">
        <v>321</v>
      </c>
      <c r="AL46" s="6" t="s">
        <v>322</v>
      </c>
      <c r="AM46" s="6" t="s">
        <v>225</v>
      </c>
      <c r="AN46" s="6"/>
      <c r="AO46" s="6"/>
      <c r="AP46" s="6"/>
      <c r="AQ46" s="6">
        <v>1</v>
      </c>
      <c r="AR46" s="6"/>
      <c r="AS46" s="6"/>
      <c r="AT46" s="6"/>
      <c r="AU46" s="6"/>
      <c r="AV46" s="6"/>
      <c r="AW46" s="6" t="s">
        <v>117</v>
      </c>
      <c r="AX46" s="6">
        <v>1904</v>
      </c>
      <c r="AY46" s="6">
        <f t="shared" si="2"/>
        <v>51</v>
      </c>
      <c r="AZ46" s="6">
        <f t="shared" si="3"/>
        <v>50</v>
      </c>
      <c r="BA46" s="8" t="s">
        <v>71</v>
      </c>
      <c r="BB46" s="8" t="s">
        <v>323</v>
      </c>
      <c r="BC46" s="6"/>
      <c r="BD46" s="6"/>
      <c r="BE46" s="6"/>
      <c r="BF46" s="6"/>
      <c r="BG46" s="6"/>
      <c r="BH46" s="6"/>
      <c r="BI46" s="6"/>
      <c r="BJ46" s="6"/>
      <c r="BK46" s="6"/>
    </row>
    <row r="47" spans="1:63" ht="12" customHeight="1" x14ac:dyDescent="0.2">
      <c r="A47" s="6" t="s">
        <v>61</v>
      </c>
      <c r="B47" s="6" t="s">
        <v>201</v>
      </c>
      <c r="C47" s="6" t="s">
        <v>324</v>
      </c>
      <c r="D47" s="6" t="s">
        <v>52</v>
      </c>
      <c r="E47" s="6" t="s">
        <v>203</v>
      </c>
      <c r="F47" s="6"/>
      <c r="G47" s="6"/>
      <c r="H47" s="6"/>
      <c r="I47" s="6"/>
      <c r="J47" s="6"/>
      <c r="K47" s="6"/>
      <c r="L47" s="6"/>
      <c r="M47" s="6">
        <v>1955</v>
      </c>
      <c r="N47" s="6">
        <v>1962</v>
      </c>
      <c r="O47" s="6"/>
      <c r="P47" s="6" t="s">
        <v>65</v>
      </c>
      <c r="Q47" s="6" t="s">
        <v>55</v>
      </c>
      <c r="R47" s="6">
        <v>4</v>
      </c>
      <c r="S47" s="6" t="s">
        <v>81</v>
      </c>
      <c r="T47" s="6">
        <v>1</v>
      </c>
      <c r="U47" s="6"/>
      <c r="V47" s="6"/>
      <c r="W47" s="6"/>
      <c r="X47" s="6"/>
      <c r="Y47" s="6"/>
      <c r="Z47" s="7" t="s">
        <v>325</v>
      </c>
      <c r="AA47" s="6" t="s">
        <v>67</v>
      </c>
      <c r="AB47" s="6" t="s">
        <v>159</v>
      </c>
      <c r="AC47" s="6"/>
      <c r="AD47" s="6">
        <v>1</v>
      </c>
      <c r="AE47" s="6"/>
      <c r="AF47" s="6"/>
      <c r="AG47" s="6"/>
      <c r="AH47" s="6"/>
      <c r="AI47" s="6"/>
      <c r="AJ47" s="6"/>
      <c r="AK47" s="7" t="s">
        <v>326</v>
      </c>
      <c r="AL47" s="6" t="s">
        <v>181</v>
      </c>
      <c r="AM47" s="6" t="s">
        <v>181</v>
      </c>
      <c r="AN47" s="6"/>
      <c r="AO47" s="6"/>
      <c r="AP47" s="6"/>
      <c r="AQ47" s="6"/>
      <c r="AR47" s="6"/>
      <c r="AS47" s="6"/>
      <c r="AT47" s="6"/>
      <c r="AU47" s="6"/>
      <c r="AV47" s="6">
        <v>1</v>
      </c>
      <c r="AW47" s="6"/>
      <c r="AX47" s="6">
        <v>1902</v>
      </c>
      <c r="AY47" s="6">
        <f t="shared" si="2"/>
        <v>53</v>
      </c>
      <c r="AZ47" s="6">
        <f t="shared" si="3"/>
        <v>50</v>
      </c>
      <c r="BA47" s="8" t="s">
        <v>60</v>
      </c>
      <c r="BB47" s="6"/>
      <c r="BC47" s="6"/>
      <c r="BD47" s="6" t="s">
        <v>327</v>
      </c>
      <c r="BE47" s="6"/>
      <c r="BF47" s="6"/>
      <c r="BG47" s="6"/>
      <c r="BH47" s="6"/>
      <c r="BI47" s="6"/>
      <c r="BJ47" s="6"/>
      <c r="BK47" s="6"/>
    </row>
    <row r="48" spans="1:63" s="12" customFormat="1" ht="12" customHeight="1" x14ac:dyDescent="0.2">
      <c r="A48" s="6" t="s">
        <v>73</v>
      </c>
      <c r="B48" s="6" t="s">
        <v>314</v>
      </c>
      <c r="C48" s="6" t="s">
        <v>328</v>
      </c>
      <c r="D48" s="6" t="s">
        <v>52</v>
      </c>
      <c r="E48" s="6"/>
      <c r="F48" s="6"/>
      <c r="G48" s="6"/>
      <c r="H48" s="6"/>
      <c r="I48" s="6"/>
      <c r="J48" s="6"/>
      <c r="K48" s="6"/>
      <c r="L48" s="6"/>
      <c r="M48" s="6">
        <v>1956</v>
      </c>
      <c r="N48" s="6">
        <v>1960</v>
      </c>
      <c r="O48" s="6"/>
      <c r="P48" s="6" t="s">
        <v>95</v>
      </c>
      <c r="Q48" s="6" t="s">
        <v>55</v>
      </c>
      <c r="R48" s="6">
        <v>5</v>
      </c>
      <c r="S48" s="6" t="s">
        <v>81</v>
      </c>
      <c r="T48" s="6">
        <v>1</v>
      </c>
      <c r="U48" s="6"/>
      <c r="V48" s="6"/>
      <c r="W48" s="6"/>
      <c r="X48" s="6"/>
      <c r="Y48" s="6"/>
      <c r="Z48" s="7" t="s">
        <v>329</v>
      </c>
      <c r="AA48" s="6" t="s">
        <v>67</v>
      </c>
      <c r="AB48" s="6" t="s">
        <v>68</v>
      </c>
      <c r="AC48" s="6">
        <v>1</v>
      </c>
      <c r="AD48" s="6"/>
      <c r="AE48" s="6"/>
      <c r="AF48" s="6"/>
      <c r="AG48" s="6"/>
      <c r="AH48" s="6"/>
      <c r="AI48" s="6"/>
      <c r="AJ48" s="6"/>
      <c r="AK48" s="7" t="s">
        <v>330</v>
      </c>
      <c r="AL48" s="6" t="s">
        <v>58</v>
      </c>
      <c r="AM48" s="6" t="s">
        <v>58</v>
      </c>
      <c r="AN48" s="6"/>
      <c r="AO48" s="6"/>
      <c r="AP48" s="6"/>
      <c r="AQ48" s="6"/>
      <c r="AR48" s="6"/>
      <c r="AS48" s="6"/>
      <c r="AT48" s="6">
        <v>1</v>
      </c>
      <c r="AU48" s="6"/>
      <c r="AV48" s="6"/>
      <c r="AW48" s="6"/>
      <c r="AX48" s="6">
        <v>1920</v>
      </c>
      <c r="AY48" s="6">
        <f t="shared" si="2"/>
        <v>36</v>
      </c>
      <c r="AZ48" s="6">
        <f t="shared" si="3"/>
        <v>40</v>
      </c>
      <c r="BA48" s="8" t="s">
        <v>60</v>
      </c>
      <c r="BB48" s="8" t="s">
        <v>331</v>
      </c>
      <c r="BC48" s="6"/>
      <c r="BD48" s="6"/>
      <c r="BE48" s="6"/>
      <c r="BF48" s="6"/>
      <c r="BG48" s="6"/>
      <c r="BH48" s="6"/>
      <c r="BI48" s="6"/>
      <c r="BJ48" s="6"/>
      <c r="BK48" s="6"/>
    </row>
    <row r="49" spans="1:63" ht="12" customHeight="1" x14ac:dyDescent="0.2">
      <c r="A49" s="6" t="s">
        <v>105</v>
      </c>
      <c r="B49" s="6" t="s">
        <v>332</v>
      </c>
      <c r="C49" s="6" t="s">
        <v>333</v>
      </c>
      <c r="D49" s="6" t="s">
        <v>163</v>
      </c>
      <c r="E49" s="6" t="s">
        <v>203</v>
      </c>
      <c r="F49" s="6"/>
      <c r="G49" s="6"/>
      <c r="H49" s="6"/>
      <c r="I49" s="6"/>
      <c r="J49" s="6"/>
      <c r="K49" s="6"/>
      <c r="L49" s="6"/>
      <c r="M49" s="6">
        <v>1956</v>
      </c>
      <c r="N49" s="6">
        <v>1959</v>
      </c>
      <c r="O49" s="6" t="s">
        <v>305</v>
      </c>
      <c r="P49" s="10" t="s">
        <v>166</v>
      </c>
      <c r="Q49" s="10" t="s">
        <v>167</v>
      </c>
      <c r="R49" s="10" t="s">
        <v>166</v>
      </c>
      <c r="S49" s="6" t="s">
        <v>81</v>
      </c>
      <c r="T49" s="6">
        <v>1</v>
      </c>
      <c r="U49" s="6"/>
      <c r="V49" s="6"/>
      <c r="W49" s="6"/>
      <c r="X49" s="6"/>
      <c r="Y49" s="6"/>
      <c r="Z49" s="7" t="s">
        <v>334</v>
      </c>
      <c r="AA49" s="6" t="s">
        <v>67</v>
      </c>
      <c r="AB49" s="6" t="s">
        <v>68</v>
      </c>
      <c r="AC49" s="6">
        <v>1</v>
      </c>
      <c r="AD49" s="6"/>
      <c r="AE49" s="6"/>
      <c r="AF49" s="6"/>
      <c r="AG49" s="6"/>
      <c r="AH49" s="6"/>
      <c r="AI49" s="6"/>
      <c r="AJ49" s="6"/>
      <c r="AK49" s="7" t="s">
        <v>117</v>
      </c>
      <c r="AL49" s="6" t="s">
        <v>117</v>
      </c>
      <c r="AM49" s="6" t="s">
        <v>117</v>
      </c>
      <c r="AN49" s="6"/>
      <c r="AO49" s="6"/>
      <c r="AP49" s="6"/>
      <c r="AQ49" s="6"/>
      <c r="AR49" s="6"/>
      <c r="AS49" s="6"/>
      <c r="AT49" s="6"/>
      <c r="AU49" s="6">
        <v>1</v>
      </c>
      <c r="AV49" s="6"/>
      <c r="AW49" s="6"/>
      <c r="AX49" s="6">
        <v>1904</v>
      </c>
      <c r="AY49" s="6">
        <f t="shared" si="2"/>
        <v>52</v>
      </c>
      <c r="AZ49" s="6">
        <f t="shared" si="3"/>
        <v>50</v>
      </c>
      <c r="BA49" s="6" t="s">
        <v>99</v>
      </c>
      <c r="BB49" s="6"/>
      <c r="BC49" s="6"/>
      <c r="BD49" s="6"/>
      <c r="BE49" s="6"/>
      <c r="BF49" s="6"/>
      <c r="BG49" s="6"/>
      <c r="BH49" s="6"/>
      <c r="BI49" s="6"/>
      <c r="BJ49" s="6"/>
      <c r="BK49" s="6"/>
    </row>
    <row r="50" spans="1:63" ht="12" customHeight="1" x14ac:dyDescent="0.2">
      <c r="A50" s="6" t="s">
        <v>220</v>
      </c>
      <c r="B50" s="6" t="s">
        <v>295</v>
      </c>
      <c r="C50" s="6" t="s">
        <v>335</v>
      </c>
      <c r="D50" s="6" t="s">
        <v>163</v>
      </c>
      <c r="E50" s="6" t="s">
        <v>203</v>
      </c>
      <c r="F50" s="6"/>
      <c r="G50" s="6"/>
      <c r="H50" s="6"/>
      <c r="I50" s="6"/>
      <c r="J50" s="6"/>
      <c r="K50" s="6"/>
      <c r="L50" s="6"/>
      <c r="M50" s="6">
        <v>1959</v>
      </c>
      <c r="N50" s="6">
        <v>1961</v>
      </c>
      <c r="O50" s="6" t="s">
        <v>305</v>
      </c>
      <c r="P50" s="10" t="s">
        <v>166</v>
      </c>
      <c r="Q50" s="10" t="s">
        <v>167</v>
      </c>
      <c r="R50" s="10" t="s">
        <v>166</v>
      </c>
      <c r="S50" s="6" t="s">
        <v>81</v>
      </c>
      <c r="T50" s="6">
        <v>1</v>
      </c>
      <c r="U50" s="6"/>
      <c r="V50" s="6"/>
      <c r="W50" s="6"/>
      <c r="X50" s="6"/>
      <c r="Y50" s="6"/>
      <c r="Z50" s="7" t="s">
        <v>336</v>
      </c>
      <c r="AA50" s="6" t="s">
        <v>67</v>
      </c>
      <c r="AB50" s="6" t="s">
        <v>159</v>
      </c>
      <c r="AC50" s="6"/>
      <c r="AD50" s="6">
        <v>1</v>
      </c>
      <c r="AE50" s="6"/>
      <c r="AF50" s="6"/>
      <c r="AG50" s="6"/>
      <c r="AH50" s="6"/>
      <c r="AI50" s="6"/>
      <c r="AJ50" s="6"/>
      <c r="AK50" s="7" t="s">
        <v>337</v>
      </c>
      <c r="AL50" s="6" t="s">
        <v>225</v>
      </c>
      <c r="AM50" s="6" t="s">
        <v>225</v>
      </c>
      <c r="AN50" s="6"/>
      <c r="AO50" s="6"/>
      <c r="AP50" s="6"/>
      <c r="AQ50" s="6">
        <v>1</v>
      </c>
      <c r="AR50" s="6"/>
      <c r="AS50" s="6"/>
      <c r="AT50" s="6"/>
      <c r="AU50" s="6"/>
      <c r="AV50" s="6"/>
      <c r="AW50" s="6" t="s">
        <v>338</v>
      </c>
      <c r="AX50" s="6">
        <v>1927</v>
      </c>
      <c r="AY50" s="6">
        <f t="shared" si="2"/>
        <v>32</v>
      </c>
      <c r="AZ50" s="6">
        <f t="shared" si="3"/>
        <v>30</v>
      </c>
      <c r="BA50" s="8" t="s">
        <v>216</v>
      </c>
      <c r="BB50" s="6"/>
      <c r="BC50" s="6"/>
      <c r="BD50" s="6" t="s">
        <v>339</v>
      </c>
      <c r="BE50" s="6"/>
      <c r="BF50" s="6"/>
      <c r="BG50" s="6"/>
      <c r="BH50" s="6"/>
      <c r="BI50" s="6"/>
      <c r="BJ50" s="6"/>
      <c r="BK50" s="6"/>
    </row>
    <row r="51" spans="1:63" ht="12" customHeight="1" x14ac:dyDescent="0.2">
      <c r="A51" s="6" t="s">
        <v>340</v>
      </c>
      <c r="B51" s="6" t="s">
        <v>139</v>
      </c>
      <c r="C51" s="6" t="s">
        <v>341</v>
      </c>
      <c r="D51" s="6" t="s">
        <v>300</v>
      </c>
      <c r="E51" s="6" t="s">
        <v>203</v>
      </c>
      <c r="F51" s="6"/>
      <c r="G51" s="6"/>
      <c r="H51" s="6"/>
      <c r="I51" s="6"/>
      <c r="J51" s="6"/>
      <c r="K51" s="6"/>
      <c r="L51" s="6"/>
      <c r="M51" s="6">
        <v>1959</v>
      </c>
      <c r="N51" s="6">
        <v>1961</v>
      </c>
      <c r="O51" s="6"/>
      <c r="P51" s="6" t="s">
        <v>95</v>
      </c>
      <c r="Q51" s="6" t="s">
        <v>55</v>
      </c>
      <c r="R51" s="6">
        <v>2</v>
      </c>
      <c r="S51" s="6" t="s">
        <v>81</v>
      </c>
      <c r="T51" s="6">
        <v>1</v>
      </c>
      <c r="U51" s="6"/>
      <c r="V51" s="6"/>
      <c r="W51" s="6"/>
      <c r="X51" s="6"/>
      <c r="Y51" s="6"/>
      <c r="Z51" s="7" t="s">
        <v>342</v>
      </c>
      <c r="AA51" s="6" t="s">
        <v>67</v>
      </c>
      <c r="AB51" s="6" t="s">
        <v>159</v>
      </c>
      <c r="AC51" s="6"/>
      <c r="AD51" s="6">
        <v>1</v>
      </c>
      <c r="AE51" s="6"/>
      <c r="AF51" s="6"/>
      <c r="AG51" s="6"/>
      <c r="AH51" s="6"/>
      <c r="AI51" s="6"/>
      <c r="AJ51" s="6"/>
      <c r="AK51" s="7" t="s">
        <v>343</v>
      </c>
      <c r="AL51" s="6" t="s">
        <v>225</v>
      </c>
      <c r="AM51" s="6" t="s">
        <v>225</v>
      </c>
      <c r="AN51" s="6"/>
      <c r="AO51" s="6"/>
      <c r="AP51" s="6"/>
      <c r="AQ51" s="6">
        <v>1</v>
      </c>
      <c r="AR51" s="6"/>
      <c r="AS51" s="6"/>
      <c r="AT51" s="6"/>
      <c r="AU51" s="6"/>
      <c r="AV51" s="6"/>
      <c r="AW51" s="6" t="s">
        <v>344</v>
      </c>
      <c r="AX51" s="6">
        <v>1912</v>
      </c>
      <c r="AY51" s="6">
        <f t="shared" si="2"/>
        <v>47</v>
      </c>
      <c r="AZ51" s="6">
        <f t="shared" si="3"/>
        <v>50</v>
      </c>
      <c r="BA51" s="8" t="s">
        <v>71</v>
      </c>
      <c r="BB51" s="8" t="s">
        <v>345</v>
      </c>
      <c r="BC51" s="6"/>
      <c r="BD51" s="6" t="s">
        <v>346</v>
      </c>
      <c r="BE51" s="6"/>
      <c r="BF51" s="6"/>
      <c r="BG51" s="6"/>
      <c r="BH51" s="6"/>
      <c r="BI51" s="6"/>
      <c r="BJ51" s="6"/>
      <c r="BK51" s="6"/>
    </row>
    <row r="52" spans="1:63" ht="12" customHeight="1" x14ac:dyDescent="0.2">
      <c r="A52" s="6" t="s">
        <v>73</v>
      </c>
      <c r="B52" s="6" t="s">
        <v>347</v>
      </c>
      <c r="C52" s="6" t="s">
        <v>348</v>
      </c>
      <c r="D52" s="6" t="s">
        <v>52</v>
      </c>
      <c r="E52" s="6" t="s">
        <v>203</v>
      </c>
      <c r="F52" s="6"/>
      <c r="G52" s="6"/>
      <c r="H52" s="6"/>
      <c r="I52" s="6"/>
      <c r="J52" s="6"/>
      <c r="K52" s="6"/>
      <c r="L52" s="6"/>
      <c r="M52" s="6">
        <v>1960</v>
      </c>
      <c r="N52" s="6">
        <v>1961</v>
      </c>
      <c r="O52" s="6"/>
      <c r="P52" s="6" t="s">
        <v>95</v>
      </c>
      <c r="Q52" s="6" t="s">
        <v>55</v>
      </c>
      <c r="R52" s="6">
        <v>5</v>
      </c>
      <c r="S52" s="6" t="s">
        <v>81</v>
      </c>
      <c r="T52" s="6">
        <v>1</v>
      </c>
      <c r="U52" s="6"/>
      <c r="V52" s="6"/>
      <c r="W52" s="6"/>
      <c r="X52" s="6"/>
      <c r="Y52" s="6"/>
      <c r="Z52" s="7" t="s">
        <v>349</v>
      </c>
      <c r="AA52" s="6" t="s">
        <v>144</v>
      </c>
      <c r="AB52" s="6" t="s">
        <v>169</v>
      </c>
      <c r="AC52" s="6">
        <v>1</v>
      </c>
      <c r="AD52" s="6"/>
      <c r="AE52" s="6"/>
      <c r="AF52" s="6"/>
      <c r="AG52" s="6">
        <v>1</v>
      </c>
      <c r="AH52" s="6"/>
      <c r="AI52" s="6"/>
      <c r="AJ52" s="6"/>
      <c r="AK52" s="7" t="s">
        <v>117</v>
      </c>
      <c r="AL52" s="6" t="s">
        <v>117</v>
      </c>
      <c r="AM52" s="6" t="s">
        <v>117</v>
      </c>
      <c r="AN52" s="6"/>
      <c r="AO52" s="6"/>
      <c r="AP52" s="6"/>
      <c r="AQ52" s="6"/>
      <c r="AR52" s="6"/>
      <c r="AS52" s="6"/>
      <c r="AT52" s="6"/>
      <c r="AU52" s="6">
        <v>1</v>
      </c>
      <c r="AV52" s="6"/>
      <c r="AW52" s="6"/>
      <c r="AX52" s="6">
        <v>1905</v>
      </c>
      <c r="AY52" s="6">
        <f t="shared" si="2"/>
        <v>55</v>
      </c>
      <c r="AZ52" s="6">
        <f t="shared" si="3"/>
        <v>60</v>
      </c>
      <c r="BA52" s="8" t="s">
        <v>60</v>
      </c>
      <c r="BB52" s="8" t="s">
        <v>216</v>
      </c>
      <c r="BC52" s="6"/>
      <c r="BD52" s="6"/>
      <c r="BE52" s="6"/>
      <c r="BF52" s="6"/>
      <c r="BG52" s="6"/>
      <c r="BH52" s="6"/>
      <c r="BI52" s="6"/>
      <c r="BJ52" s="6"/>
      <c r="BK52" s="6"/>
    </row>
    <row r="53" spans="1:63" s="4" customFormat="1" ht="12" customHeight="1" x14ac:dyDescent="0.2">
      <c r="A53" s="4" t="s">
        <v>350</v>
      </c>
      <c r="B53" s="4" t="s">
        <v>332</v>
      </c>
      <c r="C53" s="4" t="s">
        <v>351</v>
      </c>
      <c r="D53" s="4" t="s">
        <v>352</v>
      </c>
      <c r="E53" s="4" t="s">
        <v>203</v>
      </c>
      <c r="M53" s="4">
        <v>1961</v>
      </c>
      <c r="N53" s="4">
        <v>1974</v>
      </c>
      <c r="P53" s="4" t="s">
        <v>65</v>
      </c>
      <c r="Q53" s="4" t="s">
        <v>55</v>
      </c>
      <c r="R53" s="4">
        <v>2</v>
      </c>
      <c r="S53" s="4" t="s">
        <v>306</v>
      </c>
      <c r="T53" s="4">
        <v>1</v>
      </c>
      <c r="V53" s="4">
        <v>1</v>
      </c>
      <c r="Z53" s="43" t="s">
        <v>353</v>
      </c>
      <c r="AA53" s="4" t="s">
        <v>67</v>
      </c>
      <c r="AB53" s="4" t="s">
        <v>159</v>
      </c>
      <c r="AD53" s="4">
        <v>1</v>
      </c>
      <c r="AK53" s="43" t="s">
        <v>980</v>
      </c>
      <c r="AL53" s="4" t="s">
        <v>67</v>
      </c>
      <c r="AM53" s="4" t="s">
        <v>142</v>
      </c>
      <c r="AN53" s="4">
        <v>1</v>
      </c>
      <c r="AO53" s="4">
        <v>1</v>
      </c>
      <c r="AX53" s="4">
        <v>1913</v>
      </c>
      <c r="AY53" s="4">
        <f t="shared" si="2"/>
        <v>48</v>
      </c>
      <c r="AZ53" s="4">
        <f t="shared" si="3"/>
        <v>50</v>
      </c>
      <c r="BA53" s="44" t="s">
        <v>71</v>
      </c>
    </row>
    <row r="54" spans="1:63" s="4" customFormat="1" ht="12" customHeight="1" x14ac:dyDescent="0.2">
      <c r="A54" s="4" t="s">
        <v>350</v>
      </c>
      <c r="B54" s="4" t="s">
        <v>332</v>
      </c>
      <c r="C54" s="4" t="s">
        <v>351</v>
      </c>
      <c r="D54" s="4" t="s">
        <v>352</v>
      </c>
      <c r="E54" s="4" t="s">
        <v>203</v>
      </c>
      <c r="F54" s="4" t="s">
        <v>203</v>
      </c>
      <c r="G54" s="4" t="s">
        <v>203</v>
      </c>
      <c r="H54" s="4" t="s">
        <v>981</v>
      </c>
      <c r="I54" s="4">
        <v>50</v>
      </c>
      <c r="J54" s="4">
        <v>50</v>
      </c>
      <c r="K54" s="42" t="s">
        <v>982</v>
      </c>
      <c r="L54" s="4" t="s">
        <v>65</v>
      </c>
      <c r="M54" s="4">
        <v>1974</v>
      </c>
      <c r="N54" s="4">
        <v>1981</v>
      </c>
      <c r="P54" s="4" t="s">
        <v>65</v>
      </c>
      <c r="Q54" s="4" t="s">
        <v>55</v>
      </c>
      <c r="R54" s="4">
        <v>2</v>
      </c>
      <c r="S54" s="4" t="s">
        <v>306</v>
      </c>
      <c r="T54" s="4">
        <v>1</v>
      </c>
      <c r="V54" s="4">
        <v>1</v>
      </c>
      <c r="Z54" s="43" t="s">
        <v>980</v>
      </c>
      <c r="AA54" s="4" t="s">
        <v>67</v>
      </c>
      <c r="AB54" s="4" t="s">
        <v>142</v>
      </c>
      <c r="AC54" s="4">
        <v>1</v>
      </c>
      <c r="AD54" s="4">
        <v>1</v>
      </c>
      <c r="AK54" s="43" t="s">
        <v>354</v>
      </c>
      <c r="AL54" s="4" t="s">
        <v>59</v>
      </c>
      <c r="AM54" s="4" t="s">
        <v>59</v>
      </c>
      <c r="AV54" s="4">
        <v>1</v>
      </c>
      <c r="AX54" s="4">
        <v>1913</v>
      </c>
      <c r="AY54" s="4">
        <f t="shared" ref="AY54" si="4">IF(M54-AX54 &lt; 100, M54-AX54, "NA")</f>
        <v>61</v>
      </c>
      <c r="AZ54" s="4">
        <f t="shared" ref="AZ54" si="5">ROUND(AY54, -1)</f>
        <v>60</v>
      </c>
      <c r="BA54" s="44" t="s">
        <v>71</v>
      </c>
    </row>
    <row r="55" spans="1:63" ht="12" customHeight="1" x14ac:dyDescent="0.2">
      <c r="A55" s="6" t="s">
        <v>355</v>
      </c>
      <c r="B55" s="6"/>
      <c r="C55" s="6" t="s">
        <v>356</v>
      </c>
      <c r="D55" s="6" t="s">
        <v>357</v>
      </c>
      <c r="E55" s="6" t="s">
        <v>203</v>
      </c>
      <c r="F55" s="6"/>
      <c r="G55" s="6"/>
      <c r="H55" s="6"/>
      <c r="I55" s="6"/>
      <c r="J55" s="6"/>
      <c r="K55" s="6"/>
      <c r="L55" s="6"/>
      <c r="M55" s="6">
        <v>1961</v>
      </c>
      <c r="N55" s="6">
        <v>1973</v>
      </c>
      <c r="O55" s="6"/>
      <c r="P55" s="6" t="s">
        <v>65</v>
      </c>
      <c r="Q55" s="6" t="s">
        <v>55</v>
      </c>
      <c r="R55" s="6">
        <v>3</v>
      </c>
      <c r="S55" s="6" t="s">
        <v>306</v>
      </c>
      <c r="T55" s="6">
        <v>1</v>
      </c>
      <c r="U55" s="6"/>
      <c r="V55" s="6">
        <v>1</v>
      </c>
      <c r="W55" s="6"/>
      <c r="X55" s="6"/>
      <c r="Y55" s="6"/>
      <c r="Z55" s="7" t="s">
        <v>358</v>
      </c>
      <c r="AA55" s="6" t="s">
        <v>67</v>
      </c>
      <c r="AB55" s="6" t="s">
        <v>159</v>
      </c>
      <c r="AC55" s="6"/>
      <c r="AD55" s="6">
        <v>1</v>
      </c>
      <c r="AE55" s="6"/>
      <c r="AF55" s="6"/>
      <c r="AG55" s="6"/>
      <c r="AH55" s="6"/>
      <c r="AI55" s="6"/>
      <c r="AJ55" s="6"/>
      <c r="AK55" s="7" t="s">
        <v>359</v>
      </c>
      <c r="AL55" s="6" t="s">
        <v>225</v>
      </c>
      <c r="AM55" s="6" t="s">
        <v>225</v>
      </c>
      <c r="AN55" s="6"/>
      <c r="AO55" s="6"/>
      <c r="AP55" s="6"/>
      <c r="AQ55" s="6">
        <v>1</v>
      </c>
      <c r="AR55" s="6"/>
      <c r="AS55" s="6"/>
      <c r="AT55" s="6"/>
      <c r="AU55" s="6"/>
      <c r="AV55" s="6"/>
      <c r="AW55" s="6" t="s">
        <v>360</v>
      </c>
      <c r="AX55" s="6">
        <v>1901</v>
      </c>
      <c r="AY55" s="6">
        <f t="shared" si="2"/>
        <v>60</v>
      </c>
      <c r="AZ55" s="6">
        <f t="shared" si="3"/>
        <v>60</v>
      </c>
      <c r="BA55" s="8" t="s">
        <v>71</v>
      </c>
      <c r="BB55" s="8" t="s">
        <v>60</v>
      </c>
      <c r="BC55" s="6"/>
      <c r="BD55" s="6"/>
      <c r="BE55" s="6"/>
      <c r="BF55" s="6"/>
      <c r="BG55" s="6"/>
      <c r="BH55" s="6"/>
      <c r="BI55" s="6"/>
      <c r="BJ55" s="6"/>
      <c r="BK55" s="6"/>
    </row>
    <row r="56" spans="1:63" ht="12" customHeight="1" x14ac:dyDescent="0.2">
      <c r="A56" s="6" t="s">
        <v>361</v>
      </c>
      <c r="B56" s="6"/>
      <c r="C56" s="6" t="s">
        <v>362</v>
      </c>
      <c r="D56" s="6" t="s">
        <v>52</v>
      </c>
      <c r="E56" s="6" t="s">
        <v>203</v>
      </c>
      <c r="F56" s="6"/>
      <c r="G56" s="6"/>
      <c r="H56" s="6"/>
      <c r="I56" s="6"/>
      <c r="J56" s="6"/>
      <c r="K56" s="6"/>
      <c r="L56" s="6"/>
      <c r="M56" s="6">
        <v>1961</v>
      </c>
      <c r="N56" s="6">
        <v>1970</v>
      </c>
      <c r="O56" s="6"/>
      <c r="P56" s="6" t="s">
        <v>265</v>
      </c>
      <c r="Q56" s="6" t="s">
        <v>55</v>
      </c>
      <c r="R56" s="6">
        <v>5</v>
      </c>
      <c r="S56" s="6" t="s">
        <v>81</v>
      </c>
      <c r="T56" s="6">
        <v>1</v>
      </c>
      <c r="U56" s="6"/>
      <c r="V56" s="6"/>
      <c r="W56" s="6"/>
      <c r="X56" s="6"/>
      <c r="Y56" s="6"/>
      <c r="Z56" s="7" t="s">
        <v>363</v>
      </c>
      <c r="AA56" s="6" t="s">
        <v>67</v>
      </c>
      <c r="AB56" s="6" t="s">
        <v>159</v>
      </c>
      <c r="AC56" s="6"/>
      <c r="AD56" s="6">
        <v>1</v>
      </c>
      <c r="AE56" s="6"/>
      <c r="AF56" s="6"/>
      <c r="AG56" s="6"/>
      <c r="AH56" s="6"/>
      <c r="AI56" s="6"/>
      <c r="AJ56" s="6"/>
      <c r="AK56" s="7" t="s">
        <v>364</v>
      </c>
      <c r="AL56" s="6" t="s">
        <v>225</v>
      </c>
      <c r="AM56" s="6" t="s">
        <v>225</v>
      </c>
      <c r="AN56" s="6"/>
      <c r="AO56" s="6"/>
      <c r="AP56" s="6"/>
      <c r="AQ56" s="6">
        <v>1</v>
      </c>
      <c r="AR56" s="6"/>
      <c r="AS56" s="6"/>
      <c r="AT56" s="6"/>
      <c r="AU56" s="6"/>
      <c r="AV56" s="6"/>
      <c r="AW56" s="6" t="s">
        <v>365</v>
      </c>
      <c r="AX56" s="6">
        <v>1918</v>
      </c>
      <c r="AY56" s="6">
        <f t="shared" si="2"/>
        <v>43</v>
      </c>
      <c r="AZ56" s="6">
        <f t="shared" si="3"/>
        <v>40</v>
      </c>
      <c r="BA56" s="8" t="s">
        <v>71</v>
      </c>
      <c r="BB56" s="8" t="s">
        <v>60</v>
      </c>
      <c r="BC56" s="8" t="s">
        <v>366</v>
      </c>
      <c r="BD56" s="6"/>
      <c r="BE56" s="6"/>
      <c r="BF56" s="6"/>
      <c r="BG56" s="6"/>
      <c r="BH56" s="6"/>
      <c r="BI56" s="6"/>
      <c r="BJ56" s="6"/>
      <c r="BK56" s="6"/>
    </row>
    <row r="57" spans="1:63" ht="12" customHeight="1" x14ac:dyDescent="0.2">
      <c r="A57" s="6" t="s">
        <v>367</v>
      </c>
      <c r="B57" s="6"/>
      <c r="C57" s="6" t="s">
        <v>368</v>
      </c>
      <c r="D57" s="6" t="s">
        <v>163</v>
      </c>
      <c r="E57" s="6" t="s">
        <v>203</v>
      </c>
      <c r="F57" s="6"/>
      <c r="G57" s="6"/>
      <c r="H57" s="6"/>
      <c r="I57" s="6"/>
      <c r="J57" s="6"/>
      <c r="K57" s="6"/>
      <c r="L57" s="6"/>
      <c r="M57" s="6">
        <v>1961</v>
      </c>
      <c r="N57" s="6">
        <v>1963</v>
      </c>
      <c r="O57" s="6" t="s">
        <v>369</v>
      </c>
      <c r="P57" s="10" t="s">
        <v>166</v>
      </c>
      <c r="Q57" s="10" t="s">
        <v>167</v>
      </c>
      <c r="R57" s="10" t="s">
        <v>166</v>
      </c>
      <c r="S57" s="6" t="s">
        <v>306</v>
      </c>
      <c r="T57" s="6">
        <v>1</v>
      </c>
      <c r="U57" s="6"/>
      <c r="V57" s="6">
        <v>1</v>
      </c>
      <c r="W57" s="6"/>
      <c r="X57" s="6"/>
      <c r="Y57" s="6"/>
      <c r="Z57" s="7" t="s">
        <v>370</v>
      </c>
      <c r="AA57" s="6" t="s">
        <v>67</v>
      </c>
      <c r="AB57" s="6" t="s">
        <v>267</v>
      </c>
      <c r="AC57" s="6">
        <v>1</v>
      </c>
      <c r="AD57" s="6">
        <v>1</v>
      </c>
      <c r="AE57" s="6"/>
      <c r="AF57" s="6"/>
      <c r="AG57" s="6"/>
      <c r="AH57" s="6"/>
      <c r="AI57" s="6"/>
      <c r="AJ57" s="6"/>
      <c r="AK57" s="7" t="s">
        <v>371</v>
      </c>
      <c r="AL57" s="6" t="s">
        <v>67</v>
      </c>
      <c r="AM57" s="6" t="s">
        <v>68</v>
      </c>
      <c r="AN57" s="6">
        <v>1</v>
      </c>
      <c r="AO57" s="6"/>
      <c r="AP57" s="6"/>
      <c r="AQ57" s="6"/>
      <c r="AR57" s="6"/>
      <c r="AS57" s="6"/>
      <c r="AT57" s="6"/>
      <c r="AU57" s="6"/>
      <c r="AV57" s="6"/>
      <c r="AW57" s="6"/>
      <c r="AX57" s="6">
        <v>1913</v>
      </c>
      <c r="AY57" s="6">
        <f t="shared" si="2"/>
        <v>48</v>
      </c>
      <c r="AZ57" s="6">
        <f t="shared" si="3"/>
        <v>50</v>
      </c>
      <c r="BA57" s="8" t="s">
        <v>372</v>
      </c>
      <c r="BB57" s="6"/>
      <c r="BC57" s="6"/>
      <c r="BD57" s="6"/>
      <c r="BE57" s="6"/>
      <c r="BF57" s="6"/>
      <c r="BG57" s="6"/>
      <c r="BH57" s="6"/>
      <c r="BI57" s="6"/>
      <c r="BJ57" s="6"/>
      <c r="BK57" s="6"/>
    </row>
    <row r="58" spans="1:63" ht="12" customHeight="1" x14ac:dyDescent="0.2">
      <c r="A58" s="6" t="s">
        <v>173</v>
      </c>
      <c r="B58" s="6" t="s">
        <v>373</v>
      </c>
      <c r="C58" s="6" t="s">
        <v>374</v>
      </c>
      <c r="D58" s="6" t="s">
        <v>52</v>
      </c>
      <c r="E58" s="6" t="s">
        <v>203</v>
      </c>
      <c r="F58" s="6"/>
      <c r="G58" s="6"/>
      <c r="H58" s="6"/>
      <c r="I58" s="6"/>
      <c r="J58" s="6"/>
      <c r="K58" s="6"/>
      <c r="L58" s="6"/>
      <c r="M58" s="6">
        <v>1962</v>
      </c>
      <c r="N58" s="6">
        <v>1964</v>
      </c>
      <c r="O58" s="6"/>
      <c r="P58" s="6" t="s">
        <v>65</v>
      </c>
      <c r="Q58" s="6" t="s">
        <v>55</v>
      </c>
      <c r="R58" s="6">
        <v>4</v>
      </c>
      <c r="S58" s="6" t="s">
        <v>81</v>
      </c>
      <c r="T58" s="6">
        <v>1</v>
      </c>
      <c r="U58" s="6"/>
      <c r="V58" s="6"/>
      <c r="W58" s="6"/>
      <c r="X58" s="6"/>
      <c r="Y58" s="6"/>
      <c r="Z58" s="7" t="s">
        <v>375</v>
      </c>
      <c r="AA58" s="6" t="s">
        <v>144</v>
      </c>
      <c r="AB58" s="6" t="s">
        <v>169</v>
      </c>
      <c r="AC58" s="6">
        <v>1</v>
      </c>
      <c r="AD58" s="6"/>
      <c r="AE58" s="6"/>
      <c r="AF58" s="6"/>
      <c r="AG58" s="6">
        <v>1</v>
      </c>
      <c r="AH58" s="6"/>
      <c r="AI58" s="6"/>
      <c r="AJ58" s="6"/>
      <c r="AK58" s="7" t="s">
        <v>376</v>
      </c>
      <c r="AL58" s="6" t="s">
        <v>67</v>
      </c>
      <c r="AM58" s="6" t="s">
        <v>68</v>
      </c>
      <c r="AN58" s="6">
        <v>1</v>
      </c>
      <c r="AO58" s="6"/>
      <c r="AP58" s="6"/>
      <c r="AQ58" s="6"/>
      <c r="AR58" s="6"/>
      <c r="AS58" s="6"/>
      <c r="AT58" s="6"/>
      <c r="AU58" s="6"/>
      <c r="AV58" s="6"/>
      <c r="AW58" s="6"/>
      <c r="AX58" s="6">
        <v>1928</v>
      </c>
      <c r="AY58" s="6">
        <f t="shared" si="2"/>
        <v>34</v>
      </c>
      <c r="AZ58" s="6">
        <f t="shared" si="3"/>
        <v>30</v>
      </c>
      <c r="BA58" s="8" t="s">
        <v>71</v>
      </c>
      <c r="BB58" s="8" t="s">
        <v>60</v>
      </c>
      <c r="BC58" s="8" t="s">
        <v>377</v>
      </c>
      <c r="BD58" s="6" t="s">
        <v>378</v>
      </c>
      <c r="BE58" s="6"/>
      <c r="BF58" s="6"/>
      <c r="BG58" s="6"/>
      <c r="BH58" s="6"/>
      <c r="BI58" s="6"/>
      <c r="BJ58" s="6"/>
      <c r="BK58" s="6"/>
    </row>
    <row r="59" spans="1:63" ht="12" customHeight="1" x14ac:dyDescent="0.2">
      <c r="A59" s="6" t="s">
        <v>61</v>
      </c>
      <c r="B59" s="6" t="s">
        <v>379</v>
      </c>
      <c r="C59" s="6" t="s">
        <v>380</v>
      </c>
      <c r="D59" s="6" t="s">
        <v>163</v>
      </c>
      <c r="E59" s="6" t="s">
        <v>164</v>
      </c>
      <c r="F59" s="6"/>
      <c r="G59" s="6"/>
      <c r="H59" s="6"/>
      <c r="I59" s="6"/>
      <c r="J59" s="6"/>
      <c r="K59" s="6"/>
      <c r="L59" s="6"/>
      <c r="M59" s="6">
        <v>1963</v>
      </c>
      <c r="N59" s="6">
        <v>1965</v>
      </c>
      <c r="O59" s="6" t="s">
        <v>369</v>
      </c>
      <c r="P59" s="10" t="s">
        <v>166</v>
      </c>
      <c r="Q59" s="10" t="s">
        <v>167</v>
      </c>
      <c r="R59" s="10" t="s">
        <v>166</v>
      </c>
      <c r="S59" s="6" t="s">
        <v>96</v>
      </c>
      <c r="T59" s="6">
        <v>1</v>
      </c>
      <c r="U59" s="6">
        <v>1</v>
      </c>
      <c r="V59" s="6"/>
      <c r="W59" s="6"/>
      <c r="X59" s="6"/>
      <c r="Y59" s="6"/>
      <c r="Z59" s="7" t="s">
        <v>381</v>
      </c>
      <c r="AA59" s="6" t="s">
        <v>67</v>
      </c>
      <c r="AB59" s="6" t="s">
        <v>68</v>
      </c>
      <c r="AC59" s="6">
        <v>1</v>
      </c>
      <c r="AD59" s="6"/>
      <c r="AE59" s="6"/>
      <c r="AF59" s="6"/>
      <c r="AG59" s="6"/>
      <c r="AH59" s="6"/>
      <c r="AI59" s="6"/>
      <c r="AJ59" s="6"/>
      <c r="AK59" s="7" t="s">
        <v>382</v>
      </c>
      <c r="AL59" s="6" t="s">
        <v>225</v>
      </c>
      <c r="AM59" s="6" t="s">
        <v>322</v>
      </c>
      <c r="AN59" s="6">
        <v>1</v>
      </c>
      <c r="AO59" s="6"/>
      <c r="AP59" s="6"/>
      <c r="AQ59" s="6">
        <v>1</v>
      </c>
      <c r="AR59" s="6"/>
      <c r="AS59" s="6"/>
      <c r="AT59" s="6"/>
      <c r="AU59" s="6"/>
      <c r="AV59" s="6"/>
      <c r="AW59" s="6" t="s">
        <v>117</v>
      </c>
      <c r="AX59" s="6">
        <v>1915</v>
      </c>
      <c r="AY59" s="6">
        <f t="shared" si="2"/>
        <v>48</v>
      </c>
      <c r="AZ59" s="6">
        <f t="shared" si="3"/>
        <v>50</v>
      </c>
      <c r="BA59" s="8" t="s">
        <v>71</v>
      </c>
      <c r="BB59" s="6"/>
      <c r="BC59" s="6"/>
      <c r="BD59" s="6"/>
      <c r="BE59" s="6"/>
      <c r="BF59" s="6"/>
      <c r="BG59" s="6"/>
      <c r="BH59" s="6"/>
      <c r="BI59" s="6"/>
      <c r="BJ59" s="6"/>
      <c r="BK59" s="6"/>
    </row>
    <row r="60" spans="1:63" ht="12" customHeight="1" x14ac:dyDescent="0.2">
      <c r="A60" s="6" t="s">
        <v>383</v>
      </c>
      <c r="B60" s="6" t="s">
        <v>384</v>
      </c>
      <c r="C60" s="6" t="s">
        <v>385</v>
      </c>
      <c r="D60" s="6" t="s">
        <v>52</v>
      </c>
      <c r="E60" s="6" t="s">
        <v>203</v>
      </c>
      <c r="F60" s="6"/>
      <c r="G60" s="6"/>
      <c r="H60" s="6"/>
      <c r="I60" s="6"/>
      <c r="J60" s="6"/>
      <c r="K60" s="6"/>
      <c r="L60" s="6"/>
      <c r="M60" s="6">
        <v>1964</v>
      </c>
      <c r="N60" s="6">
        <v>1973</v>
      </c>
      <c r="O60" s="6"/>
      <c r="P60" s="6" t="s">
        <v>95</v>
      </c>
      <c r="Q60" s="6" t="s">
        <v>55</v>
      </c>
      <c r="R60" s="6">
        <v>1</v>
      </c>
      <c r="S60" s="6" t="s">
        <v>81</v>
      </c>
      <c r="T60" s="6">
        <v>1</v>
      </c>
      <c r="U60" s="6"/>
      <c r="V60" s="6"/>
      <c r="W60" s="6"/>
      <c r="X60" s="6"/>
      <c r="Y60" s="6"/>
      <c r="Z60" s="7" t="s">
        <v>386</v>
      </c>
      <c r="AA60" s="6" t="s">
        <v>67</v>
      </c>
      <c r="AB60" s="6" t="s">
        <v>84</v>
      </c>
      <c r="AC60" s="6">
        <v>1</v>
      </c>
      <c r="AD60" s="6"/>
      <c r="AE60" s="6"/>
      <c r="AF60" s="6">
        <v>1</v>
      </c>
      <c r="AG60" s="6"/>
      <c r="AH60" s="6"/>
      <c r="AI60" s="6"/>
      <c r="AJ60" s="6"/>
      <c r="AK60" s="7" t="s">
        <v>387</v>
      </c>
      <c r="AL60" s="6" t="s">
        <v>58</v>
      </c>
      <c r="AM60" s="6" t="s">
        <v>58</v>
      </c>
      <c r="AN60" s="6"/>
      <c r="AO60" s="6"/>
      <c r="AP60" s="6"/>
      <c r="AQ60" s="6"/>
      <c r="AR60" s="6"/>
      <c r="AS60" s="6"/>
      <c r="AT60" s="6">
        <v>1</v>
      </c>
      <c r="AU60" s="6"/>
      <c r="AV60" s="6"/>
      <c r="AW60" s="6"/>
      <c r="AX60" s="6">
        <v>1920</v>
      </c>
      <c r="AY60" s="6">
        <f t="shared" si="2"/>
        <v>44</v>
      </c>
      <c r="AZ60" s="6">
        <f t="shared" si="3"/>
        <v>40</v>
      </c>
      <c r="BA60" s="8" t="s">
        <v>60</v>
      </c>
      <c r="BB60" s="8" t="s">
        <v>71</v>
      </c>
      <c r="BC60" s="6"/>
      <c r="BD60" s="6" t="s">
        <v>388</v>
      </c>
      <c r="BE60" s="6"/>
      <c r="BF60" s="6"/>
      <c r="BG60" s="6"/>
      <c r="BH60" s="6"/>
      <c r="BI60" s="6"/>
      <c r="BJ60" s="6"/>
      <c r="BK60" s="6"/>
    </row>
    <row r="61" spans="1:63" s="12" customFormat="1" ht="12" customHeight="1" x14ac:dyDescent="0.2">
      <c r="A61" s="6" t="s">
        <v>92</v>
      </c>
      <c r="B61" s="6" t="s">
        <v>332</v>
      </c>
      <c r="C61" s="6" t="s">
        <v>389</v>
      </c>
      <c r="D61" s="6" t="s">
        <v>52</v>
      </c>
      <c r="E61" s="6"/>
      <c r="F61" s="6"/>
      <c r="G61" s="6"/>
      <c r="H61" s="6"/>
      <c r="I61" s="6"/>
      <c r="J61" s="6"/>
      <c r="K61" s="6"/>
      <c r="L61" s="6"/>
      <c r="M61" s="6">
        <v>1964</v>
      </c>
      <c r="N61" s="6">
        <v>1967</v>
      </c>
      <c r="O61" s="6"/>
      <c r="P61" s="6" t="s">
        <v>65</v>
      </c>
      <c r="Q61" s="6" t="s">
        <v>55</v>
      </c>
      <c r="R61" s="6">
        <v>4</v>
      </c>
      <c r="S61" s="6" t="s">
        <v>81</v>
      </c>
      <c r="T61" s="6">
        <v>1</v>
      </c>
      <c r="U61" s="6"/>
      <c r="V61" s="6"/>
      <c r="W61" s="6"/>
      <c r="X61" s="6"/>
      <c r="Y61" s="6"/>
      <c r="Z61" s="7" t="s">
        <v>390</v>
      </c>
      <c r="AA61" s="6" t="s">
        <v>67</v>
      </c>
      <c r="AB61" s="6" t="s">
        <v>267</v>
      </c>
      <c r="AC61" s="6">
        <v>1</v>
      </c>
      <c r="AD61" s="6">
        <v>1</v>
      </c>
      <c r="AE61" s="6"/>
      <c r="AF61" s="6"/>
      <c r="AG61" s="6"/>
      <c r="AH61" s="6"/>
      <c r="AI61" s="6"/>
      <c r="AJ61" s="6"/>
      <c r="AK61" s="7" t="s">
        <v>391</v>
      </c>
      <c r="AL61" s="6" t="s">
        <v>225</v>
      </c>
      <c r="AM61" s="6" t="s">
        <v>225</v>
      </c>
      <c r="AN61" s="6"/>
      <c r="AO61" s="6"/>
      <c r="AP61" s="6"/>
      <c r="AQ61" s="6">
        <v>1</v>
      </c>
      <c r="AR61" s="6"/>
      <c r="AS61" s="6"/>
      <c r="AT61" s="6"/>
      <c r="AU61" s="6"/>
      <c r="AV61" s="6"/>
      <c r="AW61" s="6" t="s">
        <v>392</v>
      </c>
      <c r="AX61" s="6">
        <v>1928</v>
      </c>
      <c r="AY61" s="6">
        <f t="shared" si="2"/>
        <v>36</v>
      </c>
      <c r="AZ61" s="6">
        <f t="shared" si="3"/>
        <v>40</v>
      </c>
      <c r="BA61" s="8" t="s">
        <v>71</v>
      </c>
      <c r="BB61" s="8" t="s">
        <v>60</v>
      </c>
      <c r="BC61" s="6"/>
      <c r="BD61" s="6" t="s">
        <v>393</v>
      </c>
      <c r="BE61" s="6"/>
      <c r="BF61" s="6"/>
      <c r="BG61" s="6"/>
      <c r="BH61" s="6"/>
      <c r="BI61" s="6"/>
      <c r="BJ61" s="6"/>
      <c r="BK61" s="6"/>
    </row>
    <row r="62" spans="1:63" ht="12" customHeight="1" x14ac:dyDescent="0.2">
      <c r="A62" s="6" t="s">
        <v>394</v>
      </c>
      <c r="B62" s="6" t="s">
        <v>132</v>
      </c>
      <c r="C62" s="6" t="s">
        <v>395</v>
      </c>
      <c r="D62" s="6" t="s">
        <v>163</v>
      </c>
      <c r="E62" s="6" t="s">
        <v>203</v>
      </c>
      <c r="F62" s="6"/>
      <c r="G62" s="6"/>
      <c r="H62" s="6"/>
      <c r="I62" s="6"/>
      <c r="J62" s="6"/>
      <c r="K62" s="6"/>
      <c r="L62" s="6"/>
      <c r="M62" s="6">
        <v>1965</v>
      </c>
      <c r="N62" s="6">
        <v>1968</v>
      </c>
      <c r="O62" s="6" t="s">
        <v>396</v>
      </c>
      <c r="P62" s="10" t="s">
        <v>166</v>
      </c>
      <c r="Q62" s="10" t="s">
        <v>167</v>
      </c>
      <c r="R62" s="10" t="s">
        <v>166</v>
      </c>
      <c r="S62" s="6" t="s">
        <v>397</v>
      </c>
      <c r="T62" s="6">
        <v>1</v>
      </c>
      <c r="U62" s="6"/>
      <c r="V62" s="6">
        <v>1</v>
      </c>
      <c r="W62" s="6"/>
      <c r="X62" s="6">
        <v>1</v>
      </c>
      <c r="Y62" s="6"/>
      <c r="Z62" s="7" t="s">
        <v>398</v>
      </c>
      <c r="AA62" s="6" t="s">
        <v>123</v>
      </c>
      <c r="AB62" s="6" t="s">
        <v>123</v>
      </c>
      <c r="AC62" s="6"/>
      <c r="AD62" s="6"/>
      <c r="AE62" s="6"/>
      <c r="AF62" s="6"/>
      <c r="AG62" s="6"/>
      <c r="AH62" s="6"/>
      <c r="AI62" s="6">
        <v>1</v>
      </c>
      <c r="AJ62" s="6"/>
      <c r="AK62" s="7" t="s">
        <v>398</v>
      </c>
      <c r="AL62" s="6" t="s">
        <v>123</v>
      </c>
      <c r="AM62" s="6" t="s">
        <v>123</v>
      </c>
      <c r="AN62" s="6"/>
      <c r="AO62" s="6"/>
      <c r="AP62" s="6"/>
      <c r="AQ62" s="6"/>
      <c r="AR62" s="6"/>
      <c r="AS62" s="6">
        <v>1</v>
      </c>
      <c r="AT62" s="6"/>
      <c r="AU62" s="6"/>
      <c r="AV62" s="6"/>
      <c r="AW62" s="6"/>
      <c r="AX62" s="6">
        <v>1921</v>
      </c>
      <c r="AY62" s="6">
        <f t="shared" si="2"/>
        <v>44</v>
      </c>
      <c r="AZ62" s="6">
        <f t="shared" si="3"/>
        <v>40</v>
      </c>
      <c r="BA62" s="8" t="s">
        <v>372</v>
      </c>
      <c r="BB62" s="6"/>
      <c r="BC62" s="6"/>
      <c r="BD62" s="6"/>
      <c r="BE62" s="6"/>
      <c r="BF62" s="6"/>
      <c r="BG62" s="6"/>
      <c r="BH62" s="6"/>
      <c r="BI62" s="6"/>
      <c r="BJ62" s="6"/>
      <c r="BK62" s="6"/>
    </row>
    <row r="63" spans="1:63" s="12" customFormat="1" ht="12" customHeight="1" x14ac:dyDescent="0.2">
      <c r="A63" s="6" t="s">
        <v>209</v>
      </c>
      <c r="B63" s="6" t="s">
        <v>210</v>
      </c>
      <c r="C63" s="6" t="s">
        <v>399</v>
      </c>
      <c r="D63" s="6" t="s">
        <v>52</v>
      </c>
      <c r="E63" s="6"/>
      <c r="F63" s="6"/>
      <c r="G63" s="6"/>
      <c r="H63" s="6"/>
      <c r="I63" s="6"/>
      <c r="J63" s="6"/>
      <c r="K63" s="6"/>
      <c r="L63" s="6"/>
      <c r="M63" s="6">
        <v>1967</v>
      </c>
      <c r="N63" s="6">
        <v>1969</v>
      </c>
      <c r="O63" s="6"/>
      <c r="P63" s="6" t="s">
        <v>65</v>
      </c>
      <c r="Q63" s="6" t="s">
        <v>55</v>
      </c>
      <c r="R63" s="6">
        <v>4</v>
      </c>
      <c r="S63" s="6" t="s">
        <v>96</v>
      </c>
      <c r="T63" s="6">
        <v>1</v>
      </c>
      <c r="U63" s="6">
        <v>1</v>
      </c>
      <c r="V63" s="6"/>
      <c r="W63" s="6"/>
      <c r="X63" s="6"/>
      <c r="Y63" s="6"/>
      <c r="Z63" s="7" t="s">
        <v>400</v>
      </c>
      <c r="AA63" s="6" t="s">
        <v>225</v>
      </c>
      <c r="AB63" s="6" t="s">
        <v>225</v>
      </c>
      <c r="AC63" s="6"/>
      <c r="AD63" s="6"/>
      <c r="AE63" s="6"/>
      <c r="AF63" s="6">
        <v>1</v>
      </c>
      <c r="AG63" s="6"/>
      <c r="AH63" s="6"/>
      <c r="AI63" s="6"/>
      <c r="AJ63" s="6"/>
      <c r="AK63" s="7" t="s">
        <v>117</v>
      </c>
      <c r="AL63" s="6" t="s">
        <v>117</v>
      </c>
      <c r="AM63" s="6" t="s">
        <v>117</v>
      </c>
      <c r="AN63" s="6"/>
      <c r="AO63" s="6"/>
      <c r="AP63" s="6"/>
      <c r="AQ63" s="6"/>
      <c r="AR63" s="6"/>
      <c r="AS63" s="6"/>
      <c r="AT63" s="6"/>
      <c r="AU63" s="6">
        <v>1</v>
      </c>
      <c r="AV63" s="6"/>
      <c r="AW63" s="6"/>
      <c r="AX63" s="6">
        <v>1928</v>
      </c>
      <c r="AY63" s="6">
        <f t="shared" si="2"/>
        <v>39</v>
      </c>
      <c r="AZ63" s="6">
        <f t="shared" si="3"/>
        <v>40</v>
      </c>
      <c r="BA63" s="8" t="s">
        <v>216</v>
      </c>
      <c r="BB63" s="8" t="s">
        <v>401</v>
      </c>
      <c r="BC63" s="6"/>
      <c r="BD63" s="6"/>
      <c r="BE63" s="6"/>
      <c r="BF63" s="6"/>
      <c r="BG63" s="6"/>
      <c r="BH63" s="6"/>
      <c r="BI63" s="6"/>
      <c r="BJ63" s="6"/>
      <c r="BK63" s="6"/>
    </row>
    <row r="64" spans="1:63" ht="12" customHeight="1" x14ac:dyDescent="0.2">
      <c r="A64" s="6" t="s">
        <v>402</v>
      </c>
      <c r="B64" s="6"/>
      <c r="C64" s="6" t="s">
        <v>403</v>
      </c>
      <c r="D64" s="6" t="s">
        <v>163</v>
      </c>
      <c r="E64" s="6" t="s">
        <v>203</v>
      </c>
      <c r="F64" s="6"/>
      <c r="G64" s="6"/>
      <c r="H64" s="6"/>
      <c r="I64" s="6"/>
      <c r="J64" s="6"/>
      <c r="K64" s="6"/>
      <c r="L64" s="6"/>
      <c r="M64" s="6">
        <v>1968</v>
      </c>
      <c r="N64" s="6">
        <v>1969</v>
      </c>
      <c r="O64" s="6" t="s">
        <v>396</v>
      </c>
      <c r="P64" s="10" t="s">
        <v>166</v>
      </c>
      <c r="Q64" s="10" t="s">
        <v>167</v>
      </c>
      <c r="R64" s="10" t="s">
        <v>166</v>
      </c>
      <c r="S64" s="6" t="s">
        <v>81</v>
      </c>
      <c r="T64" s="6">
        <v>1</v>
      </c>
      <c r="U64" s="6"/>
      <c r="V64" s="6"/>
      <c r="W64" s="6"/>
      <c r="X64" s="6"/>
      <c r="Y64" s="6"/>
      <c r="Z64" s="7" t="s">
        <v>404</v>
      </c>
      <c r="AA64" s="6" t="s">
        <v>67</v>
      </c>
      <c r="AB64" s="6" t="s">
        <v>169</v>
      </c>
      <c r="AC64" s="6">
        <v>1</v>
      </c>
      <c r="AD64" s="6"/>
      <c r="AE64" s="6"/>
      <c r="AF64" s="6"/>
      <c r="AG64" s="6">
        <v>1</v>
      </c>
      <c r="AH64" s="6"/>
      <c r="AI64" s="6"/>
      <c r="AJ64" s="6"/>
      <c r="AK64" s="7" t="s">
        <v>405</v>
      </c>
      <c r="AL64" s="6" t="s">
        <v>225</v>
      </c>
      <c r="AM64" s="6" t="s">
        <v>225</v>
      </c>
      <c r="AN64" s="6"/>
      <c r="AO64" s="6"/>
      <c r="AP64" s="6"/>
      <c r="AQ64" s="6">
        <v>1</v>
      </c>
      <c r="AR64" s="6"/>
      <c r="AS64" s="6"/>
      <c r="AT64" s="6"/>
      <c r="AU64" s="6"/>
      <c r="AV64" s="6"/>
      <c r="AW64" s="6" t="s">
        <v>85</v>
      </c>
      <c r="AX64" s="6">
        <v>1924</v>
      </c>
      <c r="AY64" s="6">
        <f t="shared" si="2"/>
        <v>44</v>
      </c>
      <c r="AZ64" s="6">
        <f t="shared" si="3"/>
        <v>40</v>
      </c>
      <c r="BA64" s="8" t="s">
        <v>406</v>
      </c>
      <c r="BB64" s="6"/>
      <c r="BC64" s="6"/>
      <c r="BD64" s="6"/>
      <c r="BE64" s="6"/>
      <c r="BF64" s="6"/>
      <c r="BG64" s="6"/>
      <c r="BH64" s="6"/>
      <c r="BI64" s="6"/>
      <c r="BJ64" s="6"/>
      <c r="BK64" s="6"/>
    </row>
    <row r="65" spans="1:56" s="16" customFormat="1" ht="12" customHeight="1" x14ac:dyDescent="0.2">
      <c r="A65" s="16" t="s">
        <v>407</v>
      </c>
      <c r="B65" s="16" t="s">
        <v>139</v>
      </c>
      <c r="C65" s="16" t="s">
        <v>408</v>
      </c>
      <c r="D65" s="16" t="s">
        <v>163</v>
      </c>
      <c r="E65" s="16" t="s">
        <v>203</v>
      </c>
      <c r="F65" s="16" t="s">
        <v>203</v>
      </c>
      <c r="G65" s="16" t="s">
        <v>203</v>
      </c>
      <c r="H65" s="16" t="s">
        <v>896</v>
      </c>
      <c r="I65" s="16">
        <v>21</v>
      </c>
      <c r="J65" s="16" t="s">
        <v>898</v>
      </c>
      <c r="K65" s="20" t="s">
        <v>897</v>
      </c>
      <c r="L65" s="20" t="s">
        <v>65</v>
      </c>
      <c r="M65" s="16">
        <v>1969</v>
      </c>
      <c r="N65" s="16">
        <v>1972</v>
      </c>
      <c r="O65" s="16" t="s">
        <v>409</v>
      </c>
      <c r="P65" s="17" t="s">
        <v>166</v>
      </c>
      <c r="Q65" s="17" t="s">
        <v>167</v>
      </c>
      <c r="R65" s="17" t="s">
        <v>166</v>
      </c>
      <c r="S65" s="16" t="s">
        <v>96</v>
      </c>
      <c r="T65" s="16">
        <v>1</v>
      </c>
      <c r="U65" s="16">
        <v>1</v>
      </c>
      <c r="Z65" s="18" t="s">
        <v>410</v>
      </c>
      <c r="AA65" s="16" t="s">
        <v>225</v>
      </c>
      <c r="AB65" s="16" t="s">
        <v>225</v>
      </c>
      <c r="AF65" s="17">
        <v>1</v>
      </c>
      <c r="AK65" s="18" t="s">
        <v>411</v>
      </c>
      <c r="AL65" s="16" t="s">
        <v>67</v>
      </c>
      <c r="AM65" s="16" t="s">
        <v>68</v>
      </c>
      <c r="AN65" s="16">
        <v>1</v>
      </c>
      <c r="AX65" s="16">
        <v>1918</v>
      </c>
      <c r="AY65" s="16">
        <f t="shared" si="2"/>
        <v>51</v>
      </c>
      <c r="AZ65" s="16">
        <f t="shared" si="3"/>
        <v>50</v>
      </c>
      <c r="BA65" s="19" t="s">
        <v>372</v>
      </c>
    </row>
    <row r="66" spans="1:56" s="16" customFormat="1" ht="12" customHeight="1" x14ac:dyDescent="0.2">
      <c r="A66" s="16" t="s">
        <v>412</v>
      </c>
      <c r="B66" s="16" t="s">
        <v>139</v>
      </c>
      <c r="C66" s="16" t="s">
        <v>413</v>
      </c>
      <c r="D66" s="16" t="s">
        <v>64</v>
      </c>
      <c r="E66" s="16" t="s">
        <v>203</v>
      </c>
      <c r="F66" s="16" t="s">
        <v>203</v>
      </c>
      <c r="G66" s="16" t="s">
        <v>203</v>
      </c>
      <c r="H66" s="16" t="s">
        <v>899</v>
      </c>
      <c r="I66" s="16">
        <v>105</v>
      </c>
      <c r="J66" s="16">
        <v>105</v>
      </c>
      <c r="K66" s="20" t="s">
        <v>900</v>
      </c>
      <c r="L66" s="20" t="s">
        <v>65</v>
      </c>
      <c r="M66" s="16">
        <v>1969</v>
      </c>
      <c r="N66" s="16">
        <v>1970</v>
      </c>
      <c r="P66" s="16" t="s">
        <v>95</v>
      </c>
      <c r="Q66" s="16" t="s">
        <v>55</v>
      </c>
      <c r="R66" s="16">
        <v>4</v>
      </c>
      <c r="S66" s="16" t="s">
        <v>96</v>
      </c>
      <c r="T66" s="16">
        <v>1</v>
      </c>
      <c r="U66" s="16">
        <v>1</v>
      </c>
      <c r="Z66" s="18" t="s">
        <v>414</v>
      </c>
      <c r="AA66" s="16" t="s">
        <v>67</v>
      </c>
      <c r="AB66" s="16" t="s">
        <v>98</v>
      </c>
      <c r="AC66" s="16">
        <v>1</v>
      </c>
      <c r="AE66" s="16">
        <v>1</v>
      </c>
      <c r="AK66" s="18" t="s">
        <v>415</v>
      </c>
      <c r="AL66" s="16" t="s">
        <v>67</v>
      </c>
      <c r="AM66" s="16" t="s">
        <v>68</v>
      </c>
      <c r="AN66" s="16">
        <v>1</v>
      </c>
      <c r="AX66" s="16">
        <v>1917</v>
      </c>
      <c r="AY66" s="16">
        <f t="shared" si="2"/>
        <v>52</v>
      </c>
      <c r="AZ66" s="16">
        <f t="shared" si="3"/>
        <v>50</v>
      </c>
      <c r="BA66" s="19" t="s">
        <v>71</v>
      </c>
    </row>
    <row r="67" spans="1:56" s="16" customFormat="1" ht="12" customHeight="1" x14ac:dyDescent="0.2">
      <c r="A67" s="16" t="s">
        <v>416</v>
      </c>
      <c r="B67" s="16" t="s">
        <v>417</v>
      </c>
      <c r="C67" s="16" t="s">
        <v>418</v>
      </c>
      <c r="D67" s="16" t="s">
        <v>52</v>
      </c>
      <c r="E67" s="16" t="s">
        <v>203</v>
      </c>
      <c r="F67" s="16" t="s">
        <v>53</v>
      </c>
      <c r="G67" s="16" t="s">
        <v>877</v>
      </c>
      <c r="H67" s="16" t="s">
        <v>902</v>
      </c>
      <c r="I67" s="16">
        <v>90</v>
      </c>
      <c r="J67" s="16">
        <v>90</v>
      </c>
      <c r="K67" s="20" t="s">
        <v>901</v>
      </c>
      <c r="L67" s="20" t="s">
        <v>65</v>
      </c>
      <c r="M67" s="16">
        <v>1970</v>
      </c>
      <c r="N67" s="16">
        <v>1973</v>
      </c>
      <c r="P67" s="16" t="s">
        <v>95</v>
      </c>
      <c r="Q67" s="16" t="s">
        <v>55</v>
      </c>
      <c r="R67" s="16">
        <v>5</v>
      </c>
      <c r="S67" s="16" t="s">
        <v>81</v>
      </c>
      <c r="T67" s="16">
        <v>1</v>
      </c>
      <c r="Z67" s="18" t="s">
        <v>419</v>
      </c>
      <c r="AA67" s="16" t="s">
        <v>67</v>
      </c>
      <c r="AB67" s="16" t="s">
        <v>70</v>
      </c>
      <c r="AE67" s="16">
        <v>1</v>
      </c>
      <c r="AK67" s="18" t="s">
        <v>420</v>
      </c>
      <c r="AL67" s="16" t="s">
        <v>58</v>
      </c>
      <c r="AM67" s="16" t="s">
        <v>58</v>
      </c>
      <c r="AT67" s="16">
        <v>1</v>
      </c>
      <c r="AX67" s="16">
        <v>1918</v>
      </c>
      <c r="AY67" s="16">
        <f t="shared" si="2"/>
        <v>52</v>
      </c>
      <c r="AZ67" s="16">
        <f t="shared" si="3"/>
        <v>50</v>
      </c>
      <c r="BA67" s="19" t="s">
        <v>71</v>
      </c>
      <c r="BB67" s="19" t="s">
        <v>72</v>
      </c>
    </row>
    <row r="68" spans="1:56" s="16" customFormat="1" ht="12" customHeight="1" x14ac:dyDescent="0.2">
      <c r="A68" s="16" t="s">
        <v>421</v>
      </c>
      <c r="B68" s="16" t="s">
        <v>139</v>
      </c>
      <c r="C68" s="16" t="s">
        <v>422</v>
      </c>
      <c r="D68" s="16" t="s">
        <v>300</v>
      </c>
      <c r="E68" s="16" t="s">
        <v>203</v>
      </c>
      <c r="F68" s="16" t="s">
        <v>203</v>
      </c>
      <c r="G68" s="16" t="s">
        <v>203</v>
      </c>
      <c r="H68" s="20" t="s">
        <v>904</v>
      </c>
      <c r="I68" s="20">
        <v>105</v>
      </c>
      <c r="J68" s="16">
        <v>105</v>
      </c>
      <c r="K68" s="20" t="s">
        <v>903</v>
      </c>
      <c r="L68" s="20" t="s">
        <v>65</v>
      </c>
      <c r="M68" s="16">
        <v>1970</v>
      </c>
      <c r="N68" s="16">
        <v>1973</v>
      </c>
      <c r="P68" s="16" t="s">
        <v>95</v>
      </c>
      <c r="Q68" s="16" t="s">
        <v>55</v>
      </c>
      <c r="R68" s="16">
        <v>4</v>
      </c>
      <c r="S68" s="16" t="s">
        <v>81</v>
      </c>
      <c r="T68" s="16">
        <v>1</v>
      </c>
      <c r="Z68" s="18" t="s">
        <v>423</v>
      </c>
      <c r="AA68" s="16" t="s">
        <v>225</v>
      </c>
      <c r="AB68" s="16" t="s">
        <v>225</v>
      </c>
      <c r="AF68" s="16">
        <v>1</v>
      </c>
      <c r="AK68" s="18" t="s">
        <v>424</v>
      </c>
      <c r="AL68" s="16" t="s">
        <v>225</v>
      </c>
      <c r="AM68" s="16" t="s">
        <v>225</v>
      </c>
      <c r="AQ68" s="16">
        <v>1</v>
      </c>
      <c r="AW68" s="16" t="s">
        <v>425</v>
      </c>
      <c r="AX68" s="16">
        <v>1919</v>
      </c>
      <c r="AY68" s="16">
        <f t="shared" si="2"/>
        <v>51</v>
      </c>
      <c r="AZ68" s="16">
        <f t="shared" si="3"/>
        <v>50</v>
      </c>
      <c r="BA68" s="19" t="s">
        <v>71</v>
      </c>
      <c r="BB68" s="19" t="s">
        <v>60</v>
      </c>
      <c r="BC68" s="19" t="s">
        <v>331</v>
      </c>
      <c r="BD68" s="16" t="s">
        <v>426</v>
      </c>
    </row>
    <row r="69" spans="1:56" s="16" customFormat="1" ht="12" customHeight="1" x14ac:dyDescent="0.2">
      <c r="A69" s="16" t="s">
        <v>427</v>
      </c>
      <c r="B69" s="16" t="s">
        <v>87</v>
      </c>
      <c r="C69" s="16" t="s">
        <v>428</v>
      </c>
      <c r="D69" s="16" t="s">
        <v>163</v>
      </c>
      <c r="E69" s="16" t="s">
        <v>203</v>
      </c>
      <c r="F69" s="16" t="s">
        <v>203</v>
      </c>
      <c r="G69" s="16" t="s">
        <v>203</v>
      </c>
      <c r="H69" s="20" t="s">
        <v>906</v>
      </c>
      <c r="I69" s="20">
        <v>95</v>
      </c>
      <c r="J69" s="16">
        <v>95</v>
      </c>
      <c r="K69" s="20" t="s">
        <v>905</v>
      </c>
      <c r="L69" s="20" t="s">
        <v>65</v>
      </c>
      <c r="M69" s="16">
        <v>1972</v>
      </c>
      <c r="N69" s="16">
        <v>1976</v>
      </c>
      <c r="O69" s="16" t="s">
        <v>409</v>
      </c>
      <c r="P69" s="17" t="s">
        <v>166</v>
      </c>
      <c r="Q69" s="17" t="s">
        <v>167</v>
      </c>
      <c r="R69" s="17" t="s">
        <v>166</v>
      </c>
      <c r="S69" s="16" t="s">
        <v>306</v>
      </c>
      <c r="T69" s="16">
        <v>1</v>
      </c>
      <c r="V69" s="16">
        <v>1</v>
      </c>
      <c r="Z69" s="18" t="s">
        <v>429</v>
      </c>
      <c r="AA69" s="16" t="s">
        <v>67</v>
      </c>
      <c r="AB69" s="16" t="s">
        <v>430</v>
      </c>
      <c r="AC69" s="16">
        <v>1</v>
      </c>
      <c r="AI69" s="16">
        <v>1</v>
      </c>
      <c r="AK69" s="18" t="s">
        <v>431</v>
      </c>
      <c r="AL69" s="16" t="s">
        <v>123</v>
      </c>
      <c r="AM69" s="16" t="s">
        <v>123</v>
      </c>
      <c r="AS69" s="16">
        <v>1</v>
      </c>
      <c r="AX69" s="16">
        <v>1935</v>
      </c>
      <c r="AY69" s="16">
        <f t="shared" si="2"/>
        <v>37</v>
      </c>
      <c r="AZ69" s="16">
        <f t="shared" si="3"/>
        <v>40</v>
      </c>
      <c r="BA69" s="19" t="s">
        <v>71</v>
      </c>
    </row>
    <row r="70" spans="1:56" s="16" customFormat="1" ht="12" customHeight="1" x14ac:dyDescent="0.2">
      <c r="A70" s="16" t="s">
        <v>432</v>
      </c>
      <c r="B70" s="16" t="s">
        <v>100</v>
      </c>
      <c r="C70" s="16" t="s">
        <v>433</v>
      </c>
      <c r="D70" s="16" t="s">
        <v>163</v>
      </c>
      <c r="E70" s="16" t="s">
        <v>434</v>
      </c>
      <c r="F70" s="16" t="s">
        <v>166</v>
      </c>
      <c r="G70" s="16" t="s">
        <v>166</v>
      </c>
      <c r="H70" s="16" t="s">
        <v>166</v>
      </c>
      <c r="I70" s="16" t="s">
        <v>166</v>
      </c>
      <c r="J70" s="16" t="s">
        <v>166</v>
      </c>
      <c r="K70" s="16" t="s">
        <v>166</v>
      </c>
      <c r="L70" s="20" t="s">
        <v>65</v>
      </c>
      <c r="M70" s="16">
        <v>1972</v>
      </c>
      <c r="N70" s="16">
        <v>1972</v>
      </c>
      <c r="O70" s="16" t="s">
        <v>297</v>
      </c>
      <c r="P70" s="17" t="s">
        <v>166</v>
      </c>
      <c r="Q70" s="17" t="s">
        <v>167</v>
      </c>
      <c r="R70" s="17" t="s">
        <v>166</v>
      </c>
      <c r="S70" s="16" t="s">
        <v>96</v>
      </c>
      <c r="T70" s="16">
        <v>1</v>
      </c>
      <c r="U70" s="16">
        <v>1</v>
      </c>
      <c r="Z70" s="18" t="s">
        <v>435</v>
      </c>
      <c r="AA70" s="16" t="s">
        <v>67</v>
      </c>
      <c r="AB70" s="16" t="s">
        <v>322</v>
      </c>
      <c r="AC70" s="16">
        <v>1</v>
      </c>
      <c r="AF70" s="16">
        <v>1</v>
      </c>
      <c r="AK70" s="18" t="s">
        <v>436</v>
      </c>
      <c r="AL70" s="16" t="s">
        <v>225</v>
      </c>
      <c r="AM70" s="16" t="s">
        <v>225</v>
      </c>
      <c r="AQ70" s="16">
        <v>1</v>
      </c>
      <c r="AW70" s="16" t="s">
        <v>437</v>
      </c>
      <c r="AX70" s="16">
        <v>1929</v>
      </c>
      <c r="AY70" s="16">
        <f t="shared" si="2"/>
        <v>43</v>
      </c>
      <c r="AZ70" s="16">
        <f t="shared" si="3"/>
        <v>40</v>
      </c>
      <c r="BA70" s="19" t="s">
        <v>216</v>
      </c>
      <c r="BB70" s="19" t="s">
        <v>438</v>
      </c>
      <c r="BD70" s="16" t="s">
        <v>439</v>
      </c>
    </row>
    <row r="71" spans="1:56" s="16" customFormat="1" ht="12" customHeight="1" x14ac:dyDescent="0.2">
      <c r="A71" s="16" t="s">
        <v>440</v>
      </c>
      <c r="B71" s="16" t="s">
        <v>295</v>
      </c>
      <c r="C71" s="16" t="s">
        <v>441</v>
      </c>
      <c r="D71" s="16" t="s">
        <v>300</v>
      </c>
      <c r="E71" s="16" t="s">
        <v>203</v>
      </c>
      <c r="F71" s="16" t="s">
        <v>53</v>
      </c>
      <c r="G71" s="16" t="s">
        <v>203</v>
      </c>
      <c r="H71" s="16" t="s">
        <v>908</v>
      </c>
      <c r="I71" s="16">
        <v>122</v>
      </c>
      <c r="J71" s="16">
        <v>122</v>
      </c>
      <c r="K71" s="20" t="s">
        <v>907</v>
      </c>
      <c r="L71" s="20" t="s">
        <v>65</v>
      </c>
      <c r="M71" s="16">
        <v>1973</v>
      </c>
      <c r="N71" s="16">
        <v>1975</v>
      </c>
      <c r="P71" s="16" t="s">
        <v>95</v>
      </c>
      <c r="Q71" s="16" t="s">
        <v>55</v>
      </c>
      <c r="R71" s="16">
        <v>4</v>
      </c>
      <c r="S71" s="16" t="s">
        <v>81</v>
      </c>
      <c r="T71" s="16">
        <v>1</v>
      </c>
      <c r="Z71" s="18" t="s">
        <v>442</v>
      </c>
      <c r="AA71" s="16" t="s">
        <v>67</v>
      </c>
      <c r="AB71" s="16" t="s">
        <v>68</v>
      </c>
      <c r="AC71" s="16">
        <v>1</v>
      </c>
      <c r="AK71" s="18" t="s">
        <v>443</v>
      </c>
      <c r="AL71" s="16" t="s">
        <v>58</v>
      </c>
      <c r="AM71" s="16" t="s">
        <v>58</v>
      </c>
      <c r="AT71" s="16">
        <v>1</v>
      </c>
      <c r="AX71" s="16">
        <v>1936</v>
      </c>
      <c r="AY71" s="16">
        <f t="shared" si="2"/>
        <v>37</v>
      </c>
      <c r="AZ71" s="16">
        <f t="shared" si="3"/>
        <v>40</v>
      </c>
      <c r="BA71" s="19" t="s">
        <v>71</v>
      </c>
      <c r="BB71" s="19" t="s">
        <v>60</v>
      </c>
    </row>
    <row r="72" spans="1:56" s="16" customFormat="1" ht="12" customHeight="1" x14ac:dyDescent="0.2">
      <c r="A72" s="16" t="s">
        <v>444</v>
      </c>
      <c r="B72" s="16" t="s">
        <v>445</v>
      </c>
      <c r="C72" s="16" t="s">
        <v>446</v>
      </c>
      <c r="D72" s="16" t="s">
        <v>52</v>
      </c>
      <c r="E72" s="16" t="s">
        <v>203</v>
      </c>
      <c r="F72" s="16" t="s">
        <v>203</v>
      </c>
      <c r="G72" s="16" t="s">
        <v>203</v>
      </c>
      <c r="H72" s="20" t="s">
        <v>909</v>
      </c>
      <c r="I72" s="20">
        <v>90</v>
      </c>
      <c r="J72" s="16">
        <v>90</v>
      </c>
      <c r="K72" s="20" t="s">
        <v>910</v>
      </c>
      <c r="L72" s="20" t="s">
        <v>65</v>
      </c>
      <c r="M72" s="16">
        <v>1973</v>
      </c>
      <c r="N72" s="16">
        <v>1979</v>
      </c>
      <c r="P72" s="16" t="s">
        <v>265</v>
      </c>
      <c r="Q72" s="16" t="s">
        <v>55</v>
      </c>
      <c r="R72" s="16">
        <v>1</v>
      </c>
      <c r="S72" s="16" t="s">
        <v>306</v>
      </c>
      <c r="T72" s="16">
        <v>1</v>
      </c>
      <c r="V72" s="16">
        <v>1</v>
      </c>
      <c r="Z72" s="18" t="s">
        <v>447</v>
      </c>
      <c r="AA72" s="16" t="s">
        <v>67</v>
      </c>
      <c r="AB72" s="16" t="s">
        <v>68</v>
      </c>
      <c r="AC72" s="16">
        <v>1</v>
      </c>
      <c r="AK72" s="18" t="s">
        <v>448</v>
      </c>
      <c r="AL72" s="16" t="s">
        <v>67</v>
      </c>
      <c r="AM72" s="16" t="s">
        <v>68</v>
      </c>
      <c r="AN72" s="16">
        <v>1</v>
      </c>
      <c r="AX72" s="16">
        <v>1936</v>
      </c>
      <c r="AY72" s="16">
        <f t="shared" si="2"/>
        <v>37</v>
      </c>
      <c r="AZ72" s="16">
        <f t="shared" si="3"/>
        <v>40</v>
      </c>
      <c r="BA72" s="19" t="s">
        <v>449</v>
      </c>
      <c r="BB72" s="19" t="s">
        <v>112</v>
      </c>
      <c r="BD72" s="16" t="s">
        <v>450</v>
      </c>
    </row>
    <row r="73" spans="1:56" s="16" customFormat="1" ht="12" customHeight="1" x14ac:dyDescent="0.2">
      <c r="A73" s="16" t="s">
        <v>451</v>
      </c>
      <c r="B73" s="16" t="s">
        <v>62</v>
      </c>
      <c r="C73" s="16" t="s">
        <v>114</v>
      </c>
      <c r="D73" s="16" t="s">
        <v>52</v>
      </c>
      <c r="E73" s="16" t="s">
        <v>203</v>
      </c>
      <c r="F73" s="16" t="s">
        <v>203</v>
      </c>
      <c r="G73" s="16" t="s">
        <v>833</v>
      </c>
      <c r="H73" s="20" t="s">
        <v>912</v>
      </c>
      <c r="I73" s="20">
        <v>75</v>
      </c>
      <c r="J73" s="24">
        <v>75</v>
      </c>
      <c r="K73" s="25" t="s">
        <v>911</v>
      </c>
      <c r="L73" s="25" t="s">
        <v>65</v>
      </c>
      <c r="M73" s="16">
        <v>1973</v>
      </c>
      <c r="N73" s="16">
        <v>1975</v>
      </c>
      <c r="P73" s="16" t="s">
        <v>65</v>
      </c>
      <c r="Q73" s="16" t="s">
        <v>55</v>
      </c>
      <c r="R73" s="16">
        <v>3</v>
      </c>
      <c r="S73" s="16" t="s">
        <v>452</v>
      </c>
      <c r="T73" s="16">
        <v>1</v>
      </c>
      <c r="U73" s="16">
        <v>1</v>
      </c>
      <c r="Z73" s="18" t="s">
        <v>453</v>
      </c>
      <c r="AA73" s="16" t="s">
        <v>117</v>
      </c>
      <c r="AB73" s="16" t="s">
        <v>117</v>
      </c>
      <c r="AJ73" s="16">
        <v>1</v>
      </c>
      <c r="AK73" s="18" t="s">
        <v>453</v>
      </c>
      <c r="AL73" s="16" t="s">
        <v>117</v>
      </c>
      <c r="AM73" s="16" t="s">
        <v>117</v>
      </c>
      <c r="AU73" s="16">
        <v>1</v>
      </c>
      <c r="AX73" s="16">
        <v>1919</v>
      </c>
      <c r="AY73" s="16">
        <f t="shared" si="2"/>
        <v>54</v>
      </c>
      <c r="AZ73" s="16">
        <f t="shared" si="3"/>
        <v>50</v>
      </c>
      <c r="BA73" s="19" t="s">
        <v>438</v>
      </c>
    </row>
    <row r="74" spans="1:56" s="16" customFormat="1" ht="12" customHeight="1" x14ac:dyDescent="0.2">
      <c r="A74" s="16" t="s">
        <v>279</v>
      </c>
      <c r="B74" s="16" t="s">
        <v>295</v>
      </c>
      <c r="C74" s="16" t="s">
        <v>454</v>
      </c>
      <c r="D74" s="16" t="s">
        <v>52</v>
      </c>
      <c r="E74" s="16" t="s">
        <v>203</v>
      </c>
      <c r="F74" s="16" t="s">
        <v>203</v>
      </c>
      <c r="G74" s="16" t="s">
        <v>833</v>
      </c>
      <c r="H74" s="20" t="s">
        <v>913</v>
      </c>
      <c r="I74" s="20">
        <v>50</v>
      </c>
      <c r="J74" s="26">
        <v>50</v>
      </c>
      <c r="K74" s="27" t="s">
        <v>914</v>
      </c>
      <c r="L74" s="27" t="s">
        <v>65</v>
      </c>
      <c r="M74" s="16">
        <v>1974</v>
      </c>
      <c r="N74" s="16">
        <v>1976</v>
      </c>
      <c r="P74" s="16" t="s">
        <v>95</v>
      </c>
      <c r="Q74" s="16" t="s">
        <v>55</v>
      </c>
      <c r="R74" s="16">
        <v>5</v>
      </c>
      <c r="S74" s="16" t="s">
        <v>306</v>
      </c>
      <c r="T74" s="16">
        <v>1</v>
      </c>
      <c r="V74" s="16">
        <v>1</v>
      </c>
      <c r="Z74" s="18" t="s">
        <v>455</v>
      </c>
      <c r="AA74" s="16" t="s">
        <v>225</v>
      </c>
      <c r="AB74" s="16" t="s">
        <v>225</v>
      </c>
      <c r="AF74" s="16">
        <v>1</v>
      </c>
      <c r="AK74" s="18" t="s">
        <v>456</v>
      </c>
      <c r="AL74" s="16" t="s">
        <v>225</v>
      </c>
      <c r="AM74" s="16" t="s">
        <v>225</v>
      </c>
      <c r="AQ74" s="16">
        <v>1</v>
      </c>
      <c r="AW74" s="16" t="s">
        <v>457</v>
      </c>
      <c r="AX74" s="20">
        <v>1936</v>
      </c>
      <c r="AY74" s="16">
        <f t="shared" si="2"/>
        <v>38</v>
      </c>
      <c r="AZ74" s="16">
        <f t="shared" si="3"/>
        <v>40</v>
      </c>
      <c r="BA74" s="19" t="s">
        <v>262</v>
      </c>
    </row>
    <row r="75" spans="1:56" s="12" customFormat="1" ht="12" customHeight="1" x14ac:dyDescent="0.2">
      <c r="A75" s="12" t="s">
        <v>394</v>
      </c>
      <c r="B75" s="12" t="s">
        <v>458</v>
      </c>
      <c r="C75" s="12" t="s">
        <v>459</v>
      </c>
      <c r="D75" s="12" t="s">
        <v>163</v>
      </c>
      <c r="E75" s="12" t="s">
        <v>164</v>
      </c>
      <c r="L75" s="12" t="s">
        <v>65</v>
      </c>
      <c r="M75" s="12">
        <v>1976</v>
      </c>
      <c r="N75" s="12">
        <v>1977</v>
      </c>
      <c r="O75" s="12" t="s">
        <v>460</v>
      </c>
      <c r="P75" s="13" t="s">
        <v>166</v>
      </c>
      <c r="Q75" s="13" t="s">
        <v>167</v>
      </c>
      <c r="R75" s="13" t="s">
        <v>166</v>
      </c>
      <c r="S75" s="12" t="s">
        <v>81</v>
      </c>
      <c r="T75" s="12">
        <v>1</v>
      </c>
      <c r="Z75" s="14" t="s">
        <v>461</v>
      </c>
      <c r="AA75" s="12" t="s">
        <v>123</v>
      </c>
      <c r="AB75" s="12" t="s">
        <v>462</v>
      </c>
      <c r="AD75" s="12">
        <v>1</v>
      </c>
      <c r="AI75" s="12">
        <v>1</v>
      </c>
      <c r="AK75" s="14" t="s">
        <v>225</v>
      </c>
      <c r="AL75" s="12" t="s">
        <v>225</v>
      </c>
      <c r="AM75" s="12" t="s">
        <v>225</v>
      </c>
      <c r="AQ75" s="12">
        <v>1</v>
      </c>
      <c r="AW75" s="12" t="s">
        <v>463</v>
      </c>
      <c r="AX75" s="12">
        <v>1934</v>
      </c>
      <c r="AY75" s="12">
        <f t="shared" ref="AY75:AY107" si="6">IF(M75-AX75 &lt; 100, M75-AX75, "NA")</f>
        <v>42</v>
      </c>
      <c r="AZ75" s="12">
        <f t="shared" ref="AZ75:AZ107" si="7">ROUND(AY75, -1)</f>
        <v>40</v>
      </c>
      <c r="BA75" s="15" t="s">
        <v>216</v>
      </c>
      <c r="BB75" s="15" t="s">
        <v>464</v>
      </c>
    </row>
    <row r="76" spans="1:56" s="16" customFormat="1" ht="12" customHeight="1" x14ac:dyDescent="0.2">
      <c r="A76" s="16" t="s">
        <v>416</v>
      </c>
      <c r="B76" s="16" t="s">
        <v>295</v>
      </c>
      <c r="C76" s="16" t="s">
        <v>465</v>
      </c>
      <c r="D76" s="16" t="s">
        <v>357</v>
      </c>
      <c r="E76" s="16" t="s">
        <v>203</v>
      </c>
      <c r="F76" s="16" t="s">
        <v>53</v>
      </c>
      <c r="G76" s="16" t="s">
        <v>203</v>
      </c>
      <c r="H76" s="16" t="s">
        <v>915</v>
      </c>
      <c r="I76" s="16">
        <v>10</v>
      </c>
      <c r="J76" s="16">
        <v>10</v>
      </c>
      <c r="K76" s="20" t="s">
        <v>916</v>
      </c>
      <c r="L76" s="40" t="s">
        <v>65</v>
      </c>
      <c r="M76" s="16">
        <v>1976</v>
      </c>
      <c r="N76" s="16">
        <v>1983</v>
      </c>
      <c r="P76" s="16" t="s">
        <v>95</v>
      </c>
      <c r="Q76" s="16" t="s">
        <v>55</v>
      </c>
      <c r="R76" s="16">
        <v>4</v>
      </c>
      <c r="S76" s="16" t="s">
        <v>306</v>
      </c>
      <c r="T76" s="16">
        <v>1</v>
      </c>
      <c r="V76" s="16">
        <v>1</v>
      </c>
      <c r="Z76" s="18" t="s">
        <v>466</v>
      </c>
      <c r="AA76" s="16" t="s">
        <v>67</v>
      </c>
      <c r="AB76" s="16" t="s">
        <v>68</v>
      </c>
      <c r="AC76" s="16">
        <v>1</v>
      </c>
      <c r="AK76" s="18" t="s">
        <v>467</v>
      </c>
      <c r="AL76" s="16" t="s">
        <v>225</v>
      </c>
      <c r="AM76" s="16" t="s">
        <v>225</v>
      </c>
      <c r="AQ76" s="16">
        <v>1</v>
      </c>
      <c r="AW76" s="16" t="s">
        <v>468</v>
      </c>
      <c r="AX76" s="16">
        <v>1944</v>
      </c>
      <c r="AY76" s="16">
        <f t="shared" si="6"/>
        <v>32</v>
      </c>
      <c r="AZ76" s="16">
        <f t="shared" si="7"/>
        <v>30</v>
      </c>
      <c r="BA76" s="19" t="s">
        <v>71</v>
      </c>
      <c r="BB76" s="19" t="s">
        <v>469</v>
      </c>
      <c r="BC76" s="19" t="s">
        <v>145</v>
      </c>
      <c r="BD76" s="16" t="s">
        <v>470</v>
      </c>
    </row>
    <row r="77" spans="1:56" s="16" customFormat="1" ht="12" customHeight="1" x14ac:dyDescent="0.2">
      <c r="A77" s="16" t="s">
        <v>471</v>
      </c>
      <c r="B77" s="16" t="s">
        <v>62</v>
      </c>
      <c r="C77" s="16" t="s">
        <v>472</v>
      </c>
      <c r="D77" s="16" t="s">
        <v>919</v>
      </c>
      <c r="E77" s="16" t="s">
        <v>203</v>
      </c>
      <c r="F77" s="16" t="s">
        <v>203</v>
      </c>
      <c r="G77" s="16" t="s">
        <v>203</v>
      </c>
      <c r="H77" s="20" t="s">
        <v>917</v>
      </c>
      <c r="I77" s="20">
        <v>105</v>
      </c>
      <c r="J77" s="16">
        <v>105</v>
      </c>
      <c r="K77" s="20" t="s">
        <v>918</v>
      </c>
      <c r="L77" s="40" t="s">
        <v>65</v>
      </c>
      <c r="M77" s="16">
        <v>1976</v>
      </c>
      <c r="N77" s="16">
        <v>1977</v>
      </c>
      <c r="P77" s="16" t="s">
        <v>95</v>
      </c>
      <c r="Q77" s="16" t="s">
        <v>55</v>
      </c>
      <c r="R77" s="16">
        <v>3</v>
      </c>
      <c r="S77" s="16" t="s">
        <v>96</v>
      </c>
      <c r="T77" s="16">
        <v>1</v>
      </c>
      <c r="U77" s="16">
        <v>1</v>
      </c>
      <c r="Z77" s="18" t="s">
        <v>473</v>
      </c>
      <c r="AA77" s="16" t="s">
        <v>67</v>
      </c>
      <c r="AB77" s="16" t="s">
        <v>68</v>
      </c>
      <c r="AC77" s="16">
        <v>1</v>
      </c>
      <c r="AK77" s="18" t="s">
        <v>474</v>
      </c>
      <c r="AL77" s="16" t="s">
        <v>225</v>
      </c>
      <c r="AM77" s="16" t="s">
        <v>475</v>
      </c>
      <c r="AQ77" s="16">
        <v>1</v>
      </c>
      <c r="AT77" s="16">
        <v>1</v>
      </c>
      <c r="AW77" s="16" t="s">
        <v>476</v>
      </c>
      <c r="AX77" s="16">
        <v>1942</v>
      </c>
      <c r="AY77" s="16">
        <f t="shared" si="6"/>
        <v>34</v>
      </c>
      <c r="AZ77" s="16">
        <f t="shared" si="7"/>
        <v>30</v>
      </c>
      <c r="BA77" s="19" t="s">
        <v>71</v>
      </c>
      <c r="BB77" s="19" t="s">
        <v>216</v>
      </c>
      <c r="BC77" s="19" t="s">
        <v>438</v>
      </c>
      <c r="BD77" s="16" t="s">
        <v>477</v>
      </c>
    </row>
    <row r="78" spans="1:56" s="16" customFormat="1" ht="12" customHeight="1" x14ac:dyDescent="0.2">
      <c r="A78" s="16" t="s">
        <v>478</v>
      </c>
      <c r="C78" s="16" t="s">
        <v>479</v>
      </c>
      <c r="D78" s="16" t="s">
        <v>64</v>
      </c>
      <c r="E78" s="16" t="s">
        <v>203</v>
      </c>
      <c r="F78" s="16" t="s">
        <v>203</v>
      </c>
      <c r="G78" s="16" t="s">
        <v>203</v>
      </c>
      <c r="H78" s="20" t="s">
        <v>920</v>
      </c>
      <c r="I78" s="20">
        <v>43</v>
      </c>
      <c r="J78" s="16" t="s">
        <v>921</v>
      </c>
      <c r="K78" s="20" t="s">
        <v>922</v>
      </c>
      <c r="L78" s="40" t="s">
        <v>65</v>
      </c>
      <c r="M78" s="16">
        <v>1977</v>
      </c>
      <c r="N78" s="16">
        <v>1984</v>
      </c>
      <c r="P78" s="16" t="s">
        <v>65</v>
      </c>
      <c r="Q78" s="16" t="s">
        <v>55</v>
      </c>
      <c r="R78" s="16">
        <v>5</v>
      </c>
      <c r="S78" s="16" t="s">
        <v>306</v>
      </c>
      <c r="T78" s="16">
        <v>1</v>
      </c>
      <c r="V78" s="16">
        <v>1</v>
      </c>
      <c r="Z78" s="18" t="s">
        <v>480</v>
      </c>
      <c r="AA78" s="16" t="s">
        <v>67</v>
      </c>
      <c r="AB78" s="16" t="s">
        <v>68</v>
      </c>
      <c r="AC78" s="16">
        <v>1</v>
      </c>
      <c r="AK78" s="18" t="s">
        <v>481</v>
      </c>
      <c r="AL78" s="16" t="s">
        <v>123</v>
      </c>
      <c r="AM78" s="16" t="s">
        <v>123</v>
      </c>
      <c r="AS78" s="16">
        <v>1</v>
      </c>
      <c r="AX78" s="16">
        <v>1933</v>
      </c>
      <c r="AY78" s="16">
        <f t="shared" si="6"/>
        <v>44</v>
      </c>
      <c r="AZ78" s="16">
        <f t="shared" si="7"/>
        <v>40</v>
      </c>
      <c r="BA78" s="19" t="s">
        <v>71</v>
      </c>
      <c r="BB78" s="19" t="s">
        <v>216</v>
      </c>
      <c r="BC78" s="19" t="s">
        <v>331</v>
      </c>
      <c r="BD78" s="16" t="s">
        <v>482</v>
      </c>
    </row>
    <row r="79" spans="1:56" s="16" customFormat="1" ht="12" customHeight="1" x14ac:dyDescent="0.2">
      <c r="A79" s="16" t="s">
        <v>92</v>
      </c>
      <c r="B79" s="16" t="s">
        <v>228</v>
      </c>
      <c r="C79" s="16" t="s">
        <v>483</v>
      </c>
      <c r="D79" s="16" t="s">
        <v>163</v>
      </c>
      <c r="E79" s="16" t="s">
        <v>203</v>
      </c>
      <c r="F79" s="16" t="s">
        <v>203</v>
      </c>
      <c r="G79" s="16" t="s">
        <v>203</v>
      </c>
      <c r="H79" s="20" t="s">
        <v>923</v>
      </c>
      <c r="I79" s="20">
        <v>130</v>
      </c>
      <c r="J79" s="16">
        <v>130</v>
      </c>
      <c r="K79" s="20" t="s">
        <v>924</v>
      </c>
      <c r="L79" s="40" t="s">
        <v>65</v>
      </c>
      <c r="M79" s="16">
        <v>1977</v>
      </c>
      <c r="N79" s="16">
        <v>1979</v>
      </c>
      <c r="O79" s="16" t="s">
        <v>484</v>
      </c>
      <c r="P79" s="17" t="s">
        <v>166</v>
      </c>
      <c r="Q79" s="17" t="s">
        <v>167</v>
      </c>
      <c r="R79" s="17" t="s">
        <v>166</v>
      </c>
      <c r="S79" s="16" t="s">
        <v>96</v>
      </c>
      <c r="T79" s="16">
        <v>1</v>
      </c>
      <c r="U79" s="16">
        <v>1</v>
      </c>
      <c r="Z79" s="18" t="s">
        <v>485</v>
      </c>
      <c r="AA79" s="16" t="s">
        <v>67</v>
      </c>
      <c r="AB79" s="16" t="s">
        <v>84</v>
      </c>
      <c r="AC79" s="16">
        <v>1</v>
      </c>
      <c r="AF79" s="16">
        <v>1</v>
      </c>
      <c r="AK79" s="18" t="s">
        <v>486</v>
      </c>
      <c r="AL79" s="16" t="s">
        <v>225</v>
      </c>
      <c r="AM79" s="16" t="s">
        <v>225</v>
      </c>
      <c r="AQ79" s="16">
        <v>1</v>
      </c>
      <c r="AW79" s="16" t="s">
        <v>487</v>
      </c>
      <c r="AX79" s="16">
        <v>1939</v>
      </c>
      <c r="AY79" s="16">
        <f t="shared" si="6"/>
        <v>38</v>
      </c>
      <c r="AZ79" s="16">
        <f t="shared" si="7"/>
        <v>40</v>
      </c>
      <c r="BA79" s="19" t="s">
        <v>71</v>
      </c>
      <c r="BB79" s="19" t="s">
        <v>216</v>
      </c>
    </row>
    <row r="80" spans="1:56" s="16" customFormat="1" ht="12" customHeight="1" x14ac:dyDescent="0.2">
      <c r="A80" s="16" t="s">
        <v>220</v>
      </c>
      <c r="C80" s="16" t="s">
        <v>488</v>
      </c>
      <c r="D80" s="16" t="s">
        <v>52</v>
      </c>
      <c r="E80" s="16" t="s">
        <v>203</v>
      </c>
      <c r="F80" s="16" t="s">
        <v>203</v>
      </c>
      <c r="G80" s="16" t="s">
        <v>203</v>
      </c>
      <c r="H80" s="16" t="s">
        <v>830</v>
      </c>
      <c r="I80" s="16">
        <v>50</v>
      </c>
      <c r="J80" s="16">
        <v>50</v>
      </c>
      <c r="K80" s="16" t="s">
        <v>819</v>
      </c>
      <c r="L80" s="40" t="s">
        <v>65</v>
      </c>
      <c r="M80" s="16">
        <v>1978</v>
      </c>
      <c r="N80" s="16">
        <v>1981</v>
      </c>
      <c r="P80" s="16" t="s">
        <v>65</v>
      </c>
      <c r="Q80" s="16" t="s">
        <v>55</v>
      </c>
      <c r="R80" s="16">
        <v>3</v>
      </c>
      <c r="S80" s="16" t="s">
        <v>96</v>
      </c>
      <c r="T80" s="16">
        <v>1</v>
      </c>
      <c r="U80" s="16">
        <v>1</v>
      </c>
      <c r="Z80" s="18" t="s">
        <v>489</v>
      </c>
      <c r="AA80" s="16" t="s">
        <v>225</v>
      </c>
      <c r="AB80" s="16" t="s">
        <v>322</v>
      </c>
      <c r="AC80" s="16">
        <v>1</v>
      </c>
      <c r="AF80" s="17">
        <v>1</v>
      </c>
      <c r="AK80" s="18" t="s">
        <v>490</v>
      </c>
      <c r="AL80" s="16" t="s">
        <v>123</v>
      </c>
      <c r="AM80" s="16" t="s">
        <v>491</v>
      </c>
      <c r="AQ80" s="16">
        <v>1</v>
      </c>
      <c r="AS80" s="16">
        <v>1</v>
      </c>
      <c r="AW80" s="16" t="s">
        <v>238</v>
      </c>
      <c r="AX80" s="16">
        <v>1929</v>
      </c>
      <c r="AY80" s="16">
        <f t="shared" si="6"/>
        <v>49</v>
      </c>
      <c r="AZ80" s="16">
        <f t="shared" si="7"/>
        <v>50</v>
      </c>
      <c r="BA80" s="19" t="s">
        <v>60</v>
      </c>
      <c r="BB80" s="19" t="s">
        <v>71</v>
      </c>
      <c r="BC80" s="19" t="s">
        <v>492</v>
      </c>
    </row>
    <row r="81" spans="1:56" s="16" customFormat="1" ht="12" customHeight="1" x14ac:dyDescent="0.2">
      <c r="A81" s="16" t="s">
        <v>493</v>
      </c>
      <c r="B81" s="16" t="s">
        <v>494</v>
      </c>
      <c r="C81" s="16" t="s">
        <v>495</v>
      </c>
      <c r="D81" s="16" t="s">
        <v>52</v>
      </c>
      <c r="E81" s="16" t="s">
        <v>203</v>
      </c>
      <c r="F81" s="16" t="s">
        <v>203</v>
      </c>
      <c r="G81" s="16" t="s">
        <v>203</v>
      </c>
      <c r="H81" s="16" t="s">
        <v>830</v>
      </c>
      <c r="I81" s="16">
        <v>48</v>
      </c>
      <c r="J81" s="16">
        <v>48</v>
      </c>
      <c r="K81" s="20" t="s">
        <v>825</v>
      </c>
      <c r="L81" s="40" t="s">
        <v>65</v>
      </c>
      <c r="M81" s="16">
        <v>1979</v>
      </c>
      <c r="N81" s="16">
        <v>1988</v>
      </c>
      <c r="P81" s="16" t="s">
        <v>95</v>
      </c>
      <c r="Q81" s="16" t="s">
        <v>55</v>
      </c>
      <c r="R81" s="16">
        <v>1</v>
      </c>
      <c r="S81" s="16" t="s">
        <v>496</v>
      </c>
      <c r="T81" s="17">
        <v>1</v>
      </c>
      <c r="U81" s="17"/>
      <c r="V81" s="17">
        <v>1</v>
      </c>
      <c r="Y81" s="16">
        <v>1</v>
      </c>
      <c r="Z81" s="18" t="s">
        <v>497</v>
      </c>
      <c r="AA81" s="16" t="s">
        <v>67</v>
      </c>
      <c r="AB81" s="16" t="s">
        <v>68</v>
      </c>
      <c r="AC81" s="16">
        <v>1</v>
      </c>
      <c r="AK81" s="18" t="s">
        <v>498</v>
      </c>
      <c r="AL81" s="16" t="s">
        <v>225</v>
      </c>
      <c r="AM81" s="16" t="s">
        <v>225</v>
      </c>
      <c r="AQ81" s="16">
        <v>1</v>
      </c>
      <c r="AW81" s="16" t="s">
        <v>499</v>
      </c>
      <c r="AX81" s="16">
        <v>1937</v>
      </c>
      <c r="AY81" s="16">
        <f t="shared" si="6"/>
        <v>42</v>
      </c>
      <c r="AZ81" s="16">
        <f t="shared" si="7"/>
        <v>40</v>
      </c>
      <c r="BA81" s="19" t="s">
        <v>500</v>
      </c>
      <c r="BB81" s="19" t="s">
        <v>501</v>
      </c>
      <c r="BD81" s="16" t="s">
        <v>502</v>
      </c>
    </row>
    <row r="82" spans="1:56" s="16" customFormat="1" ht="12" customHeight="1" x14ac:dyDescent="0.2">
      <c r="A82" s="16" t="s">
        <v>503</v>
      </c>
      <c r="C82" s="16" t="s">
        <v>504</v>
      </c>
      <c r="D82" s="16" t="s">
        <v>163</v>
      </c>
      <c r="E82" s="16" t="s">
        <v>203</v>
      </c>
      <c r="F82" s="16" t="s">
        <v>203</v>
      </c>
      <c r="G82" s="16" t="s">
        <v>833</v>
      </c>
      <c r="H82" s="16" t="s">
        <v>831</v>
      </c>
      <c r="I82" s="16">
        <v>37</v>
      </c>
      <c r="J82" s="16" t="s">
        <v>925</v>
      </c>
      <c r="K82" s="20" t="s">
        <v>826</v>
      </c>
      <c r="L82" s="40" t="s">
        <v>65</v>
      </c>
      <c r="M82" s="16">
        <v>1979</v>
      </c>
      <c r="N82" s="16">
        <v>1981</v>
      </c>
      <c r="O82" s="16" t="s">
        <v>484</v>
      </c>
      <c r="P82" s="17" t="s">
        <v>166</v>
      </c>
      <c r="Q82" s="17" t="s">
        <v>167</v>
      </c>
      <c r="R82" s="17" t="s">
        <v>166</v>
      </c>
      <c r="S82" s="16" t="s">
        <v>96</v>
      </c>
      <c r="T82" s="16">
        <v>1</v>
      </c>
      <c r="U82" s="16">
        <v>1</v>
      </c>
      <c r="Z82" s="18" t="s">
        <v>505</v>
      </c>
      <c r="AA82" s="16" t="s">
        <v>225</v>
      </c>
      <c r="AB82" s="16" t="s">
        <v>225</v>
      </c>
      <c r="AF82" s="16">
        <v>1</v>
      </c>
      <c r="AK82" s="18" t="s">
        <v>506</v>
      </c>
      <c r="AL82" s="16" t="s">
        <v>225</v>
      </c>
      <c r="AM82" s="16" t="s">
        <v>475</v>
      </c>
      <c r="AQ82" s="16">
        <v>1</v>
      </c>
      <c r="AT82" s="16">
        <v>1</v>
      </c>
      <c r="AW82" s="16" t="s">
        <v>507</v>
      </c>
      <c r="AX82" s="20">
        <v>1937</v>
      </c>
      <c r="AY82" s="16">
        <f t="shared" si="6"/>
        <v>42</v>
      </c>
      <c r="AZ82" s="16">
        <f t="shared" si="7"/>
        <v>40</v>
      </c>
      <c r="BA82" s="19" t="s">
        <v>508</v>
      </c>
    </row>
    <row r="83" spans="1:56" s="16" customFormat="1" ht="12" customHeight="1" x14ac:dyDescent="0.2">
      <c r="A83" s="16" t="s">
        <v>61</v>
      </c>
      <c r="C83" s="16" t="s">
        <v>509</v>
      </c>
      <c r="D83" s="16" t="s">
        <v>163</v>
      </c>
      <c r="E83" s="16" t="s">
        <v>203</v>
      </c>
      <c r="F83" s="16" t="s">
        <v>203</v>
      </c>
      <c r="G83" s="16" t="s">
        <v>53</v>
      </c>
      <c r="H83" s="16" t="s">
        <v>832</v>
      </c>
      <c r="I83" s="16">
        <v>82</v>
      </c>
      <c r="J83" s="16">
        <v>82</v>
      </c>
      <c r="K83" s="16" t="s">
        <v>820</v>
      </c>
      <c r="L83" s="40" t="s">
        <v>95</v>
      </c>
      <c r="M83" s="16">
        <v>1981</v>
      </c>
      <c r="N83" s="16">
        <v>1983</v>
      </c>
      <c r="O83" s="16" t="s">
        <v>510</v>
      </c>
      <c r="P83" s="17" t="s">
        <v>166</v>
      </c>
      <c r="Q83" s="17" t="s">
        <v>167</v>
      </c>
      <c r="R83" s="17" t="s">
        <v>166</v>
      </c>
      <c r="S83" s="16" t="s">
        <v>96</v>
      </c>
      <c r="T83" s="16">
        <v>1</v>
      </c>
      <c r="U83" s="16">
        <v>1</v>
      </c>
      <c r="Z83" s="18" t="s">
        <v>511</v>
      </c>
      <c r="AA83" s="16" t="s">
        <v>123</v>
      </c>
      <c r="AB83" s="16" t="s">
        <v>123</v>
      </c>
      <c r="AI83" s="16">
        <v>1</v>
      </c>
      <c r="AK83" s="18" t="s">
        <v>512</v>
      </c>
      <c r="AL83" s="16" t="s">
        <v>123</v>
      </c>
      <c r="AM83" s="16" t="s">
        <v>123</v>
      </c>
      <c r="AS83" s="16">
        <v>1</v>
      </c>
      <c r="AX83" s="16">
        <v>1928</v>
      </c>
      <c r="AY83" s="16">
        <f t="shared" si="6"/>
        <v>53</v>
      </c>
      <c r="AZ83" s="16">
        <f t="shared" si="7"/>
        <v>50</v>
      </c>
      <c r="BA83" s="19" t="s">
        <v>216</v>
      </c>
    </row>
    <row r="84" spans="1:56" s="16" customFormat="1" ht="12" customHeight="1" x14ac:dyDescent="0.2">
      <c r="A84" s="16" t="s">
        <v>209</v>
      </c>
      <c r="B84" s="16" t="s">
        <v>201</v>
      </c>
      <c r="C84" s="16" t="s">
        <v>513</v>
      </c>
      <c r="D84" s="16" t="s">
        <v>300</v>
      </c>
      <c r="E84" s="16" t="s">
        <v>203</v>
      </c>
      <c r="F84" s="16" t="s">
        <v>203</v>
      </c>
      <c r="G84" s="16" t="s">
        <v>53</v>
      </c>
      <c r="H84" s="16" t="s">
        <v>832</v>
      </c>
      <c r="I84" s="16">
        <v>70</v>
      </c>
      <c r="J84" s="16">
        <v>70</v>
      </c>
      <c r="K84" s="20" t="s">
        <v>827</v>
      </c>
      <c r="L84" s="20" t="s">
        <v>95</v>
      </c>
      <c r="M84" s="16">
        <v>1981</v>
      </c>
      <c r="N84" s="16">
        <v>1985</v>
      </c>
      <c r="P84" s="16" t="s">
        <v>95</v>
      </c>
      <c r="Q84" s="16" t="s">
        <v>55</v>
      </c>
      <c r="R84" s="16">
        <v>2</v>
      </c>
      <c r="S84" s="16" t="s">
        <v>514</v>
      </c>
      <c r="W84" s="16">
        <v>1</v>
      </c>
      <c r="X84" s="16">
        <v>1</v>
      </c>
      <c r="Z84" s="18" t="s">
        <v>515</v>
      </c>
      <c r="AA84" s="16" t="s">
        <v>67</v>
      </c>
      <c r="AB84" s="16" t="s">
        <v>206</v>
      </c>
      <c r="AC84" s="16">
        <v>1</v>
      </c>
      <c r="AI84" s="16">
        <v>1</v>
      </c>
      <c r="AK84" s="18" t="s">
        <v>516</v>
      </c>
      <c r="AL84" s="16" t="s">
        <v>67</v>
      </c>
      <c r="AM84" s="16" t="s">
        <v>84</v>
      </c>
      <c r="AN84" s="16">
        <v>1</v>
      </c>
      <c r="AQ84" s="16">
        <v>1</v>
      </c>
      <c r="AW84" s="16" t="s">
        <v>517</v>
      </c>
      <c r="AX84" s="16">
        <v>1942</v>
      </c>
      <c r="AY84" s="16">
        <f t="shared" si="6"/>
        <v>39</v>
      </c>
      <c r="AZ84" s="16">
        <f t="shared" si="7"/>
        <v>40</v>
      </c>
      <c r="BA84" s="19" t="s">
        <v>518</v>
      </c>
      <c r="BB84" s="19" t="s">
        <v>216</v>
      </c>
      <c r="BC84" s="19" t="s">
        <v>71</v>
      </c>
      <c r="BD84" s="16" t="s">
        <v>519</v>
      </c>
    </row>
    <row r="85" spans="1:56" s="16" customFormat="1" ht="12" customHeight="1" x14ac:dyDescent="0.2">
      <c r="A85" s="16" t="s">
        <v>79</v>
      </c>
      <c r="B85" s="16" t="s">
        <v>139</v>
      </c>
      <c r="C85" s="16" t="s">
        <v>520</v>
      </c>
      <c r="D85" s="16" t="s">
        <v>52</v>
      </c>
      <c r="E85" s="16" t="s">
        <v>203</v>
      </c>
      <c r="F85" s="16" t="s">
        <v>53</v>
      </c>
      <c r="G85" s="16" t="s">
        <v>833</v>
      </c>
      <c r="H85" s="16" t="s">
        <v>834</v>
      </c>
      <c r="I85" s="16">
        <v>50</v>
      </c>
      <c r="J85" s="16">
        <v>50</v>
      </c>
      <c r="K85" s="20" t="s">
        <v>828</v>
      </c>
      <c r="L85" s="20" t="s">
        <v>95</v>
      </c>
      <c r="M85" s="16">
        <v>1982</v>
      </c>
      <c r="N85" s="16">
        <v>1985</v>
      </c>
      <c r="P85" s="16" t="s">
        <v>65</v>
      </c>
      <c r="Q85" s="16" t="s">
        <v>55</v>
      </c>
      <c r="R85" s="16">
        <v>3</v>
      </c>
      <c r="S85" s="16" t="s">
        <v>521</v>
      </c>
      <c r="W85" s="16">
        <v>1</v>
      </c>
      <c r="X85" s="16">
        <v>1</v>
      </c>
      <c r="Z85" s="18" t="s">
        <v>522</v>
      </c>
      <c r="AA85" s="16" t="s">
        <v>58</v>
      </c>
      <c r="AB85" s="16" t="s">
        <v>58</v>
      </c>
      <c r="AH85" s="16">
        <v>1</v>
      </c>
      <c r="AK85" s="18" t="s">
        <v>523</v>
      </c>
      <c r="AL85" s="16" t="s">
        <v>58</v>
      </c>
      <c r="AM85" s="16" t="s">
        <v>58</v>
      </c>
      <c r="AT85" s="16">
        <v>1</v>
      </c>
      <c r="AX85" s="20">
        <v>1938</v>
      </c>
      <c r="AY85" s="16">
        <f t="shared" si="6"/>
        <v>44</v>
      </c>
      <c r="AZ85" s="16">
        <f t="shared" si="7"/>
        <v>40</v>
      </c>
      <c r="BA85" s="19" t="s">
        <v>216</v>
      </c>
      <c r="BB85" s="19" t="s">
        <v>524</v>
      </c>
      <c r="BD85" s="16" t="s">
        <v>525</v>
      </c>
    </row>
    <row r="86" spans="1:56" s="12" customFormat="1" ht="12" customHeight="1" x14ac:dyDescent="0.2">
      <c r="A86" s="12" t="s">
        <v>62</v>
      </c>
      <c r="B86" s="12" t="s">
        <v>350</v>
      </c>
      <c r="C86" s="12" t="s">
        <v>526</v>
      </c>
      <c r="D86" s="12" t="s">
        <v>163</v>
      </c>
      <c r="E86" s="12" t="s">
        <v>164</v>
      </c>
      <c r="L86" s="12" t="s">
        <v>95</v>
      </c>
      <c r="M86" s="12">
        <v>1983</v>
      </c>
      <c r="N86" s="12">
        <v>1985</v>
      </c>
      <c r="O86" s="12" t="s">
        <v>510</v>
      </c>
      <c r="P86" s="13" t="s">
        <v>166</v>
      </c>
      <c r="Q86" s="13" t="s">
        <v>167</v>
      </c>
      <c r="R86" s="13" t="s">
        <v>166</v>
      </c>
      <c r="S86" s="12" t="s">
        <v>96</v>
      </c>
      <c r="T86" s="12">
        <v>1</v>
      </c>
      <c r="U86" s="12">
        <v>1</v>
      </c>
      <c r="Z86" s="14" t="s">
        <v>527</v>
      </c>
      <c r="AA86" s="12" t="s">
        <v>67</v>
      </c>
      <c r="AB86" s="12" t="s">
        <v>84</v>
      </c>
      <c r="AC86" s="12">
        <v>1</v>
      </c>
      <c r="AF86" s="12">
        <v>1</v>
      </c>
      <c r="AK86" s="14" t="s">
        <v>528</v>
      </c>
      <c r="AL86" s="12" t="s">
        <v>58</v>
      </c>
      <c r="AM86" s="12" t="s">
        <v>58</v>
      </c>
      <c r="AT86" s="12">
        <v>1</v>
      </c>
      <c r="AX86" s="12">
        <v>1940</v>
      </c>
      <c r="AY86" s="12">
        <f t="shared" si="6"/>
        <v>43</v>
      </c>
      <c r="AZ86" s="12">
        <f t="shared" si="7"/>
        <v>40</v>
      </c>
      <c r="BA86" s="15" t="s">
        <v>216</v>
      </c>
      <c r="BB86" s="15" t="s">
        <v>529</v>
      </c>
    </row>
    <row r="87" spans="1:56" s="16" customFormat="1" ht="12" customHeight="1" x14ac:dyDescent="0.2">
      <c r="A87" s="16" t="s">
        <v>530</v>
      </c>
      <c r="C87" s="16" t="s">
        <v>531</v>
      </c>
      <c r="D87" s="16" t="s">
        <v>357</v>
      </c>
      <c r="E87" s="16" t="s">
        <v>203</v>
      </c>
      <c r="F87" s="16" t="s">
        <v>53</v>
      </c>
      <c r="G87" s="16" t="s">
        <v>203</v>
      </c>
      <c r="H87" s="16" t="s">
        <v>838</v>
      </c>
      <c r="I87" s="16">
        <v>14</v>
      </c>
      <c r="J87" s="16">
        <v>14</v>
      </c>
      <c r="K87" s="20" t="s">
        <v>837</v>
      </c>
      <c r="L87" s="40" t="s">
        <v>95</v>
      </c>
      <c r="M87" s="16">
        <v>1983</v>
      </c>
      <c r="N87" s="16">
        <v>1990</v>
      </c>
      <c r="P87" s="16" t="s">
        <v>95</v>
      </c>
      <c r="Q87" s="16" t="s">
        <v>55</v>
      </c>
      <c r="R87" s="16">
        <v>4</v>
      </c>
      <c r="S87" s="16" t="s">
        <v>306</v>
      </c>
      <c r="T87" s="16">
        <v>1</v>
      </c>
      <c r="V87" s="16">
        <v>1</v>
      </c>
      <c r="Z87" s="18" t="s">
        <v>532</v>
      </c>
      <c r="AA87" s="16" t="s">
        <v>123</v>
      </c>
      <c r="AB87" s="16" t="s">
        <v>491</v>
      </c>
      <c r="AF87" s="16">
        <v>1</v>
      </c>
      <c r="AI87" s="16">
        <v>1</v>
      </c>
      <c r="AK87" s="18" t="s">
        <v>533</v>
      </c>
      <c r="AL87" s="16" t="s">
        <v>225</v>
      </c>
      <c r="AM87" s="16" t="s">
        <v>225</v>
      </c>
      <c r="AQ87" s="16">
        <v>1</v>
      </c>
      <c r="AW87" s="16" t="s">
        <v>534</v>
      </c>
      <c r="AX87" s="16">
        <v>1947</v>
      </c>
      <c r="AY87" s="16">
        <f t="shared" si="6"/>
        <v>36</v>
      </c>
      <c r="AZ87" s="16">
        <f t="shared" si="7"/>
        <v>40</v>
      </c>
      <c r="BA87" s="19" t="s">
        <v>71</v>
      </c>
    </row>
    <row r="88" spans="1:56" s="4" customFormat="1" ht="12" customHeight="1" x14ac:dyDescent="0.2">
      <c r="A88" s="4" t="s">
        <v>383</v>
      </c>
      <c r="B88" s="4" t="s">
        <v>193</v>
      </c>
      <c r="C88" s="4" t="s">
        <v>535</v>
      </c>
      <c r="D88" s="41" t="s">
        <v>52</v>
      </c>
      <c r="E88" s="4" t="s">
        <v>203</v>
      </c>
      <c r="F88" s="4" t="s">
        <v>203</v>
      </c>
      <c r="G88" s="4" t="s">
        <v>53</v>
      </c>
      <c r="H88" s="42" t="s">
        <v>957</v>
      </c>
      <c r="I88" s="42">
        <v>16</v>
      </c>
      <c r="J88" s="42" t="s">
        <v>958</v>
      </c>
      <c r="K88" s="42" t="s">
        <v>956</v>
      </c>
      <c r="L88" s="42" t="s">
        <v>95</v>
      </c>
      <c r="M88" s="4">
        <v>1984</v>
      </c>
      <c r="N88" s="4">
        <v>1991</v>
      </c>
      <c r="P88" s="4" t="s">
        <v>265</v>
      </c>
      <c r="Q88" s="41" t="s">
        <v>55</v>
      </c>
      <c r="R88" s="41">
        <v>5</v>
      </c>
      <c r="S88" s="4" t="s">
        <v>81</v>
      </c>
      <c r="T88" s="4">
        <v>1</v>
      </c>
      <c r="Z88" s="43" t="s">
        <v>536</v>
      </c>
      <c r="AA88" s="4" t="s">
        <v>67</v>
      </c>
      <c r="AB88" s="4" t="s">
        <v>142</v>
      </c>
      <c r="AC88" s="4">
        <v>1</v>
      </c>
      <c r="AD88" s="4">
        <v>1</v>
      </c>
      <c r="AK88" s="43" t="s">
        <v>980</v>
      </c>
      <c r="AL88" s="4" t="s">
        <v>67</v>
      </c>
      <c r="AM88" s="4" t="s">
        <v>142</v>
      </c>
      <c r="AN88" s="4">
        <v>1</v>
      </c>
      <c r="AO88" s="4">
        <v>1</v>
      </c>
      <c r="AX88" s="4">
        <v>1945</v>
      </c>
      <c r="AY88" s="4">
        <f t="shared" si="6"/>
        <v>39</v>
      </c>
      <c r="AZ88" s="4">
        <f t="shared" si="7"/>
        <v>40</v>
      </c>
      <c r="BA88" s="44" t="s">
        <v>539</v>
      </c>
      <c r="BB88" s="44" t="s">
        <v>540</v>
      </c>
    </row>
    <row r="89" spans="1:56" s="16" customFormat="1" ht="12" customHeight="1" x14ac:dyDescent="0.2">
      <c r="A89" s="16" t="s">
        <v>520</v>
      </c>
      <c r="B89" s="16" t="s">
        <v>228</v>
      </c>
      <c r="C89" s="16" t="s">
        <v>541</v>
      </c>
      <c r="D89" s="16" t="s">
        <v>163</v>
      </c>
      <c r="E89" s="16" t="s">
        <v>203</v>
      </c>
      <c r="F89" s="16" t="s">
        <v>203</v>
      </c>
      <c r="G89" s="16" t="s">
        <v>833</v>
      </c>
      <c r="H89" s="20" t="s">
        <v>841</v>
      </c>
      <c r="I89" s="20">
        <v>69</v>
      </c>
      <c r="J89" s="16" t="s">
        <v>926</v>
      </c>
      <c r="K89" s="20" t="s">
        <v>840</v>
      </c>
      <c r="L89" s="20" t="s">
        <v>95</v>
      </c>
      <c r="M89" s="16">
        <v>1985</v>
      </c>
      <c r="N89" s="16">
        <v>1986</v>
      </c>
      <c r="O89" s="16" t="s">
        <v>510</v>
      </c>
      <c r="P89" s="17" t="s">
        <v>166</v>
      </c>
      <c r="Q89" s="17" t="s">
        <v>167</v>
      </c>
      <c r="R89" s="17" t="s">
        <v>166</v>
      </c>
      <c r="S89" s="16" t="s">
        <v>542</v>
      </c>
      <c r="T89" s="16">
        <v>1</v>
      </c>
      <c r="V89" s="16">
        <v>1</v>
      </c>
      <c r="Y89" s="16">
        <v>1</v>
      </c>
      <c r="Z89" s="18" t="s">
        <v>543</v>
      </c>
      <c r="AA89" s="16" t="s">
        <v>67</v>
      </c>
      <c r="AB89" s="16" t="s">
        <v>206</v>
      </c>
      <c r="AC89" s="16">
        <v>1</v>
      </c>
      <c r="AI89" s="16">
        <v>1</v>
      </c>
      <c r="AK89" s="18" t="s">
        <v>544</v>
      </c>
      <c r="AL89" s="16" t="s">
        <v>67</v>
      </c>
      <c r="AM89" s="16" t="s">
        <v>68</v>
      </c>
      <c r="AN89" s="16">
        <v>1</v>
      </c>
      <c r="AX89" s="16">
        <v>1946</v>
      </c>
      <c r="AY89" s="16">
        <f t="shared" si="6"/>
        <v>39</v>
      </c>
      <c r="AZ89" s="16">
        <f t="shared" si="7"/>
        <v>40</v>
      </c>
      <c r="BA89" s="19" t="s">
        <v>372</v>
      </c>
    </row>
    <row r="90" spans="1:56" s="16" customFormat="1" ht="12" customHeight="1" x14ac:dyDescent="0.2">
      <c r="A90" s="16" t="s">
        <v>545</v>
      </c>
      <c r="C90" s="16" t="s">
        <v>546</v>
      </c>
      <c r="D90" s="16" t="s">
        <v>300</v>
      </c>
      <c r="E90" s="16" t="s">
        <v>203</v>
      </c>
      <c r="F90" s="16" t="s">
        <v>53</v>
      </c>
      <c r="G90" s="16" t="s">
        <v>833</v>
      </c>
      <c r="H90" s="20" t="s">
        <v>844</v>
      </c>
      <c r="I90" s="20">
        <v>15</v>
      </c>
      <c r="J90" s="20" t="s">
        <v>927</v>
      </c>
      <c r="K90" s="20" t="s">
        <v>842</v>
      </c>
      <c r="L90" s="40" t="s">
        <v>95</v>
      </c>
      <c r="M90" s="16">
        <v>1986</v>
      </c>
      <c r="N90" s="16">
        <v>1989</v>
      </c>
      <c r="P90" s="16" t="s">
        <v>95</v>
      </c>
      <c r="Q90" s="16" t="s">
        <v>55</v>
      </c>
      <c r="R90" s="16">
        <v>2</v>
      </c>
      <c r="S90" s="16" t="s">
        <v>96</v>
      </c>
      <c r="T90" s="16">
        <v>1</v>
      </c>
      <c r="U90" s="16">
        <v>1</v>
      </c>
      <c r="Z90" s="18" t="s">
        <v>547</v>
      </c>
      <c r="AA90" s="16" t="s">
        <v>67</v>
      </c>
      <c r="AB90" s="16" t="s">
        <v>84</v>
      </c>
      <c r="AC90" s="16">
        <v>1</v>
      </c>
      <c r="AF90" s="16">
        <v>1</v>
      </c>
      <c r="AK90" s="18" t="s">
        <v>548</v>
      </c>
      <c r="AL90" s="16" t="s">
        <v>123</v>
      </c>
      <c r="AM90" s="16" t="s">
        <v>549</v>
      </c>
      <c r="AS90" s="16">
        <v>1</v>
      </c>
      <c r="AT90" s="16">
        <v>1</v>
      </c>
      <c r="AX90" s="16">
        <v>1939</v>
      </c>
      <c r="AY90" s="16">
        <f t="shared" si="6"/>
        <v>47</v>
      </c>
      <c r="AZ90" s="16">
        <f t="shared" si="7"/>
        <v>50</v>
      </c>
      <c r="BA90" s="19" t="s">
        <v>71</v>
      </c>
      <c r="BB90" s="19" t="s">
        <v>550</v>
      </c>
      <c r="BC90" s="19" t="s">
        <v>438</v>
      </c>
    </row>
    <row r="91" spans="1:56" s="16" customFormat="1" ht="12" customHeight="1" x14ac:dyDescent="0.2">
      <c r="A91" s="16" t="s">
        <v>146</v>
      </c>
      <c r="C91" s="16" t="s">
        <v>551</v>
      </c>
      <c r="D91" s="16" t="s">
        <v>163</v>
      </c>
      <c r="E91" s="16" t="s">
        <v>203</v>
      </c>
      <c r="F91" s="16" t="s">
        <v>203</v>
      </c>
      <c r="G91" s="16" t="s">
        <v>203</v>
      </c>
      <c r="H91" s="16" t="s">
        <v>847</v>
      </c>
      <c r="I91" s="16">
        <v>125</v>
      </c>
      <c r="J91" s="16">
        <v>125</v>
      </c>
      <c r="K91" s="20" t="s">
        <v>846</v>
      </c>
      <c r="L91" s="20" t="s">
        <v>95</v>
      </c>
      <c r="M91" s="16">
        <v>1986</v>
      </c>
      <c r="N91" s="16">
        <v>1989</v>
      </c>
      <c r="O91" s="16" t="s">
        <v>510</v>
      </c>
      <c r="P91" s="17" t="s">
        <v>166</v>
      </c>
      <c r="Q91" s="17" t="s">
        <v>167</v>
      </c>
      <c r="R91" s="17" t="s">
        <v>166</v>
      </c>
      <c r="S91" s="16" t="s">
        <v>306</v>
      </c>
      <c r="T91" s="16">
        <v>1</v>
      </c>
      <c r="V91" s="16">
        <v>1</v>
      </c>
      <c r="Z91" s="18" t="s">
        <v>552</v>
      </c>
      <c r="AA91" s="16" t="s">
        <v>67</v>
      </c>
      <c r="AB91" s="16" t="s">
        <v>159</v>
      </c>
      <c r="AD91" s="16">
        <v>1</v>
      </c>
      <c r="AK91" s="18" t="s">
        <v>553</v>
      </c>
      <c r="AL91" s="16" t="s">
        <v>225</v>
      </c>
      <c r="AM91" s="16" t="s">
        <v>225</v>
      </c>
      <c r="AQ91" s="16">
        <v>1</v>
      </c>
      <c r="AW91" s="16" t="s">
        <v>554</v>
      </c>
      <c r="AX91" s="20">
        <v>1956</v>
      </c>
      <c r="AY91" s="16">
        <f t="shared" si="6"/>
        <v>30</v>
      </c>
      <c r="AZ91" s="16">
        <f t="shared" si="7"/>
        <v>30</v>
      </c>
      <c r="BA91" s="19" t="s">
        <v>555</v>
      </c>
      <c r="BB91" s="19" t="s">
        <v>556</v>
      </c>
      <c r="BD91" s="16" t="s">
        <v>557</v>
      </c>
    </row>
    <row r="92" spans="1:56" s="16" customFormat="1" ht="12" customHeight="1" x14ac:dyDescent="0.2">
      <c r="A92" s="16" t="s">
        <v>558</v>
      </c>
      <c r="B92" s="16" t="s">
        <v>62</v>
      </c>
      <c r="C92" s="16" t="s">
        <v>559</v>
      </c>
      <c r="D92" s="16" t="s">
        <v>52</v>
      </c>
      <c r="E92" s="16" t="s">
        <v>203</v>
      </c>
      <c r="F92" s="16" t="s">
        <v>203</v>
      </c>
      <c r="G92" s="16" t="s">
        <v>203</v>
      </c>
      <c r="H92" s="16" t="s">
        <v>845</v>
      </c>
      <c r="I92" s="16">
        <v>15</v>
      </c>
      <c r="J92" s="20" t="s">
        <v>927</v>
      </c>
      <c r="K92" s="20" t="s">
        <v>843</v>
      </c>
      <c r="L92" s="20" t="s">
        <v>95</v>
      </c>
      <c r="M92" s="16">
        <v>1986</v>
      </c>
      <c r="N92" s="16">
        <v>1991</v>
      </c>
      <c r="P92" s="16" t="s">
        <v>65</v>
      </c>
      <c r="Q92" s="16" t="s">
        <v>55</v>
      </c>
      <c r="R92" s="16">
        <v>3</v>
      </c>
      <c r="S92" s="16" t="s">
        <v>560</v>
      </c>
      <c r="T92" s="16">
        <v>1</v>
      </c>
      <c r="V92" s="16">
        <v>1</v>
      </c>
      <c r="Y92" s="16">
        <v>1</v>
      </c>
      <c r="Z92" s="18" t="s">
        <v>561</v>
      </c>
      <c r="AA92" s="16" t="s">
        <v>67</v>
      </c>
      <c r="AB92" s="16" t="s">
        <v>142</v>
      </c>
      <c r="AC92" s="16">
        <v>1</v>
      </c>
      <c r="AD92" s="16">
        <v>1</v>
      </c>
      <c r="AK92" s="18" t="s">
        <v>562</v>
      </c>
      <c r="AL92" s="16" t="s">
        <v>225</v>
      </c>
      <c r="AM92" s="16" t="s">
        <v>225</v>
      </c>
      <c r="AQ92" s="16">
        <v>1</v>
      </c>
      <c r="AW92" s="16" t="s">
        <v>563</v>
      </c>
      <c r="AX92" s="16">
        <v>1953</v>
      </c>
      <c r="AY92" s="16">
        <f t="shared" si="6"/>
        <v>33</v>
      </c>
      <c r="AZ92" s="16">
        <f t="shared" si="7"/>
        <v>30</v>
      </c>
      <c r="BA92" s="19" t="s">
        <v>331</v>
      </c>
      <c r="BB92" s="19" t="s">
        <v>145</v>
      </c>
      <c r="BC92" s="19" t="s">
        <v>564</v>
      </c>
      <c r="BD92" s="16" t="s">
        <v>565</v>
      </c>
    </row>
    <row r="93" spans="1:56" s="16" customFormat="1" ht="12" customHeight="1" x14ac:dyDescent="0.2">
      <c r="A93" s="16" t="s">
        <v>566</v>
      </c>
      <c r="B93" s="16" t="s">
        <v>332</v>
      </c>
      <c r="C93" s="16" t="s">
        <v>567</v>
      </c>
      <c r="D93" s="16" t="s">
        <v>52</v>
      </c>
      <c r="E93" s="16" t="s">
        <v>953</v>
      </c>
      <c r="F93" s="16" t="s">
        <v>53</v>
      </c>
      <c r="G93" s="16" t="s">
        <v>877</v>
      </c>
      <c r="H93" s="16" t="s">
        <v>954</v>
      </c>
      <c r="I93" s="16">
        <v>0</v>
      </c>
      <c r="J93" s="16" t="s">
        <v>954</v>
      </c>
      <c r="K93" s="16" t="s">
        <v>877</v>
      </c>
      <c r="L93" s="40" t="s">
        <v>65</v>
      </c>
      <c r="M93" s="16">
        <v>1988</v>
      </c>
      <c r="N93" s="16">
        <v>1989</v>
      </c>
      <c r="P93" s="16" t="s">
        <v>95</v>
      </c>
      <c r="Q93" s="16" t="s">
        <v>55</v>
      </c>
      <c r="R93" s="16">
        <v>1</v>
      </c>
      <c r="S93" s="16" t="s">
        <v>568</v>
      </c>
      <c r="Y93" s="16">
        <v>1</v>
      </c>
      <c r="Z93" s="18" t="s">
        <v>569</v>
      </c>
      <c r="AA93" s="16" t="s">
        <v>67</v>
      </c>
      <c r="AB93" s="16" t="s">
        <v>68</v>
      </c>
      <c r="AC93" s="16">
        <v>1</v>
      </c>
      <c r="AK93" s="18" t="s">
        <v>570</v>
      </c>
      <c r="AL93" s="16" t="s">
        <v>67</v>
      </c>
      <c r="AM93" s="16" t="s">
        <v>208</v>
      </c>
      <c r="AN93" s="16">
        <v>1</v>
      </c>
      <c r="AT93" s="16">
        <v>1</v>
      </c>
      <c r="AX93" s="20">
        <v>1948</v>
      </c>
      <c r="AY93" s="16">
        <f t="shared" si="6"/>
        <v>40</v>
      </c>
      <c r="AZ93" s="16">
        <f t="shared" si="7"/>
        <v>40</v>
      </c>
      <c r="BA93" s="19" t="s">
        <v>500</v>
      </c>
      <c r="BB93" s="19" t="s">
        <v>71</v>
      </c>
    </row>
    <row r="94" spans="1:56" s="16" customFormat="1" ht="12" customHeight="1" x14ac:dyDescent="0.2">
      <c r="A94" s="16" t="s">
        <v>209</v>
      </c>
      <c r="B94" s="16" t="s">
        <v>132</v>
      </c>
      <c r="C94" s="16" t="s">
        <v>571</v>
      </c>
      <c r="D94" s="16" t="s">
        <v>163</v>
      </c>
      <c r="E94" s="16" t="s">
        <v>203</v>
      </c>
      <c r="F94" s="16" t="s">
        <v>203</v>
      </c>
      <c r="G94" s="16" t="s">
        <v>833</v>
      </c>
      <c r="H94" s="20" t="s">
        <v>848</v>
      </c>
      <c r="I94" s="20">
        <v>69</v>
      </c>
      <c r="J94" s="20">
        <v>69</v>
      </c>
      <c r="K94" s="20" t="s">
        <v>849</v>
      </c>
      <c r="L94" s="40" t="s">
        <v>65</v>
      </c>
      <c r="M94" s="16">
        <v>1989</v>
      </c>
      <c r="N94" s="16">
        <v>1992</v>
      </c>
      <c r="O94" s="16" t="s">
        <v>572</v>
      </c>
      <c r="P94" s="17" t="s">
        <v>166</v>
      </c>
      <c r="Q94" s="17" t="s">
        <v>167</v>
      </c>
      <c r="R94" s="17" t="s">
        <v>166</v>
      </c>
      <c r="S94" s="16" t="s">
        <v>96</v>
      </c>
      <c r="T94" s="16">
        <v>1</v>
      </c>
      <c r="U94" s="16">
        <v>1</v>
      </c>
      <c r="Z94" s="18" t="s">
        <v>573</v>
      </c>
      <c r="AA94" s="16" t="s">
        <v>225</v>
      </c>
      <c r="AB94" s="16" t="s">
        <v>225</v>
      </c>
      <c r="AF94" s="16">
        <v>1</v>
      </c>
      <c r="AK94" s="18" t="s">
        <v>574</v>
      </c>
      <c r="AL94" s="16" t="s">
        <v>225</v>
      </c>
      <c r="AM94" s="16" t="s">
        <v>225</v>
      </c>
      <c r="AQ94" s="16">
        <v>1</v>
      </c>
      <c r="AW94" s="16" t="s">
        <v>575</v>
      </c>
      <c r="AX94" s="20">
        <v>1936</v>
      </c>
      <c r="AY94" s="16">
        <f t="shared" si="6"/>
        <v>53</v>
      </c>
      <c r="AZ94" s="16">
        <f t="shared" si="7"/>
        <v>50</v>
      </c>
      <c r="BA94" s="19" t="s">
        <v>576</v>
      </c>
      <c r="BB94" s="19" t="s">
        <v>577</v>
      </c>
      <c r="BC94" s="19" t="s">
        <v>578</v>
      </c>
      <c r="BD94" s="19" t="s">
        <v>579</v>
      </c>
    </row>
    <row r="95" spans="1:56" s="16" customFormat="1" ht="12" customHeight="1" x14ac:dyDescent="0.2">
      <c r="A95" s="16" t="s">
        <v>580</v>
      </c>
      <c r="B95" s="16" t="s">
        <v>347</v>
      </c>
      <c r="C95" s="16" t="s">
        <v>581</v>
      </c>
      <c r="D95" s="16" t="s">
        <v>52</v>
      </c>
      <c r="E95" s="16" t="s">
        <v>203</v>
      </c>
      <c r="F95" s="16" t="s">
        <v>203</v>
      </c>
      <c r="G95" s="16" t="s">
        <v>203</v>
      </c>
      <c r="H95" s="20" t="s">
        <v>853</v>
      </c>
      <c r="I95" s="20">
        <v>26</v>
      </c>
      <c r="J95" s="20" t="s">
        <v>928</v>
      </c>
      <c r="K95" s="20" t="s">
        <v>852</v>
      </c>
      <c r="L95" s="40" t="s">
        <v>65</v>
      </c>
      <c r="M95" s="16">
        <v>1989</v>
      </c>
      <c r="N95" s="16">
        <v>1994</v>
      </c>
      <c r="P95" s="16" t="s">
        <v>95</v>
      </c>
      <c r="Q95" s="16" t="s">
        <v>55</v>
      </c>
      <c r="R95" s="16">
        <v>1</v>
      </c>
      <c r="S95" s="16" t="s">
        <v>306</v>
      </c>
      <c r="T95" s="16">
        <v>1</v>
      </c>
      <c r="V95" s="16">
        <v>1</v>
      </c>
      <c r="Z95" s="18" t="s">
        <v>582</v>
      </c>
      <c r="AA95" s="16" t="s">
        <v>225</v>
      </c>
      <c r="AB95" s="16" t="s">
        <v>322</v>
      </c>
      <c r="AC95" s="16">
        <v>1</v>
      </c>
      <c r="AF95" s="16">
        <v>1</v>
      </c>
      <c r="AK95" s="18" t="s">
        <v>854</v>
      </c>
      <c r="AL95" s="16" t="s">
        <v>117</v>
      </c>
      <c r="AM95" s="16" t="s">
        <v>117</v>
      </c>
      <c r="AU95" s="16">
        <v>1</v>
      </c>
      <c r="AX95" s="16">
        <v>1950</v>
      </c>
      <c r="AY95" s="16">
        <f t="shared" si="6"/>
        <v>39</v>
      </c>
      <c r="AZ95" s="16">
        <f t="shared" si="7"/>
        <v>40</v>
      </c>
      <c r="BA95" s="19" t="s">
        <v>583</v>
      </c>
    </row>
    <row r="96" spans="1:56" s="16" customFormat="1" ht="12" customHeight="1" x14ac:dyDescent="0.2">
      <c r="A96" s="17" t="s">
        <v>584</v>
      </c>
      <c r="B96" s="16" t="s">
        <v>585</v>
      </c>
      <c r="C96" s="17" t="s">
        <v>586</v>
      </c>
      <c r="D96" s="17" t="s">
        <v>64</v>
      </c>
      <c r="E96" s="17" t="s">
        <v>203</v>
      </c>
      <c r="F96" s="17" t="s">
        <v>53</v>
      </c>
      <c r="G96" s="17" t="s">
        <v>833</v>
      </c>
      <c r="H96" s="16" t="s">
        <v>850</v>
      </c>
      <c r="I96" s="16">
        <v>26</v>
      </c>
      <c r="J96" s="20" t="s">
        <v>928</v>
      </c>
      <c r="K96" s="21" t="s">
        <v>851</v>
      </c>
      <c r="L96" s="40" t="s">
        <v>65</v>
      </c>
      <c r="M96" s="17">
        <v>1989</v>
      </c>
      <c r="N96" s="17">
        <v>1997</v>
      </c>
      <c r="O96" s="17" t="s">
        <v>572</v>
      </c>
      <c r="P96" s="17" t="s">
        <v>95</v>
      </c>
      <c r="Q96" s="17" t="s">
        <v>55</v>
      </c>
      <c r="R96" s="17">
        <v>2</v>
      </c>
      <c r="S96" s="17" t="s">
        <v>587</v>
      </c>
      <c r="T96" s="17"/>
      <c r="U96" s="17"/>
      <c r="V96" s="17"/>
      <c r="W96" s="17"/>
      <c r="X96" s="17"/>
      <c r="Y96" s="17">
        <v>1</v>
      </c>
      <c r="Z96" s="22" t="s">
        <v>588</v>
      </c>
      <c r="AA96" s="17" t="s">
        <v>67</v>
      </c>
      <c r="AB96" s="17" t="s">
        <v>208</v>
      </c>
      <c r="AC96" s="16">
        <v>1</v>
      </c>
      <c r="AD96" s="17"/>
      <c r="AE96" s="17"/>
      <c r="AF96" s="17"/>
      <c r="AG96" s="17"/>
      <c r="AH96" s="17">
        <v>1</v>
      </c>
      <c r="AI96" s="17"/>
      <c r="AJ96" s="17"/>
      <c r="AK96" s="22" t="s">
        <v>117</v>
      </c>
      <c r="AL96" s="17" t="s">
        <v>117</v>
      </c>
      <c r="AM96" s="17" t="s">
        <v>117</v>
      </c>
      <c r="AN96" s="17"/>
      <c r="AO96" s="17"/>
      <c r="AP96" s="17"/>
      <c r="AQ96" s="17"/>
      <c r="AR96" s="17"/>
      <c r="AS96" s="17"/>
      <c r="AT96" s="17"/>
      <c r="AU96" s="16">
        <v>1</v>
      </c>
      <c r="AV96" s="17"/>
      <c r="AW96" s="17"/>
      <c r="AX96" s="17">
        <v>1939</v>
      </c>
      <c r="AY96" s="16">
        <f t="shared" si="6"/>
        <v>50</v>
      </c>
      <c r="AZ96" s="16">
        <f t="shared" si="7"/>
        <v>50</v>
      </c>
      <c r="BA96" s="19" t="s">
        <v>406</v>
      </c>
      <c r="BB96" s="19" t="s">
        <v>71</v>
      </c>
      <c r="BD96" s="16" t="s">
        <v>589</v>
      </c>
    </row>
    <row r="97" spans="1:56" s="16" customFormat="1" ht="12" customHeight="1" x14ac:dyDescent="0.2">
      <c r="A97" s="16" t="s">
        <v>590</v>
      </c>
      <c r="B97" s="16" t="s">
        <v>100</v>
      </c>
      <c r="C97" s="16" t="s">
        <v>591</v>
      </c>
      <c r="D97" s="17" t="s">
        <v>52</v>
      </c>
      <c r="E97" s="16" t="s">
        <v>203</v>
      </c>
      <c r="F97" s="17" t="s">
        <v>53</v>
      </c>
      <c r="G97" s="17" t="s">
        <v>203</v>
      </c>
      <c r="H97" s="20" t="s">
        <v>856</v>
      </c>
      <c r="I97" s="20">
        <v>20</v>
      </c>
      <c r="J97" s="20">
        <v>20</v>
      </c>
      <c r="K97" s="20" t="s">
        <v>855</v>
      </c>
      <c r="L97" s="40" t="s">
        <v>65</v>
      </c>
      <c r="M97" s="16">
        <v>1990</v>
      </c>
      <c r="N97" s="16">
        <v>1997</v>
      </c>
      <c r="P97" s="16" t="s">
        <v>95</v>
      </c>
      <c r="Q97" s="17" t="s">
        <v>55</v>
      </c>
      <c r="R97" s="17">
        <v>4</v>
      </c>
      <c r="S97" s="16" t="s">
        <v>306</v>
      </c>
      <c r="T97" s="16">
        <v>1</v>
      </c>
      <c r="V97" s="16">
        <v>1</v>
      </c>
      <c r="Z97" s="18" t="s">
        <v>592</v>
      </c>
      <c r="AA97" s="16" t="s">
        <v>67</v>
      </c>
      <c r="AB97" s="16" t="s">
        <v>142</v>
      </c>
      <c r="AC97" s="16">
        <v>1</v>
      </c>
      <c r="AD97" s="16">
        <v>1</v>
      </c>
      <c r="AK97" s="18" t="s">
        <v>117</v>
      </c>
      <c r="AL97" s="16" t="s">
        <v>117</v>
      </c>
      <c r="AM97" s="16" t="s">
        <v>117</v>
      </c>
      <c r="AU97" s="16">
        <v>1</v>
      </c>
      <c r="AX97" s="20">
        <v>1946</v>
      </c>
      <c r="AY97" s="16">
        <f t="shared" si="6"/>
        <v>44</v>
      </c>
      <c r="AZ97" s="16">
        <f t="shared" si="7"/>
        <v>40</v>
      </c>
      <c r="BA97" s="19" t="s">
        <v>539</v>
      </c>
    </row>
    <row r="98" spans="1:56" s="16" customFormat="1" ht="12" customHeight="1" x14ac:dyDescent="0.2">
      <c r="A98" s="16" t="s">
        <v>593</v>
      </c>
      <c r="B98" s="16" t="s">
        <v>594</v>
      </c>
      <c r="C98" s="16" t="s">
        <v>595</v>
      </c>
      <c r="D98" s="16" t="s">
        <v>52</v>
      </c>
      <c r="E98" s="16" t="s">
        <v>203</v>
      </c>
      <c r="F98" s="17" t="s">
        <v>53</v>
      </c>
      <c r="G98" s="17" t="s">
        <v>203</v>
      </c>
      <c r="H98" s="20" t="s">
        <v>959</v>
      </c>
      <c r="I98" s="20">
        <v>20</v>
      </c>
      <c r="J98" s="16">
        <v>20</v>
      </c>
      <c r="K98" s="20" t="s">
        <v>857</v>
      </c>
      <c r="L98" s="40" t="s">
        <v>65</v>
      </c>
      <c r="M98" s="16">
        <v>1991</v>
      </c>
      <c r="N98" s="16">
        <v>1994</v>
      </c>
      <c r="P98" s="16" t="s">
        <v>65</v>
      </c>
      <c r="Q98" s="16" t="s">
        <v>55</v>
      </c>
      <c r="R98" s="16">
        <v>3</v>
      </c>
      <c r="S98" s="16" t="s">
        <v>596</v>
      </c>
      <c r="X98" s="16">
        <v>1</v>
      </c>
      <c r="Y98" s="16">
        <v>1</v>
      </c>
      <c r="Z98" s="18" t="s">
        <v>597</v>
      </c>
      <c r="AA98" s="16" t="s">
        <v>123</v>
      </c>
      <c r="AB98" s="16" t="s">
        <v>549</v>
      </c>
      <c r="AH98" s="16">
        <v>1</v>
      </c>
      <c r="AI98" s="16">
        <v>1</v>
      </c>
      <c r="AK98" s="18" t="s">
        <v>598</v>
      </c>
      <c r="AL98" s="16" t="s">
        <v>123</v>
      </c>
      <c r="AM98" s="16" t="s">
        <v>123</v>
      </c>
      <c r="AS98" s="16">
        <v>1</v>
      </c>
      <c r="AX98" s="20">
        <v>1953</v>
      </c>
      <c r="AY98" s="16">
        <f t="shared" si="6"/>
        <v>38</v>
      </c>
      <c r="AZ98" s="16">
        <f t="shared" si="7"/>
        <v>40</v>
      </c>
      <c r="BA98" s="16" t="s">
        <v>99</v>
      </c>
    </row>
    <row r="99" spans="1:56" s="4" customFormat="1" ht="12" customHeight="1" x14ac:dyDescent="0.2">
      <c r="A99" s="4" t="s">
        <v>383</v>
      </c>
      <c r="B99" s="4" t="s">
        <v>193</v>
      </c>
      <c r="C99" s="4" t="s">
        <v>535</v>
      </c>
      <c r="D99" s="41" t="s">
        <v>52</v>
      </c>
      <c r="E99" s="4" t="s">
        <v>203</v>
      </c>
      <c r="F99" s="4" t="s">
        <v>53</v>
      </c>
      <c r="G99" s="4" t="s">
        <v>203</v>
      </c>
      <c r="H99" s="42" t="s">
        <v>839</v>
      </c>
      <c r="I99" s="42">
        <v>16</v>
      </c>
      <c r="J99" s="42">
        <v>16</v>
      </c>
      <c r="K99" s="42" t="s">
        <v>955</v>
      </c>
      <c r="L99" s="45" t="s">
        <v>65</v>
      </c>
      <c r="M99" s="4">
        <v>1991</v>
      </c>
      <c r="N99" s="4">
        <v>1998</v>
      </c>
      <c r="P99" s="4" t="s">
        <v>265</v>
      </c>
      <c r="Q99" s="41" t="s">
        <v>55</v>
      </c>
      <c r="R99" s="41">
        <v>5</v>
      </c>
      <c r="S99" s="4" t="s">
        <v>81</v>
      </c>
      <c r="T99" s="4">
        <v>1</v>
      </c>
      <c r="Z99" s="43" t="s">
        <v>980</v>
      </c>
      <c r="AA99" s="4" t="s">
        <v>67</v>
      </c>
      <c r="AB99" s="4" t="s">
        <v>142</v>
      </c>
      <c r="AC99" s="4">
        <v>1</v>
      </c>
      <c r="AD99" s="4">
        <v>1</v>
      </c>
      <c r="AK99" s="43" t="s">
        <v>537</v>
      </c>
      <c r="AL99" s="4" t="s">
        <v>225</v>
      </c>
      <c r="AM99" s="4" t="s">
        <v>475</v>
      </c>
      <c r="AQ99" s="4">
        <v>1</v>
      </c>
      <c r="AW99" s="4" t="s">
        <v>538</v>
      </c>
      <c r="AX99" s="42">
        <v>1945</v>
      </c>
      <c r="AY99" s="4">
        <f t="shared" si="6"/>
        <v>46</v>
      </c>
      <c r="AZ99" s="4">
        <f t="shared" si="7"/>
        <v>50</v>
      </c>
      <c r="BA99" s="44" t="s">
        <v>539</v>
      </c>
      <c r="BB99" s="44" t="s">
        <v>540</v>
      </c>
    </row>
    <row r="100" spans="1:56" s="16" customFormat="1" ht="12" customHeight="1" x14ac:dyDescent="0.2">
      <c r="A100" s="16" t="s">
        <v>62</v>
      </c>
      <c r="B100" s="16" t="s">
        <v>599</v>
      </c>
      <c r="C100" s="16" t="s">
        <v>600</v>
      </c>
      <c r="D100" s="16" t="s">
        <v>163</v>
      </c>
      <c r="E100" s="16" t="s">
        <v>434</v>
      </c>
      <c r="F100" s="16" t="s">
        <v>166</v>
      </c>
      <c r="G100" s="16" t="s">
        <v>166</v>
      </c>
      <c r="H100" s="16" t="s">
        <v>166</v>
      </c>
      <c r="I100" s="16" t="s">
        <v>166</v>
      </c>
      <c r="J100" s="16" t="s">
        <v>166</v>
      </c>
      <c r="K100" s="16" t="s">
        <v>166</v>
      </c>
      <c r="L100" s="40" t="s">
        <v>65</v>
      </c>
      <c r="M100" s="16">
        <v>1992</v>
      </c>
      <c r="N100" s="16">
        <v>1993</v>
      </c>
      <c r="O100" s="16" t="s">
        <v>297</v>
      </c>
      <c r="P100" s="17" t="s">
        <v>166</v>
      </c>
      <c r="Q100" s="17" t="s">
        <v>167</v>
      </c>
      <c r="R100" s="17" t="s">
        <v>166</v>
      </c>
      <c r="S100" s="16" t="s">
        <v>542</v>
      </c>
      <c r="T100" s="17">
        <v>1</v>
      </c>
      <c r="U100" s="17"/>
      <c r="V100" s="17">
        <v>1</v>
      </c>
      <c r="Y100" s="16">
        <v>1</v>
      </c>
      <c r="Z100" s="18" t="s">
        <v>601</v>
      </c>
      <c r="AA100" s="16" t="s">
        <v>67</v>
      </c>
      <c r="AB100" s="16" t="s">
        <v>68</v>
      </c>
      <c r="AC100" s="16">
        <v>1</v>
      </c>
      <c r="AK100" s="18" t="s">
        <v>602</v>
      </c>
      <c r="AL100" s="16" t="s">
        <v>225</v>
      </c>
      <c r="AM100" s="16" t="s">
        <v>225</v>
      </c>
      <c r="AQ100" s="16">
        <v>1</v>
      </c>
      <c r="AW100" s="16" t="s">
        <v>603</v>
      </c>
      <c r="AX100" s="20">
        <v>1960</v>
      </c>
      <c r="AY100" s="16">
        <f t="shared" si="6"/>
        <v>32</v>
      </c>
      <c r="AZ100" s="16">
        <f t="shared" si="7"/>
        <v>30</v>
      </c>
      <c r="BA100" s="19" t="s">
        <v>540</v>
      </c>
      <c r="BB100" s="19" t="s">
        <v>604</v>
      </c>
      <c r="BD100" s="16" t="s">
        <v>605</v>
      </c>
    </row>
    <row r="101" spans="1:56" s="16" customFormat="1" ht="12" customHeight="1" x14ac:dyDescent="0.2">
      <c r="A101" s="16" t="s">
        <v>146</v>
      </c>
      <c r="C101" s="16" t="s">
        <v>209</v>
      </c>
      <c r="D101" s="16" t="s">
        <v>163</v>
      </c>
      <c r="E101" s="16" t="s">
        <v>203</v>
      </c>
      <c r="F101" s="16" t="s">
        <v>203</v>
      </c>
      <c r="G101" s="16" t="s">
        <v>203</v>
      </c>
      <c r="H101" s="20" t="s">
        <v>961</v>
      </c>
      <c r="I101" s="16">
        <v>45</v>
      </c>
      <c r="J101" s="16" t="s">
        <v>962</v>
      </c>
      <c r="K101" s="20" t="s">
        <v>960</v>
      </c>
      <c r="L101" s="40" t="s">
        <v>65</v>
      </c>
      <c r="M101" s="16">
        <v>1992</v>
      </c>
      <c r="N101" s="16">
        <v>1992</v>
      </c>
      <c r="O101" s="16" t="s">
        <v>297</v>
      </c>
      <c r="P101" s="17" t="s">
        <v>166</v>
      </c>
      <c r="Q101" s="17" t="s">
        <v>167</v>
      </c>
      <c r="R101" s="17" t="s">
        <v>166</v>
      </c>
      <c r="S101" s="16" t="s">
        <v>306</v>
      </c>
      <c r="T101" s="16">
        <v>1</v>
      </c>
      <c r="V101" s="16">
        <v>1</v>
      </c>
      <c r="Z101" s="18" t="s">
        <v>606</v>
      </c>
      <c r="AA101" s="16" t="s">
        <v>67</v>
      </c>
      <c r="AB101" s="16" t="s">
        <v>84</v>
      </c>
      <c r="AC101" s="16">
        <v>1</v>
      </c>
      <c r="AF101" s="16">
        <v>1</v>
      </c>
      <c r="AK101" s="18" t="s">
        <v>607</v>
      </c>
      <c r="AL101" s="16" t="s">
        <v>225</v>
      </c>
      <c r="AM101" s="16" t="s">
        <v>225</v>
      </c>
      <c r="AQ101" s="16">
        <v>1</v>
      </c>
      <c r="AW101" s="16" t="s">
        <v>608</v>
      </c>
      <c r="AX101" s="16">
        <v>1954</v>
      </c>
      <c r="AY101" s="16">
        <f t="shared" si="6"/>
        <v>38</v>
      </c>
      <c r="AZ101" s="16">
        <f t="shared" si="7"/>
        <v>40</v>
      </c>
      <c r="BA101" s="19" t="s">
        <v>71</v>
      </c>
      <c r="BB101" s="19" t="s">
        <v>576</v>
      </c>
    </row>
    <row r="102" spans="1:56" s="16" customFormat="1" ht="12" customHeight="1" x14ac:dyDescent="0.2">
      <c r="A102" s="16" t="s">
        <v>609</v>
      </c>
      <c r="C102" s="16" t="s">
        <v>610</v>
      </c>
      <c r="D102" s="16" t="s">
        <v>163</v>
      </c>
      <c r="E102" s="16" t="s">
        <v>203</v>
      </c>
      <c r="F102" s="17" t="s">
        <v>203</v>
      </c>
      <c r="G102" s="17" t="s">
        <v>833</v>
      </c>
      <c r="H102" s="16" t="s">
        <v>862</v>
      </c>
      <c r="I102" s="16">
        <v>102</v>
      </c>
      <c r="J102" s="16">
        <v>102</v>
      </c>
      <c r="K102" s="20" t="s">
        <v>861</v>
      </c>
      <c r="L102" s="40" t="s">
        <v>65</v>
      </c>
      <c r="M102" s="16">
        <v>1993</v>
      </c>
      <c r="N102" s="16">
        <v>1996</v>
      </c>
      <c r="O102" s="16" t="s">
        <v>611</v>
      </c>
      <c r="P102" s="17" t="s">
        <v>166</v>
      </c>
      <c r="Q102" s="17" t="s">
        <v>167</v>
      </c>
      <c r="R102" s="17" t="s">
        <v>166</v>
      </c>
      <c r="S102" s="16" t="s">
        <v>306</v>
      </c>
      <c r="T102" s="16">
        <v>1</v>
      </c>
      <c r="V102" s="16">
        <v>1</v>
      </c>
      <c r="Z102" s="18" t="s">
        <v>612</v>
      </c>
      <c r="AA102" s="16" t="s">
        <v>144</v>
      </c>
      <c r="AB102" s="16" t="s">
        <v>144</v>
      </c>
      <c r="AG102" s="16">
        <v>1</v>
      </c>
      <c r="AK102" s="18" t="s">
        <v>613</v>
      </c>
      <c r="AL102" s="16" t="s">
        <v>58</v>
      </c>
      <c r="AM102" s="16" t="s">
        <v>58</v>
      </c>
      <c r="AT102" s="16">
        <v>1</v>
      </c>
      <c r="AX102" s="20">
        <v>1943</v>
      </c>
      <c r="AY102" s="16">
        <f t="shared" si="6"/>
        <v>50</v>
      </c>
      <c r="AZ102" s="16">
        <f t="shared" si="7"/>
        <v>50</v>
      </c>
      <c r="BA102" s="19" t="s">
        <v>216</v>
      </c>
      <c r="BB102" s="19" t="s">
        <v>614</v>
      </c>
      <c r="BD102" s="16" t="s">
        <v>615</v>
      </c>
    </row>
    <row r="103" spans="1:56" s="16" customFormat="1" ht="12" customHeight="1" x14ac:dyDescent="0.2">
      <c r="A103" s="16" t="s">
        <v>616</v>
      </c>
      <c r="B103" s="16" t="s">
        <v>295</v>
      </c>
      <c r="C103" s="16" t="s">
        <v>617</v>
      </c>
      <c r="D103" s="17" t="s">
        <v>52</v>
      </c>
      <c r="E103" s="16" t="s">
        <v>203</v>
      </c>
      <c r="F103" s="17" t="s">
        <v>53</v>
      </c>
      <c r="G103" s="17" t="s">
        <v>833</v>
      </c>
      <c r="H103" s="16" t="s">
        <v>864</v>
      </c>
      <c r="I103" s="16">
        <v>20</v>
      </c>
      <c r="J103" s="16">
        <v>20</v>
      </c>
      <c r="K103" s="20" t="s">
        <v>863</v>
      </c>
      <c r="L103" s="20" t="s">
        <v>65</v>
      </c>
      <c r="M103" s="16">
        <v>1994</v>
      </c>
      <c r="N103" s="16">
        <v>1997</v>
      </c>
      <c r="P103" s="16" t="s">
        <v>65</v>
      </c>
      <c r="Q103" s="17" t="s">
        <v>55</v>
      </c>
      <c r="R103" s="17">
        <v>3</v>
      </c>
      <c r="S103" s="16" t="s">
        <v>618</v>
      </c>
      <c r="T103" s="17">
        <v>1</v>
      </c>
      <c r="U103" s="17"/>
      <c r="V103" s="17">
        <v>1</v>
      </c>
      <c r="Y103" s="16">
        <v>1</v>
      </c>
      <c r="Z103" s="18" t="s">
        <v>619</v>
      </c>
      <c r="AA103" s="16" t="s">
        <v>67</v>
      </c>
      <c r="AB103" s="16" t="s">
        <v>84</v>
      </c>
      <c r="AC103" s="16">
        <v>1</v>
      </c>
      <c r="AF103" s="16">
        <v>1</v>
      </c>
      <c r="AK103" s="18" t="s">
        <v>620</v>
      </c>
      <c r="AL103" s="16" t="s">
        <v>225</v>
      </c>
      <c r="AM103" s="16" t="s">
        <v>322</v>
      </c>
      <c r="AN103" s="16">
        <v>1</v>
      </c>
      <c r="AQ103" s="16">
        <v>1</v>
      </c>
      <c r="AW103" s="16" t="s">
        <v>621</v>
      </c>
      <c r="AX103" s="16">
        <v>1955</v>
      </c>
      <c r="AY103" s="16">
        <f t="shared" si="6"/>
        <v>39</v>
      </c>
      <c r="AZ103" s="16">
        <f t="shared" si="7"/>
        <v>40</v>
      </c>
      <c r="BA103" s="19" t="s">
        <v>71</v>
      </c>
      <c r="BB103" s="19" t="s">
        <v>622</v>
      </c>
      <c r="BC103" s="19" t="s">
        <v>623</v>
      </c>
    </row>
    <row r="104" spans="1:56" s="16" customFormat="1" ht="12" customHeight="1" x14ac:dyDescent="0.2">
      <c r="A104" s="16" t="s">
        <v>220</v>
      </c>
      <c r="C104" s="16" t="s">
        <v>488</v>
      </c>
      <c r="D104" s="16" t="s">
        <v>300</v>
      </c>
      <c r="E104" s="16" t="s">
        <v>203</v>
      </c>
      <c r="F104" s="16" t="s">
        <v>932</v>
      </c>
      <c r="G104" s="16" t="s">
        <v>833</v>
      </c>
      <c r="H104" s="20" t="s">
        <v>977</v>
      </c>
      <c r="I104" s="16">
        <v>53</v>
      </c>
      <c r="J104" s="16" t="s">
        <v>976</v>
      </c>
      <c r="K104" s="20" t="s">
        <v>978</v>
      </c>
      <c r="L104" s="20" t="s">
        <v>95</v>
      </c>
      <c r="M104" s="16">
        <v>1995</v>
      </c>
      <c r="N104" s="16">
        <v>2001</v>
      </c>
      <c r="P104" s="16" t="s">
        <v>65</v>
      </c>
      <c r="Q104" s="16" t="s">
        <v>55</v>
      </c>
      <c r="R104" s="16">
        <v>1</v>
      </c>
      <c r="S104" s="16" t="s">
        <v>96</v>
      </c>
      <c r="T104" s="16">
        <v>1</v>
      </c>
      <c r="U104" s="16">
        <v>1</v>
      </c>
      <c r="Z104" s="18" t="s">
        <v>624</v>
      </c>
      <c r="AA104" s="16" t="s">
        <v>123</v>
      </c>
      <c r="AB104" s="16" t="s">
        <v>491</v>
      </c>
      <c r="AF104" s="16">
        <v>1</v>
      </c>
      <c r="AI104" s="16">
        <v>1</v>
      </c>
      <c r="AK104" s="18" t="s">
        <v>625</v>
      </c>
      <c r="AL104" s="16" t="s">
        <v>225</v>
      </c>
      <c r="AM104" s="16" t="s">
        <v>225</v>
      </c>
      <c r="AQ104" s="16">
        <v>1</v>
      </c>
      <c r="AW104" s="16" t="s">
        <v>238</v>
      </c>
      <c r="AX104" s="16">
        <v>1929</v>
      </c>
      <c r="AY104" s="16">
        <f t="shared" si="6"/>
        <v>66</v>
      </c>
      <c r="AZ104" s="16">
        <f t="shared" si="7"/>
        <v>70</v>
      </c>
      <c r="BA104" s="19" t="s">
        <v>60</v>
      </c>
      <c r="BB104" s="19" t="s">
        <v>71</v>
      </c>
      <c r="BC104" s="19" t="s">
        <v>492</v>
      </c>
    </row>
    <row r="105" spans="1:56" s="16" customFormat="1" ht="12" customHeight="1" x14ac:dyDescent="0.2">
      <c r="A105" s="16" t="s">
        <v>626</v>
      </c>
      <c r="C105" s="16" t="s">
        <v>627</v>
      </c>
      <c r="D105" s="16" t="s">
        <v>163</v>
      </c>
      <c r="E105" s="16" t="s">
        <v>203</v>
      </c>
      <c r="F105" s="16" t="s">
        <v>203</v>
      </c>
      <c r="G105" s="16" t="s">
        <v>53</v>
      </c>
      <c r="H105" s="16" t="s">
        <v>865</v>
      </c>
      <c r="I105" s="16">
        <v>63</v>
      </c>
      <c r="J105" s="16">
        <v>63</v>
      </c>
      <c r="K105" s="20" t="s">
        <v>866</v>
      </c>
      <c r="L105" s="20" t="s">
        <v>95</v>
      </c>
      <c r="M105" s="16">
        <v>1996</v>
      </c>
      <c r="N105" s="16">
        <v>2000</v>
      </c>
      <c r="O105" s="16" t="s">
        <v>611</v>
      </c>
      <c r="P105" s="17" t="s">
        <v>166</v>
      </c>
      <c r="Q105" s="17" t="s">
        <v>167</v>
      </c>
      <c r="R105" s="17" t="s">
        <v>166</v>
      </c>
      <c r="S105" s="16" t="s">
        <v>306</v>
      </c>
      <c r="T105" s="16">
        <v>1</v>
      </c>
      <c r="V105" s="16">
        <v>1</v>
      </c>
      <c r="Z105" s="18" t="s">
        <v>628</v>
      </c>
      <c r="AA105" s="16" t="s">
        <v>67</v>
      </c>
      <c r="AB105" s="16" t="s">
        <v>68</v>
      </c>
      <c r="AC105" s="16">
        <v>1</v>
      </c>
      <c r="AK105" s="18" t="s">
        <v>629</v>
      </c>
      <c r="AL105" s="16" t="s">
        <v>58</v>
      </c>
      <c r="AM105" s="16" t="s">
        <v>630</v>
      </c>
      <c r="AP105" s="16">
        <v>1</v>
      </c>
      <c r="AT105" s="16">
        <v>1</v>
      </c>
      <c r="AX105" s="16">
        <v>1946</v>
      </c>
      <c r="AY105" s="16">
        <f t="shared" si="6"/>
        <v>50</v>
      </c>
      <c r="AZ105" s="16">
        <f t="shared" si="7"/>
        <v>50</v>
      </c>
      <c r="BA105" s="19" t="s">
        <v>71</v>
      </c>
    </row>
    <row r="106" spans="1:56" s="16" customFormat="1" ht="12" customHeight="1" x14ac:dyDescent="0.2">
      <c r="A106" s="16" t="s">
        <v>631</v>
      </c>
      <c r="B106" s="16" t="s">
        <v>139</v>
      </c>
      <c r="C106" s="16" t="s">
        <v>114</v>
      </c>
      <c r="D106" s="17" t="s">
        <v>52</v>
      </c>
      <c r="E106" s="16" t="s">
        <v>203</v>
      </c>
      <c r="F106" s="16" t="s">
        <v>53</v>
      </c>
      <c r="G106" s="16" t="s">
        <v>833</v>
      </c>
      <c r="H106" s="16" t="s">
        <v>870</v>
      </c>
      <c r="I106" s="16">
        <v>13</v>
      </c>
      <c r="J106" s="16" t="s">
        <v>963</v>
      </c>
      <c r="K106" s="20" t="s">
        <v>868</v>
      </c>
      <c r="L106" s="20" t="s">
        <v>95</v>
      </c>
      <c r="M106" s="16">
        <v>1997</v>
      </c>
      <c r="N106" s="16">
        <v>2004</v>
      </c>
      <c r="P106" s="16" t="s">
        <v>65</v>
      </c>
      <c r="Q106" s="17" t="s">
        <v>55</v>
      </c>
      <c r="R106" s="17">
        <v>3</v>
      </c>
      <c r="S106" s="16" t="s">
        <v>560</v>
      </c>
      <c r="T106" s="17">
        <v>1</v>
      </c>
      <c r="U106" s="17"/>
      <c r="V106" s="17">
        <v>1</v>
      </c>
      <c r="Y106" s="16">
        <v>1</v>
      </c>
      <c r="Z106" s="18" t="s">
        <v>632</v>
      </c>
      <c r="AA106" s="16" t="s">
        <v>67</v>
      </c>
      <c r="AB106" s="16" t="s">
        <v>84</v>
      </c>
      <c r="AC106" s="16">
        <v>1</v>
      </c>
      <c r="AF106" s="16">
        <v>1</v>
      </c>
      <c r="AK106" s="18" t="s">
        <v>633</v>
      </c>
      <c r="AL106" s="16" t="s">
        <v>58</v>
      </c>
      <c r="AM106" s="16" t="s">
        <v>58</v>
      </c>
      <c r="AT106" s="16">
        <v>1</v>
      </c>
      <c r="AX106" s="20">
        <v>1954</v>
      </c>
      <c r="AY106" s="16">
        <f t="shared" si="6"/>
        <v>43</v>
      </c>
      <c r="AZ106" s="16">
        <f t="shared" si="7"/>
        <v>40</v>
      </c>
      <c r="BA106" s="19" t="s">
        <v>71</v>
      </c>
      <c r="BB106" s="19" t="s">
        <v>634</v>
      </c>
    </row>
    <row r="107" spans="1:56" s="16" customFormat="1" ht="12" customHeight="1" x14ac:dyDescent="0.2">
      <c r="A107" s="16" t="s">
        <v>635</v>
      </c>
      <c r="C107" s="16" t="s">
        <v>636</v>
      </c>
      <c r="D107" s="17" t="s">
        <v>52</v>
      </c>
      <c r="E107" s="16" t="s">
        <v>203</v>
      </c>
      <c r="F107" s="16" t="s">
        <v>53</v>
      </c>
      <c r="G107" s="16" t="s">
        <v>53</v>
      </c>
      <c r="H107" s="20" t="s">
        <v>869</v>
      </c>
      <c r="I107" s="20">
        <v>13</v>
      </c>
      <c r="J107" s="16" t="s">
        <v>963</v>
      </c>
      <c r="K107" s="20" t="s">
        <v>867</v>
      </c>
      <c r="L107" s="20" t="s">
        <v>95</v>
      </c>
      <c r="M107" s="16">
        <v>1997</v>
      </c>
      <c r="N107" s="16">
        <v>2005</v>
      </c>
      <c r="P107" s="16" t="s">
        <v>95</v>
      </c>
      <c r="Q107" s="17" t="s">
        <v>55</v>
      </c>
      <c r="R107" s="17">
        <v>4</v>
      </c>
      <c r="S107" s="16" t="s">
        <v>568</v>
      </c>
      <c r="Y107" s="16">
        <v>1</v>
      </c>
      <c r="Z107" s="18" t="s">
        <v>637</v>
      </c>
      <c r="AA107" s="16" t="s">
        <v>67</v>
      </c>
      <c r="AB107" s="16" t="s">
        <v>68</v>
      </c>
      <c r="AC107" s="16">
        <v>1</v>
      </c>
      <c r="AK107" s="18" t="s">
        <v>638</v>
      </c>
      <c r="AL107" s="16" t="s">
        <v>225</v>
      </c>
      <c r="AM107" s="16" t="s">
        <v>225</v>
      </c>
      <c r="AQ107" s="16">
        <v>1</v>
      </c>
      <c r="AW107" s="16" t="s">
        <v>639</v>
      </c>
      <c r="AX107" s="16">
        <v>1937</v>
      </c>
      <c r="AY107" s="16">
        <f t="shared" si="6"/>
        <v>60</v>
      </c>
      <c r="AZ107" s="16">
        <f t="shared" si="7"/>
        <v>60</v>
      </c>
      <c r="BA107" s="19" t="s">
        <v>71</v>
      </c>
      <c r="BB107" s="19" t="s">
        <v>640</v>
      </c>
    </row>
    <row r="108" spans="1:56" s="16" customFormat="1" ht="12" customHeight="1" x14ac:dyDescent="0.2">
      <c r="A108" s="16" t="s">
        <v>641</v>
      </c>
      <c r="B108" s="16" t="s">
        <v>156</v>
      </c>
      <c r="C108" s="16" t="s">
        <v>642</v>
      </c>
      <c r="D108" s="17" t="s">
        <v>52</v>
      </c>
      <c r="E108" s="16" t="s">
        <v>203</v>
      </c>
      <c r="F108" s="16" t="s">
        <v>53</v>
      </c>
      <c r="G108" s="16" t="s">
        <v>833</v>
      </c>
      <c r="H108" s="16" t="s">
        <v>872</v>
      </c>
      <c r="I108" s="16">
        <v>17</v>
      </c>
      <c r="J108" s="16" t="s">
        <v>871</v>
      </c>
      <c r="K108" s="20" t="s">
        <v>873</v>
      </c>
      <c r="L108" s="20" t="s">
        <v>95</v>
      </c>
      <c r="M108" s="16">
        <v>1997</v>
      </c>
      <c r="N108" s="16">
        <v>2003</v>
      </c>
      <c r="P108" s="16" t="s">
        <v>65</v>
      </c>
      <c r="Q108" s="17" t="s">
        <v>55</v>
      </c>
      <c r="R108" s="17">
        <v>2</v>
      </c>
      <c r="S108" s="16" t="s">
        <v>81</v>
      </c>
      <c r="T108" s="16">
        <v>1</v>
      </c>
      <c r="Z108" s="18" t="s">
        <v>643</v>
      </c>
      <c r="AA108" s="16" t="s">
        <v>67</v>
      </c>
      <c r="AB108" s="16" t="s">
        <v>84</v>
      </c>
      <c r="AC108" s="16">
        <v>1</v>
      </c>
      <c r="AF108" s="16">
        <v>1</v>
      </c>
      <c r="AK108" s="18" t="s">
        <v>117</v>
      </c>
      <c r="AL108" s="16" t="s">
        <v>117</v>
      </c>
      <c r="AM108" s="16" t="s">
        <v>117</v>
      </c>
      <c r="AU108" s="16">
        <v>1</v>
      </c>
      <c r="AY108" s="16" t="str">
        <f t="shared" ref="AY108:AY136" si="8">IF(M108-AX108 &lt; 100, M108-AX108, "NA")</f>
        <v>NA</v>
      </c>
      <c r="AZ108" s="16" t="e">
        <f t="shared" ref="AZ108:AZ138" si="9">ROUND(AY108, -1)</f>
        <v>#VALUE!</v>
      </c>
      <c r="BA108" s="19" t="s">
        <v>539</v>
      </c>
      <c r="BD108" s="16" t="s">
        <v>589</v>
      </c>
    </row>
    <row r="109" spans="1:56" s="16" customFormat="1" ht="12" customHeight="1" x14ac:dyDescent="0.2">
      <c r="A109" s="16" t="s">
        <v>427</v>
      </c>
      <c r="B109" s="16" t="s">
        <v>100</v>
      </c>
      <c r="C109" s="16" t="s">
        <v>644</v>
      </c>
      <c r="D109" s="17" t="s">
        <v>52</v>
      </c>
      <c r="E109" s="16" t="s">
        <v>203</v>
      </c>
      <c r="F109" s="16" t="s">
        <v>53</v>
      </c>
      <c r="G109" s="16" t="s">
        <v>53</v>
      </c>
      <c r="H109" s="20" t="s">
        <v>874</v>
      </c>
      <c r="I109" s="20">
        <v>32</v>
      </c>
      <c r="J109" s="16" t="s">
        <v>876</v>
      </c>
      <c r="K109" s="20" t="s">
        <v>875</v>
      </c>
      <c r="L109" s="20" t="s">
        <v>95</v>
      </c>
      <c r="M109" s="16">
        <v>1999</v>
      </c>
      <c r="N109" s="16">
        <v>2005</v>
      </c>
      <c r="P109" s="16" t="s">
        <v>95</v>
      </c>
      <c r="Q109" s="17" t="s">
        <v>55</v>
      </c>
      <c r="R109" s="17">
        <v>5</v>
      </c>
      <c r="S109" s="16" t="s">
        <v>645</v>
      </c>
      <c r="T109" s="17">
        <v>1</v>
      </c>
      <c r="U109" s="17"/>
      <c r="V109" s="17">
        <v>1</v>
      </c>
      <c r="W109" s="16">
        <v>1</v>
      </c>
      <c r="Z109" s="18" t="s">
        <v>646</v>
      </c>
      <c r="AA109" s="16" t="s">
        <v>225</v>
      </c>
      <c r="AB109" s="16" t="s">
        <v>475</v>
      </c>
      <c r="AF109" s="16">
        <v>1</v>
      </c>
      <c r="AH109" s="16">
        <v>1</v>
      </c>
      <c r="AK109" s="18" t="s">
        <v>647</v>
      </c>
      <c r="AL109" s="16" t="s">
        <v>225</v>
      </c>
      <c r="AM109" s="16" t="s">
        <v>225</v>
      </c>
      <c r="AQ109" s="16">
        <v>1</v>
      </c>
      <c r="AW109" s="16" t="s">
        <v>648</v>
      </c>
      <c r="AY109" s="16" t="str">
        <f t="shared" si="8"/>
        <v>NA</v>
      </c>
      <c r="AZ109" s="16" t="e">
        <f t="shared" si="9"/>
        <v>#VALUE!</v>
      </c>
      <c r="BA109" s="19" t="s">
        <v>539</v>
      </c>
      <c r="BB109" s="19" t="s">
        <v>640</v>
      </c>
      <c r="BC109" s="19" t="s">
        <v>649</v>
      </c>
    </row>
    <row r="110" spans="1:56" s="16" customFormat="1" ht="12" customHeight="1" x14ac:dyDescent="0.2">
      <c r="A110" s="16" t="s">
        <v>520</v>
      </c>
      <c r="C110" s="16" t="s">
        <v>650</v>
      </c>
      <c r="D110" s="16" t="s">
        <v>163</v>
      </c>
      <c r="E110" s="16" t="s">
        <v>434</v>
      </c>
      <c r="F110" s="16" t="s">
        <v>53</v>
      </c>
      <c r="G110" s="16" t="s">
        <v>877</v>
      </c>
      <c r="H110" s="16" t="s">
        <v>877</v>
      </c>
      <c r="J110" s="16" t="s">
        <v>877</v>
      </c>
      <c r="K110" s="16" t="s">
        <v>877</v>
      </c>
      <c r="L110" s="16" t="s">
        <v>95</v>
      </c>
      <c r="M110" s="16">
        <v>2000</v>
      </c>
      <c r="N110" s="16">
        <v>2001</v>
      </c>
      <c r="O110" s="16" t="s">
        <v>297</v>
      </c>
      <c r="P110" s="17" t="s">
        <v>166</v>
      </c>
      <c r="Q110" s="17" t="s">
        <v>167</v>
      </c>
      <c r="R110" s="17" t="s">
        <v>166</v>
      </c>
      <c r="S110" s="16" t="s">
        <v>306</v>
      </c>
      <c r="T110" s="16">
        <v>1</v>
      </c>
      <c r="V110" s="16">
        <v>1</v>
      </c>
      <c r="Z110" s="18" t="s">
        <v>651</v>
      </c>
      <c r="AA110" s="16" t="s">
        <v>67</v>
      </c>
      <c r="AB110" s="16" t="s">
        <v>84</v>
      </c>
      <c r="AC110" s="16">
        <v>1</v>
      </c>
      <c r="AF110" s="16">
        <v>1</v>
      </c>
      <c r="AK110" s="18" t="s">
        <v>652</v>
      </c>
      <c r="AL110" s="16" t="s">
        <v>225</v>
      </c>
      <c r="AM110" s="16" t="s">
        <v>653</v>
      </c>
      <c r="AQ110" s="16">
        <v>1</v>
      </c>
      <c r="AS110" s="16">
        <v>1</v>
      </c>
      <c r="AT110" s="16">
        <v>1</v>
      </c>
      <c r="AW110" s="16" t="s">
        <v>654</v>
      </c>
      <c r="AX110" s="16">
        <v>1945</v>
      </c>
      <c r="AY110" s="16">
        <f t="shared" si="8"/>
        <v>55</v>
      </c>
      <c r="AZ110" s="16">
        <f t="shared" si="9"/>
        <v>60</v>
      </c>
      <c r="BA110" s="19" t="s">
        <v>372</v>
      </c>
      <c r="BB110" s="19" t="s">
        <v>655</v>
      </c>
    </row>
    <row r="111" spans="1:56" s="16" customFormat="1" ht="12" customHeight="1" x14ac:dyDescent="0.2">
      <c r="A111" s="16" t="s">
        <v>656</v>
      </c>
      <c r="B111" s="16" t="s">
        <v>62</v>
      </c>
      <c r="C111" s="16" t="s">
        <v>657</v>
      </c>
      <c r="D111" s="17" t="s">
        <v>300</v>
      </c>
      <c r="E111" s="16" t="s">
        <v>203</v>
      </c>
      <c r="F111" s="16" t="s">
        <v>203</v>
      </c>
      <c r="G111" s="16" t="s">
        <v>53</v>
      </c>
      <c r="H111" s="20" t="s">
        <v>878</v>
      </c>
      <c r="I111" s="20">
        <v>13</v>
      </c>
      <c r="J111" s="16" t="s">
        <v>880</v>
      </c>
      <c r="K111" s="20" t="s">
        <v>879</v>
      </c>
      <c r="L111" s="20" t="s">
        <v>65</v>
      </c>
      <c r="M111" s="16">
        <v>2001</v>
      </c>
      <c r="N111" s="16">
        <v>2004</v>
      </c>
      <c r="P111" s="16" t="s">
        <v>95</v>
      </c>
      <c r="Q111" s="17" t="s">
        <v>55</v>
      </c>
      <c r="R111" s="17">
        <v>1</v>
      </c>
      <c r="S111" s="16" t="s">
        <v>645</v>
      </c>
      <c r="T111" s="16">
        <v>1</v>
      </c>
      <c r="V111" s="16">
        <v>1</v>
      </c>
      <c r="W111" s="16">
        <v>1</v>
      </c>
      <c r="Z111" s="18" t="s">
        <v>658</v>
      </c>
      <c r="AA111" s="16" t="s">
        <v>123</v>
      </c>
      <c r="AB111" s="16" t="s">
        <v>659</v>
      </c>
      <c r="AC111" s="16">
        <v>1</v>
      </c>
      <c r="AF111" s="16">
        <v>1</v>
      </c>
      <c r="AI111" s="16">
        <v>1</v>
      </c>
      <c r="AK111" s="18" t="s">
        <v>660</v>
      </c>
      <c r="AL111" s="16" t="s">
        <v>123</v>
      </c>
      <c r="AM111" s="16" t="s">
        <v>491</v>
      </c>
      <c r="AQ111" s="16">
        <v>1</v>
      </c>
      <c r="AS111" s="16">
        <v>1</v>
      </c>
      <c r="AW111" s="16" t="s">
        <v>661</v>
      </c>
      <c r="AX111" s="20">
        <v>1948</v>
      </c>
      <c r="AY111" s="16">
        <f t="shared" si="8"/>
        <v>53</v>
      </c>
      <c r="AZ111" s="16">
        <f t="shared" si="9"/>
        <v>50</v>
      </c>
      <c r="BA111" s="16" t="s">
        <v>99</v>
      </c>
    </row>
    <row r="112" spans="1:56" s="16" customFormat="1" ht="12" customHeight="1" x14ac:dyDescent="0.2">
      <c r="A112" s="16" t="s">
        <v>146</v>
      </c>
      <c r="C112" s="16" t="s">
        <v>209</v>
      </c>
      <c r="D112" s="16" t="s">
        <v>163</v>
      </c>
      <c r="E112" s="16" t="s">
        <v>203</v>
      </c>
      <c r="F112" s="16" t="s">
        <v>53</v>
      </c>
      <c r="G112" s="16" t="s">
        <v>833</v>
      </c>
      <c r="H112" s="20" t="s">
        <v>860</v>
      </c>
      <c r="I112" s="20">
        <v>91</v>
      </c>
      <c r="J112" s="16" t="s">
        <v>859</v>
      </c>
      <c r="K112" s="20" t="s">
        <v>858</v>
      </c>
      <c r="L112" s="20" t="s">
        <v>65</v>
      </c>
      <c r="M112" s="16">
        <v>2001</v>
      </c>
      <c r="N112" s="16">
        <v>2003</v>
      </c>
      <c r="O112" s="16" t="s">
        <v>662</v>
      </c>
      <c r="P112" s="17" t="s">
        <v>166</v>
      </c>
      <c r="Q112" s="17" t="s">
        <v>167</v>
      </c>
      <c r="R112" s="17" t="s">
        <v>166</v>
      </c>
      <c r="S112" s="16" t="s">
        <v>306</v>
      </c>
      <c r="T112" s="16">
        <v>1</v>
      </c>
      <c r="V112" s="16">
        <v>1</v>
      </c>
      <c r="Z112" s="18" t="s">
        <v>663</v>
      </c>
      <c r="AA112" s="16" t="s">
        <v>225</v>
      </c>
      <c r="AB112" s="16" t="s">
        <v>84</v>
      </c>
      <c r="AC112" s="16">
        <v>1</v>
      </c>
      <c r="AF112" s="16">
        <v>1</v>
      </c>
      <c r="AK112" s="18" t="s">
        <v>664</v>
      </c>
      <c r="AL112" s="16" t="s">
        <v>58</v>
      </c>
      <c r="AM112" s="16" t="s">
        <v>58</v>
      </c>
      <c r="AT112" s="16">
        <v>1</v>
      </c>
      <c r="AX112" s="16">
        <v>1954</v>
      </c>
      <c r="AY112" s="16">
        <f t="shared" si="8"/>
        <v>47</v>
      </c>
      <c r="AZ112" s="16">
        <f t="shared" si="9"/>
        <v>50</v>
      </c>
      <c r="BA112" s="19" t="s">
        <v>71</v>
      </c>
      <c r="BB112" s="19" t="s">
        <v>576</v>
      </c>
    </row>
    <row r="113" spans="1:56" s="16" customFormat="1" ht="12" customHeight="1" x14ac:dyDescent="0.2">
      <c r="A113" s="16" t="s">
        <v>332</v>
      </c>
      <c r="B113" s="16" t="s">
        <v>665</v>
      </c>
      <c r="C113" s="16" t="s">
        <v>666</v>
      </c>
      <c r="D113" s="16" t="s">
        <v>163</v>
      </c>
      <c r="E113" s="16" t="s">
        <v>203</v>
      </c>
      <c r="F113" s="16" t="s">
        <v>203</v>
      </c>
      <c r="G113" s="16" t="s">
        <v>203</v>
      </c>
      <c r="H113" s="16" t="s">
        <v>886</v>
      </c>
      <c r="I113" s="16">
        <v>115</v>
      </c>
      <c r="J113" s="16" t="s">
        <v>887</v>
      </c>
      <c r="K113" s="20" t="s">
        <v>885</v>
      </c>
      <c r="L113" s="20" t="s">
        <v>95</v>
      </c>
      <c r="M113" s="16">
        <v>2003</v>
      </c>
      <c r="N113" s="16">
        <v>2005</v>
      </c>
      <c r="O113" s="16" t="s">
        <v>662</v>
      </c>
      <c r="P113" s="17" t="s">
        <v>166</v>
      </c>
      <c r="Q113" s="17" t="s">
        <v>167</v>
      </c>
      <c r="R113" s="17" t="s">
        <v>166</v>
      </c>
      <c r="S113" s="16" t="s">
        <v>306</v>
      </c>
      <c r="T113" s="16">
        <v>1</v>
      </c>
      <c r="V113" s="16">
        <v>1</v>
      </c>
      <c r="Z113" s="18" t="s">
        <v>667</v>
      </c>
      <c r="AA113" s="16" t="s">
        <v>67</v>
      </c>
      <c r="AB113" s="16" t="s">
        <v>159</v>
      </c>
      <c r="AD113" s="16">
        <v>1</v>
      </c>
      <c r="AK113" s="18" t="s">
        <v>668</v>
      </c>
      <c r="AL113" s="16" t="s">
        <v>225</v>
      </c>
      <c r="AM113" s="16" t="s">
        <v>475</v>
      </c>
      <c r="AQ113" s="16">
        <v>1</v>
      </c>
      <c r="AT113" s="16">
        <v>1</v>
      </c>
      <c r="AW113" s="16" t="s">
        <v>639</v>
      </c>
      <c r="AX113" s="20">
        <v>1963</v>
      </c>
      <c r="AY113" s="16">
        <f t="shared" si="8"/>
        <v>40</v>
      </c>
      <c r="AZ113" s="16">
        <f t="shared" si="9"/>
        <v>40</v>
      </c>
      <c r="BA113" s="19" t="s">
        <v>576</v>
      </c>
      <c r="BB113" s="19" t="s">
        <v>669</v>
      </c>
    </row>
    <row r="114" spans="1:56" s="16" customFormat="1" ht="12" customHeight="1" x14ac:dyDescent="0.2">
      <c r="A114" s="16" t="s">
        <v>670</v>
      </c>
      <c r="B114" s="16" t="s">
        <v>385</v>
      </c>
      <c r="C114" s="16" t="s">
        <v>671</v>
      </c>
      <c r="D114" s="17" t="s">
        <v>52</v>
      </c>
      <c r="E114" s="16" t="s">
        <v>203</v>
      </c>
      <c r="F114" s="16" t="s">
        <v>53</v>
      </c>
      <c r="G114" s="16" t="s">
        <v>203</v>
      </c>
      <c r="H114" s="16" t="s">
        <v>882</v>
      </c>
      <c r="I114" s="16">
        <v>10</v>
      </c>
      <c r="J114" s="16" t="s">
        <v>883</v>
      </c>
      <c r="K114" s="20" t="s">
        <v>881</v>
      </c>
      <c r="L114" s="20" t="s">
        <v>95</v>
      </c>
      <c r="M114" s="16">
        <v>2003</v>
      </c>
      <c r="N114" s="16">
        <v>2010</v>
      </c>
      <c r="P114" s="16" t="s">
        <v>265</v>
      </c>
      <c r="Q114" s="17" t="s">
        <v>55</v>
      </c>
      <c r="R114" s="17">
        <v>2</v>
      </c>
      <c r="S114" s="16" t="s">
        <v>306</v>
      </c>
      <c r="T114" s="16">
        <v>1</v>
      </c>
      <c r="V114" s="16">
        <v>1</v>
      </c>
      <c r="Z114" s="18" t="s">
        <v>672</v>
      </c>
      <c r="AA114" s="16" t="s">
        <v>225</v>
      </c>
      <c r="AB114" s="16" t="s">
        <v>322</v>
      </c>
      <c r="AC114" s="16">
        <v>1</v>
      </c>
      <c r="AF114" s="17">
        <v>1</v>
      </c>
      <c r="AK114" s="18" t="s">
        <v>673</v>
      </c>
      <c r="AL114" s="16" t="s">
        <v>225</v>
      </c>
      <c r="AM114" s="16" t="s">
        <v>475</v>
      </c>
      <c r="AQ114" s="16">
        <v>1</v>
      </c>
      <c r="AT114" s="16">
        <v>1</v>
      </c>
      <c r="AW114" s="16" t="s">
        <v>674</v>
      </c>
      <c r="AX114" s="20">
        <v>1959</v>
      </c>
      <c r="AY114" s="16">
        <f t="shared" si="8"/>
        <v>44</v>
      </c>
      <c r="AZ114" s="16">
        <f t="shared" si="9"/>
        <v>40</v>
      </c>
      <c r="BA114" s="19" t="s">
        <v>71</v>
      </c>
      <c r="BB114" s="19" t="s">
        <v>540</v>
      </c>
    </row>
    <row r="115" spans="1:56" s="16" customFormat="1" ht="12" customHeight="1" x14ac:dyDescent="0.2">
      <c r="A115" s="16" t="s">
        <v>580</v>
      </c>
      <c r="B115" s="16" t="s">
        <v>675</v>
      </c>
      <c r="C115" s="16" t="s">
        <v>676</v>
      </c>
      <c r="D115" s="16" t="s">
        <v>300</v>
      </c>
      <c r="E115" s="16" t="s">
        <v>951</v>
      </c>
      <c r="F115" s="16" t="s">
        <v>53</v>
      </c>
      <c r="G115" s="16" t="s">
        <v>877</v>
      </c>
      <c r="H115" s="16" t="s">
        <v>951</v>
      </c>
      <c r="I115" s="16">
        <v>0</v>
      </c>
      <c r="J115" s="16" t="s">
        <v>952</v>
      </c>
      <c r="K115" s="16" t="s">
        <v>877</v>
      </c>
      <c r="L115" s="16" t="s">
        <v>95</v>
      </c>
      <c r="M115" s="16">
        <v>2004</v>
      </c>
      <c r="N115" s="16">
        <v>2008</v>
      </c>
      <c r="P115" s="16" t="s">
        <v>95</v>
      </c>
      <c r="Q115" s="17" t="s">
        <v>55</v>
      </c>
      <c r="R115" s="17">
        <v>1</v>
      </c>
      <c r="S115" s="16" t="s">
        <v>306</v>
      </c>
      <c r="T115" s="16">
        <v>1</v>
      </c>
      <c r="V115" s="16">
        <v>1</v>
      </c>
      <c r="Z115" s="18" t="s">
        <v>677</v>
      </c>
      <c r="AA115" s="16" t="s">
        <v>225</v>
      </c>
      <c r="AB115" s="16" t="s">
        <v>322</v>
      </c>
      <c r="AC115" s="16">
        <v>1</v>
      </c>
      <c r="AF115" s="16">
        <v>1</v>
      </c>
      <c r="AK115" s="18" t="s">
        <v>678</v>
      </c>
      <c r="AL115" s="16" t="s">
        <v>58</v>
      </c>
      <c r="AM115" s="16" t="s">
        <v>58</v>
      </c>
      <c r="AT115" s="16">
        <v>1</v>
      </c>
      <c r="AX115" s="16">
        <v>1966</v>
      </c>
      <c r="AY115" s="16">
        <f t="shared" si="8"/>
        <v>38</v>
      </c>
      <c r="AZ115" s="16">
        <f t="shared" si="9"/>
        <v>40</v>
      </c>
      <c r="BA115" s="19" t="s">
        <v>71</v>
      </c>
      <c r="BB115" s="19" t="s">
        <v>679</v>
      </c>
    </row>
    <row r="116" spans="1:56" s="29" customFormat="1" ht="12" customHeight="1" x14ac:dyDescent="0.2">
      <c r="A116" s="29" t="s">
        <v>680</v>
      </c>
      <c r="C116" s="29" t="s">
        <v>681</v>
      </c>
      <c r="D116" s="29" t="s">
        <v>64</v>
      </c>
      <c r="E116" s="30" t="s">
        <v>951</v>
      </c>
      <c r="F116" s="30" t="s">
        <v>53</v>
      </c>
      <c r="G116" s="30" t="s">
        <v>877</v>
      </c>
      <c r="H116" s="30" t="s">
        <v>951</v>
      </c>
      <c r="I116" s="30">
        <v>0</v>
      </c>
      <c r="J116" s="30" t="s">
        <v>952</v>
      </c>
      <c r="K116" s="30" t="s">
        <v>877</v>
      </c>
      <c r="L116" s="30" t="s">
        <v>95</v>
      </c>
      <c r="M116" s="29">
        <v>2004</v>
      </c>
      <c r="N116" s="29">
        <v>2013</v>
      </c>
      <c r="P116" s="29" t="s">
        <v>65</v>
      </c>
      <c r="Q116" s="29" t="s">
        <v>55</v>
      </c>
      <c r="R116" s="29">
        <v>3</v>
      </c>
      <c r="S116" s="29" t="s">
        <v>306</v>
      </c>
      <c r="T116" s="29">
        <v>1</v>
      </c>
      <c r="V116" s="29">
        <v>1</v>
      </c>
      <c r="Z116" s="33" t="s">
        <v>682</v>
      </c>
      <c r="AA116" s="29" t="s">
        <v>58</v>
      </c>
      <c r="AB116" s="29" t="s">
        <v>68</v>
      </c>
      <c r="AC116" s="29">
        <v>1</v>
      </c>
      <c r="AK116" s="33" t="s">
        <v>683</v>
      </c>
      <c r="AL116" s="29" t="s">
        <v>225</v>
      </c>
      <c r="AM116" s="29" t="s">
        <v>225</v>
      </c>
      <c r="AQ116" s="29">
        <v>1</v>
      </c>
      <c r="AW116" s="29" t="s">
        <v>684</v>
      </c>
      <c r="AX116" s="29">
        <v>1958</v>
      </c>
      <c r="AY116" s="29">
        <f t="shared" si="8"/>
        <v>46</v>
      </c>
      <c r="AZ116" s="29">
        <f t="shared" si="9"/>
        <v>50</v>
      </c>
      <c r="BA116" s="30" t="s">
        <v>71</v>
      </c>
      <c r="BB116" s="30" t="s">
        <v>540</v>
      </c>
      <c r="BD116" s="29" t="s">
        <v>685</v>
      </c>
    </row>
    <row r="117" spans="1:56" s="16" customFormat="1" ht="12" customHeight="1" x14ac:dyDescent="0.2">
      <c r="A117" s="16" t="s">
        <v>427</v>
      </c>
      <c r="B117" s="16" t="s">
        <v>686</v>
      </c>
      <c r="C117" s="16" t="s">
        <v>687</v>
      </c>
      <c r="D117" s="16" t="s">
        <v>163</v>
      </c>
      <c r="E117" s="16" t="s">
        <v>888</v>
      </c>
      <c r="F117" s="16" t="s">
        <v>53</v>
      </c>
      <c r="G117" s="16" t="s">
        <v>833</v>
      </c>
      <c r="H117" s="16" t="s">
        <v>966</v>
      </c>
      <c r="I117" s="16">
        <v>22</v>
      </c>
      <c r="J117" s="16" t="s">
        <v>964</v>
      </c>
      <c r="K117" s="20" t="s">
        <v>965</v>
      </c>
      <c r="L117" s="20" t="s">
        <v>95</v>
      </c>
      <c r="M117" s="16">
        <v>2005</v>
      </c>
      <c r="N117" s="16">
        <v>2008</v>
      </c>
      <c r="O117" s="16" t="s">
        <v>662</v>
      </c>
      <c r="P117" s="17" t="s">
        <v>166</v>
      </c>
      <c r="Q117" s="17" t="s">
        <v>167</v>
      </c>
      <c r="R117" s="17" t="s">
        <v>166</v>
      </c>
      <c r="S117" s="16" t="s">
        <v>688</v>
      </c>
      <c r="T117" s="16">
        <v>1</v>
      </c>
      <c r="V117" s="16">
        <v>1</v>
      </c>
      <c r="W117" s="16">
        <v>1</v>
      </c>
      <c r="Y117" s="16">
        <v>1</v>
      </c>
      <c r="Z117" s="18" t="s">
        <v>689</v>
      </c>
      <c r="AA117" s="16" t="s">
        <v>67</v>
      </c>
      <c r="AB117" s="16" t="s">
        <v>84</v>
      </c>
      <c r="AC117" s="16">
        <v>1</v>
      </c>
      <c r="AF117" s="16">
        <v>1</v>
      </c>
      <c r="AK117" s="18" t="s">
        <v>690</v>
      </c>
      <c r="AL117" s="16" t="s">
        <v>225</v>
      </c>
      <c r="AM117" s="16" t="s">
        <v>225</v>
      </c>
      <c r="AQ117" s="16">
        <v>1</v>
      </c>
      <c r="AW117" s="16" t="s">
        <v>85</v>
      </c>
      <c r="AX117" s="16">
        <v>1963</v>
      </c>
      <c r="AY117" s="16">
        <f t="shared" si="8"/>
        <v>42</v>
      </c>
      <c r="AZ117" s="16">
        <f t="shared" si="9"/>
        <v>40</v>
      </c>
      <c r="BA117" s="19" t="s">
        <v>576</v>
      </c>
      <c r="BB117" s="19" t="s">
        <v>691</v>
      </c>
    </row>
    <row r="118" spans="1:56" s="16" customFormat="1" ht="12" customHeight="1" x14ac:dyDescent="0.2">
      <c r="A118" s="16" t="s">
        <v>61</v>
      </c>
      <c r="B118" s="16" t="s">
        <v>87</v>
      </c>
      <c r="C118" s="16" t="s">
        <v>692</v>
      </c>
      <c r="D118" s="16" t="s">
        <v>64</v>
      </c>
      <c r="E118" s="16" t="s">
        <v>203</v>
      </c>
      <c r="F118" s="16" t="s">
        <v>53</v>
      </c>
      <c r="G118" s="16" t="s">
        <v>835</v>
      </c>
      <c r="H118" s="16" t="s">
        <v>836</v>
      </c>
      <c r="I118" s="16">
        <v>27</v>
      </c>
      <c r="J118" s="16" t="s">
        <v>946</v>
      </c>
      <c r="K118" s="16" t="s">
        <v>822</v>
      </c>
      <c r="L118" s="16" t="s">
        <v>95</v>
      </c>
      <c r="M118" s="16">
        <v>2006</v>
      </c>
      <c r="N118" s="16">
        <v>2011</v>
      </c>
      <c r="P118" s="16" t="s">
        <v>95</v>
      </c>
      <c r="Q118" s="17" t="s">
        <v>55</v>
      </c>
      <c r="R118" s="17">
        <v>4</v>
      </c>
      <c r="S118" s="16" t="s">
        <v>306</v>
      </c>
      <c r="T118" s="16">
        <v>1</v>
      </c>
      <c r="V118" s="16">
        <v>1</v>
      </c>
      <c r="Z118" s="18" t="s">
        <v>693</v>
      </c>
      <c r="AA118" s="16" t="s">
        <v>123</v>
      </c>
      <c r="AB118" s="16" t="s">
        <v>659</v>
      </c>
      <c r="AC118" s="16">
        <v>1</v>
      </c>
      <c r="AF118" s="16">
        <v>1</v>
      </c>
      <c r="AI118" s="16">
        <v>1</v>
      </c>
      <c r="AK118" s="18" t="s">
        <v>694</v>
      </c>
      <c r="AL118" s="16" t="s">
        <v>123</v>
      </c>
      <c r="AM118" s="16" t="s">
        <v>123</v>
      </c>
      <c r="AS118" s="16">
        <v>1</v>
      </c>
      <c r="AX118" s="16">
        <v>1952</v>
      </c>
      <c r="AY118" s="16">
        <f t="shared" si="8"/>
        <v>54</v>
      </c>
      <c r="AZ118" s="16">
        <f t="shared" si="9"/>
        <v>50</v>
      </c>
      <c r="BA118" s="19" t="s">
        <v>71</v>
      </c>
      <c r="BB118" s="16" t="s">
        <v>99</v>
      </c>
      <c r="BC118" s="19" t="s">
        <v>695</v>
      </c>
    </row>
    <row r="119" spans="1:56" s="16" customFormat="1" ht="12" customHeight="1" x14ac:dyDescent="0.2">
      <c r="A119" s="16" t="s">
        <v>62</v>
      </c>
      <c r="B119" s="16" t="s">
        <v>427</v>
      </c>
      <c r="C119" s="16" t="s">
        <v>696</v>
      </c>
      <c r="D119" s="16" t="s">
        <v>52</v>
      </c>
      <c r="E119" s="16" t="s">
        <v>203</v>
      </c>
      <c r="F119" s="16" t="s">
        <v>53</v>
      </c>
      <c r="G119" s="16" t="s">
        <v>835</v>
      </c>
      <c r="H119" s="16" t="s">
        <v>836</v>
      </c>
      <c r="I119" s="16">
        <v>27</v>
      </c>
      <c r="J119" s="16" t="s">
        <v>946</v>
      </c>
      <c r="K119" s="16" t="s">
        <v>823</v>
      </c>
      <c r="L119" s="16" t="s">
        <v>95</v>
      </c>
      <c r="M119" s="16">
        <v>2006</v>
      </c>
      <c r="N119" s="16">
        <v>2013</v>
      </c>
      <c r="P119" s="16" t="s">
        <v>95</v>
      </c>
      <c r="Q119" s="17" t="s">
        <v>55</v>
      </c>
      <c r="R119" s="17">
        <v>5</v>
      </c>
      <c r="S119" s="16" t="s">
        <v>96</v>
      </c>
      <c r="T119" s="16">
        <v>1</v>
      </c>
      <c r="U119" s="16">
        <v>1</v>
      </c>
      <c r="Z119" s="18" t="s">
        <v>697</v>
      </c>
      <c r="AA119" s="16" t="s">
        <v>225</v>
      </c>
      <c r="AB119" s="16" t="s">
        <v>322</v>
      </c>
      <c r="AC119" s="16">
        <v>1</v>
      </c>
      <c r="AF119" s="16">
        <v>1</v>
      </c>
      <c r="AK119" s="18" t="s">
        <v>698</v>
      </c>
      <c r="AL119" s="16" t="s">
        <v>225</v>
      </c>
      <c r="AM119" s="16" t="s">
        <v>225</v>
      </c>
      <c r="AQ119" s="16">
        <v>1</v>
      </c>
      <c r="AW119" s="16" t="s">
        <v>699</v>
      </c>
      <c r="AX119" s="16">
        <v>1939</v>
      </c>
      <c r="AY119" s="16">
        <f t="shared" si="8"/>
        <v>67</v>
      </c>
      <c r="AZ119" s="16">
        <f t="shared" si="9"/>
        <v>70</v>
      </c>
      <c r="BA119" s="19" t="s">
        <v>71</v>
      </c>
      <c r="BB119" s="16" t="s">
        <v>99</v>
      </c>
      <c r="BC119" s="19" t="s">
        <v>700</v>
      </c>
    </row>
    <row r="120" spans="1:56" s="16" customFormat="1" ht="12" customHeight="1" x14ac:dyDescent="0.2">
      <c r="A120" s="16" t="s">
        <v>580</v>
      </c>
      <c r="B120" s="16" t="s">
        <v>295</v>
      </c>
      <c r="C120" s="16" t="s">
        <v>701</v>
      </c>
      <c r="D120" s="16" t="s">
        <v>163</v>
      </c>
      <c r="E120" s="16" t="s">
        <v>297</v>
      </c>
      <c r="F120" s="16" t="s">
        <v>877</v>
      </c>
      <c r="G120" s="16" t="s">
        <v>877</v>
      </c>
      <c r="H120" s="16" t="s">
        <v>877</v>
      </c>
      <c r="J120" s="16" t="s">
        <v>877</v>
      </c>
      <c r="K120" s="16" t="s">
        <v>877</v>
      </c>
      <c r="L120" s="16" t="s">
        <v>65</v>
      </c>
      <c r="M120" s="16">
        <v>2008</v>
      </c>
      <c r="N120" s="16">
        <v>2009</v>
      </c>
      <c r="O120" s="17" t="s">
        <v>297</v>
      </c>
      <c r="P120" s="17" t="s">
        <v>166</v>
      </c>
      <c r="Q120" s="17" t="s">
        <v>167</v>
      </c>
      <c r="R120" s="17" t="s">
        <v>166</v>
      </c>
      <c r="S120" s="16" t="s">
        <v>306</v>
      </c>
      <c r="T120" s="16">
        <v>1</v>
      </c>
      <c r="V120" s="16">
        <v>1</v>
      </c>
      <c r="Z120" s="18" t="s">
        <v>702</v>
      </c>
      <c r="AA120" s="16" t="s">
        <v>67</v>
      </c>
      <c r="AB120" s="16" t="s">
        <v>322</v>
      </c>
      <c r="AC120" s="16">
        <v>1</v>
      </c>
      <c r="AF120" s="16">
        <v>1</v>
      </c>
      <c r="AK120" s="18" t="s">
        <v>703</v>
      </c>
      <c r="AL120" s="16" t="s">
        <v>225</v>
      </c>
      <c r="AM120" s="16" t="s">
        <v>225</v>
      </c>
      <c r="AQ120" s="16">
        <v>1</v>
      </c>
      <c r="AW120" s="16" t="s">
        <v>85</v>
      </c>
      <c r="AX120" s="20">
        <v>1956</v>
      </c>
      <c r="AY120" s="16">
        <f t="shared" si="8"/>
        <v>52</v>
      </c>
      <c r="AZ120" s="16">
        <f t="shared" si="9"/>
        <v>50</v>
      </c>
      <c r="BA120" s="19" t="s">
        <v>679</v>
      </c>
      <c r="BB120" s="19" t="s">
        <v>540</v>
      </c>
    </row>
    <row r="121" spans="1:56" s="16" customFormat="1" ht="12" customHeight="1" x14ac:dyDescent="0.2">
      <c r="A121" s="16" t="s">
        <v>616</v>
      </c>
      <c r="B121" s="16" t="s">
        <v>173</v>
      </c>
      <c r="C121" s="16" t="s">
        <v>617</v>
      </c>
      <c r="D121" s="16" t="s">
        <v>163</v>
      </c>
      <c r="E121" s="16" t="s">
        <v>203</v>
      </c>
      <c r="F121" s="16" t="s">
        <v>203</v>
      </c>
      <c r="G121" s="16" t="s">
        <v>203</v>
      </c>
      <c r="H121" s="23" t="s">
        <v>889</v>
      </c>
      <c r="I121" s="23">
        <v>25</v>
      </c>
      <c r="J121" s="16" t="s">
        <v>891</v>
      </c>
      <c r="K121" s="20" t="s">
        <v>890</v>
      </c>
      <c r="L121" s="20" t="s">
        <v>65</v>
      </c>
      <c r="M121" s="16">
        <v>2009</v>
      </c>
      <c r="N121" s="16">
        <v>2011</v>
      </c>
      <c r="O121" s="17" t="s">
        <v>704</v>
      </c>
      <c r="P121" s="17" t="s">
        <v>166</v>
      </c>
      <c r="Q121" s="17" t="s">
        <v>167</v>
      </c>
      <c r="R121" s="17" t="s">
        <v>166</v>
      </c>
      <c r="S121" s="16" t="s">
        <v>618</v>
      </c>
      <c r="T121" s="16">
        <v>1</v>
      </c>
      <c r="V121" s="16">
        <v>1</v>
      </c>
      <c r="Y121" s="16">
        <v>1</v>
      </c>
      <c r="Z121" s="18" t="s">
        <v>705</v>
      </c>
      <c r="AA121" s="16" t="s">
        <v>225</v>
      </c>
      <c r="AB121" s="16" t="s">
        <v>322</v>
      </c>
      <c r="AC121" s="16">
        <v>1</v>
      </c>
      <c r="AF121" s="16">
        <v>1</v>
      </c>
      <c r="AK121" s="18" t="s">
        <v>706</v>
      </c>
      <c r="AL121" s="16" t="s">
        <v>225</v>
      </c>
      <c r="AM121" s="16" t="s">
        <v>225</v>
      </c>
      <c r="AQ121" s="16">
        <v>1</v>
      </c>
      <c r="AW121" s="16" t="s">
        <v>707</v>
      </c>
      <c r="AX121" s="16">
        <v>1955</v>
      </c>
      <c r="AY121" s="16">
        <f t="shared" si="8"/>
        <v>54</v>
      </c>
      <c r="AZ121" s="16">
        <f t="shared" si="9"/>
        <v>50</v>
      </c>
      <c r="BA121" s="19" t="s">
        <v>71</v>
      </c>
    </row>
    <row r="122" spans="1:56" s="16" customFormat="1" ht="12" customHeight="1" x14ac:dyDescent="0.2">
      <c r="A122" s="16" t="s">
        <v>708</v>
      </c>
      <c r="C122" s="16" t="s">
        <v>709</v>
      </c>
      <c r="D122" s="16" t="s">
        <v>64</v>
      </c>
      <c r="E122" s="16" t="s">
        <v>203</v>
      </c>
      <c r="F122" s="16" t="s">
        <v>53</v>
      </c>
      <c r="G122" s="16" t="s">
        <v>203</v>
      </c>
      <c r="H122" s="16" t="s">
        <v>893</v>
      </c>
      <c r="I122" s="16">
        <v>14</v>
      </c>
      <c r="J122" s="16" t="s">
        <v>895</v>
      </c>
      <c r="K122" s="20" t="s">
        <v>892</v>
      </c>
      <c r="L122" s="20" t="s">
        <v>65</v>
      </c>
      <c r="M122" s="16">
        <v>2010</v>
      </c>
      <c r="N122" s="16">
        <v>2017</v>
      </c>
      <c r="P122" s="16" t="s">
        <v>65</v>
      </c>
      <c r="Q122" s="17" t="s">
        <v>55</v>
      </c>
      <c r="R122" s="17">
        <v>1</v>
      </c>
      <c r="S122" s="16" t="s">
        <v>306</v>
      </c>
      <c r="T122" s="16">
        <v>1</v>
      </c>
      <c r="V122" s="16">
        <v>1</v>
      </c>
      <c r="Z122" s="18" t="s">
        <v>710</v>
      </c>
      <c r="AA122" s="16" t="s">
        <v>225</v>
      </c>
      <c r="AB122" s="16" t="s">
        <v>225</v>
      </c>
      <c r="AF122" s="16">
        <v>1</v>
      </c>
      <c r="AK122" s="18" t="s">
        <v>647</v>
      </c>
      <c r="AL122" s="16" t="s">
        <v>225</v>
      </c>
      <c r="AM122" s="16" t="s">
        <v>225</v>
      </c>
      <c r="AQ122" s="16">
        <v>1</v>
      </c>
      <c r="AW122" s="16" t="s">
        <v>648</v>
      </c>
      <c r="AX122" s="20">
        <v>1967</v>
      </c>
      <c r="AY122" s="16">
        <f t="shared" si="8"/>
        <v>43</v>
      </c>
      <c r="AZ122" s="16">
        <f t="shared" si="9"/>
        <v>40</v>
      </c>
      <c r="BA122" s="19" t="s">
        <v>71</v>
      </c>
      <c r="BB122" s="19" t="s">
        <v>679</v>
      </c>
    </row>
    <row r="123" spans="1:56" s="16" customFormat="1" ht="12" customHeight="1" x14ac:dyDescent="0.2">
      <c r="A123" s="16" t="s">
        <v>711</v>
      </c>
      <c r="C123" s="16" t="s">
        <v>712</v>
      </c>
      <c r="D123" s="17" t="s">
        <v>52</v>
      </c>
      <c r="E123" s="16" t="s">
        <v>203</v>
      </c>
      <c r="F123" s="16" t="s">
        <v>53</v>
      </c>
      <c r="G123" s="16" t="s">
        <v>203</v>
      </c>
      <c r="H123" s="16" t="s">
        <v>894</v>
      </c>
      <c r="I123" s="16">
        <v>14</v>
      </c>
      <c r="J123" s="16" t="s">
        <v>895</v>
      </c>
      <c r="L123" s="16" t="s">
        <v>65</v>
      </c>
      <c r="M123" s="16">
        <v>2010</v>
      </c>
      <c r="N123" s="16">
        <v>2016</v>
      </c>
      <c r="P123" s="16" t="s">
        <v>65</v>
      </c>
      <c r="Q123" s="17" t="s">
        <v>55</v>
      </c>
      <c r="R123" s="17">
        <v>2</v>
      </c>
      <c r="S123" s="16" t="s">
        <v>645</v>
      </c>
      <c r="T123" s="16">
        <v>1</v>
      </c>
      <c r="V123" s="16">
        <v>1</v>
      </c>
      <c r="Y123" s="16">
        <v>1</v>
      </c>
      <c r="Z123" s="18" t="s">
        <v>713</v>
      </c>
      <c r="AA123" s="16" t="s">
        <v>67</v>
      </c>
      <c r="AB123" s="16" t="s">
        <v>84</v>
      </c>
      <c r="AC123" s="16">
        <v>1</v>
      </c>
      <c r="AF123" s="16">
        <v>1</v>
      </c>
      <c r="AK123" s="18" t="s">
        <v>714</v>
      </c>
      <c r="AL123" s="16" t="s">
        <v>225</v>
      </c>
      <c r="AM123" s="16" t="s">
        <v>475</v>
      </c>
      <c r="AQ123" s="16">
        <v>1</v>
      </c>
      <c r="AT123" s="16">
        <v>1</v>
      </c>
      <c r="AW123" s="16" t="s">
        <v>648</v>
      </c>
      <c r="AX123" s="20">
        <v>1958</v>
      </c>
      <c r="AY123" s="16">
        <f t="shared" si="8"/>
        <v>52</v>
      </c>
      <c r="AZ123" s="16">
        <f t="shared" si="9"/>
        <v>50</v>
      </c>
      <c r="BA123" s="19" t="s">
        <v>71</v>
      </c>
      <c r="BB123" s="19" t="s">
        <v>540</v>
      </c>
      <c r="BC123" s="19" t="s">
        <v>539</v>
      </c>
    </row>
    <row r="124" spans="1:56" s="16" customFormat="1" ht="12" customHeight="1" x14ac:dyDescent="0.2">
      <c r="A124" s="16" t="s">
        <v>715</v>
      </c>
      <c r="C124" s="16" t="s">
        <v>716</v>
      </c>
      <c r="D124" s="16" t="s">
        <v>163</v>
      </c>
      <c r="E124" s="16" t="s">
        <v>434</v>
      </c>
      <c r="F124" s="16" t="s">
        <v>877</v>
      </c>
      <c r="G124" s="16" t="s">
        <v>877</v>
      </c>
      <c r="H124" s="16" t="s">
        <v>877</v>
      </c>
      <c r="I124" s="16" t="s">
        <v>877</v>
      </c>
      <c r="J124" s="16" t="s">
        <v>877</v>
      </c>
      <c r="K124" s="16" t="s">
        <v>877</v>
      </c>
      <c r="L124" s="16" t="s">
        <v>65</v>
      </c>
      <c r="M124" s="16">
        <v>2011</v>
      </c>
      <c r="N124" s="16">
        <v>2012</v>
      </c>
      <c r="O124" s="17" t="s">
        <v>297</v>
      </c>
      <c r="P124" s="17" t="s">
        <v>166</v>
      </c>
      <c r="Q124" s="17" t="s">
        <v>167</v>
      </c>
      <c r="R124" s="17" t="s">
        <v>166</v>
      </c>
      <c r="S124" s="16" t="s">
        <v>306</v>
      </c>
      <c r="T124" s="16">
        <v>1</v>
      </c>
      <c r="V124" s="16">
        <v>1</v>
      </c>
      <c r="Z124" s="18" t="s">
        <v>717</v>
      </c>
      <c r="AA124" s="18" t="s">
        <v>67</v>
      </c>
      <c r="AB124" s="18" t="s">
        <v>718</v>
      </c>
      <c r="AC124" s="16">
        <v>1</v>
      </c>
      <c r="AD124" s="18">
        <v>1</v>
      </c>
      <c r="AE124" s="18"/>
      <c r="AF124" s="16">
        <v>1</v>
      </c>
      <c r="AG124" s="18"/>
      <c r="AH124" s="18"/>
      <c r="AI124" s="18"/>
      <c r="AJ124" s="18"/>
      <c r="AK124" s="18" t="s">
        <v>719</v>
      </c>
      <c r="AL124" s="16" t="s">
        <v>225</v>
      </c>
      <c r="AM124" s="16" t="s">
        <v>475</v>
      </c>
      <c r="AQ124" s="16">
        <v>1</v>
      </c>
      <c r="AT124" s="16">
        <v>1</v>
      </c>
      <c r="AW124" s="16" t="s">
        <v>117</v>
      </c>
      <c r="AX124" s="20">
        <v>1963</v>
      </c>
      <c r="AY124" s="16">
        <f t="shared" si="8"/>
        <v>48</v>
      </c>
      <c r="AZ124" s="16">
        <f t="shared" si="9"/>
        <v>50</v>
      </c>
      <c r="BA124" s="19" t="s">
        <v>679</v>
      </c>
    </row>
    <row r="125" spans="1:56" s="16" customFormat="1" ht="12" customHeight="1" x14ac:dyDescent="0.2">
      <c r="A125" s="17" t="s">
        <v>720</v>
      </c>
      <c r="B125" s="17"/>
      <c r="C125" s="17" t="s">
        <v>721</v>
      </c>
      <c r="D125" s="17" t="s">
        <v>163</v>
      </c>
      <c r="E125" s="17" t="s">
        <v>434</v>
      </c>
      <c r="F125" s="16" t="s">
        <v>877</v>
      </c>
      <c r="G125" s="16" t="s">
        <v>877</v>
      </c>
      <c r="H125" s="16" t="s">
        <v>877</v>
      </c>
      <c r="I125" s="16" t="s">
        <v>877</v>
      </c>
      <c r="J125" s="16" t="s">
        <v>877</v>
      </c>
      <c r="K125" s="16" t="s">
        <v>877</v>
      </c>
      <c r="L125" s="16" t="s">
        <v>65</v>
      </c>
      <c r="M125" s="17">
        <v>2012</v>
      </c>
      <c r="N125" s="17">
        <v>2013</v>
      </c>
      <c r="O125" s="17" t="s">
        <v>297</v>
      </c>
      <c r="P125" s="17" t="s">
        <v>166</v>
      </c>
      <c r="Q125" s="17" t="s">
        <v>167</v>
      </c>
      <c r="R125" s="17" t="s">
        <v>166</v>
      </c>
      <c r="S125" s="17" t="s">
        <v>306</v>
      </c>
      <c r="T125" s="16">
        <v>1</v>
      </c>
      <c r="V125" s="16">
        <v>1</v>
      </c>
      <c r="W125" s="17"/>
      <c r="X125" s="17"/>
      <c r="Y125" s="17"/>
      <c r="Z125" s="22" t="s">
        <v>722</v>
      </c>
      <c r="AA125" s="17" t="s">
        <v>225</v>
      </c>
      <c r="AB125" s="17" t="s">
        <v>225</v>
      </c>
      <c r="AC125" s="17"/>
      <c r="AD125" s="17"/>
      <c r="AE125" s="17"/>
      <c r="AF125" s="17">
        <v>1</v>
      </c>
      <c r="AG125" s="17"/>
      <c r="AH125" s="17"/>
      <c r="AI125" s="17"/>
      <c r="AJ125" s="17"/>
      <c r="AK125" s="22" t="s">
        <v>723</v>
      </c>
      <c r="AL125" s="17" t="s">
        <v>225</v>
      </c>
      <c r="AM125" s="17" t="s">
        <v>225</v>
      </c>
      <c r="AN125" s="17"/>
      <c r="AO125" s="17"/>
      <c r="AP125" s="17"/>
      <c r="AQ125" s="16">
        <v>1</v>
      </c>
      <c r="AR125" s="17"/>
      <c r="AS125" s="17"/>
      <c r="AT125" s="17"/>
      <c r="AU125" s="17"/>
      <c r="AV125" s="17"/>
      <c r="AW125" s="17" t="s">
        <v>724</v>
      </c>
      <c r="AX125" s="20">
        <v>1963</v>
      </c>
      <c r="AY125" s="16">
        <f t="shared" si="8"/>
        <v>49</v>
      </c>
      <c r="AZ125" s="16">
        <f t="shared" si="9"/>
        <v>50</v>
      </c>
      <c r="BA125" s="19" t="s">
        <v>725</v>
      </c>
      <c r="BB125" s="19" t="s">
        <v>726</v>
      </c>
      <c r="BC125" s="19" t="s">
        <v>679</v>
      </c>
    </row>
    <row r="126" spans="1:56" s="16" customFormat="1" ht="12" customHeight="1" x14ac:dyDescent="0.2">
      <c r="A126" s="17" t="s">
        <v>61</v>
      </c>
      <c r="B126" s="17"/>
      <c r="C126" s="17" t="s">
        <v>727</v>
      </c>
      <c r="D126" s="29" t="s">
        <v>163</v>
      </c>
      <c r="E126" s="30" t="s">
        <v>203</v>
      </c>
      <c r="F126" s="30" t="s">
        <v>932</v>
      </c>
      <c r="G126" s="30" t="s">
        <v>53</v>
      </c>
      <c r="H126" s="30" t="s">
        <v>933</v>
      </c>
      <c r="I126" s="30">
        <v>61</v>
      </c>
      <c r="J126" s="30">
        <v>61</v>
      </c>
      <c r="K126" s="31" t="s">
        <v>931</v>
      </c>
      <c r="L126" s="31" t="s">
        <v>65</v>
      </c>
      <c r="M126" s="17">
        <v>2012</v>
      </c>
      <c r="N126" s="17">
        <v>2016</v>
      </c>
      <c r="O126" s="17" t="s">
        <v>704</v>
      </c>
      <c r="P126" s="17" t="s">
        <v>166</v>
      </c>
      <c r="Q126" s="17" t="s">
        <v>167</v>
      </c>
      <c r="R126" s="17" t="s">
        <v>166</v>
      </c>
      <c r="S126" s="17" t="s">
        <v>306</v>
      </c>
      <c r="T126" s="16">
        <v>1</v>
      </c>
      <c r="V126" s="16">
        <v>1</v>
      </c>
      <c r="W126" s="17"/>
      <c r="X126" s="17"/>
      <c r="Y126" s="17"/>
      <c r="Z126" s="22" t="s">
        <v>728</v>
      </c>
      <c r="AA126" s="17" t="s">
        <v>225</v>
      </c>
      <c r="AB126" s="17" t="s">
        <v>729</v>
      </c>
      <c r="AC126" s="17"/>
      <c r="AD126" s="17">
        <v>1</v>
      </c>
      <c r="AE126" s="17"/>
      <c r="AF126" s="17">
        <v>1</v>
      </c>
      <c r="AG126" s="17"/>
      <c r="AH126" s="17"/>
      <c r="AI126" s="17"/>
      <c r="AJ126" s="17"/>
      <c r="AK126" s="22" t="s">
        <v>730</v>
      </c>
      <c r="AL126" s="17" t="s">
        <v>225</v>
      </c>
      <c r="AM126" s="17" t="s">
        <v>225</v>
      </c>
      <c r="AN126" s="17"/>
      <c r="AO126" s="17"/>
      <c r="AP126" s="17"/>
      <c r="AQ126" s="16">
        <v>1</v>
      </c>
      <c r="AR126" s="17"/>
      <c r="AS126" s="17"/>
      <c r="AT126" s="17"/>
      <c r="AU126" s="17"/>
      <c r="AV126" s="17"/>
      <c r="AW126" s="17" t="s">
        <v>731</v>
      </c>
      <c r="AX126" s="17">
        <v>1950</v>
      </c>
      <c r="AY126" s="16">
        <f t="shared" si="8"/>
        <v>62</v>
      </c>
      <c r="AZ126" s="16">
        <f t="shared" si="9"/>
        <v>60</v>
      </c>
      <c r="BA126" s="28" t="s">
        <v>372</v>
      </c>
    </row>
    <row r="127" spans="1:56" s="16" customFormat="1" ht="12" customHeight="1" x14ac:dyDescent="0.2">
      <c r="A127" s="16" t="s">
        <v>732</v>
      </c>
      <c r="B127" s="16" t="s">
        <v>347</v>
      </c>
      <c r="C127" s="16" t="s">
        <v>733</v>
      </c>
      <c r="D127" s="29" t="s">
        <v>734</v>
      </c>
      <c r="E127" s="30" t="s">
        <v>951</v>
      </c>
      <c r="F127" s="30" t="s">
        <v>53</v>
      </c>
      <c r="G127" s="30" t="s">
        <v>877</v>
      </c>
      <c r="H127" s="30" t="s">
        <v>951</v>
      </c>
      <c r="I127" s="30">
        <v>0</v>
      </c>
      <c r="J127" s="30" t="s">
        <v>952</v>
      </c>
      <c r="K127" s="30" t="s">
        <v>877</v>
      </c>
      <c r="L127" s="30" t="s">
        <v>65</v>
      </c>
      <c r="M127" s="16">
        <v>2012</v>
      </c>
      <c r="N127" s="16">
        <v>2018</v>
      </c>
      <c r="P127" s="16" t="s">
        <v>95</v>
      </c>
      <c r="Q127" s="17" t="s">
        <v>55</v>
      </c>
      <c r="R127" s="17">
        <v>4</v>
      </c>
      <c r="S127" s="16" t="s">
        <v>306</v>
      </c>
      <c r="T127" s="16">
        <v>1</v>
      </c>
      <c r="V127" s="16">
        <v>1</v>
      </c>
      <c r="Z127" s="18" t="s">
        <v>735</v>
      </c>
      <c r="AA127" s="16" t="s">
        <v>225</v>
      </c>
      <c r="AB127" s="16" t="s">
        <v>736</v>
      </c>
      <c r="AC127" s="16">
        <v>1</v>
      </c>
      <c r="AF127" s="16">
        <v>1</v>
      </c>
      <c r="AH127" s="16">
        <v>1</v>
      </c>
      <c r="AK127" s="18" t="s">
        <v>737</v>
      </c>
      <c r="AL127" s="16" t="s">
        <v>225</v>
      </c>
      <c r="AM127" s="16" t="s">
        <v>225</v>
      </c>
      <c r="AQ127" s="16">
        <v>1</v>
      </c>
      <c r="AW127" s="16" t="s">
        <v>738</v>
      </c>
      <c r="AX127" s="16">
        <v>1962</v>
      </c>
      <c r="AY127" s="16">
        <f t="shared" si="8"/>
        <v>50</v>
      </c>
      <c r="AZ127" s="16">
        <f t="shared" si="9"/>
        <v>50</v>
      </c>
      <c r="BA127" s="19" t="s">
        <v>71</v>
      </c>
      <c r="BB127" s="16" t="s">
        <v>739</v>
      </c>
      <c r="BD127" s="16" t="s">
        <v>740</v>
      </c>
    </row>
    <row r="128" spans="1:56" s="16" customFormat="1" ht="12" customHeight="1" x14ac:dyDescent="0.2">
      <c r="A128" s="16" t="s">
        <v>86</v>
      </c>
      <c r="B128" s="16" t="s">
        <v>132</v>
      </c>
      <c r="C128" s="16" t="s">
        <v>741</v>
      </c>
      <c r="D128" s="29" t="s">
        <v>163</v>
      </c>
      <c r="E128" s="29" t="s">
        <v>434</v>
      </c>
      <c r="F128" s="29" t="s">
        <v>877</v>
      </c>
      <c r="G128" s="29" t="s">
        <v>877</v>
      </c>
      <c r="H128" s="29" t="s">
        <v>877</v>
      </c>
      <c r="I128" s="29" t="s">
        <v>877</v>
      </c>
      <c r="J128" s="29" t="s">
        <v>877</v>
      </c>
      <c r="K128" s="29" t="s">
        <v>877</v>
      </c>
      <c r="L128" s="29" t="s">
        <v>65</v>
      </c>
      <c r="M128" s="16">
        <v>2012</v>
      </c>
      <c r="N128" s="16">
        <v>2012</v>
      </c>
      <c r="O128" s="17" t="s">
        <v>297</v>
      </c>
      <c r="P128" s="17" t="s">
        <v>166</v>
      </c>
      <c r="Q128" s="17" t="s">
        <v>167</v>
      </c>
      <c r="R128" s="17" t="s">
        <v>166</v>
      </c>
      <c r="S128" s="16" t="s">
        <v>306</v>
      </c>
      <c r="T128" s="16">
        <v>1</v>
      </c>
      <c r="V128" s="16">
        <v>1</v>
      </c>
      <c r="Z128" s="18" t="s">
        <v>742</v>
      </c>
      <c r="AA128" s="16" t="s">
        <v>67</v>
      </c>
      <c r="AB128" s="16" t="s">
        <v>84</v>
      </c>
      <c r="AC128" s="16">
        <v>1</v>
      </c>
      <c r="AF128" s="16">
        <v>1</v>
      </c>
      <c r="AK128" s="18" t="s">
        <v>743</v>
      </c>
      <c r="AL128" s="16" t="s">
        <v>67</v>
      </c>
      <c r="AM128" s="16" t="s">
        <v>84</v>
      </c>
      <c r="AN128" s="16">
        <v>1</v>
      </c>
      <c r="AQ128" s="16">
        <v>1</v>
      </c>
      <c r="AW128" s="16" t="s">
        <v>724</v>
      </c>
      <c r="AX128" s="20">
        <v>1957</v>
      </c>
      <c r="AY128" s="16">
        <f t="shared" si="8"/>
        <v>55</v>
      </c>
      <c r="AZ128" s="16">
        <f t="shared" si="9"/>
        <v>60</v>
      </c>
      <c r="BA128" s="19" t="s">
        <v>679</v>
      </c>
    </row>
    <row r="129" spans="1:56" s="16" customFormat="1" ht="12" customHeight="1" x14ac:dyDescent="0.2">
      <c r="A129" s="16" t="s">
        <v>744</v>
      </c>
      <c r="B129" s="16" t="s">
        <v>585</v>
      </c>
      <c r="C129" s="16" t="s">
        <v>745</v>
      </c>
      <c r="D129" s="29" t="s">
        <v>52</v>
      </c>
      <c r="E129" s="30" t="s">
        <v>203</v>
      </c>
      <c r="F129" s="30" t="s">
        <v>53</v>
      </c>
      <c r="G129" s="30" t="s">
        <v>53</v>
      </c>
      <c r="H129" s="30" t="s">
        <v>935</v>
      </c>
      <c r="I129" s="30">
        <v>20</v>
      </c>
      <c r="J129" s="30" t="s">
        <v>936</v>
      </c>
      <c r="K129" s="31" t="s">
        <v>934</v>
      </c>
      <c r="L129" s="31" t="s">
        <v>65</v>
      </c>
      <c r="M129" s="16">
        <v>2013</v>
      </c>
      <c r="N129" s="16">
        <v>2015</v>
      </c>
      <c r="P129" s="16" t="s">
        <v>95</v>
      </c>
      <c r="Q129" s="17" t="s">
        <v>55</v>
      </c>
      <c r="R129" s="17">
        <v>5</v>
      </c>
      <c r="S129" s="16" t="s">
        <v>746</v>
      </c>
      <c r="T129" s="16">
        <v>1</v>
      </c>
      <c r="V129" s="16">
        <v>1</v>
      </c>
      <c r="W129" s="16">
        <v>1</v>
      </c>
      <c r="X129" s="16">
        <v>1</v>
      </c>
      <c r="Z129" s="18" t="s">
        <v>747</v>
      </c>
      <c r="AA129" s="16" t="s">
        <v>123</v>
      </c>
      <c r="AB129" s="16" t="s">
        <v>123</v>
      </c>
      <c r="AI129" s="16">
        <v>1</v>
      </c>
      <c r="AK129" s="18" t="s">
        <v>748</v>
      </c>
      <c r="AL129" s="16" t="s">
        <v>123</v>
      </c>
      <c r="AM129" s="16" t="s">
        <v>491</v>
      </c>
      <c r="AQ129" s="16">
        <v>1</v>
      </c>
      <c r="AS129" s="16">
        <v>1</v>
      </c>
      <c r="AW129" s="16" t="s">
        <v>749</v>
      </c>
      <c r="AX129" s="16">
        <v>1977</v>
      </c>
      <c r="AY129" s="16">
        <f t="shared" si="8"/>
        <v>36</v>
      </c>
      <c r="AZ129" s="16">
        <f t="shared" si="9"/>
        <v>40</v>
      </c>
      <c r="BA129" s="19" t="s">
        <v>71</v>
      </c>
      <c r="BB129" s="19" t="s">
        <v>539</v>
      </c>
      <c r="BD129" s="16" t="s">
        <v>750</v>
      </c>
    </row>
    <row r="130" spans="1:56" s="16" customFormat="1" ht="12" customHeight="1" x14ac:dyDescent="0.2">
      <c r="A130" s="16" t="s">
        <v>751</v>
      </c>
      <c r="C130" s="16" t="s">
        <v>752</v>
      </c>
      <c r="D130" s="29" t="s">
        <v>52</v>
      </c>
      <c r="E130" s="30" t="s">
        <v>203</v>
      </c>
      <c r="F130" s="30" t="s">
        <v>53</v>
      </c>
      <c r="G130" s="30" t="s">
        <v>166</v>
      </c>
      <c r="H130" s="30" t="s">
        <v>938</v>
      </c>
      <c r="I130" s="30">
        <v>46</v>
      </c>
      <c r="J130" s="30" t="s">
        <v>939</v>
      </c>
      <c r="K130" s="31" t="s">
        <v>937</v>
      </c>
      <c r="L130" s="31" t="s">
        <v>65</v>
      </c>
      <c r="M130" s="16">
        <v>2014</v>
      </c>
      <c r="N130" s="16">
        <v>2018</v>
      </c>
      <c r="P130" s="16" t="s">
        <v>95</v>
      </c>
      <c r="Q130" s="17" t="s">
        <v>55</v>
      </c>
      <c r="R130" s="17">
        <v>3</v>
      </c>
      <c r="S130" s="16" t="s">
        <v>306</v>
      </c>
      <c r="T130" s="16">
        <v>1</v>
      </c>
      <c r="V130" s="16">
        <v>1</v>
      </c>
      <c r="Z130" s="18" t="s">
        <v>753</v>
      </c>
      <c r="AA130" s="16" t="s">
        <v>67</v>
      </c>
      <c r="AB130" s="16" t="s">
        <v>84</v>
      </c>
      <c r="AC130" s="16">
        <v>1</v>
      </c>
      <c r="AF130" s="16">
        <v>1</v>
      </c>
      <c r="AK130" s="18" t="s">
        <v>754</v>
      </c>
      <c r="AL130" s="16" t="s">
        <v>225</v>
      </c>
      <c r="AM130" s="16" t="s">
        <v>225</v>
      </c>
      <c r="AQ130" s="16">
        <v>1</v>
      </c>
      <c r="AW130" s="16" t="s">
        <v>85</v>
      </c>
      <c r="AX130" s="16">
        <v>1975</v>
      </c>
      <c r="AY130" s="16">
        <f t="shared" si="8"/>
        <v>39</v>
      </c>
      <c r="AZ130" s="16">
        <f t="shared" si="9"/>
        <v>40</v>
      </c>
      <c r="BA130" s="19" t="s">
        <v>71</v>
      </c>
      <c r="BB130" s="19" t="s">
        <v>540</v>
      </c>
      <c r="BC130" s="19" t="s">
        <v>999</v>
      </c>
    </row>
    <row r="131" spans="1:56" s="16" customFormat="1" ht="12" customHeight="1" x14ac:dyDescent="0.2">
      <c r="A131" s="17" t="s">
        <v>755</v>
      </c>
      <c r="B131" s="17"/>
      <c r="C131" s="17" t="s">
        <v>756</v>
      </c>
      <c r="D131" s="29" t="s">
        <v>163</v>
      </c>
      <c r="E131" s="30" t="s">
        <v>947</v>
      </c>
      <c r="F131" s="30" t="s">
        <v>53</v>
      </c>
      <c r="G131" s="30" t="s">
        <v>53</v>
      </c>
      <c r="H131" s="30" t="s">
        <v>948</v>
      </c>
      <c r="I131" s="16">
        <v>20</v>
      </c>
      <c r="J131" s="30" t="s">
        <v>1001</v>
      </c>
      <c r="K131" s="31" t="s">
        <v>940</v>
      </c>
      <c r="L131" s="31" t="s">
        <v>95</v>
      </c>
      <c r="M131" s="17">
        <v>2017</v>
      </c>
      <c r="N131" s="17">
        <v>2021</v>
      </c>
      <c r="O131" s="17" t="s">
        <v>757</v>
      </c>
      <c r="P131" s="17" t="s">
        <v>166</v>
      </c>
      <c r="Q131" s="17" t="s">
        <v>167</v>
      </c>
      <c r="R131" s="17" t="s">
        <v>166</v>
      </c>
      <c r="S131" s="17" t="s">
        <v>758</v>
      </c>
      <c r="T131" s="17">
        <v>1</v>
      </c>
      <c r="U131" s="17"/>
      <c r="V131" s="17">
        <v>1</v>
      </c>
      <c r="W131" s="17">
        <v>1</v>
      </c>
      <c r="X131" s="17"/>
      <c r="Y131" s="17">
        <v>1</v>
      </c>
      <c r="Z131" s="22" t="s">
        <v>759</v>
      </c>
      <c r="AA131" s="17" t="s">
        <v>225</v>
      </c>
      <c r="AB131" s="17" t="s">
        <v>322</v>
      </c>
      <c r="AC131" s="17">
        <v>1</v>
      </c>
      <c r="AD131" s="17"/>
      <c r="AE131" s="17"/>
      <c r="AF131" s="17">
        <v>1</v>
      </c>
      <c r="AG131" s="17"/>
      <c r="AH131" s="17"/>
      <c r="AI131" s="17"/>
      <c r="AJ131" s="17"/>
      <c r="AK131" s="22" t="s">
        <v>760</v>
      </c>
      <c r="AL131" s="17" t="s">
        <v>123</v>
      </c>
      <c r="AM131" s="17" t="s">
        <v>123</v>
      </c>
      <c r="AN131" s="17"/>
      <c r="AO131" s="17"/>
      <c r="AP131" s="17"/>
      <c r="AQ131" s="17"/>
      <c r="AR131" s="17"/>
      <c r="AS131" s="16">
        <v>1</v>
      </c>
      <c r="AT131" s="17"/>
      <c r="AU131" s="17"/>
      <c r="AV131" s="17"/>
      <c r="AW131" s="17"/>
      <c r="AX131" s="16">
        <v>1969</v>
      </c>
      <c r="AY131" s="16">
        <f t="shared" si="8"/>
        <v>48</v>
      </c>
      <c r="AZ131" s="16">
        <f t="shared" si="9"/>
        <v>50</v>
      </c>
      <c r="BA131" s="28" t="s">
        <v>372</v>
      </c>
    </row>
    <row r="132" spans="1:56" s="16" customFormat="1" ht="12" customHeight="1" x14ac:dyDescent="0.2">
      <c r="A132" s="16" t="s">
        <v>86</v>
      </c>
      <c r="B132" s="16" t="s">
        <v>62</v>
      </c>
      <c r="C132" s="16" t="s">
        <v>761</v>
      </c>
      <c r="D132" s="29" t="s">
        <v>300</v>
      </c>
      <c r="E132" s="30" t="s">
        <v>203</v>
      </c>
      <c r="F132" s="30" t="s">
        <v>53</v>
      </c>
      <c r="G132" s="30" t="s">
        <v>166</v>
      </c>
      <c r="H132" s="30" t="s">
        <v>943</v>
      </c>
      <c r="I132" s="30">
        <v>37</v>
      </c>
      <c r="J132" s="30" t="s">
        <v>945</v>
      </c>
      <c r="K132" s="31" t="s">
        <v>942</v>
      </c>
      <c r="L132" s="31" t="s">
        <v>95</v>
      </c>
      <c r="M132" s="16">
        <v>2018</v>
      </c>
      <c r="N132" s="16">
        <v>2021</v>
      </c>
      <c r="P132" s="16" t="s">
        <v>95</v>
      </c>
      <c r="Q132" s="17" t="s">
        <v>55</v>
      </c>
      <c r="R132" s="17">
        <v>3</v>
      </c>
      <c r="S132" s="16" t="s">
        <v>306</v>
      </c>
      <c r="T132" s="16">
        <v>1</v>
      </c>
      <c r="V132" s="16">
        <v>1</v>
      </c>
      <c r="Z132" s="18" t="s">
        <v>762</v>
      </c>
      <c r="AA132" s="16" t="s">
        <v>225</v>
      </c>
      <c r="AB132" s="16" t="s">
        <v>736</v>
      </c>
      <c r="AC132" s="16">
        <v>1</v>
      </c>
      <c r="AF132" s="17">
        <v>1</v>
      </c>
      <c r="AH132" s="16">
        <v>1</v>
      </c>
      <c r="AK132" s="18" t="s">
        <v>763</v>
      </c>
      <c r="AL132" s="16" t="s">
        <v>225</v>
      </c>
      <c r="AM132" s="16" t="s">
        <v>225</v>
      </c>
      <c r="AQ132" s="16">
        <v>1</v>
      </c>
      <c r="AW132" s="16" t="s">
        <v>555</v>
      </c>
      <c r="AX132" s="16">
        <v>1958</v>
      </c>
      <c r="AY132" s="16">
        <f t="shared" si="8"/>
        <v>60</v>
      </c>
      <c r="AZ132" s="16">
        <f t="shared" si="9"/>
        <v>60</v>
      </c>
      <c r="BA132" s="19" t="s">
        <v>764</v>
      </c>
      <c r="BB132" s="19" t="s">
        <v>540</v>
      </c>
    </row>
    <row r="133" spans="1:56" s="16" customFormat="1" ht="12" customHeight="1" x14ac:dyDescent="0.2">
      <c r="A133" s="16" t="s">
        <v>616</v>
      </c>
      <c r="B133" s="16" t="s">
        <v>176</v>
      </c>
      <c r="C133" s="16" t="s">
        <v>765</v>
      </c>
      <c r="D133" s="29" t="s">
        <v>52</v>
      </c>
      <c r="E133" s="30" t="s">
        <v>203</v>
      </c>
      <c r="F133" s="30" t="s">
        <v>53</v>
      </c>
      <c r="G133" s="30" t="s">
        <v>166</v>
      </c>
      <c r="H133" s="30" t="s">
        <v>943</v>
      </c>
      <c r="I133" s="30">
        <v>37</v>
      </c>
      <c r="J133" s="30" t="s">
        <v>945</v>
      </c>
      <c r="K133" s="30" t="s">
        <v>941</v>
      </c>
      <c r="L133" s="30" t="s">
        <v>95</v>
      </c>
      <c r="M133" s="16">
        <v>2018</v>
      </c>
      <c r="N133" s="16" t="s">
        <v>166</v>
      </c>
      <c r="P133" s="16" t="s">
        <v>95</v>
      </c>
      <c r="Q133" s="17" t="s">
        <v>55</v>
      </c>
      <c r="R133" s="17">
        <v>4</v>
      </c>
      <c r="S133" s="16" t="s">
        <v>306</v>
      </c>
      <c r="T133" s="16">
        <v>1</v>
      </c>
      <c r="V133" s="16">
        <v>1</v>
      </c>
      <c r="Z133" s="18" t="s">
        <v>766</v>
      </c>
      <c r="AA133" s="16" t="s">
        <v>58</v>
      </c>
      <c r="AB133" s="16" t="s">
        <v>767</v>
      </c>
      <c r="AC133" s="16">
        <v>1</v>
      </c>
      <c r="AD133" s="16">
        <v>1</v>
      </c>
      <c r="AF133" s="16">
        <v>1</v>
      </c>
      <c r="AH133" s="16">
        <v>1</v>
      </c>
      <c r="AK133" s="18" t="s">
        <v>166</v>
      </c>
      <c r="AL133" s="16" t="s">
        <v>166</v>
      </c>
      <c r="AM133" s="16" t="s">
        <v>166</v>
      </c>
      <c r="AX133" s="16">
        <v>1958</v>
      </c>
      <c r="AY133" s="16">
        <f t="shared" si="8"/>
        <v>60</v>
      </c>
      <c r="AZ133" s="16">
        <f t="shared" si="9"/>
        <v>60</v>
      </c>
      <c r="BA133" s="19" t="s">
        <v>764</v>
      </c>
    </row>
    <row r="134" spans="1:56" s="16" customFormat="1" ht="12" customHeight="1" x14ac:dyDescent="0.2">
      <c r="A134" s="17" t="s">
        <v>768</v>
      </c>
      <c r="C134" s="17" t="s">
        <v>769</v>
      </c>
      <c r="D134" s="29" t="s">
        <v>52</v>
      </c>
      <c r="E134" s="30" t="s">
        <v>203</v>
      </c>
      <c r="F134" s="30" t="s">
        <v>53</v>
      </c>
      <c r="G134" s="30" t="s">
        <v>877</v>
      </c>
      <c r="H134" s="30" t="s">
        <v>943</v>
      </c>
      <c r="I134" s="30">
        <v>37</v>
      </c>
      <c r="J134" s="30" t="s">
        <v>945</v>
      </c>
      <c r="K134" s="31" t="s">
        <v>944</v>
      </c>
      <c r="L134" s="31" t="s">
        <v>95</v>
      </c>
      <c r="M134" s="17">
        <v>2018</v>
      </c>
      <c r="N134" s="17" t="s">
        <v>166</v>
      </c>
      <c r="O134" s="17" t="s">
        <v>757</v>
      </c>
      <c r="P134" s="17" t="s">
        <v>65</v>
      </c>
      <c r="Q134" s="17" t="s">
        <v>55</v>
      </c>
      <c r="R134" s="17">
        <v>5</v>
      </c>
      <c r="S134" s="17" t="s">
        <v>568</v>
      </c>
      <c r="T134" s="17"/>
      <c r="U134" s="17"/>
      <c r="V134" s="17"/>
      <c r="W134" s="17"/>
      <c r="X134" s="17"/>
      <c r="Y134" s="17">
        <v>1</v>
      </c>
      <c r="Z134" s="22" t="s">
        <v>770</v>
      </c>
      <c r="AA134" s="17" t="s">
        <v>67</v>
      </c>
      <c r="AB134" s="17" t="s">
        <v>208</v>
      </c>
      <c r="AC134" s="16">
        <v>1</v>
      </c>
      <c r="AD134" s="17"/>
      <c r="AE134" s="17"/>
      <c r="AF134" s="17"/>
      <c r="AG134" s="17"/>
      <c r="AH134" s="17">
        <v>1</v>
      </c>
      <c r="AI134" s="17"/>
      <c r="AJ134" s="17"/>
      <c r="AK134" s="22" t="s">
        <v>166</v>
      </c>
      <c r="AL134" s="17" t="s">
        <v>166</v>
      </c>
      <c r="AM134" s="17" t="s">
        <v>166</v>
      </c>
      <c r="AN134" s="17"/>
      <c r="AO134" s="17"/>
      <c r="AP134" s="17"/>
      <c r="AQ134" s="17"/>
      <c r="AR134" s="17"/>
      <c r="AS134" s="17"/>
      <c r="AT134" s="17"/>
      <c r="AU134" s="17"/>
      <c r="AV134" s="17"/>
      <c r="AW134" s="17"/>
      <c r="AX134" s="17">
        <v>1982</v>
      </c>
      <c r="AY134" s="16">
        <f t="shared" si="8"/>
        <v>36</v>
      </c>
      <c r="AZ134" s="16">
        <f t="shared" si="9"/>
        <v>40</v>
      </c>
      <c r="BA134" s="19" t="s">
        <v>771</v>
      </c>
      <c r="BB134" s="16" t="s">
        <v>772</v>
      </c>
    </row>
    <row r="135" spans="1:56" s="16" customFormat="1" ht="12" customHeight="1" x14ac:dyDescent="0.2">
      <c r="A135" s="17" t="s">
        <v>773</v>
      </c>
      <c r="B135" s="17"/>
      <c r="C135" s="17" t="s">
        <v>774</v>
      </c>
      <c r="D135" s="29" t="s">
        <v>734</v>
      </c>
      <c r="E135" s="29" t="s">
        <v>203</v>
      </c>
      <c r="F135" s="29" t="s">
        <v>53</v>
      </c>
      <c r="G135" s="29" t="s">
        <v>877</v>
      </c>
      <c r="H135" s="29" t="s">
        <v>967</v>
      </c>
      <c r="I135" s="29">
        <v>30</v>
      </c>
      <c r="J135" s="29" t="s">
        <v>1002</v>
      </c>
      <c r="K135" s="29" t="s">
        <v>877</v>
      </c>
      <c r="L135" s="29" t="s">
        <v>95</v>
      </c>
      <c r="M135" s="17">
        <v>2018</v>
      </c>
      <c r="N135" s="17" t="s">
        <v>166</v>
      </c>
      <c r="O135" s="17" t="s">
        <v>757</v>
      </c>
      <c r="P135" s="17" t="s">
        <v>65</v>
      </c>
      <c r="Q135" s="17" t="s">
        <v>55</v>
      </c>
      <c r="R135" s="17">
        <v>1</v>
      </c>
      <c r="S135" s="17" t="s">
        <v>306</v>
      </c>
      <c r="T135" s="16">
        <v>1</v>
      </c>
      <c r="V135" s="16">
        <v>1</v>
      </c>
      <c r="W135" s="17"/>
      <c r="X135" s="17"/>
      <c r="Y135" s="17"/>
      <c r="Z135" s="22" t="s">
        <v>775</v>
      </c>
      <c r="AA135" s="17" t="s">
        <v>67</v>
      </c>
      <c r="AB135" s="17" t="s">
        <v>84</v>
      </c>
      <c r="AC135" s="16">
        <v>1</v>
      </c>
      <c r="AD135" s="17"/>
      <c r="AE135" s="17"/>
      <c r="AF135" s="16">
        <v>1</v>
      </c>
      <c r="AG135" s="17"/>
      <c r="AH135" s="17"/>
      <c r="AI135" s="17"/>
      <c r="AJ135" s="17"/>
      <c r="AK135" s="22" t="s">
        <v>166</v>
      </c>
      <c r="AL135" s="17" t="s">
        <v>166</v>
      </c>
      <c r="AM135" s="17" t="s">
        <v>166</v>
      </c>
      <c r="AN135" s="17"/>
      <c r="AO135" s="17"/>
      <c r="AP135" s="17"/>
      <c r="AQ135" s="17"/>
      <c r="AR135" s="17"/>
      <c r="AS135" s="17"/>
      <c r="AT135" s="17"/>
      <c r="AU135" s="17"/>
      <c r="AV135" s="17"/>
      <c r="AW135" s="17"/>
      <c r="AX135" s="20">
        <v>1980</v>
      </c>
      <c r="AY135" s="16">
        <f t="shared" si="8"/>
        <v>38</v>
      </c>
      <c r="AZ135" s="16">
        <f t="shared" si="9"/>
        <v>40</v>
      </c>
      <c r="BA135" s="19" t="s">
        <v>771</v>
      </c>
    </row>
    <row r="136" spans="1:56" s="16" customFormat="1" ht="12" customHeight="1" x14ac:dyDescent="0.2">
      <c r="A136" s="17" t="s">
        <v>776</v>
      </c>
      <c r="B136" s="16" t="s">
        <v>744</v>
      </c>
      <c r="C136" s="17" t="s">
        <v>777</v>
      </c>
      <c r="D136" s="29" t="s">
        <v>52</v>
      </c>
      <c r="E136" s="30" t="s">
        <v>203</v>
      </c>
      <c r="F136" s="32" t="s">
        <v>53</v>
      </c>
      <c r="G136" s="32" t="s">
        <v>166</v>
      </c>
      <c r="H136" s="30" t="s">
        <v>943</v>
      </c>
      <c r="I136" s="32">
        <v>37</v>
      </c>
      <c r="J136" s="30" t="s">
        <v>945</v>
      </c>
      <c r="K136" s="32"/>
      <c r="L136" s="52" t="s">
        <v>95</v>
      </c>
      <c r="M136" s="17">
        <v>2018</v>
      </c>
      <c r="N136" s="17" t="s">
        <v>166</v>
      </c>
      <c r="O136" s="17" t="s">
        <v>757</v>
      </c>
      <c r="P136" s="17" t="s">
        <v>95</v>
      </c>
      <c r="Q136" s="17" t="s">
        <v>55</v>
      </c>
      <c r="R136" s="17">
        <v>2</v>
      </c>
      <c r="S136" s="17" t="s">
        <v>306</v>
      </c>
      <c r="T136" s="16">
        <v>1</v>
      </c>
      <c r="V136" s="16">
        <v>1</v>
      </c>
      <c r="W136" s="17"/>
      <c r="X136" s="17"/>
      <c r="Y136" s="17"/>
      <c r="Z136" s="22" t="s">
        <v>778</v>
      </c>
      <c r="AA136" s="17" t="s">
        <v>67</v>
      </c>
      <c r="AB136" s="17" t="s">
        <v>84</v>
      </c>
      <c r="AC136" s="16">
        <v>1</v>
      </c>
      <c r="AD136" s="17"/>
      <c r="AE136" s="17"/>
      <c r="AF136" s="16">
        <v>1</v>
      </c>
      <c r="AG136" s="17"/>
      <c r="AH136" s="17"/>
      <c r="AI136" s="17"/>
      <c r="AJ136" s="17"/>
      <c r="AK136" s="22" t="s">
        <v>166</v>
      </c>
      <c r="AL136" s="17" t="s">
        <v>166</v>
      </c>
      <c r="AM136" s="17" t="s">
        <v>166</v>
      </c>
      <c r="AN136" s="17"/>
      <c r="AO136" s="17"/>
      <c r="AP136" s="17"/>
      <c r="AQ136" s="17"/>
      <c r="AR136" s="17"/>
      <c r="AS136" s="17"/>
      <c r="AT136" s="17"/>
      <c r="AU136" s="17"/>
      <c r="AV136" s="17"/>
      <c r="AW136" s="17"/>
      <c r="AX136" s="20">
        <v>1978</v>
      </c>
      <c r="AY136" s="16">
        <f t="shared" si="8"/>
        <v>40</v>
      </c>
      <c r="AZ136" s="16">
        <f t="shared" si="9"/>
        <v>40</v>
      </c>
      <c r="BA136" s="19" t="s">
        <v>372</v>
      </c>
    </row>
    <row r="137" spans="1:56" s="47" customFormat="1" ht="12" customHeight="1" x14ac:dyDescent="0.2">
      <c r="A137" s="46" t="s">
        <v>983</v>
      </c>
      <c r="B137" s="47" t="s">
        <v>210</v>
      </c>
      <c r="C137" s="46" t="s">
        <v>984</v>
      </c>
      <c r="D137" s="48" t="s">
        <v>300</v>
      </c>
      <c r="E137" s="49" t="s">
        <v>203</v>
      </c>
      <c r="F137" s="48" t="s">
        <v>203</v>
      </c>
      <c r="G137" s="48" t="s">
        <v>203</v>
      </c>
      <c r="H137" s="49" t="s">
        <v>985</v>
      </c>
      <c r="I137" s="48">
        <v>55</v>
      </c>
      <c r="J137" s="49" t="s">
        <v>986</v>
      </c>
      <c r="K137" s="50" t="s">
        <v>987</v>
      </c>
      <c r="L137" s="47" t="s">
        <v>65</v>
      </c>
      <c r="M137" s="46">
        <v>2021</v>
      </c>
      <c r="N137" s="46" t="s">
        <v>166</v>
      </c>
      <c r="O137" s="47" t="s">
        <v>998</v>
      </c>
      <c r="P137" s="47" t="s">
        <v>65</v>
      </c>
      <c r="Q137" s="47" t="s">
        <v>55</v>
      </c>
      <c r="R137" s="47">
        <v>6</v>
      </c>
      <c r="S137" s="47" t="s">
        <v>1000</v>
      </c>
      <c r="T137" s="47">
        <v>1</v>
      </c>
      <c r="V137" s="47">
        <v>1</v>
      </c>
      <c r="Z137" s="51" t="s">
        <v>988</v>
      </c>
      <c r="AA137" s="47" t="s">
        <v>123</v>
      </c>
      <c r="AB137" s="47" t="s">
        <v>123</v>
      </c>
      <c r="AI137" s="47">
        <v>1</v>
      </c>
      <c r="AJ137" s="51"/>
      <c r="AK137" s="47" t="s">
        <v>166</v>
      </c>
      <c r="AL137" s="47" t="s">
        <v>166</v>
      </c>
      <c r="AM137" s="47" t="s">
        <v>166</v>
      </c>
      <c r="AX137" s="47">
        <v>1989</v>
      </c>
      <c r="AY137" s="47">
        <f>IF(M137-AX137 &lt; 100, M137-AX137, "NA")</f>
        <v>32</v>
      </c>
      <c r="AZ137" s="16">
        <f t="shared" si="9"/>
        <v>30</v>
      </c>
      <c r="BA137" s="47" t="s">
        <v>989</v>
      </c>
    </row>
    <row r="138" spans="1:56" s="47" customFormat="1" ht="12" customHeight="1" x14ac:dyDescent="0.2">
      <c r="A138" s="46" t="s">
        <v>990</v>
      </c>
      <c r="C138" s="46" t="s">
        <v>991</v>
      </c>
      <c r="D138" s="48" t="s">
        <v>163</v>
      </c>
      <c r="E138" s="49" t="s">
        <v>203</v>
      </c>
      <c r="F138" s="48" t="s">
        <v>203</v>
      </c>
      <c r="G138" s="48" t="s">
        <v>203</v>
      </c>
      <c r="H138" s="49" t="s">
        <v>992</v>
      </c>
      <c r="I138" s="48">
        <v>14</v>
      </c>
      <c r="J138" s="49" t="s">
        <v>993</v>
      </c>
      <c r="K138" s="50" t="s">
        <v>994</v>
      </c>
      <c r="L138" s="47" t="s">
        <v>65</v>
      </c>
      <c r="M138" s="46">
        <v>2021</v>
      </c>
      <c r="N138" s="46" t="s">
        <v>166</v>
      </c>
      <c r="O138" s="47" t="s">
        <v>998</v>
      </c>
      <c r="P138" s="47" t="s">
        <v>65</v>
      </c>
      <c r="Q138" s="47" t="s">
        <v>167</v>
      </c>
      <c r="R138" s="47" t="s">
        <v>166</v>
      </c>
      <c r="S138" s="47" t="s">
        <v>1000</v>
      </c>
      <c r="T138" s="47">
        <v>1</v>
      </c>
      <c r="V138" s="47">
        <v>1</v>
      </c>
      <c r="Z138" s="51" t="s">
        <v>995</v>
      </c>
      <c r="AA138" s="47" t="s">
        <v>225</v>
      </c>
      <c r="AB138" s="47" t="s">
        <v>225</v>
      </c>
      <c r="AF138" s="47">
        <v>1</v>
      </c>
      <c r="AJ138" s="51"/>
      <c r="AK138" s="47" t="s">
        <v>166</v>
      </c>
      <c r="AL138" s="47" t="s">
        <v>166</v>
      </c>
      <c r="AM138" s="47" t="s">
        <v>166</v>
      </c>
      <c r="AX138" s="47">
        <v>1973</v>
      </c>
      <c r="AY138" s="47">
        <f>IF(M138-AX138 &lt; 100, M138-AX138, "NA")</f>
        <v>48</v>
      </c>
      <c r="AZ138" s="16">
        <f t="shared" si="9"/>
        <v>50</v>
      </c>
      <c r="BA138" s="47" t="s">
        <v>996</v>
      </c>
      <c r="BB138" s="47" t="s">
        <v>997</v>
      </c>
    </row>
    <row r="140" spans="1:56" x14ac:dyDescent="0.2">
      <c r="B140" s="2" t="s">
        <v>975</v>
      </c>
      <c r="C140" s="2"/>
      <c r="D140" s="2"/>
      <c r="E140" s="37" t="s">
        <v>968</v>
      </c>
      <c r="F140" s="2"/>
      <c r="G140" s="38" t="s">
        <v>974</v>
      </c>
      <c r="H140" s="39" t="s">
        <v>824</v>
      </c>
      <c r="I140" s="39"/>
      <c r="J140" s="39"/>
    </row>
    <row r="141" spans="1:56" x14ac:dyDescent="0.2">
      <c r="B141" s="2" t="s">
        <v>949</v>
      </c>
      <c r="C141" s="2" t="s">
        <v>950</v>
      </c>
      <c r="D141" s="2"/>
      <c r="E141" s="37" t="s">
        <v>203</v>
      </c>
      <c r="F141" s="2" t="s">
        <v>53</v>
      </c>
      <c r="G141" s="39"/>
      <c r="H141" s="37" t="s">
        <v>203</v>
      </c>
      <c r="I141" s="39" t="s">
        <v>53</v>
      </c>
      <c r="J141" s="37" t="s">
        <v>833</v>
      </c>
    </row>
    <row r="142" spans="1:56" x14ac:dyDescent="0.2">
      <c r="A142" s="2" t="s">
        <v>969</v>
      </c>
      <c r="B142">
        <f>AVERAGE(I65:I82)</f>
        <v>73.5</v>
      </c>
      <c r="C142">
        <f>MEDIAN(I65:I82)</f>
        <v>82.5</v>
      </c>
      <c r="E142">
        <v>13</v>
      </c>
      <c r="F142">
        <v>3</v>
      </c>
      <c r="G142" s="36">
        <f>E142/(E142+F142)</f>
        <v>0.8125</v>
      </c>
      <c r="H142">
        <v>10</v>
      </c>
      <c r="I142">
        <v>3</v>
      </c>
      <c r="J142">
        <v>0</v>
      </c>
    </row>
    <row r="143" spans="1:56" x14ac:dyDescent="0.2">
      <c r="A143" s="2" t="s">
        <v>970</v>
      </c>
      <c r="B143" s="35">
        <f>AVERAGE(I83:I96)</f>
        <v>44.384615384615387</v>
      </c>
      <c r="C143">
        <f>MEDIAN((I83:I96))</f>
        <v>26</v>
      </c>
      <c r="E143">
        <v>8</v>
      </c>
      <c r="F143">
        <v>5</v>
      </c>
      <c r="G143" s="36">
        <f>E143/(E143+F143)</f>
        <v>0.61538461538461542</v>
      </c>
      <c r="H143">
        <v>3</v>
      </c>
      <c r="I143">
        <v>3</v>
      </c>
      <c r="J143">
        <v>2</v>
      </c>
    </row>
    <row r="144" spans="1:56" x14ac:dyDescent="0.2">
      <c r="A144" s="2" t="s">
        <v>971</v>
      </c>
      <c r="B144" s="35">
        <f>AVERAGE(I97:I109)</f>
        <v>34.5</v>
      </c>
      <c r="C144">
        <f>MEDIAN(I97:I109)</f>
        <v>20</v>
      </c>
      <c r="E144">
        <v>4</v>
      </c>
      <c r="F144">
        <v>8</v>
      </c>
      <c r="G144" s="36">
        <f>E144/(E144+F144)</f>
        <v>0.33333333333333331</v>
      </c>
      <c r="H144">
        <v>1</v>
      </c>
      <c r="I144">
        <v>1</v>
      </c>
      <c r="J144">
        <v>2</v>
      </c>
    </row>
    <row r="145" spans="1:10" x14ac:dyDescent="0.2">
      <c r="A145" s="2" t="s">
        <v>972</v>
      </c>
      <c r="B145" s="34">
        <f>AVERAGE(I111:I121)</f>
        <v>33</v>
      </c>
      <c r="C145">
        <f>MEDIAN(I111:I121)</f>
        <v>23.5</v>
      </c>
      <c r="E145">
        <v>2</v>
      </c>
      <c r="F145">
        <v>8</v>
      </c>
      <c r="G145" s="36">
        <f>E145/(E145+F145)</f>
        <v>0.2</v>
      </c>
      <c r="H145">
        <v>1</v>
      </c>
      <c r="I145">
        <v>1</v>
      </c>
      <c r="J145">
        <v>0</v>
      </c>
    </row>
    <row r="146" spans="1:10" x14ac:dyDescent="0.2">
      <c r="A146" s="2" t="s">
        <v>973</v>
      </c>
      <c r="B146" s="35">
        <f>AVERAGE(I126:I136)</f>
        <v>32.5</v>
      </c>
      <c r="C146">
        <f>MEDIAN(I126:I136)</f>
        <v>37</v>
      </c>
      <c r="E146">
        <v>1</v>
      </c>
      <c r="F146">
        <v>10</v>
      </c>
      <c r="G146" s="36">
        <f>E146/(E146+F146)</f>
        <v>9.0909090909090912E-2</v>
      </c>
      <c r="H146">
        <v>1</v>
      </c>
      <c r="I146">
        <v>0</v>
      </c>
      <c r="J146">
        <v>0</v>
      </c>
    </row>
    <row r="147" spans="1:10" x14ac:dyDescent="0.2">
      <c r="A147" s="2"/>
    </row>
  </sheetData>
  <autoFilter ref="A1:BD136" xr:uid="{917D43F5-7247-0840-99E3-1703D3EF02BA}"/>
  <sortState ref="A2:BD136">
    <sortCondition ref="AM2:AM136"/>
  </sortState>
  <hyperlinks>
    <hyperlink ref="BA131" r:id="rId1" xr:uid="{00000000-0004-0000-0000-000000000000}"/>
    <hyperlink ref="BA126" r:id="rId2" xr:uid="{00000000-0004-0000-0000-000001000000}"/>
    <hyperlink ref="BA135" r:id="rId3" xr:uid="{00000000-0004-0000-0000-000002000000}"/>
    <hyperlink ref="BA125" r:id="rId4" xr:uid="{00000000-0004-0000-0000-000003000000}"/>
    <hyperlink ref="BA134" r:id="rId5" xr:uid="{00000000-0004-0000-0000-000004000000}"/>
    <hyperlink ref="BA136" r:id="rId6" xr:uid="{00000000-0004-0000-0000-000005000000}"/>
    <hyperlink ref="BA121" r:id="rId7" xr:uid="{A43A26E7-5B9D-4E02-B9A6-A50721CCB852}"/>
    <hyperlink ref="BA110" r:id="rId8" xr:uid="{C8399E68-5918-43CC-8025-786927FFEA55}"/>
    <hyperlink ref="BB110" r:id="rId9" xr:uid="{24A4CF6C-21AB-4BD2-9821-2F81FA542425}"/>
    <hyperlink ref="BA105" r:id="rId10" xr:uid="{31976EFC-4DA6-4A73-B85A-7942CB1F4190}"/>
    <hyperlink ref="BA101" r:id="rId11" xr:uid="{2A7AEA30-AA89-4DB4-8FF5-528094E72073}"/>
    <hyperlink ref="BA89" r:id="rId12" xr:uid="{6F1F49D8-8063-4AE1-8BB2-389C8339D60E}"/>
    <hyperlink ref="BA65" r:id="rId13" xr:uid="{C9D4BF90-7BA6-43A9-82DC-B1F84D82D9D9}"/>
    <hyperlink ref="BA62" r:id="rId14" xr:uid="{345B6F45-401B-4824-868A-380AD75B8C7A}"/>
    <hyperlink ref="BA57" r:id="rId15" xr:uid="{2D339C49-BEA5-4B94-ADD5-2D3C20E8A64D}"/>
    <hyperlink ref="BA30" r:id="rId16" xr:uid="{BEA15C9F-8D62-4BC9-85B6-84AEF6161A60}"/>
    <hyperlink ref="BB30" r:id="rId17" xr:uid="{53084318-C948-448D-9AAF-7924731B8319}"/>
    <hyperlink ref="BA29" r:id="rId18" xr:uid="{0DCCF12E-757C-4440-B497-A41C661B58B6}"/>
    <hyperlink ref="BA22" r:id="rId19" xr:uid="{8777D5F7-B7EB-41E2-8C24-AC3CC91A6B00}"/>
    <hyperlink ref="BB22" r:id="rId20" xr:uid="{C0D3D348-0BAC-4E22-B526-3DDD9FE91003}"/>
    <hyperlink ref="BA18" r:id="rId21" xr:uid="{B8E8CE59-0D50-4F89-840D-FDC3EA6DE154}"/>
    <hyperlink ref="BB18" r:id="rId22" xr:uid="{C9FDDDC6-33A1-4836-BF09-9970BEFC6877}"/>
    <hyperlink ref="BA117" r:id="rId23" xr:uid="{B10083A1-2BFF-41D5-8295-0D895624D306}"/>
    <hyperlink ref="BB117" r:id="rId24" xr:uid="{AE01EE02-E867-455C-BB69-53869BB0830A}"/>
    <hyperlink ref="BA113" r:id="rId25" xr:uid="{68BC9007-5E25-4927-AFA0-CA21078AFB9B}"/>
    <hyperlink ref="BB113" r:id="rId26" xr:uid="{1991C509-D854-49F3-BE11-81605FF19C6C}"/>
    <hyperlink ref="BA112" r:id="rId27" xr:uid="{4A8963B9-1ED1-4E68-A9A7-C31566643943}"/>
    <hyperlink ref="BB112" r:id="rId28" xr:uid="{7A43B15D-87AA-4DCC-95CD-F286D2C09972}"/>
    <hyperlink ref="BB101" r:id="rId29" xr:uid="{C351799B-FD05-406C-AD5D-D0341F5B16CC}"/>
    <hyperlink ref="BA102" r:id="rId30" xr:uid="{8E5D2637-E371-45DB-B81A-DF8A493E4277}"/>
    <hyperlink ref="BB102" r:id="rId31" xr:uid="{E456190C-0A48-4B79-AA68-AFB65FFD2443}"/>
    <hyperlink ref="BD94" r:id="rId32" display="report" xr:uid="{9286700D-D2E3-4BCD-A12E-149D8511BA7C}"/>
    <hyperlink ref="BA94" r:id="rId33" xr:uid="{079A05B2-DE0E-46DC-8811-0FE813C1BC8F}"/>
    <hyperlink ref="BB94" r:id="rId34" xr:uid="{A8120E39-BD9E-4ABA-A974-E954058818CA}"/>
    <hyperlink ref="BC94" r:id="rId35" xr:uid="{A442BD84-7191-4CEF-8399-BB85A07B2D5F}"/>
    <hyperlink ref="BA91" r:id="rId36" xr:uid="{3C189578-11C3-4C46-A8EB-B9C8E444984A}"/>
    <hyperlink ref="BB91" r:id="rId37" xr:uid="{884E313F-05AF-45DD-BBA0-DFC0BC7E2315}"/>
    <hyperlink ref="BA86" r:id="rId38" xr:uid="{F3F461C1-F55E-48FE-9E56-610AE5AA764E}"/>
    <hyperlink ref="BB86" r:id="rId39" xr:uid="{E7114917-BF46-48A0-8D50-644F6807EEB0}"/>
    <hyperlink ref="BA83" r:id="rId40" xr:uid="{928A9206-A1C0-4F4D-88F2-DBDE38812575}"/>
    <hyperlink ref="BA82" r:id="rId41" xr:uid="{6E1ABACA-2512-451F-9DF7-D656F29D9A09}"/>
    <hyperlink ref="BA79" r:id="rId42" xr:uid="{8C0E0D0B-40E4-4809-96A1-FCFBDF030D77}"/>
    <hyperlink ref="BB79" r:id="rId43" xr:uid="{8371698F-6FBA-4DEF-A0E6-99665C52A200}"/>
    <hyperlink ref="BB75" r:id="rId44" xr:uid="{597C0E12-5529-4BEB-BA6D-979FE29A63C7}"/>
    <hyperlink ref="BA75" r:id="rId45" xr:uid="{9F016C8B-C1DE-41C9-A266-395FB7190D68}"/>
    <hyperlink ref="BA69" r:id="rId46" xr:uid="{F2D2DEC6-AB28-47BB-A168-DAC64062EA83}"/>
    <hyperlink ref="BA70" r:id="rId47" xr:uid="{E1A1BA8C-D7F4-4DD8-B255-510540D21CE9}"/>
    <hyperlink ref="BB70" r:id="rId48" xr:uid="{D4D8251C-F929-4F0F-8AC1-CA9AB8C4AE26}"/>
    <hyperlink ref="BA64" r:id="rId49" xr:uid="{35AB8FBC-E59E-4317-8CF5-D335D8DB88DE}"/>
    <hyperlink ref="BA59" r:id="rId50" xr:uid="{A57ECAD7-E0E2-4E10-B083-0C40E522B6E9}"/>
    <hyperlink ref="BA50" r:id="rId51" xr:uid="{12935D8D-2B4D-4EDF-AFAB-5C80C8030EE0}"/>
    <hyperlink ref="BA43" r:id="rId52" xr:uid="{2B686B8B-1094-4DD6-B780-BA60B1BC8FCA}"/>
    <hyperlink ref="BA39" r:id="rId53" xr:uid="{90888C96-622A-4EF5-A9A7-07762A22F878}"/>
    <hyperlink ref="BB39" r:id="rId54" location="1" xr:uid="{86334555-B271-4A1D-9442-8E7686ED52A0}"/>
    <hyperlink ref="BB37" r:id="rId55" xr:uid="{54BEE69D-36A6-4633-8E16-99AD9F61BD8F}"/>
    <hyperlink ref="BA34" r:id="rId56" xr:uid="{5B42CFD4-56B8-4455-AC7D-8134D8FBF5F1}"/>
    <hyperlink ref="BB34" r:id="rId57" xr:uid="{D0FF5E57-35EC-4BCA-81E8-E759062F69D0}"/>
    <hyperlink ref="BC34" r:id="rId58" xr:uid="{61311BEE-B7C3-4F15-B6FE-587C295516FF}"/>
    <hyperlink ref="BA31" r:id="rId59" xr:uid="{DC87A683-1223-421B-8058-9B5E860CCE37}"/>
    <hyperlink ref="BA33" r:id="rId60" xr:uid="{48BE8A9A-1A93-4447-BC8E-A921335BC7D8}"/>
    <hyperlink ref="BB100" r:id="rId61" xr:uid="{32284D28-7FA7-4156-8C65-BC95BD43482F}"/>
    <hyperlink ref="BA100" r:id="rId62" xr:uid="{518CD45F-B8ED-4857-9022-2E5A02DC1212}"/>
    <hyperlink ref="BA120" r:id="rId63" xr:uid="{29286A13-0067-44E1-82E0-5B87383E97E2}"/>
    <hyperlink ref="BB120" r:id="rId64" xr:uid="{81F30B31-91D7-4B47-A349-9F1E5C53638E}"/>
    <hyperlink ref="BA124" r:id="rId65" xr:uid="{A84FD4F4-12EA-4442-8C39-028A6772128F}"/>
    <hyperlink ref="BC125" r:id="rId66" xr:uid="{0DB49091-548F-4D8C-9517-3DD4059E0167}"/>
    <hyperlink ref="BA96" r:id="rId67" xr:uid="{0986AC05-84B1-494C-B064-E0CC495145A1}"/>
    <hyperlink ref="BB96" r:id="rId68" xr:uid="{22E37958-444F-440A-83A4-E4F57B88C257}"/>
    <hyperlink ref="BA5" r:id="rId69" xr:uid="{2EEF4766-5C4E-4444-8AE9-89C793A7D6B6}"/>
    <hyperlink ref="BA7" r:id="rId70" xr:uid="{BEA22ABB-3EAD-4163-A1C4-0A60E9DEFC8C}"/>
    <hyperlink ref="BA12" r:id="rId71" xr:uid="{4F499CB1-BC81-460B-A1BA-48B3949B679C}"/>
    <hyperlink ref="BB12" r:id="rId72" xr:uid="{4FDB6194-CF88-4119-BA21-ECBAFB5E17F5}"/>
    <hyperlink ref="BA16" r:id="rId73" xr:uid="{6911A591-9840-4EAF-A207-48C4D3EE27DC}"/>
    <hyperlink ref="BB16" r:id="rId74" xr:uid="{967A92AD-351C-4763-BAA4-CA5FE40C6004}"/>
    <hyperlink ref="BB25" r:id="rId75" xr:uid="{B7AB8973-932E-4C98-89B6-1EB10A66C267}"/>
    <hyperlink ref="BA25" r:id="rId76" xr:uid="{2933E9C3-E005-4B1D-B616-79EFE4EC3AF7}"/>
    <hyperlink ref="BC28" r:id="rId77" xr:uid="{E49DE70D-A200-46EC-B1B3-E85D217CF6EB}"/>
    <hyperlink ref="BA28" r:id="rId78" xr:uid="{5C79D316-6173-483C-A0E1-AD8071D85274}"/>
    <hyperlink ref="BB28" r:id="rId79" xr:uid="{9F9DCD53-F2BD-4E1C-AF0B-B5B76F337216}"/>
    <hyperlink ref="BA35" r:id="rId80" xr:uid="{63D68406-EE2A-4EFE-997F-3F601FC83D0F}"/>
    <hyperlink ref="BB35" r:id="rId81" xr:uid="{C38087CB-AE0B-4679-A9F3-1ECA0AB0B89C}"/>
    <hyperlink ref="BA42" r:id="rId82" xr:uid="{4AC44BED-6E62-4EF1-A7D8-4FDB03533F97}"/>
    <hyperlink ref="BA46" r:id="rId83" xr:uid="{C6A0703F-B90F-4252-B34C-107CA5CA07D8}"/>
    <hyperlink ref="BB46" r:id="rId84" xr:uid="{F055C961-30A2-4E31-A14C-89537D89CC7A}"/>
    <hyperlink ref="BA60" r:id="rId85" xr:uid="{AA9DBACD-971E-438C-A7E8-47E1E3347E34}"/>
    <hyperlink ref="BB60" r:id="rId86" xr:uid="{52A7C391-3A23-4F5C-83BD-07AFFC49119E}"/>
    <hyperlink ref="BA72" r:id="rId87" xr:uid="{5DF2D604-5869-45E9-B7EA-CAD5B42DA250}"/>
    <hyperlink ref="BB72" r:id="rId88" xr:uid="{1EDCDC23-0FF6-4E4B-AFA7-5296919096A8}"/>
    <hyperlink ref="BA81" r:id="rId89" xr:uid="{5D9A6D18-7B0E-4EA2-B0FA-E62720ACA77B}"/>
    <hyperlink ref="BB81" r:id="rId90" xr:uid="{3A5CA456-ECF2-443E-A88D-06399EC80A3D}"/>
    <hyperlink ref="BA93" r:id="rId91" xr:uid="{D4BD8DD1-862C-453C-906D-88F2CE6C4D2A}"/>
    <hyperlink ref="BB93" r:id="rId92" xr:uid="{97E76219-1345-4C91-AA1D-3EB381DB227D}"/>
    <hyperlink ref="BA95" r:id="rId93" xr:uid="{5CB9D2D2-26E1-483F-B437-CE3410EA6FD6}"/>
    <hyperlink ref="BA104" r:id="rId94" xr:uid="{3E043521-7EE0-432B-A325-FE860E6EFCE4}"/>
    <hyperlink ref="BB104" r:id="rId95" xr:uid="{8A2A06DD-0DBC-40D7-907D-BE48A1F2D319}"/>
    <hyperlink ref="BC104" r:id="rId96" xr:uid="{C67EC436-6AEB-467B-9783-2F49F292A319}"/>
    <hyperlink ref="BA2" r:id="rId97" xr:uid="{F034A3FD-E189-4351-804D-4CE0E3CA4285}"/>
    <hyperlink ref="BA9" r:id="rId98" xr:uid="{B674524D-4193-4C69-8D25-DFC4D9B8422C}"/>
    <hyperlink ref="BB9" r:id="rId99" xr:uid="{D90029C8-A2F5-4C84-97EC-73B4ECC852B6}"/>
    <hyperlink ref="BA15" r:id="rId100" xr:uid="{32DB1089-2E1E-405F-BB2E-862A49911411}"/>
    <hyperlink ref="BB15" r:id="rId101" xr:uid="{1BB642B7-D86E-4383-937E-E420D1085957}"/>
    <hyperlink ref="BC15" r:id="rId102" xr:uid="{3963ACDD-EED6-43B8-8F09-678889EDF5A6}"/>
    <hyperlink ref="BA23" r:id="rId103" xr:uid="{640A1687-FF67-46ED-BD67-5869D0701DDA}"/>
    <hyperlink ref="BB23" r:id="rId104" xr:uid="{5E056195-8CC1-444C-BA1C-345A846EEBBB}"/>
    <hyperlink ref="BA38" r:id="rId105" xr:uid="{6569974C-6E08-4246-80DB-75A090A1A14D}"/>
    <hyperlink ref="BB38" r:id="rId106" xr:uid="{DE54B508-C281-48B7-8E00-595C6752BB71}"/>
    <hyperlink ref="BC44" r:id="rId107" xr:uid="{7DAAFBB7-B95C-43DA-8629-093FE3A5C8CC}"/>
    <hyperlink ref="BB44" r:id="rId108" xr:uid="{DBD0D7C0-51C4-4696-87A3-8D3B8CB1A797}"/>
    <hyperlink ref="BA44" r:id="rId109" xr:uid="{6BD0446D-86A6-48CE-A02D-B51B44577C17}"/>
    <hyperlink ref="BB51" r:id="rId110" xr:uid="{28079AC8-FC61-4CE3-BC76-19F9DDEC0FF9}"/>
    <hyperlink ref="BA51" r:id="rId111" xr:uid="{889B668A-AC82-4A52-9190-3960224FBB06}"/>
    <hyperlink ref="BA53" r:id="rId112" xr:uid="{1FA27A43-F557-4BDA-BFDA-DF88D305AEA9}"/>
    <hyperlink ref="BA84" r:id="rId113" xr:uid="{1C40292A-680D-48F0-AA0A-1B85D19FF96B}"/>
    <hyperlink ref="BC84" r:id="rId114" xr:uid="{8CEA939A-8632-4809-9DDD-24BC8ADA4E55}"/>
    <hyperlink ref="BB84" r:id="rId115" xr:uid="{9A8378A8-DF2B-4589-9DC3-9F9BFFAA3259}"/>
    <hyperlink ref="BA90" r:id="rId116" location="Post-Reagan_Administration" xr:uid="{1672CBD5-5C46-4F87-83AF-8E1007C54DD1}"/>
    <hyperlink ref="BB90" r:id="rId117" xr:uid="{BD034843-A64D-4DC3-B812-12E7E3D57B43}"/>
    <hyperlink ref="BC90" r:id="rId118" xr:uid="{3FF889F7-E116-4729-8813-CB38211FB7B3}"/>
    <hyperlink ref="BB3" r:id="rId119" xr:uid="{53DBFB5D-444E-4ADF-8F77-1E11C34008E0}"/>
    <hyperlink ref="BA3" r:id="rId120" xr:uid="{67313DE5-4F47-4108-BA4A-B0D8CBC0C0DF}"/>
    <hyperlink ref="BA10" r:id="rId121" xr:uid="{B54D6A39-BBF5-437A-A13D-3CBDEEE0F4BB}"/>
    <hyperlink ref="BB19" r:id="rId122" xr:uid="{F9868BBD-A1CC-4E62-8E66-24FF22AF6450}"/>
    <hyperlink ref="BA19" r:id="rId123" xr:uid="{E59BED42-FFFA-420C-8482-7E547AB2E50F}"/>
    <hyperlink ref="BA24" r:id="rId124" xr:uid="{A5511144-C7AC-4ADD-AF4B-D3B1CA59E8E7}"/>
    <hyperlink ref="BB24" r:id="rId125" xr:uid="{16C234FF-CB15-4950-B10E-81980F057845}"/>
    <hyperlink ref="BB26" r:id="rId126" xr:uid="{1C1134F7-B52F-47F3-BF18-3F2EEB891429}"/>
    <hyperlink ref="BA26" r:id="rId127" xr:uid="{EE58AF9A-CA3D-4FC7-872B-0167A5550389}"/>
    <hyperlink ref="BB27" r:id="rId128" xr:uid="{07615008-D14E-400C-8FB5-9AE7E73B831C}"/>
    <hyperlink ref="BA27" r:id="rId129" xr:uid="{E426A4EF-10D7-493C-A4D4-BF62CBBC96A6}"/>
    <hyperlink ref="BA40" r:id="rId130" xr:uid="{B493DC3C-B164-42F1-BF7B-92E0E4702642}"/>
    <hyperlink ref="BA45" r:id="rId131" xr:uid="{8E8755A7-90B0-447D-B740-731AAD0AF11C}"/>
    <hyperlink ref="BB55" r:id="rId132" xr:uid="{CFCC8B67-BD39-4AC7-9E6F-BACC04A44319}"/>
    <hyperlink ref="BA55" r:id="rId133" xr:uid="{1A867B7E-7D33-4CE0-A147-8FB6824396FC}"/>
    <hyperlink ref="BA73" r:id="rId134" xr:uid="{1998094B-EA3C-45E4-B9FA-5CA2114D140E}"/>
    <hyperlink ref="BC77" r:id="rId135" xr:uid="{E025AF30-09EF-42FC-A410-4C59B350DDD1}"/>
    <hyperlink ref="BB77" r:id="rId136" xr:uid="{CD876D8B-321A-4E54-84D7-382F858DF280}"/>
    <hyperlink ref="BA77" r:id="rId137" xr:uid="{30AA05DB-E093-4F31-9D1F-0AD474EE9221}"/>
    <hyperlink ref="BA80" r:id="rId138" xr:uid="{46EA6015-806B-43C9-8A2E-85389E0A1B34}"/>
    <hyperlink ref="BB80" r:id="rId139" xr:uid="{8B791695-AD40-423A-848D-73A89447AD8B}"/>
    <hyperlink ref="BC80" r:id="rId140" xr:uid="{48FA02F6-A9C0-45A7-9504-05EB0A5592DA}"/>
    <hyperlink ref="BA85" r:id="rId141" xr:uid="{0715A250-9DEB-4FB3-B394-85746A4D4C70}"/>
    <hyperlink ref="BB85" r:id="rId142" xr:uid="{77905454-92D2-499E-BDD2-0D5B60D6C6D2}"/>
    <hyperlink ref="BC92" r:id="rId143" xr:uid="{6D09158F-950B-4E3C-9243-C25CA4552AB1}"/>
    <hyperlink ref="BA92" r:id="rId144" xr:uid="{735C1F6C-BB3D-4478-9DC0-93EB3904C401}"/>
    <hyperlink ref="BB92" r:id="rId145" xr:uid="{299925B2-3C1B-4FD2-9E80-E603EF479171}"/>
    <hyperlink ref="BB4" r:id="rId146" xr:uid="{1F07BC22-98DF-4256-8D6C-C202439BA361}"/>
    <hyperlink ref="BA4" r:id="rId147" xr:uid="{DE9B0201-6039-484B-9BBE-CD0D6FB63327}"/>
    <hyperlink ref="BA8" r:id="rId148" xr:uid="{7207CA6D-3B07-42D8-A1E0-E58E5F138446}"/>
    <hyperlink ref="BB8" r:id="rId149" xr:uid="{7238EA12-1814-4BA4-9D63-3665101C9E93}"/>
    <hyperlink ref="BB13" r:id="rId150" xr:uid="{98FC5040-CDE5-4B89-A338-327A68D568A2}"/>
    <hyperlink ref="BA13" r:id="rId151" xr:uid="{ED91A8B3-464F-4897-A1E0-8AD9DDA13733}"/>
    <hyperlink ref="BA20" r:id="rId152" xr:uid="{81B530E4-07D8-4A0B-8BA5-4F48AA7178A7}"/>
    <hyperlink ref="BB20" r:id="rId153" xr:uid="{57C7A9D3-008B-4F29-822F-F666513B3D62}"/>
    <hyperlink ref="BB36" r:id="rId154" xr:uid="{D3FA63B9-3C9E-401C-BEE0-6C301054186F}"/>
    <hyperlink ref="BA36" r:id="rId155" xr:uid="{F10121DA-CFB8-4FC2-ACBB-130BE80D5D25}"/>
    <hyperlink ref="BA47" r:id="rId156" xr:uid="{317CF43A-E13E-45DD-A74F-10330E32190B}"/>
    <hyperlink ref="BA58" r:id="rId157" location="Federal_Trade_Commission" xr:uid="{CAA6F1EE-92A6-499A-B8C8-F4F75E4BED1D}"/>
    <hyperlink ref="BC58" r:id="rId158" xr:uid="{F12E5087-448F-4357-B3F5-D538D5954C9A}"/>
    <hyperlink ref="BB58" r:id="rId159" xr:uid="{BB9B0011-06ED-4E21-B212-C5FABC16A143}"/>
    <hyperlink ref="BB61" r:id="rId160" xr:uid="{AD84E0A5-AA82-4450-8F49-B150A7A8125C}"/>
    <hyperlink ref="BA61" r:id="rId161" xr:uid="{CB565E4F-C017-4A08-B79B-EBABFDC31BE1}"/>
    <hyperlink ref="BB63" r:id="rId162" xr:uid="{813495C8-EAA0-43E5-A465-52625FC833AA}"/>
    <hyperlink ref="BA63" r:id="rId163" xr:uid="{866B323E-CB12-444D-A2BB-80044F95E190}"/>
    <hyperlink ref="BA66" r:id="rId164" xr:uid="{E5510E58-3A4D-4CAA-AEBE-EC17BD06915E}"/>
    <hyperlink ref="BC68" r:id="rId165" xr:uid="{C7C7FA89-093C-4E2D-A76E-5EEDE662EF38}"/>
    <hyperlink ref="BB68" r:id="rId166" xr:uid="{8BB75B80-05D1-4778-8733-2FE19B23F497}"/>
    <hyperlink ref="BA68" r:id="rId167" xr:uid="{CDE8A26E-AC4E-463F-A553-3C973D31C889}"/>
    <hyperlink ref="BA71" r:id="rId168" xr:uid="{4F302F5C-9FB7-44DC-B6FB-B3E6815B5734}"/>
    <hyperlink ref="BB71" r:id="rId169" xr:uid="{D88B2B27-D682-4FA8-8990-6082055F78C9}"/>
    <hyperlink ref="BC76" r:id="rId170" xr:uid="{C1D6E4C1-B22F-4FB0-848A-197C4F730153}"/>
    <hyperlink ref="BA76" r:id="rId171" xr:uid="{7C740B5B-D2C8-4D24-B230-44208561234F}"/>
    <hyperlink ref="BB76" r:id="rId172" xr:uid="{7BB9ADB5-8EA7-4BFF-BBAE-37DAE4A34B0C}"/>
    <hyperlink ref="BA87" r:id="rId173" xr:uid="{5DFB81B8-1A5F-4695-AA71-DE95E13FE735}"/>
    <hyperlink ref="BA6" r:id="rId174" xr:uid="{E235A0C8-3BA2-48C0-93D0-5FE475DABCF7}"/>
    <hyperlink ref="BA11" r:id="rId175" xr:uid="{358A7ED8-117E-4C0D-AE57-4F059BFF45C3}"/>
    <hyperlink ref="BA14" r:id="rId176" xr:uid="{A9C345C3-CF35-488E-BA0A-5639BAD71229}"/>
    <hyperlink ref="BB14" r:id="rId177" xr:uid="{DE990198-646F-49FD-BA02-38EAACC0A5B6}"/>
    <hyperlink ref="BC14" r:id="rId178" xr:uid="{44092425-0CF2-41DB-B389-D57D45C85FB8}"/>
    <hyperlink ref="BA17" r:id="rId179" xr:uid="{0F286884-F594-4DCC-889D-1C995C3DD88D}"/>
    <hyperlink ref="BB17" r:id="rId180" xr:uid="{D29D59AA-6F4A-41A2-AA16-0E1D98A01D26}"/>
    <hyperlink ref="BB21" r:id="rId181" xr:uid="{B9B74FC4-8BC9-4EB6-A085-F9FC7530093C}"/>
    <hyperlink ref="BA21" r:id="rId182" xr:uid="{E26A003F-97BB-46FF-A537-1F68EACE81E5}"/>
    <hyperlink ref="BB32" r:id="rId183" xr:uid="{C63E2009-2918-4A4E-8028-9FFD33CBA0F3}"/>
    <hyperlink ref="BC32" r:id="rId184" xr:uid="{920791D7-27D8-43DA-B29E-4985C02CC89A}"/>
    <hyperlink ref="BA32" r:id="rId185" xr:uid="{7CFD0FBA-5622-46B5-9D9D-0CF3AC517EBD}"/>
    <hyperlink ref="BB48" r:id="rId186" xr:uid="{3CE6FCAA-1BC2-4970-886B-0D1E4097825E}"/>
    <hyperlink ref="BA48" r:id="rId187" xr:uid="{1B24F66A-2D20-4316-8890-E5DB75CCB6EB}"/>
    <hyperlink ref="BB52" r:id="rId188" xr:uid="{67F7AC1A-BE4B-4E51-8532-2F6BFAE888B5}"/>
    <hyperlink ref="BA52" r:id="rId189" xr:uid="{ABD8319C-E6F1-4655-9E46-C7963581B332}"/>
    <hyperlink ref="BC56" r:id="rId190" xr:uid="{DE465E7B-1409-4F3B-8103-E4BDE3BCEE95}"/>
    <hyperlink ref="BA56" r:id="rId191" xr:uid="{63CA8011-8AD4-4918-89B8-20DB60449A65}"/>
    <hyperlink ref="BB56" r:id="rId192" xr:uid="{995C1E30-EA78-4285-8D26-D5AA6B59BEE7}"/>
    <hyperlink ref="BB67" r:id="rId193" xr:uid="{EC483CC6-0388-4383-8EAE-6DEAC87C25CC}"/>
    <hyperlink ref="BA67" r:id="rId194" xr:uid="{FEFBE3E1-A1D0-4021-A2CB-14B5D9EB72F7}"/>
    <hyperlink ref="BA74" r:id="rId195" xr:uid="{3DE5DE11-71E7-46DF-9DAF-6239BAD0E679}"/>
    <hyperlink ref="BB78" r:id="rId196" xr:uid="{6E43AFC9-28F2-4C12-9D00-AA60F6284C50}"/>
    <hyperlink ref="BA78" r:id="rId197" xr:uid="{90C64DA9-745F-499F-846B-D2807DB822E3}"/>
    <hyperlink ref="BC78" r:id="rId198" xr:uid="{B3DDD453-E294-4648-8D49-B70192C30A24}"/>
    <hyperlink ref="BA133" r:id="rId199" xr:uid="{76342F9E-14D9-44FB-BC5C-D48492DD572C}"/>
    <hyperlink ref="BB132" r:id="rId200" xr:uid="{E40D12BC-7D03-4477-BD7C-6E105C8C552B}"/>
    <hyperlink ref="BA132" r:id="rId201" xr:uid="{B9C00959-3735-4EB3-B4D5-1E2D70EBA495}"/>
    <hyperlink ref="BA127" r:id="rId202" xr:uid="{B14BB275-0B44-40B8-997B-62FE2E769F53}"/>
    <hyperlink ref="BB130" r:id="rId203" xr:uid="{11C52689-DC6F-4242-A2E6-2B9EBEA5644A}"/>
    <hyperlink ref="BA130" r:id="rId204" xr:uid="{BDEECFB5-7CA7-4B44-8EE8-44CAEF5D5224}"/>
    <hyperlink ref="BB122" r:id="rId205" xr:uid="{1DAA71DF-0A23-4913-8BF0-6902EEADD21B}"/>
    <hyperlink ref="BA122" r:id="rId206" xr:uid="{DEEEEDAA-FDAE-4CEB-8D74-89323BC2458C}"/>
    <hyperlink ref="BC123" r:id="rId207" xr:uid="{C84F8DC6-A9A3-4608-82DA-39E2B6292077}"/>
    <hyperlink ref="BB123" r:id="rId208" xr:uid="{2B34E915-18ED-4D08-A94F-F986AD7D7098}"/>
    <hyperlink ref="BA123" r:id="rId209" xr:uid="{D313228E-F4D5-4A5D-86D7-82767A851577}"/>
    <hyperlink ref="BA129" r:id="rId210" xr:uid="{D12AFB7B-ACCD-488D-9F7D-A347C5DAE70B}"/>
    <hyperlink ref="BB129" r:id="rId211" xr:uid="{74A22AF5-98A9-4FDE-A76C-67B359152EBD}"/>
    <hyperlink ref="BA116" r:id="rId212" xr:uid="{55E96ED6-5DF2-4FDC-8CEB-821A532042C0}"/>
    <hyperlink ref="BB116" r:id="rId213" xr:uid="{EE968A0C-FF87-444C-8D8C-6C416CFAA92B}"/>
    <hyperlink ref="BC119" r:id="rId214" xr:uid="{874B59F0-7C7E-4467-A1C8-6C3BA0641681}"/>
    <hyperlink ref="BA119" r:id="rId215" xr:uid="{E76EA76B-513B-4E6C-AD87-1E1C2C1D5012}"/>
    <hyperlink ref="BC118" r:id="rId216" xr:uid="{788FCC3D-3F0F-4F2E-BD8D-D83FFB56DC83}"/>
    <hyperlink ref="BA118" r:id="rId217" xr:uid="{F86F93EF-5D0D-47EA-BF83-4BF7C2979FE0}"/>
    <hyperlink ref="BA114" r:id="rId218" xr:uid="{388A0380-DDF1-4098-8DD7-963E94077BCB}"/>
    <hyperlink ref="BB114" r:id="rId219" xr:uid="{A882DE00-0CBA-437D-AA4D-916947A8C704}"/>
    <hyperlink ref="BB115" r:id="rId220" xr:uid="{9B5A1DAB-6FBA-46B2-AF89-ED618CC03929}"/>
    <hyperlink ref="BA115" r:id="rId221" xr:uid="{A0396575-A653-404A-B464-A476EB51BB46}"/>
    <hyperlink ref="BA109" r:id="rId222" xr:uid="{9C3E0D7C-2649-401D-BEDE-37E5CFC721AA}"/>
    <hyperlink ref="BB109" r:id="rId223" xr:uid="{799968CD-9827-4DE7-811B-3F3DA7788E41}"/>
    <hyperlink ref="BC109" r:id="rId224" xr:uid="{F050C5FE-C6F6-4D4C-ADFB-3687159EFBC0}"/>
    <hyperlink ref="BA107" r:id="rId225" xr:uid="{D567930B-112F-4B78-9B02-654EEFD1D937}"/>
    <hyperlink ref="BB107" r:id="rId226" xr:uid="{127ACC39-E354-47B5-BDDB-853C8DF3EE1D}"/>
    <hyperlink ref="BA106" r:id="rId227" xr:uid="{733233D3-814F-4922-A68F-9E51698E44AA}"/>
    <hyperlink ref="BB106" r:id="rId228" xr:uid="{BA357C43-0200-4D81-8804-D109ED452481}"/>
    <hyperlink ref="BA108" r:id="rId229" xr:uid="{6DDA8250-149F-47D3-AD88-72D805E8578F}"/>
    <hyperlink ref="BB88" r:id="rId230" xr:uid="{D87060C8-D4D6-4DAC-8B58-74E15A023DF8}"/>
    <hyperlink ref="BA88" r:id="rId231" xr:uid="{F4475F4D-3F10-4EAE-84A5-9BA1C2D80428}"/>
    <hyperlink ref="BA103" r:id="rId232" xr:uid="{92B5DF37-5DC1-4ECB-8857-92E863EF03BD}"/>
    <hyperlink ref="BB103" r:id="rId233" xr:uid="{0C97C8E3-E717-4C0F-99E6-B22F9E5F29FC}"/>
    <hyperlink ref="BC103" r:id="rId234" xr:uid="{A0EC5C2F-06FD-48EA-82FE-51C0D674DF5E}"/>
    <hyperlink ref="BA97" r:id="rId235" xr:uid="{4D2B5FF8-78FE-4E8D-8D62-420264C7BF70}"/>
    <hyperlink ref="BB125" r:id="rId236" xr:uid="{D9FDBCDF-322D-4856-997E-4BC11D9F70C9}"/>
    <hyperlink ref="BA128" r:id="rId237" xr:uid="{47FF713C-C57F-46B4-8C5C-E3BAC10C131E}"/>
    <hyperlink ref="E127" r:id="rId238" display="https://congressional-proquest-com.proxy.uchicago.edu/congressional/docview/t05.d06.2012-s261-94?accountid=14657" xr:uid="{191291AB-2E11-4C15-A6FF-E29B0423BBFE}"/>
    <hyperlink ref="E116" r:id="rId239" display="https://congressional-proquest-com.proxy.uchicago.edu/congressional/docview/t05.d06.2012-s261-94?accountid=14657" xr:uid="{F0BDA6F6-ED44-4096-B414-910C7ED44BBA}"/>
    <hyperlink ref="E130" r:id="rId240" display="https://congressional-proquest-com.proxy.uchicago.edu/congressional/docview/t05.d06.2015-s261-36?accountid=14657" xr:uid="{D4C2807A-8285-4E1A-ACB0-13F3A3675144}"/>
    <hyperlink ref="E129" r:id="rId241" display="https://congressional-proquest-com.proxy.uchicago.edu/congressional/docview/t05.d06.2013-s261-73?accountid=14657" xr:uid="{8A8237EA-B39A-4142-AFA0-28BEA795431D}"/>
    <hyperlink ref="E126" r:id="rId242" display="https://congressional-proquest-com.proxy.uchicago.edu/congressional/docview/t05.d06.2013-s521-2?accountid=14657" xr:uid="{4C17D71E-CCAA-412C-81A8-B78066789FC3}"/>
    <hyperlink ref="E131" r:id="rId243" display="https://congressional-proquest-com.proxy.uchicago.edu/congressional/docview/t65.d40.05100003.z27?accountid=14657" xr:uid="{3D025F60-0036-4ECA-BE23-4DBCBB6FEB3D}"/>
    <hyperlink ref="BB99" r:id="rId244" xr:uid="{4341A5A9-1345-BE48-AC0F-C7D80D37E539}"/>
    <hyperlink ref="BA99" r:id="rId245" xr:uid="{E21FB63C-8F18-E14E-BD44-F5859396367C}"/>
    <hyperlink ref="BA54" r:id="rId246" xr:uid="{8268A22C-4E73-C14A-A00F-46F6D8F2E24B}"/>
    <hyperlink ref="BC130" r:id="rId247" xr:uid="{6D37EC7B-B468-B04F-B487-15334384202F}"/>
  </hyperlinks>
  <pageMargins left="0.7" right="0.7" top="0.75" bottom="0.75" header="0.3" footer="0.3"/>
  <pageSetup orientation="portrait" r:id="rId248"/>
  <legacyDrawing r:id="rId2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847D-50BC-4ECF-A217-6DF701F18AC5}">
  <dimension ref="A2:D23"/>
  <sheetViews>
    <sheetView workbookViewId="0">
      <selection activeCell="B14" sqref="B14"/>
    </sheetView>
  </sheetViews>
  <sheetFormatPr baseColWidth="10" defaultColWidth="8.83203125" defaultRowHeight="15" x14ac:dyDescent="0.2"/>
  <sheetData>
    <row r="2" spans="1:4" x14ac:dyDescent="0.2">
      <c r="B2" s="2" t="s">
        <v>779</v>
      </c>
    </row>
    <row r="3" spans="1:4" x14ac:dyDescent="0.2">
      <c r="B3" t="s">
        <v>67</v>
      </c>
      <c r="D3" t="s">
        <v>780</v>
      </c>
    </row>
    <row r="4" spans="1:4" x14ac:dyDescent="0.2">
      <c r="B4" t="s">
        <v>225</v>
      </c>
      <c r="D4" t="s">
        <v>781</v>
      </c>
    </row>
    <row r="5" spans="1:4" x14ac:dyDescent="0.2">
      <c r="B5" t="s">
        <v>144</v>
      </c>
      <c r="D5" t="s">
        <v>782</v>
      </c>
    </row>
    <row r="6" spans="1:4" x14ac:dyDescent="0.2">
      <c r="B6" t="s">
        <v>123</v>
      </c>
      <c r="D6" t="s">
        <v>783</v>
      </c>
    </row>
    <row r="7" spans="1:4" x14ac:dyDescent="0.2">
      <c r="B7" t="s">
        <v>58</v>
      </c>
      <c r="D7" t="s">
        <v>784</v>
      </c>
    </row>
    <row r="8" spans="1:4" x14ac:dyDescent="0.2">
      <c r="B8" t="s">
        <v>110</v>
      </c>
      <c r="D8" t="s">
        <v>785</v>
      </c>
    </row>
    <row r="9" spans="1:4" x14ac:dyDescent="0.2">
      <c r="B9" t="s">
        <v>117</v>
      </c>
      <c r="D9" t="s">
        <v>786</v>
      </c>
    </row>
    <row r="11" spans="1:4" x14ac:dyDescent="0.2">
      <c r="B11" t="s">
        <v>787</v>
      </c>
    </row>
    <row r="12" spans="1:4" x14ac:dyDescent="0.2">
      <c r="A12" t="s">
        <v>67</v>
      </c>
    </row>
    <row r="13" spans="1:4" x14ac:dyDescent="0.2">
      <c r="B13" t="s">
        <v>159</v>
      </c>
      <c r="D13" t="s">
        <v>788</v>
      </c>
    </row>
    <row r="14" spans="1:4" x14ac:dyDescent="0.2">
      <c r="B14" t="s">
        <v>70</v>
      </c>
      <c r="D14" t="s">
        <v>789</v>
      </c>
    </row>
    <row r="15" spans="1:4" x14ac:dyDescent="0.2">
      <c r="B15" t="s">
        <v>68</v>
      </c>
      <c r="D15" t="s">
        <v>790</v>
      </c>
    </row>
    <row r="16" spans="1:4" x14ac:dyDescent="0.2">
      <c r="A16" t="s">
        <v>81</v>
      </c>
    </row>
    <row r="17" spans="1:4" x14ac:dyDescent="0.2">
      <c r="B17" t="s">
        <v>225</v>
      </c>
      <c r="D17" t="s">
        <v>791</v>
      </c>
    </row>
    <row r="18" spans="1:4" x14ac:dyDescent="0.2">
      <c r="B18" t="s">
        <v>144</v>
      </c>
      <c r="D18" t="s">
        <v>792</v>
      </c>
    </row>
    <row r="19" spans="1:4" x14ac:dyDescent="0.2">
      <c r="A19" t="s">
        <v>793</v>
      </c>
    </row>
    <row r="20" spans="1:4" x14ac:dyDescent="0.2">
      <c r="B20" t="s">
        <v>123</v>
      </c>
      <c r="D20" t="s">
        <v>783</v>
      </c>
    </row>
    <row r="21" spans="1:4" x14ac:dyDescent="0.2">
      <c r="B21" t="s">
        <v>58</v>
      </c>
      <c r="D21" t="s">
        <v>784</v>
      </c>
    </row>
    <row r="22" spans="1:4" x14ac:dyDescent="0.2">
      <c r="B22" t="s">
        <v>110</v>
      </c>
      <c r="D22" t="s">
        <v>785</v>
      </c>
    </row>
    <row r="23" spans="1:4" x14ac:dyDescent="0.2">
      <c r="B23" t="s">
        <v>117</v>
      </c>
      <c r="D23" t="s">
        <v>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4"/>
  <sheetViews>
    <sheetView workbookViewId="0">
      <selection activeCell="A11" sqref="A11"/>
    </sheetView>
  </sheetViews>
  <sheetFormatPr baseColWidth="10" defaultColWidth="8.83203125" defaultRowHeight="15" x14ac:dyDescent="0.2"/>
  <sheetData>
    <row r="3" spans="2:2" x14ac:dyDescent="0.2">
      <c r="B3" s="1" t="s">
        <v>794</v>
      </c>
    </row>
    <row r="4" spans="2:2" x14ac:dyDescent="0.2">
      <c r="B4" s="1" t="s">
        <v>795</v>
      </c>
    </row>
  </sheetData>
  <hyperlinks>
    <hyperlink ref="B3" r:id="rId1" xr:uid="{00000000-0004-0000-0100-000000000000}"/>
    <hyperlink ref="B4"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19EE-2C2A-41BA-BF26-4E73F58C6B11}">
  <dimension ref="A2:J99"/>
  <sheetViews>
    <sheetView workbookViewId="0">
      <selection activeCell="D5" sqref="D5"/>
    </sheetView>
  </sheetViews>
  <sheetFormatPr baseColWidth="10" defaultColWidth="8.83203125" defaultRowHeight="15" x14ac:dyDescent="0.2"/>
  <cols>
    <col min="2" max="2" width="18.5" customWidth="1"/>
    <col min="7" max="7" width="18.5" customWidth="1"/>
  </cols>
  <sheetData>
    <row r="2" spans="1:6" x14ac:dyDescent="0.2">
      <c r="A2" s="4" t="s">
        <v>796</v>
      </c>
      <c r="C2" s="2" t="s">
        <v>779</v>
      </c>
      <c r="D2" t="s">
        <v>797</v>
      </c>
      <c r="E2" t="s">
        <v>798</v>
      </c>
      <c r="F2" t="s">
        <v>799</v>
      </c>
    </row>
    <row r="3" spans="1:6" x14ac:dyDescent="0.2">
      <c r="B3" t="s">
        <v>67</v>
      </c>
      <c r="C3">
        <f>COUNTIF(Data!$AA$1:$AA$139, "Government")</f>
        <v>85</v>
      </c>
      <c r="D3">
        <f>COUNTIF(Data!$AL$2:$AL$139, "Government")</f>
        <v>24</v>
      </c>
      <c r="E3">
        <f>D3-C3</f>
        <v>-61</v>
      </c>
      <c r="F3">
        <f>E3/D14</f>
        <v>-0.44525547445255476</v>
      </c>
    </row>
    <row r="4" spans="1:6" x14ac:dyDescent="0.2">
      <c r="B4" t="s">
        <v>225</v>
      </c>
      <c r="C4">
        <f>COUNTIF(Data!$AA$1:$AA$139, "Law firm")</f>
        <v>21</v>
      </c>
      <c r="D4">
        <f>COUNTIF(Data!$AL$2:$AL$139, "Law firm")</f>
        <v>48</v>
      </c>
      <c r="E4">
        <f t="shared" ref="E4:E13" si="0">D4-C4</f>
        <v>27</v>
      </c>
      <c r="F4">
        <f>E4/D14</f>
        <v>0.19708029197080293</v>
      </c>
    </row>
    <row r="5" spans="1:6" x14ac:dyDescent="0.2">
      <c r="B5" t="s">
        <v>144</v>
      </c>
      <c r="C5">
        <f>COUNTIF(Data!$AA$1:$AA$139, "Private practice")</f>
        <v>9</v>
      </c>
      <c r="D5">
        <f>COUNTIF(Data!$AL$2:$AL$139, "Private practice")</f>
        <v>7</v>
      </c>
      <c r="E5">
        <f t="shared" si="0"/>
        <v>-2</v>
      </c>
      <c r="F5">
        <f>E5/D14</f>
        <v>-1.4598540145985401E-2</v>
      </c>
    </row>
    <row r="6" spans="1:6" x14ac:dyDescent="0.2">
      <c r="B6" t="s">
        <v>123</v>
      </c>
      <c r="C6">
        <f>COUNTIF(Data!$AA$1:$AA$139, "Academia")</f>
        <v>11</v>
      </c>
      <c r="D6">
        <f>COUNTIF(Data!$AL$2:$AL$139, "Academia")</f>
        <v>12</v>
      </c>
      <c r="E6">
        <f t="shared" si="0"/>
        <v>1</v>
      </c>
      <c r="F6">
        <f>E6/D14</f>
        <v>7.2992700729927005E-3</v>
      </c>
    </row>
    <row r="7" spans="1:6" x14ac:dyDescent="0.2">
      <c r="B7" t="s">
        <v>58</v>
      </c>
      <c r="C7">
        <f>COUNTIF(Data!$AA$1:$AA$139, "Industry")</f>
        <v>7</v>
      </c>
      <c r="D7">
        <f>COUNTIF(Data!$AL$2:$AL$139, "Industry")</f>
        <v>14</v>
      </c>
      <c r="E7">
        <f t="shared" si="0"/>
        <v>7</v>
      </c>
      <c r="F7">
        <f>E7/D14</f>
        <v>5.1094890510948905E-2</v>
      </c>
    </row>
    <row r="8" spans="1:6" x14ac:dyDescent="0.2">
      <c r="B8" t="s">
        <v>110</v>
      </c>
      <c r="C8">
        <f>COUNTIF(Data!$AA$1:$AA$139, "Journalist")</f>
        <v>1</v>
      </c>
      <c r="D8">
        <f>COUNTIF(Data!$AL$2:$AL$139, "Journalist")</f>
        <v>1</v>
      </c>
      <c r="E8">
        <f t="shared" si="0"/>
        <v>0</v>
      </c>
      <c r="F8">
        <f>E8/D14</f>
        <v>0</v>
      </c>
    </row>
    <row r="9" spans="1:6" x14ac:dyDescent="0.2">
      <c r="B9" t="s">
        <v>166</v>
      </c>
      <c r="C9">
        <f>COUNTIF(Data!$AA$1:$AA$139, "NA")</f>
        <v>0</v>
      </c>
      <c r="D9">
        <f>COUNTIF(Data!$AL$2:$AL$139, "NA")</f>
        <v>6</v>
      </c>
      <c r="E9">
        <f t="shared" si="0"/>
        <v>6</v>
      </c>
      <c r="F9">
        <f>E9/D14</f>
        <v>4.3795620437956206E-2</v>
      </c>
    </row>
    <row r="10" spans="1:6" x14ac:dyDescent="0.2">
      <c r="B10" t="s">
        <v>800</v>
      </c>
      <c r="C10">
        <f>COUNTIF(Data!$AA$1:$AA$139, "")</f>
        <v>2</v>
      </c>
      <c r="D10">
        <f>COUNTIF(Data!$AL$2:$AL$139, "")</f>
        <v>2</v>
      </c>
      <c r="E10">
        <f t="shared" si="0"/>
        <v>0</v>
      </c>
      <c r="F10">
        <f>E10/D14</f>
        <v>0</v>
      </c>
    </row>
    <row r="11" spans="1:6" x14ac:dyDescent="0.2">
      <c r="B11" t="s">
        <v>117</v>
      </c>
      <c r="C11">
        <f>COUNTIF(Data!$AA$1:$AA$139, "Unclear")</f>
        <v>2</v>
      </c>
      <c r="D11">
        <f>COUNTIF(Data!$AL$2:$AL$139, "Unclear")</f>
        <v>12</v>
      </c>
      <c r="E11">
        <f t="shared" si="0"/>
        <v>10</v>
      </c>
      <c r="F11">
        <f>E11/D14</f>
        <v>7.2992700729927001E-2</v>
      </c>
    </row>
    <row r="12" spans="1:6" x14ac:dyDescent="0.2">
      <c r="B12" t="s">
        <v>59</v>
      </c>
      <c r="C12">
        <v>0</v>
      </c>
      <c r="D12">
        <f>COUNTIF(Data!$AL$2:$AL$139, "Died")</f>
        <v>9</v>
      </c>
      <c r="E12">
        <f t="shared" si="0"/>
        <v>9</v>
      </c>
      <c r="F12">
        <f>E12/D14</f>
        <v>6.569343065693431E-2</v>
      </c>
    </row>
    <row r="13" spans="1:6" x14ac:dyDescent="0.2">
      <c r="B13" t="s">
        <v>181</v>
      </c>
      <c r="C13">
        <v>0</v>
      </c>
      <c r="D13">
        <f>COUNTIF(Data!$AL$2:$AL$139, "Retired")</f>
        <v>2</v>
      </c>
      <c r="E13">
        <f t="shared" si="0"/>
        <v>2</v>
      </c>
      <c r="F13">
        <f>E13/D14</f>
        <v>1.4598540145985401E-2</v>
      </c>
    </row>
    <row r="14" spans="1:6" x14ac:dyDescent="0.2">
      <c r="B14" t="s">
        <v>801</v>
      </c>
      <c r="C14">
        <f>SUM(C3:C11)</f>
        <v>138</v>
      </c>
      <c r="D14">
        <f>SUM(D3:D13)</f>
        <v>137</v>
      </c>
    </row>
    <row r="16" spans="1:6" x14ac:dyDescent="0.2">
      <c r="A16" s="4" t="s">
        <v>802</v>
      </c>
      <c r="C16" t="s">
        <v>799</v>
      </c>
    </row>
    <row r="17" spans="1:7" x14ac:dyDescent="0.2">
      <c r="B17" t="s">
        <v>67</v>
      </c>
      <c r="C17">
        <v>-0.45522388059701491</v>
      </c>
    </row>
    <row r="18" spans="1:7" x14ac:dyDescent="0.2">
      <c r="B18" t="s">
        <v>225</v>
      </c>
      <c r="C18">
        <v>0.20149253731343283</v>
      </c>
    </row>
    <row r="19" spans="1:7" x14ac:dyDescent="0.2">
      <c r="B19" t="s">
        <v>144</v>
      </c>
      <c r="C19">
        <v>-7.462686567164179E-3</v>
      </c>
    </row>
    <row r="20" spans="1:7" x14ac:dyDescent="0.2">
      <c r="B20" t="s">
        <v>123</v>
      </c>
      <c r="C20">
        <v>2.2388059701492536E-2</v>
      </c>
    </row>
    <row r="21" spans="1:7" x14ac:dyDescent="0.2">
      <c r="B21" t="s">
        <v>58</v>
      </c>
      <c r="C21">
        <v>4.4776119402985072E-2</v>
      </c>
    </row>
    <row r="22" spans="1:7" x14ac:dyDescent="0.2">
      <c r="B22" t="s">
        <v>110</v>
      </c>
      <c r="C22">
        <v>7.462686567164179E-3</v>
      </c>
    </row>
    <row r="23" spans="1:7" x14ac:dyDescent="0.2">
      <c r="B23" t="s">
        <v>166</v>
      </c>
      <c r="C23">
        <v>3.7313432835820892E-2</v>
      </c>
    </row>
    <row r="24" spans="1:7" x14ac:dyDescent="0.2">
      <c r="B24" t="s">
        <v>800</v>
      </c>
      <c r="C24">
        <v>-1.4925373134328358E-2</v>
      </c>
    </row>
    <row r="25" spans="1:7" x14ac:dyDescent="0.2">
      <c r="B25" t="s">
        <v>117</v>
      </c>
      <c r="C25">
        <v>8.2089552238805971E-2</v>
      </c>
    </row>
    <row r="26" spans="1:7" x14ac:dyDescent="0.2">
      <c r="B26" t="s">
        <v>59</v>
      </c>
      <c r="C26">
        <v>6.7164179104477612E-2</v>
      </c>
    </row>
    <row r="27" spans="1:7" x14ac:dyDescent="0.2">
      <c r="B27" t="s">
        <v>181</v>
      </c>
      <c r="C27">
        <v>1.4925373134328358E-2</v>
      </c>
    </row>
    <row r="29" spans="1:7" x14ac:dyDescent="0.2">
      <c r="A29" s="4" t="s">
        <v>803</v>
      </c>
      <c r="D29" s="2" t="s">
        <v>779</v>
      </c>
      <c r="E29" t="s">
        <v>797</v>
      </c>
      <c r="F29" t="s">
        <v>798</v>
      </c>
      <c r="G29" t="s">
        <v>799</v>
      </c>
    </row>
    <row r="30" spans="1:7" x14ac:dyDescent="0.2">
      <c r="B30" t="s">
        <v>804</v>
      </c>
      <c r="C30" t="s">
        <v>67</v>
      </c>
      <c r="D30">
        <f>COUNTIFS(Data!$AA$1:$AA$139, "=Government", Data!$M$1:$M$139, "&lt;1976")</f>
        <v>51</v>
      </c>
      <c r="E30">
        <f>COUNTIFS(Data!$AL$2:$AL$139, "=Government", Data!$M$2:$M$139, "&lt;1976")</f>
        <v>19</v>
      </c>
      <c r="F30">
        <f>E30-D30</f>
        <v>-32</v>
      </c>
      <c r="G30">
        <f>F30/E42</f>
        <v>-0.44444444444444442</v>
      </c>
    </row>
    <row r="31" spans="1:7" x14ac:dyDescent="0.2">
      <c r="C31" t="s">
        <v>225</v>
      </c>
      <c r="D31">
        <f>COUNTIFS(Data!$AA$1:$AA$139, "Law firm", Data!$M$1:$M$139, "&lt;1976")</f>
        <v>4</v>
      </c>
      <c r="E31">
        <f>COUNTIFS(Data!$AL$2:$AL$139, "=Law firm", Data!$M$2:$M$139, "&lt;1976")</f>
        <v>15</v>
      </c>
      <c r="F31">
        <f t="shared" ref="F31:F40" si="1">E31-D31</f>
        <v>11</v>
      </c>
      <c r="G31">
        <f>F31/E42</f>
        <v>0.15277777777777779</v>
      </c>
    </row>
    <row r="32" spans="1:7" x14ac:dyDescent="0.2">
      <c r="C32" t="s">
        <v>144</v>
      </c>
      <c r="D32">
        <f>COUNTIFS(Data!$AA$1:$AA$139, "Private practice", Data!$M$1:$M$139, "&lt;1976")</f>
        <v>8</v>
      </c>
      <c r="E32">
        <f>COUNTIFS(Data!$AL$2:$AL$139, "Private practice",  Data!$M$2:$M$139, "&lt;1976")</f>
        <v>7</v>
      </c>
      <c r="F32">
        <f t="shared" si="1"/>
        <v>-1</v>
      </c>
      <c r="G32">
        <f>F32/E42</f>
        <v>-1.3888888888888888E-2</v>
      </c>
    </row>
    <row r="33" spans="2:7" x14ac:dyDescent="0.2">
      <c r="C33" t="s">
        <v>123</v>
      </c>
      <c r="D33">
        <f>COUNTIFS(Data!$AA$1:$AA$139, "Academia", Data!$M$1:$M$139, "&lt;1976")</f>
        <v>2</v>
      </c>
      <c r="E33">
        <f>COUNTIFS(Data!$AL$2:$AL$139, "Academia", Data!$M$2:$M$139, "&lt;1976")</f>
        <v>3</v>
      </c>
      <c r="F33">
        <f t="shared" si="1"/>
        <v>1</v>
      </c>
      <c r="G33">
        <f>F33/E42</f>
        <v>1.3888888888888888E-2</v>
      </c>
    </row>
    <row r="34" spans="2:7" x14ac:dyDescent="0.2">
      <c r="C34" t="s">
        <v>58</v>
      </c>
      <c r="D34">
        <f>COUNTIFS(Data!$AA$1:$AA$139, "Industry", Data!$M$1:$M$139, "&lt;1976")</f>
        <v>4</v>
      </c>
      <c r="E34">
        <f>COUNTIFS(Data!$AL$2:$AL$139, "Industry", Data!$M$2:$M$139, "&lt;1976")</f>
        <v>7</v>
      </c>
      <c r="F34">
        <f t="shared" si="1"/>
        <v>3</v>
      </c>
      <c r="G34">
        <f>F34/E42</f>
        <v>4.1666666666666664E-2</v>
      </c>
    </row>
    <row r="35" spans="2:7" x14ac:dyDescent="0.2">
      <c r="C35" t="s">
        <v>110</v>
      </c>
      <c r="D35">
        <f>COUNTIFS(Data!$AA$1:$AA$139, "Journalist", Data!$M$1:$M$139, "&lt;1976")</f>
        <v>1</v>
      </c>
      <c r="E35">
        <f>COUNTIFS(Data!$AL$2:$AL$139, "Journalist", Data!$M$2:$M$139, "&lt;1976")</f>
        <v>1</v>
      </c>
      <c r="F35">
        <f t="shared" si="1"/>
        <v>0</v>
      </c>
      <c r="G35">
        <f>F35/E42</f>
        <v>0</v>
      </c>
    </row>
    <row r="36" spans="2:7" x14ac:dyDescent="0.2">
      <c r="C36" t="s">
        <v>166</v>
      </c>
      <c r="D36">
        <f>COUNTIFS(Data!$AA$1:$AA$139, "NA", Data!$M$1:$M$139, "&lt;1976")</f>
        <v>0</v>
      </c>
      <c r="E36">
        <f>COUNTIFS(Data!$AL$2:$AL$139, "NA", Data!$M$2:$M$139, "&lt;1976")</f>
        <v>0</v>
      </c>
      <c r="F36">
        <f t="shared" si="1"/>
        <v>0</v>
      </c>
      <c r="G36">
        <f>F36/E42</f>
        <v>0</v>
      </c>
    </row>
    <row r="37" spans="2:7" x14ac:dyDescent="0.2">
      <c r="C37" t="s">
        <v>800</v>
      </c>
      <c r="D37">
        <f>COUNTIFS(Data!$AA$1:$AA$139, "", Data!$M$1:$M$139, "&lt;1976")</f>
        <v>1</v>
      </c>
      <c r="E37">
        <f>COUNTIFS(Data!$AL$2:$AL$139, "", Data!$M$2:$M$139, "&lt;1976")</f>
        <v>1</v>
      </c>
      <c r="F37">
        <f t="shared" si="1"/>
        <v>0</v>
      </c>
      <c r="G37">
        <f>F37/E42</f>
        <v>0</v>
      </c>
    </row>
    <row r="38" spans="2:7" x14ac:dyDescent="0.2">
      <c r="C38" t="s">
        <v>117</v>
      </c>
      <c r="D38">
        <f>COUNTIFS(Data!$AA$1:$AA$139, "Unclear", Data!$M$1:$M$139, "&lt;1976")</f>
        <v>2</v>
      </c>
      <c r="E38">
        <f>COUNTIFS(Data!$AL$2:$AL$139, "Unclear", Data!$M$2:$M$139, "&lt;1976")</f>
        <v>8</v>
      </c>
      <c r="F38">
        <f t="shared" si="1"/>
        <v>6</v>
      </c>
      <c r="G38">
        <f>F38/E42</f>
        <v>8.3333333333333329E-2</v>
      </c>
    </row>
    <row r="39" spans="2:7" x14ac:dyDescent="0.2">
      <c r="C39" t="s">
        <v>59</v>
      </c>
      <c r="D39">
        <v>0</v>
      </c>
      <c r="E39">
        <f>COUNTIFS(Data!$AL$2:$AL$139, "Died", Data!$M$2:$M$139, "&lt;1976")</f>
        <v>9</v>
      </c>
      <c r="F39">
        <f t="shared" si="1"/>
        <v>9</v>
      </c>
      <c r="G39">
        <f>F39/E42</f>
        <v>0.125</v>
      </c>
    </row>
    <row r="40" spans="2:7" x14ac:dyDescent="0.2">
      <c r="C40" t="s">
        <v>181</v>
      </c>
      <c r="D40">
        <v>0</v>
      </c>
      <c r="E40">
        <f>COUNTIFS(Data!$AL$2:$AL$139, "Retired", Data!$M$2:$M$139, "&lt;1976")</f>
        <v>2</v>
      </c>
      <c r="F40">
        <f t="shared" si="1"/>
        <v>2</v>
      </c>
      <c r="G40">
        <f>F40/E42</f>
        <v>2.7777777777777776E-2</v>
      </c>
    </row>
    <row r="41" spans="2:7" x14ac:dyDescent="0.2">
      <c r="C41" t="s">
        <v>805</v>
      </c>
      <c r="D41">
        <f>SUM(D35:D40)</f>
        <v>4</v>
      </c>
      <c r="E41">
        <f>SUM(E35:E40)</f>
        <v>21</v>
      </c>
      <c r="F41">
        <f>E41-D41</f>
        <v>17</v>
      </c>
      <c r="G41">
        <f>F41/E42</f>
        <v>0.2361111111111111</v>
      </c>
    </row>
    <row r="42" spans="2:7" x14ac:dyDescent="0.2">
      <c r="C42" t="s">
        <v>801</v>
      </c>
      <c r="D42">
        <f>SUM(D30:D38)</f>
        <v>73</v>
      </c>
      <c r="E42">
        <f>SUM(E30:E40)</f>
        <v>72</v>
      </c>
    </row>
    <row r="43" spans="2:7" x14ac:dyDescent="0.2">
      <c r="B43" t="s">
        <v>806</v>
      </c>
      <c r="C43" t="s">
        <v>67</v>
      </c>
      <c r="D43">
        <f>COUNTIFS(Data!$AA$1:$AA$139, "Government", Data!$M$1:$M$139, "&gt;1975")</f>
        <v>34</v>
      </c>
      <c r="E43">
        <f>COUNTIFS(Data!$AL$2:$AL$139, "Government", Data!$M$2:$M$139, "&gt;1975")</f>
        <v>5</v>
      </c>
      <c r="F43">
        <f>E43-D43</f>
        <v>-29</v>
      </c>
      <c r="G43">
        <f>F43/E55</f>
        <v>-0.453125</v>
      </c>
    </row>
    <row r="44" spans="2:7" x14ac:dyDescent="0.2">
      <c r="C44" t="s">
        <v>225</v>
      </c>
      <c r="D44">
        <f>COUNTIFS(Data!$AA$1:$AA$139, "Law firm", Data!$M$1:$M$139, "&gt;1975")</f>
        <v>17</v>
      </c>
      <c r="E44">
        <f>COUNTIFS(Data!$AL$2:$AL$139, "Law firm", Data!$M$2:$M$139, "&gt;1975")</f>
        <v>33</v>
      </c>
      <c r="F44">
        <f t="shared" ref="F44:F53" si="2">E44-D44</f>
        <v>16</v>
      </c>
      <c r="G44">
        <f>F44/E55</f>
        <v>0.25</v>
      </c>
    </row>
    <row r="45" spans="2:7" x14ac:dyDescent="0.2">
      <c r="C45" t="s">
        <v>144</v>
      </c>
      <c r="D45">
        <f>COUNTIFS(Data!$AA$1:$AA$139, "Private practice", Data!$M$1:$M$139, "&gt;1975")</f>
        <v>1</v>
      </c>
      <c r="E45">
        <f>COUNTIFS(Data!$AL$2:$AL$139, "Private practice", Data!$M$2:$M$139, "&gt;1975")</f>
        <v>0</v>
      </c>
      <c r="F45">
        <f t="shared" si="2"/>
        <v>-1</v>
      </c>
      <c r="G45">
        <f>F45/E55</f>
        <v>-1.5625E-2</v>
      </c>
    </row>
    <row r="46" spans="2:7" x14ac:dyDescent="0.2">
      <c r="C46" t="s">
        <v>123</v>
      </c>
      <c r="D46">
        <f>COUNTIFS(Data!$AA$1:$AA$139, "Academia", Data!$M$1:$M$139, "&gt;1975")</f>
        <v>9</v>
      </c>
      <c r="E46">
        <f>COUNTIFS(Data!$AL$2:$AL$139, "Academia", Data!$M$2:$M$139, "&gt;1975")</f>
        <v>9</v>
      </c>
      <c r="F46">
        <f t="shared" si="2"/>
        <v>0</v>
      </c>
      <c r="G46">
        <f>F46/E55</f>
        <v>0</v>
      </c>
    </row>
    <row r="47" spans="2:7" x14ac:dyDescent="0.2">
      <c r="C47" t="s">
        <v>58</v>
      </c>
      <c r="D47">
        <f>COUNTIFS(Data!$AA$1:$AA$139, "Industry", Data!$M$1:$M$139, "&gt;1975")</f>
        <v>3</v>
      </c>
      <c r="E47">
        <f>COUNTIFS(Data!$AL$2:$AL$139, "Industry", Data!$M$2:$M$139, "&gt;1975")</f>
        <v>7</v>
      </c>
      <c r="F47">
        <f t="shared" si="2"/>
        <v>4</v>
      </c>
      <c r="G47">
        <f>F47/E55</f>
        <v>6.25E-2</v>
      </c>
    </row>
    <row r="48" spans="2:7" x14ac:dyDescent="0.2">
      <c r="C48" t="s">
        <v>110</v>
      </c>
      <c r="D48">
        <f>COUNTIFS(Data!$AA$1:$AA$139, "Journalist", Data!$M$1:$M$139, "&gt;1975")</f>
        <v>0</v>
      </c>
      <c r="E48">
        <f>COUNTIFS(Data!$AL$2:$AL$139, "Journalist", Data!$M$2:$M$139, "&gt;1975")</f>
        <v>0</v>
      </c>
      <c r="F48">
        <f t="shared" si="2"/>
        <v>0</v>
      </c>
      <c r="G48">
        <f>F48/E55</f>
        <v>0</v>
      </c>
    </row>
    <row r="49" spans="1:10" x14ac:dyDescent="0.2">
      <c r="C49" t="s">
        <v>166</v>
      </c>
      <c r="D49">
        <f>COUNTIFS(Data!$AA$1:$AA$139, "NA", Data!$M$1:$M$139, "&gt;1975")</f>
        <v>0</v>
      </c>
      <c r="E49">
        <f>COUNTIFS(Data!$AL$2:$AL$139, "NA", Data!$M$2:$M$139, "&gt;1975")</f>
        <v>6</v>
      </c>
      <c r="F49">
        <f t="shared" si="2"/>
        <v>6</v>
      </c>
      <c r="G49">
        <f>F49/E55</f>
        <v>9.375E-2</v>
      </c>
    </row>
    <row r="50" spans="1:10" x14ac:dyDescent="0.2">
      <c r="C50" t="s">
        <v>800</v>
      </c>
      <c r="D50">
        <f>COUNTIFS(Data!$AA$1:$AA$139, "", Data!$M$1:$M$139, "&gt;1975")</f>
        <v>0</v>
      </c>
      <c r="E50">
        <f>COUNTIFS(Data!$AL$2:$AL$139, "", Data!$M$2:$M$139, "&gt;1975")</f>
        <v>0</v>
      </c>
      <c r="F50">
        <f t="shared" si="2"/>
        <v>0</v>
      </c>
      <c r="G50">
        <f>F50/E55</f>
        <v>0</v>
      </c>
    </row>
    <row r="51" spans="1:10" x14ac:dyDescent="0.2">
      <c r="C51" t="s">
        <v>117</v>
      </c>
      <c r="D51">
        <f>COUNTIFS(Data!$AA$1:$AA$139, "Unclear", Data!$M$1:$M$139, "&gt;1975")</f>
        <v>0</v>
      </c>
      <c r="E51">
        <f>COUNTIFS(Data!$AL$2:$AL$139, "Unclear", Data!$M$2:$M$139, "&gt;1975")</f>
        <v>4</v>
      </c>
      <c r="F51">
        <f t="shared" si="2"/>
        <v>4</v>
      </c>
      <c r="G51">
        <f>F51/E55</f>
        <v>6.25E-2</v>
      </c>
    </row>
    <row r="52" spans="1:10" x14ac:dyDescent="0.2">
      <c r="C52" t="s">
        <v>59</v>
      </c>
      <c r="D52">
        <v>0</v>
      </c>
      <c r="E52">
        <f>COUNTIFS(Data!$AL$2:$AL$139, "Died", Data!$M$2:$M$139, "&gt;1975")</f>
        <v>0</v>
      </c>
      <c r="F52">
        <f t="shared" si="2"/>
        <v>0</v>
      </c>
      <c r="G52">
        <f>F52/E55</f>
        <v>0</v>
      </c>
    </row>
    <row r="53" spans="1:10" x14ac:dyDescent="0.2">
      <c r="C53" t="s">
        <v>181</v>
      </c>
      <c r="D53">
        <v>0</v>
      </c>
      <c r="E53">
        <f>COUNTIFS(Data!$AL$2:$AL$139, "Retired", Data!$M$2:$M$139, "&gt;1975")</f>
        <v>0</v>
      </c>
      <c r="F53">
        <f t="shared" si="2"/>
        <v>0</v>
      </c>
      <c r="G53">
        <f>F53/E55</f>
        <v>0</v>
      </c>
    </row>
    <row r="54" spans="1:10" x14ac:dyDescent="0.2">
      <c r="C54" t="s">
        <v>805</v>
      </c>
      <c r="D54">
        <f ca="1">SUM(D48:D54)</f>
        <v>0</v>
      </c>
      <c r="E54">
        <f>SUM(E48:E53)</f>
        <v>10</v>
      </c>
      <c r="F54">
        <f ca="1">E54-D54</f>
        <v>0</v>
      </c>
      <c r="G54">
        <f ca="1">F54/E55</f>
        <v>0</v>
      </c>
    </row>
    <row r="55" spans="1:10" x14ac:dyDescent="0.2">
      <c r="C55" t="s">
        <v>801</v>
      </c>
      <c r="D55">
        <f>SUM(D43:D51)</f>
        <v>64</v>
      </c>
      <c r="E55">
        <f>SUM(E43:E53)</f>
        <v>64</v>
      </c>
    </row>
    <row r="58" spans="1:10" x14ac:dyDescent="0.2">
      <c r="A58" s="4" t="s">
        <v>807</v>
      </c>
      <c r="C58" s="2" t="s">
        <v>808</v>
      </c>
      <c r="D58" t="s">
        <v>809</v>
      </c>
      <c r="E58" t="s">
        <v>810</v>
      </c>
      <c r="F58" t="s">
        <v>811</v>
      </c>
      <c r="G58" t="s">
        <v>812</v>
      </c>
      <c r="H58" t="s">
        <v>812</v>
      </c>
      <c r="I58" t="s">
        <v>813</v>
      </c>
      <c r="J58" t="s">
        <v>814</v>
      </c>
    </row>
    <row r="59" spans="1:10" x14ac:dyDescent="0.2">
      <c r="B59" t="s">
        <v>67</v>
      </c>
      <c r="C59">
        <v>50</v>
      </c>
      <c r="D59">
        <v>18</v>
      </c>
      <c r="E59">
        <v>-32</v>
      </c>
      <c r="F59">
        <v>-0.44444444444444442</v>
      </c>
      <c r="G59">
        <v>33</v>
      </c>
      <c r="H59">
        <v>4</v>
      </c>
      <c r="I59">
        <v>-29</v>
      </c>
      <c r="J59">
        <v>-0.47540983606557374</v>
      </c>
    </row>
    <row r="60" spans="1:10" x14ac:dyDescent="0.2">
      <c r="B60" t="s">
        <v>225</v>
      </c>
      <c r="C60">
        <v>4</v>
      </c>
      <c r="D60">
        <v>15</v>
      </c>
      <c r="E60">
        <v>11</v>
      </c>
      <c r="F60">
        <v>0.15277777777777779</v>
      </c>
      <c r="G60">
        <v>16</v>
      </c>
      <c r="H60">
        <v>32</v>
      </c>
      <c r="I60">
        <v>16</v>
      </c>
      <c r="J60">
        <v>0.26229508196721313</v>
      </c>
    </row>
    <row r="61" spans="1:10" x14ac:dyDescent="0.2">
      <c r="B61" t="s">
        <v>144</v>
      </c>
      <c r="C61">
        <v>8</v>
      </c>
      <c r="D61">
        <v>8</v>
      </c>
      <c r="E61">
        <v>0</v>
      </c>
      <c r="F61">
        <v>0</v>
      </c>
      <c r="G61">
        <v>1</v>
      </c>
      <c r="H61">
        <v>0</v>
      </c>
      <c r="I61">
        <v>-1</v>
      </c>
      <c r="J61">
        <v>-1.6393442622950821E-2</v>
      </c>
    </row>
    <row r="62" spans="1:10" x14ac:dyDescent="0.2">
      <c r="B62" t="s">
        <v>123</v>
      </c>
      <c r="C62">
        <v>2</v>
      </c>
      <c r="D62">
        <v>3</v>
      </c>
      <c r="E62">
        <v>1</v>
      </c>
      <c r="F62">
        <v>1.3888888888888888E-2</v>
      </c>
      <c r="G62">
        <v>7</v>
      </c>
      <c r="H62">
        <v>9</v>
      </c>
      <c r="I62">
        <v>2</v>
      </c>
      <c r="J62">
        <v>3.2786885245901641E-2</v>
      </c>
    </row>
    <row r="63" spans="1:10" x14ac:dyDescent="0.2">
      <c r="B63" t="s">
        <v>58</v>
      </c>
      <c r="C63">
        <v>4</v>
      </c>
      <c r="D63">
        <v>6</v>
      </c>
      <c r="E63">
        <v>2</v>
      </c>
      <c r="F63">
        <v>2.7777777777777776E-2</v>
      </c>
      <c r="G63">
        <v>3</v>
      </c>
      <c r="H63">
        <v>7</v>
      </c>
      <c r="I63">
        <v>4</v>
      </c>
      <c r="J63">
        <v>6.5573770491803282E-2</v>
      </c>
    </row>
    <row r="64" spans="1:10" x14ac:dyDescent="0.2">
      <c r="B64" t="s">
        <v>815</v>
      </c>
      <c r="C64">
        <v>4</v>
      </c>
      <c r="D64">
        <v>22</v>
      </c>
      <c r="E64">
        <v>18</v>
      </c>
      <c r="F64">
        <v>0.25</v>
      </c>
      <c r="G64">
        <v>0</v>
      </c>
      <c r="H64">
        <v>9</v>
      </c>
      <c r="I64">
        <v>0</v>
      </c>
      <c r="J64">
        <v>0</v>
      </c>
    </row>
    <row r="66" spans="1:4" x14ac:dyDescent="0.2">
      <c r="A66" s="4" t="s">
        <v>816</v>
      </c>
    </row>
    <row r="67" spans="1:4" x14ac:dyDescent="0.2">
      <c r="C67" t="s">
        <v>810</v>
      </c>
      <c r="D67" t="s">
        <v>813</v>
      </c>
    </row>
    <row r="68" spans="1:4" x14ac:dyDescent="0.2">
      <c r="B68" t="s">
        <v>67</v>
      </c>
      <c r="C68">
        <v>-32</v>
      </c>
      <c r="D68">
        <v>-29</v>
      </c>
    </row>
    <row r="69" spans="1:4" x14ac:dyDescent="0.2">
      <c r="B69" t="s">
        <v>225</v>
      </c>
      <c r="C69">
        <v>11</v>
      </c>
      <c r="D69">
        <v>16</v>
      </c>
    </row>
    <row r="70" spans="1:4" x14ac:dyDescent="0.2">
      <c r="B70" t="s">
        <v>144</v>
      </c>
      <c r="C70">
        <v>0</v>
      </c>
      <c r="D70">
        <v>-1</v>
      </c>
    </row>
    <row r="71" spans="1:4" x14ac:dyDescent="0.2">
      <c r="B71" t="s">
        <v>123</v>
      </c>
      <c r="C71">
        <v>1</v>
      </c>
      <c r="D71">
        <v>2</v>
      </c>
    </row>
    <row r="72" spans="1:4" x14ac:dyDescent="0.2">
      <c r="B72" t="s">
        <v>58</v>
      </c>
      <c r="C72">
        <v>2</v>
      </c>
      <c r="D72">
        <v>4</v>
      </c>
    </row>
    <row r="73" spans="1:4" x14ac:dyDescent="0.2">
      <c r="B73" t="s">
        <v>815</v>
      </c>
      <c r="C73">
        <v>18</v>
      </c>
      <c r="D73">
        <v>0</v>
      </c>
    </row>
    <row r="92" spans="1:4" x14ac:dyDescent="0.2">
      <c r="A92" s="4" t="s">
        <v>817</v>
      </c>
    </row>
    <row r="93" spans="1:4" x14ac:dyDescent="0.2">
      <c r="C93" t="s">
        <v>811</v>
      </c>
      <c r="D93" t="s">
        <v>814</v>
      </c>
    </row>
    <row r="94" spans="1:4" x14ac:dyDescent="0.2">
      <c r="B94" t="s">
        <v>67</v>
      </c>
      <c r="C94">
        <v>-0.44444444444444442</v>
      </c>
      <c r="D94">
        <v>-0.47540983606557374</v>
      </c>
    </row>
    <row r="95" spans="1:4" x14ac:dyDescent="0.2">
      <c r="B95" t="s">
        <v>225</v>
      </c>
      <c r="C95">
        <v>0.15277777777777779</v>
      </c>
      <c r="D95">
        <v>0.26229508196721313</v>
      </c>
    </row>
    <row r="96" spans="1:4" x14ac:dyDescent="0.2">
      <c r="B96" t="s">
        <v>144</v>
      </c>
      <c r="C96">
        <v>0</v>
      </c>
      <c r="D96">
        <v>-1.6393442622950821E-2</v>
      </c>
    </row>
    <row r="97" spans="2:4" x14ac:dyDescent="0.2">
      <c r="B97" t="s">
        <v>123</v>
      </c>
      <c r="C97">
        <v>1.3888888888888888E-2</v>
      </c>
      <c r="D97">
        <v>3.2786885245901641E-2</v>
      </c>
    </row>
    <row r="98" spans="2:4" x14ac:dyDescent="0.2">
      <c r="B98" t="s">
        <v>58</v>
      </c>
      <c r="C98">
        <v>2.7777777777777776E-2</v>
      </c>
      <c r="D98">
        <v>6.5573770491803282E-2</v>
      </c>
    </row>
    <row r="99" spans="2:4" x14ac:dyDescent="0.2">
      <c r="B99" t="s">
        <v>818</v>
      </c>
      <c r="C99">
        <v>0.25</v>
      </c>
      <c r="D9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Codebook</vt:lpstr>
      <vt:lpstr>Sources</vt:lpstr>
      <vt:lpstr>Calc</vt:lpstr>
    </vt:vector>
  </TitlesOfParts>
  <Manager/>
  <Company>University of Chicago Law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Biondi, Sima</dc:creator>
  <cp:keywords/>
  <dc:description/>
  <cp:lastModifiedBy>Sima Biondi</cp:lastModifiedBy>
  <cp:revision/>
  <dcterms:created xsi:type="dcterms:W3CDTF">2021-04-02T17:43:03Z</dcterms:created>
  <dcterms:modified xsi:type="dcterms:W3CDTF">2022-04-06T15:48:14Z</dcterms:modified>
  <cp:category/>
  <cp:contentStatus/>
</cp:coreProperties>
</file>