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"/>
    </mc:Choice>
  </mc:AlternateContent>
  <xr:revisionPtr revIDLastSave="0" documentId="13_ncr:1_{EF01CF8D-784E-4CCC-A3D3-3CD37E0306D3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Parcelas" sheetId="1" r:id="rId1"/>
    <sheet name="PiesMayores" sheetId="2" r:id="rId2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7" i="2" l="1"/>
  <c r="E27" i="2"/>
  <c r="D27" i="2"/>
  <c r="B27" i="2"/>
  <c r="A27" i="2"/>
  <c r="H26" i="2"/>
  <c r="E26" i="2"/>
  <c r="D26" i="2"/>
  <c r="B26" i="2"/>
  <c r="A26" i="2"/>
  <c r="H25" i="2"/>
  <c r="E25" i="2"/>
  <c r="D25" i="2"/>
  <c r="B25" i="2"/>
  <c r="A25" i="2"/>
  <c r="H24" i="2"/>
  <c r="E24" i="2"/>
  <c r="D24" i="2"/>
  <c r="B24" i="2"/>
  <c r="A24" i="2"/>
  <c r="H23" i="2"/>
  <c r="E23" i="2"/>
  <c r="D23" i="2"/>
  <c r="B23" i="2"/>
  <c r="A23" i="2"/>
  <c r="H22" i="2"/>
  <c r="E22" i="2"/>
  <c r="D22" i="2"/>
  <c r="B22" i="2"/>
  <c r="A22" i="2"/>
  <c r="H21" i="2"/>
  <c r="E21" i="2"/>
  <c r="D21" i="2"/>
  <c r="B21" i="2"/>
  <c r="A21" i="2"/>
  <c r="H20" i="2"/>
  <c r="E20" i="2"/>
  <c r="D20" i="2"/>
  <c r="B20" i="2"/>
  <c r="A20" i="2"/>
  <c r="H19" i="2"/>
  <c r="E19" i="2"/>
  <c r="B19" i="2"/>
  <c r="A19" i="2"/>
  <c r="H18" i="2"/>
  <c r="E18" i="2"/>
  <c r="D18" i="2"/>
  <c r="B18" i="2"/>
  <c r="A18" i="2"/>
  <c r="H17" i="2"/>
  <c r="E17" i="2"/>
  <c r="D17" i="2"/>
  <c r="B17" i="2"/>
  <c r="A17" i="2"/>
  <c r="H16" i="2"/>
  <c r="E16" i="2"/>
  <c r="D16" i="2"/>
  <c r="B16" i="2"/>
  <c r="A16" i="2"/>
  <c r="H15" i="2"/>
  <c r="E15" i="2"/>
  <c r="D15" i="2"/>
  <c r="B15" i="2"/>
  <c r="A15" i="2"/>
  <c r="H14" i="2"/>
  <c r="E14" i="2"/>
  <c r="D14" i="2"/>
  <c r="B14" i="2"/>
  <c r="A14" i="2"/>
  <c r="H13" i="2"/>
  <c r="E13" i="2"/>
  <c r="D13" i="2"/>
  <c r="B13" i="2"/>
  <c r="A13" i="2"/>
  <c r="H12" i="2"/>
  <c r="E12" i="2"/>
  <c r="D12" i="2"/>
  <c r="B12" i="2"/>
  <c r="A12" i="2"/>
  <c r="H11" i="2"/>
  <c r="E11" i="2"/>
  <c r="D11" i="2"/>
  <c r="B11" i="2"/>
  <c r="A11" i="2"/>
  <c r="H10" i="2"/>
  <c r="E10" i="2"/>
  <c r="D10" i="2"/>
  <c r="B10" i="2"/>
  <c r="A10" i="2"/>
  <c r="H9" i="2"/>
  <c r="E9" i="2"/>
  <c r="D9" i="2"/>
  <c r="B9" i="2"/>
  <c r="A9" i="2"/>
  <c r="H8" i="2"/>
  <c r="E8" i="2"/>
  <c r="D8" i="2"/>
  <c r="B8" i="2"/>
  <c r="A8" i="2"/>
  <c r="H7" i="2"/>
  <c r="E7" i="2"/>
  <c r="D7" i="2"/>
  <c r="B7" i="2"/>
  <c r="A7" i="2"/>
  <c r="H6" i="2"/>
  <c r="E6" i="2"/>
  <c r="D6" i="2"/>
  <c r="B6" i="2"/>
  <c r="A6" i="2"/>
  <c r="H5" i="2"/>
  <c r="E5" i="2"/>
  <c r="D5" i="2"/>
  <c r="B5" i="2"/>
  <c r="A5" i="2"/>
  <c r="H4" i="2"/>
  <c r="E4" i="2"/>
  <c r="D4" i="2"/>
  <c r="B4" i="2"/>
  <c r="A4" i="2"/>
  <c r="H3" i="2"/>
  <c r="E3" i="2"/>
  <c r="D3" i="2"/>
  <c r="B3" i="2"/>
  <c r="A3" i="2"/>
  <c r="H2" i="2"/>
  <c r="E2" i="2"/>
  <c r="D2" i="2"/>
  <c r="B2" i="2"/>
  <c r="A2" i="2"/>
  <c r="G2" i="1"/>
  <c r="F2" i="1"/>
</calcChain>
</file>

<file path=xl/sharedStrings.xml><?xml version="1.0" encoding="utf-8"?>
<sst xmlns="http://schemas.openxmlformats.org/spreadsheetml/2006/main" count="22" uniqueCount="20">
  <si>
    <t>ID_Inventario</t>
  </si>
  <si>
    <t>ID_Parcela</t>
  </si>
  <si>
    <t>ID_especie_principal</t>
  </si>
  <si>
    <t>Anho</t>
  </si>
  <si>
    <t>T</t>
  </si>
  <si>
    <t>N</t>
  </si>
  <si>
    <t>G</t>
  </si>
  <si>
    <t>Ho</t>
  </si>
  <si>
    <t>h_media</t>
  </si>
  <si>
    <t>dg</t>
  </si>
  <si>
    <t>V_con_corteza</t>
  </si>
  <si>
    <t>IFN</t>
  </si>
  <si>
    <t>24_2355_N_N</t>
  </si>
  <si>
    <t>ID_arbol</t>
  </si>
  <si>
    <t>especie</t>
  </si>
  <si>
    <t>factor_expansion</t>
  </si>
  <si>
    <t>dbh</t>
  </si>
  <si>
    <t>h</t>
  </si>
  <si>
    <t>g</t>
  </si>
  <si>
    <t>radio_IFN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</si>
</sst>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tabSelected="1" zoomScaleNormal="100" workbookViewId="0">
      <selection activeCell="M9" sqref="M9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18.28515625" style="1" customWidth="1"/>
    <col min="4" max="4" width="5.28515625" style="1" bestFit="1" customWidth="1"/>
    <col min="5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3" width="11.5703125" style="1" customWidth="1"/>
    <col min="1024" max="1024" width="11.5703125" customWidth="1"/>
  </cols>
  <sheetData>
    <row r="1" spans="1:1024" s="2" customFormat="1" x14ac:dyDescent="0.2">
      <c r="A1" s="8" t="s">
        <v>0</v>
      </c>
      <c r="B1" s="8" t="s">
        <v>1</v>
      </c>
      <c r="C1" s="8" t="s">
        <v>2</v>
      </c>
      <c r="D1" s="1" t="s">
        <v>3</v>
      </c>
      <c r="E1" s="9" t="s">
        <v>4</v>
      </c>
      <c r="F1" s="7" t="s">
        <v>5</v>
      </c>
      <c r="G1" s="7" t="s">
        <v>6</v>
      </c>
      <c r="H1" s="9" t="s">
        <v>7</v>
      </c>
      <c r="I1" s="1" t="s">
        <v>8</v>
      </c>
      <c r="J1" s="1" t="s">
        <v>9</v>
      </c>
      <c r="K1" s="1" t="s">
        <v>10</v>
      </c>
      <c r="AMJ1"/>
    </row>
    <row r="2" spans="1:1024" x14ac:dyDescent="0.2">
      <c r="A2" s="1" t="s">
        <v>11</v>
      </c>
      <c r="B2" s="1" t="s">
        <v>12</v>
      </c>
      <c r="C2" s="1">
        <v>43</v>
      </c>
      <c r="E2" s="1">
        <v>20</v>
      </c>
      <c r="F2" s="1">
        <f>SUM(PiesMayores!E2:E100)</f>
        <v>2624.288172759696</v>
      </c>
      <c r="G2" s="3">
        <f>SUM(PiesMayores!H2:H100)/10000</f>
        <v>0.32599207408872516</v>
      </c>
      <c r="H2" s="3">
        <v>10</v>
      </c>
      <c r="I2" s="3"/>
      <c r="J2" s="3"/>
      <c r="K2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activeCell="E5" sqref="E5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8.5703125" style="1" customWidth="1"/>
    <col min="4" max="4" width="7.42578125" style="1" bestFit="1" customWidth="1"/>
    <col min="5" max="5" width="15.28515625" style="1" customWidth="1"/>
    <col min="6" max="7" width="4.5703125" style="1" bestFit="1" customWidth="1"/>
    <col min="8" max="8" width="5.5703125" style="1" bestFit="1" customWidth="1"/>
    <col min="9" max="9" width="8.85546875" style="1" bestFit="1" customWidth="1"/>
    <col min="10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9" x14ac:dyDescent="0.2">
      <c r="A1" s="4" t="s">
        <v>0</v>
      </c>
      <c r="B1" s="4" t="s">
        <v>1</v>
      </c>
      <c r="C1" s="5" t="s">
        <v>13</v>
      </c>
      <c r="D1" s="5" t="s">
        <v>14</v>
      </c>
      <c r="E1" s="6" t="s">
        <v>15</v>
      </c>
      <c r="F1" s="5" t="s">
        <v>16</v>
      </c>
      <c r="G1" s="5" t="s">
        <v>17</v>
      </c>
      <c r="H1" s="6" t="s">
        <v>18</v>
      </c>
      <c r="I1" s="5" t="s">
        <v>19</v>
      </c>
    </row>
    <row r="2" spans="1:9" x14ac:dyDescent="0.2">
      <c r="A2" s="1" t="str">
        <f>Parcelas!$A$2</f>
        <v>IFN</v>
      </c>
      <c r="B2" s="1" t="str">
        <f>Parcelas!$B$2</f>
        <v>24_2355_N_N</v>
      </c>
      <c r="C2" s="1">
        <v>1</v>
      </c>
      <c r="D2" s="1">
        <f>Parcelas!$C$2</f>
        <v>43</v>
      </c>
      <c r="E2" s="3">
        <f t="shared" ref="E2:E27" si="0">10000/(PI()*(I2^2))</f>
        <v>31.830988618379067</v>
      </c>
      <c r="F2" s="3">
        <v>13.5</v>
      </c>
      <c r="G2" s="3">
        <v>7</v>
      </c>
      <c r="H2" s="3">
        <f t="shared" ref="H2:H27" si="1">PI()*((F2/2)^2)</f>
        <v>143.13881527918494</v>
      </c>
      <c r="I2" s="1">
        <v>10</v>
      </c>
    </row>
    <row r="3" spans="1:9" x14ac:dyDescent="0.2">
      <c r="A3" s="1" t="str">
        <f>Parcelas!$A$2</f>
        <v>IFN</v>
      </c>
      <c r="B3" s="1" t="str">
        <f>Parcelas!$B$2</f>
        <v>24_2355_N_N</v>
      </c>
      <c r="C3" s="1">
        <v>2</v>
      </c>
      <c r="D3" s="1">
        <f>Parcelas!$C$2</f>
        <v>43</v>
      </c>
      <c r="E3" s="3">
        <f t="shared" si="0"/>
        <v>127.32395447351627</v>
      </c>
      <c r="F3" s="3">
        <v>16.3</v>
      </c>
      <c r="G3" s="3">
        <v>8.5</v>
      </c>
      <c r="H3" s="3">
        <f t="shared" si="1"/>
        <v>208.67243803306803</v>
      </c>
      <c r="I3" s="1">
        <v>5</v>
      </c>
    </row>
    <row r="4" spans="1:9" x14ac:dyDescent="0.2">
      <c r="A4" s="1" t="str">
        <f>Parcelas!$A$2</f>
        <v>IFN</v>
      </c>
      <c r="B4" s="1" t="str">
        <f>Parcelas!$B$2</f>
        <v>24_2355_N_N</v>
      </c>
      <c r="C4" s="1">
        <v>3</v>
      </c>
      <c r="D4" s="1">
        <f>Parcelas!$C$2</f>
        <v>43</v>
      </c>
      <c r="E4" s="3">
        <f t="shared" si="0"/>
        <v>127.32395447351627</v>
      </c>
      <c r="F4" s="3">
        <v>8.6999999999999993</v>
      </c>
      <c r="G4" s="3">
        <v>8</v>
      </c>
      <c r="H4" s="3">
        <f t="shared" si="1"/>
        <v>59.446786987552848</v>
      </c>
      <c r="I4" s="1">
        <v>5</v>
      </c>
    </row>
    <row r="5" spans="1:9" x14ac:dyDescent="0.2">
      <c r="A5" s="1" t="str">
        <f>Parcelas!$A$2</f>
        <v>IFN</v>
      </c>
      <c r="B5" s="1" t="str">
        <f>Parcelas!$B$2</f>
        <v>24_2355_N_N</v>
      </c>
      <c r="C5" s="1">
        <v>4</v>
      </c>
      <c r="D5" s="1">
        <f>Parcelas!$C$2</f>
        <v>43</v>
      </c>
      <c r="E5" s="3">
        <f t="shared" si="0"/>
        <v>127.32395447351627</v>
      </c>
      <c r="F5" s="3">
        <v>13.5</v>
      </c>
      <c r="G5" s="3">
        <v>8</v>
      </c>
      <c r="H5" s="3">
        <f t="shared" si="1"/>
        <v>143.13881527918494</v>
      </c>
      <c r="I5" s="1">
        <v>5</v>
      </c>
    </row>
    <row r="6" spans="1:9" x14ac:dyDescent="0.2">
      <c r="A6" s="1" t="str">
        <f>Parcelas!$A$2</f>
        <v>IFN</v>
      </c>
      <c r="B6" s="1" t="str">
        <f>Parcelas!$B$2</f>
        <v>24_2355_N_N</v>
      </c>
      <c r="C6" s="1">
        <v>5</v>
      </c>
      <c r="D6" s="1">
        <f>Parcelas!$C$2</f>
        <v>43</v>
      </c>
      <c r="E6" s="3">
        <f t="shared" si="0"/>
        <v>127.32395447351627</v>
      </c>
      <c r="F6" s="3">
        <v>7.8</v>
      </c>
      <c r="G6" s="3">
        <v>5.5</v>
      </c>
      <c r="H6" s="3">
        <f t="shared" si="1"/>
        <v>47.783624261100748</v>
      </c>
      <c r="I6" s="1">
        <v>5</v>
      </c>
    </row>
    <row r="7" spans="1:9" x14ac:dyDescent="0.2">
      <c r="A7" s="1" t="str">
        <f>Parcelas!$A$2</f>
        <v>IFN</v>
      </c>
      <c r="B7" s="1" t="str">
        <f>Parcelas!$B$2</f>
        <v>24_2355_N_N</v>
      </c>
      <c r="C7" s="1">
        <v>6</v>
      </c>
      <c r="D7" s="1">
        <f>Parcelas!$C$2</f>
        <v>43</v>
      </c>
      <c r="E7" s="3">
        <f t="shared" si="0"/>
        <v>31.830988618379067</v>
      </c>
      <c r="F7" s="3">
        <v>14.4</v>
      </c>
      <c r="G7" s="3">
        <v>9.5</v>
      </c>
      <c r="H7" s="3">
        <f t="shared" si="1"/>
        <v>162.86016316209489</v>
      </c>
      <c r="I7" s="1">
        <v>10</v>
      </c>
    </row>
    <row r="8" spans="1:9" x14ac:dyDescent="0.2">
      <c r="A8" s="1" t="str">
        <f>Parcelas!$A$2</f>
        <v>IFN</v>
      </c>
      <c r="B8" s="1" t="str">
        <f>Parcelas!$B$2</f>
        <v>24_2355_N_N</v>
      </c>
      <c r="C8" s="1">
        <v>7</v>
      </c>
      <c r="D8" s="1">
        <f>Parcelas!$C$2</f>
        <v>43</v>
      </c>
      <c r="E8" s="3">
        <f t="shared" si="0"/>
        <v>127.32395447351627</v>
      </c>
      <c r="F8" s="3">
        <v>10</v>
      </c>
      <c r="G8" s="3">
        <v>6</v>
      </c>
      <c r="H8" s="3">
        <f t="shared" si="1"/>
        <v>78.539816339744831</v>
      </c>
      <c r="I8" s="1">
        <v>5</v>
      </c>
    </row>
    <row r="9" spans="1:9" x14ac:dyDescent="0.2">
      <c r="A9" s="1" t="str">
        <f>Parcelas!$A$2</f>
        <v>IFN</v>
      </c>
      <c r="B9" s="1" t="str">
        <f>Parcelas!$B$2</f>
        <v>24_2355_N_N</v>
      </c>
      <c r="C9" s="1">
        <v>8</v>
      </c>
      <c r="D9" s="1">
        <f>Parcelas!$C$2</f>
        <v>43</v>
      </c>
      <c r="E9" s="3">
        <f t="shared" si="0"/>
        <v>31.830988618379067</v>
      </c>
      <c r="F9" s="3">
        <v>12.9</v>
      </c>
      <c r="G9" s="3">
        <v>9</v>
      </c>
      <c r="H9" s="3">
        <f t="shared" si="1"/>
        <v>130.69810837096938</v>
      </c>
      <c r="I9" s="1">
        <v>10</v>
      </c>
    </row>
    <row r="10" spans="1:9" x14ac:dyDescent="0.2">
      <c r="A10" s="1" t="str">
        <f>Parcelas!$A$2</f>
        <v>IFN</v>
      </c>
      <c r="B10" s="1" t="str">
        <f>Parcelas!$B$2</f>
        <v>24_2355_N_N</v>
      </c>
      <c r="C10" s="1">
        <v>9</v>
      </c>
      <c r="D10" s="1">
        <f>Parcelas!$C$2</f>
        <v>43</v>
      </c>
      <c r="E10" s="3">
        <f t="shared" si="0"/>
        <v>31.830988618379067</v>
      </c>
      <c r="F10" s="3">
        <v>16.3</v>
      </c>
      <c r="G10" s="3">
        <v>10</v>
      </c>
      <c r="H10" s="3">
        <f t="shared" si="1"/>
        <v>208.67243803306803</v>
      </c>
      <c r="I10" s="1">
        <v>10</v>
      </c>
    </row>
    <row r="11" spans="1:9" x14ac:dyDescent="0.2">
      <c r="A11" s="1" t="str">
        <f>Parcelas!$A$2</f>
        <v>IFN</v>
      </c>
      <c r="B11" s="1" t="str">
        <f>Parcelas!$B$2</f>
        <v>24_2355_N_N</v>
      </c>
      <c r="C11" s="1">
        <v>10</v>
      </c>
      <c r="D11" s="1">
        <f>Parcelas!$C$2</f>
        <v>43</v>
      </c>
      <c r="E11" s="3">
        <f t="shared" si="0"/>
        <v>127.32395447351627</v>
      </c>
      <c r="F11" s="3">
        <v>7.6</v>
      </c>
      <c r="G11" s="3">
        <v>4</v>
      </c>
      <c r="H11" s="3">
        <f t="shared" si="1"/>
        <v>45.364597917836612</v>
      </c>
      <c r="I11" s="1">
        <v>5</v>
      </c>
    </row>
    <row r="12" spans="1:9" x14ac:dyDescent="0.2">
      <c r="A12" s="1" t="str">
        <f>Parcelas!$A$2</f>
        <v>IFN</v>
      </c>
      <c r="B12" s="1" t="str">
        <f>Parcelas!$B$2</f>
        <v>24_2355_N_N</v>
      </c>
      <c r="C12" s="1">
        <v>11</v>
      </c>
      <c r="D12" s="1">
        <f>Parcelas!$C$2</f>
        <v>43</v>
      </c>
      <c r="E12" s="3">
        <f t="shared" si="0"/>
        <v>14.147106052612919</v>
      </c>
      <c r="F12" s="3">
        <v>15.8</v>
      </c>
      <c r="G12" s="3">
        <v>10.5</v>
      </c>
      <c r="H12" s="3">
        <f t="shared" si="1"/>
        <v>196.066797510539</v>
      </c>
      <c r="I12" s="1">
        <v>15</v>
      </c>
    </row>
    <row r="13" spans="1:9" x14ac:dyDescent="0.2">
      <c r="A13" s="1" t="str">
        <f>Parcelas!$A$2</f>
        <v>IFN</v>
      </c>
      <c r="B13" s="1" t="str">
        <f>Parcelas!$B$2</f>
        <v>24_2355_N_N</v>
      </c>
      <c r="C13" s="1">
        <v>12</v>
      </c>
      <c r="D13" s="1">
        <f>Parcelas!$C$2</f>
        <v>43</v>
      </c>
      <c r="E13" s="3">
        <f t="shared" si="0"/>
        <v>127.32395447351627</v>
      </c>
      <c r="F13" s="3">
        <v>14.1</v>
      </c>
      <c r="G13" s="3">
        <v>9</v>
      </c>
      <c r="H13" s="3">
        <f t="shared" si="1"/>
        <v>156.14500886504669</v>
      </c>
      <c r="I13" s="1">
        <v>5</v>
      </c>
    </row>
    <row r="14" spans="1:9" x14ac:dyDescent="0.2">
      <c r="A14" s="1" t="str">
        <f>Parcelas!$A$2</f>
        <v>IFN</v>
      </c>
      <c r="B14" s="1" t="str">
        <f>Parcelas!$B$2</f>
        <v>24_2355_N_N</v>
      </c>
      <c r="C14" s="1">
        <v>13</v>
      </c>
      <c r="D14" s="1">
        <f>Parcelas!$C$2</f>
        <v>43</v>
      </c>
      <c r="E14" s="3">
        <f t="shared" si="0"/>
        <v>127.32395447351627</v>
      </c>
      <c r="F14" s="3">
        <v>10</v>
      </c>
      <c r="G14" s="3">
        <v>6.5</v>
      </c>
      <c r="H14" s="3">
        <f t="shared" si="1"/>
        <v>78.539816339744831</v>
      </c>
      <c r="I14" s="1">
        <v>5</v>
      </c>
    </row>
    <row r="15" spans="1:9" x14ac:dyDescent="0.2">
      <c r="A15" s="1" t="str">
        <f>Parcelas!$A$2</f>
        <v>IFN</v>
      </c>
      <c r="B15" s="1" t="str">
        <f>Parcelas!$B$2</f>
        <v>24_2355_N_N</v>
      </c>
      <c r="C15" s="1">
        <v>14</v>
      </c>
      <c r="D15" s="1">
        <f>Parcelas!$C$2</f>
        <v>43</v>
      </c>
      <c r="E15" s="3">
        <f t="shared" si="0"/>
        <v>127.32395447351627</v>
      </c>
      <c r="F15" s="3">
        <v>14.5</v>
      </c>
      <c r="G15" s="3">
        <v>8</v>
      </c>
      <c r="H15" s="3">
        <f t="shared" si="1"/>
        <v>165.1299638543135</v>
      </c>
      <c r="I15" s="1">
        <v>5</v>
      </c>
    </row>
    <row r="16" spans="1:9" x14ac:dyDescent="0.2">
      <c r="A16" s="1" t="str">
        <f>Parcelas!$A$2</f>
        <v>IFN</v>
      </c>
      <c r="B16" s="1" t="str">
        <f>Parcelas!$B$2</f>
        <v>24_2355_N_N</v>
      </c>
      <c r="C16" s="1">
        <v>15</v>
      </c>
      <c r="D16" s="1">
        <f>Parcelas!$C$2</f>
        <v>43</v>
      </c>
      <c r="E16" s="3">
        <f t="shared" si="0"/>
        <v>127.32395447351627</v>
      </c>
      <c r="F16" s="3">
        <v>12.3</v>
      </c>
      <c r="G16" s="3">
        <v>8.5</v>
      </c>
      <c r="H16" s="3">
        <f t="shared" si="1"/>
        <v>118.82288814039997</v>
      </c>
      <c r="I16" s="1">
        <v>5</v>
      </c>
    </row>
    <row r="17" spans="1:9" x14ac:dyDescent="0.2">
      <c r="A17" s="1" t="str">
        <f>Parcelas!$A$2</f>
        <v>IFN</v>
      </c>
      <c r="B17" s="1" t="str">
        <f>Parcelas!$B$2</f>
        <v>24_2355_N_N</v>
      </c>
      <c r="C17" s="1">
        <v>16</v>
      </c>
      <c r="D17" s="1">
        <f>Parcelas!$C$2</f>
        <v>43</v>
      </c>
      <c r="E17" s="3">
        <f t="shared" si="0"/>
        <v>31.830988618379067</v>
      </c>
      <c r="F17" s="3">
        <v>19.899999999999999</v>
      </c>
      <c r="G17" s="3">
        <v>8</v>
      </c>
      <c r="H17" s="3">
        <f t="shared" si="1"/>
        <v>311.02552668702344</v>
      </c>
      <c r="I17" s="1">
        <v>10</v>
      </c>
    </row>
    <row r="18" spans="1:9" x14ac:dyDescent="0.2">
      <c r="A18" s="1" t="str">
        <f>Parcelas!$A$2</f>
        <v>IFN</v>
      </c>
      <c r="B18" s="1" t="str">
        <f>Parcelas!$B$2</f>
        <v>24_2355_N_N</v>
      </c>
      <c r="C18" s="1">
        <v>17</v>
      </c>
      <c r="D18" s="1">
        <f>Parcelas!$C$2</f>
        <v>43</v>
      </c>
      <c r="E18" s="3">
        <f t="shared" si="0"/>
        <v>127.32395447351627</v>
      </c>
      <c r="F18" s="3">
        <v>14.8</v>
      </c>
      <c r="G18" s="3">
        <v>7</v>
      </c>
      <c r="H18" s="3">
        <f t="shared" si="1"/>
        <v>172.0336137105771</v>
      </c>
      <c r="I18" s="1">
        <v>5</v>
      </c>
    </row>
    <row r="19" spans="1:9" x14ac:dyDescent="0.2">
      <c r="A19" s="1" t="str">
        <f>Parcelas!$A$2</f>
        <v>IFN</v>
      </c>
      <c r="B19" s="1" t="str">
        <f>Parcelas!$B$2</f>
        <v>24_2355_N_N</v>
      </c>
      <c r="C19" s="1">
        <v>18</v>
      </c>
      <c r="D19" s="1">
        <v>43</v>
      </c>
      <c r="E19" s="3">
        <f t="shared" si="0"/>
        <v>127.32395447351627</v>
      </c>
      <c r="F19" s="3">
        <v>10.6</v>
      </c>
      <c r="G19" s="3">
        <v>5</v>
      </c>
      <c r="H19" s="3">
        <f t="shared" si="1"/>
        <v>88.247337639337289</v>
      </c>
      <c r="I19" s="1">
        <v>5</v>
      </c>
    </row>
    <row r="20" spans="1:9" x14ac:dyDescent="0.2">
      <c r="A20" s="1" t="str">
        <f>Parcelas!$A$2</f>
        <v>IFN</v>
      </c>
      <c r="B20" s="1" t="str">
        <f>Parcelas!$B$2</f>
        <v>24_2355_N_N</v>
      </c>
      <c r="C20" s="1">
        <v>19</v>
      </c>
      <c r="D20" s="1">
        <f>Parcelas!$C$2</f>
        <v>43</v>
      </c>
      <c r="E20" s="3">
        <f t="shared" si="0"/>
        <v>127.32395447351627</v>
      </c>
      <c r="F20" s="3">
        <v>8.4</v>
      </c>
      <c r="G20" s="3">
        <v>6</v>
      </c>
      <c r="H20" s="3">
        <f t="shared" si="1"/>
        <v>55.41769440932395</v>
      </c>
      <c r="I20" s="1">
        <v>5</v>
      </c>
    </row>
    <row r="21" spans="1:9" x14ac:dyDescent="0.2">
      <c r="A21" s="1" t="str">
        <f>Parcelas!$A$2</f>
        <v>IFN</v>
      </c>
      <c r="B21" s="1" t="str">
        <f>Parcelas!$B$2</f>
        <v>24_2355_N_N</v>
      </c>
      <c r="C21" s="1">
        <v>20</v>
      </c>
      <c r="D21" s="1">
        <f>Parcelas!$C$2</f>
        <v>43</v>
      </c>
      <c r="E21" s="3">
        <f t="shared" si="0"/>
        <v>127.32395447351627</v>
      </c>
      <c r="F21" s="3">
        <v>9.5</v>
      </c>
      <c r="G21" s="3">
        <v>8</v>
      </c>
      <c r="H21" s="3">
        <f t="shared" si="1"/>
        <v>70.882184246619701</v>
      </c>
      <c r="I21" s="1">
        <v>5</v>
      </c>
    </row>
    <row r="22" spans="1:9" x14ac:dyDescent="0.2">
      <c r="A22" s="1" t="str">
        <f>Parcelas!$A$2</f>
        <v>IFN</v>
      </c>
      <c r="B22" s="1" t="str">
        <f>Parcelas!$B$2</f>
        <v>24_2355_N_N</v>
      </c>
      <c r="C22" s="1">
        <v>21</v>
      </c>
      <c r="D22" s="1">
        <f>Parcelas!$C$2</f>
        <v>43</v>
      </c>
      <c r="E22" s="3">
        <f t="shared" si="0"/>
        <v>127.32395447351627</v>
      </c>
      <c r="F22" s="3">
        <v>10.9</v>
      </c>
      <c r="G22" s="3">
        <v>6.5</v>
      </c>
      <c r="H22" s="3">
        <f t="shared" si="1"/>
        <v>93.313155793250829</v>
      </c>
      <c r="I22" s="1">
        <v>5</v>
      </c>
    </row>
    <row r="23" spans="1:9" x14ac:dyDescent="0.2">
      <c r="A23" s="1" t="str">
        <f>Parcelas!$A$2</f>
        <v>IFN</v>
      </c>
      <c r="B23" s="1" t="str">
        <f>Parcelas!$B$2</f>
        <v>24_2355_N_N</v>
      </c>
      <c r="C23" s="1">
        <v>22</v>
      </c>
      <c r="D23" s="1">
        <f>Parcelas!$C$2</f>
        <v>43</v>
      </c>
      <c r="E23" s="3">
        <f t="shared" si="0"/>
        <v>127.32395447351627</v>
      </c>
      <c r="F23" s="3">
        <v>9</v>
      </c>
      <c r="G23" s="3">
        <v>7.5</v>
      </c>
      <c r="H23" s="3">
        <f t="shared" si="1"/>
        <v>63.617251235193308</v>
      </c>
      <c r="I23" s="1">
        <v>5</v>
      </c>
    </row>
    <row r="24" spans="1:9" x14ac:dyDescent="0.2">
      <c r="A24" s="1" t="str">
        <f>Parcelas!$A$2</f>
        <v>IFN</v>
      </c>
      <c r="B24" s="1" t="str">
        <f>Parcelas!$B$2</f>
        <v>24_2355_N_N</v>
      </c>
      <c r="C24" s="1">
        <v>23</v>
      </c>
      <c r="D24" s="1">
        <f>Parcelas!$C$2</f>
        <v>43</v>
      </c>
      <c r="E24" s="3">
        <f t="shared" si="0"/>
        <v>31.830988618379067</v>
      </c>
      <c r="F24" s="3">
        <v>15.3</v>
      </c>
      <c r="G24" s="3">
        <v>9</v>
      </c>
      <c r="H24" s="3">
        <f t="shared" si="1"/>
        <v>183.85385606970868</v>
      </c>
      <c r="I24" s="1">
        <v>10</v>
      </c>
    </row>
    <row r="25" spans="1:9" x14ac:dyDescent="0.2">
      <c r="A25" s="1" t="str">
        <f>Parcelas!$A$2</f>
        <v>IFN</v>
      </c>
      <c r="B25" s="1" t="str">
        <f>Parcelas!$B$2</f>
        <v>24_2355_N_N</v>
      </c>
      <c r="C25" s="1">
        <v>24</v>
      </c>
      <c r="D25" s="1">
        <f>Parcelas!$C$2</f>
        <v>43</v>
      </c>
      <c r="E25" s="3">
        <f t="shared" si="0"/>
        <v>127.32395447351627</v>
      </c>
      <c r="F25" s="3">
        <v>12.6</v>
      </c>
      <c r="G25" s="3">
        <v>7</v>
      </c>
      <c r="H25" s="3">
        <f t="shared" si="1"/>
        <v>124.68981242097888</v>
      </c>
      <c r="I25" s="1">
        <v>5</v>
      </c>
    </row>
    <row r="26" spans="1:9" x14ac:dyDescent="0.2">
      <c r="A26" s="1" t="str">
        <f>Parcelas!$A$2</f>
        <v>IFN</v>
      </c>
      <c r="B26" s="1" t="str">
        <f>Parcelas!$B$2</f>
        <v>24_2355_N_N</v>
      </c>
      <c r="C26" s="1">
        <v>25</v>
      </c>
      <c r="D26" s="1">
        <f>Parcelas!$C$2</f>
        <v>43</v>
      </c>
      <c r="E26" s="3">
        <f t="shared" si="0"/>
        <v>127.32395447351627</v>
      </c>
      <c r="F26" s="3">
        <v>10.8</v>
      </c>
      <c r="G26" s="3">
        <v>7</v>
      </c>
      <c r="H26" s="3">
        <f t="shared" si="1"/>
        <v>91.608841778678382</v>
      </c>
      <c r="I26" s="1">
        <v>5</v>
      </c>
    </row>
    <row r="27" spans="1:9" x14ac:dyDescent="0.2">
      <c r="A27" s="1" t="str">
        <f>Parcelas!$A$2</f>
        <v>IFN</v>
      </c>
      <c r="B27" s="1" t="str">
        <f>Parcelas!$B$2</f>
        <v>24_2355_N_N</v>
      </c>
      <c r="C27" s="1">
        <v>26</v>
      </c>
      <c r="D27" s="1">
        <f>Parcelas!$C$2</f>
        <v>43</v>
      </c>
      <c r="E27" s="3">
        <f t="shared" si="0"/>
        <v>127.32395447351627</v>
      </c>
      <c r="F27" s="3">
        <v>8.9</v>
      </c>
      <c r="G27" s="3">
        <v>7.5</v>
      </c>
      <c r="H27" s="3">
        <f t="shared" si="1"/>
        <v>62.211388522711886</v>
      </c>
      <c r="I27" s="1">
        <v>5</v>
      </c>
    </row>
    <row r="28" spans="1:9" x14ac:dyDescent="0.2">
      <c r="E28" s="3"/>
      <c r="F28" s="3"/>
      <c r="G28" s="3"/>
      <c r="H28" s="3"/>
    </row>
    <row r="29" spans="1:9" x14ac:dyDescent="0.2">
      <c r="E29" s="3"/>
      <c r="F29" s="3"/>
      <c r="G29" s="3"/>
      <c r="H29" s="3"/>
    </row>
    <row r="30" spans="1:9" x14ac:dyDescent="0.2">
      <c r="E30" s="3"/>
      <c r="F30" s="3"/>
      <c r="G30" s="3"/>
      <c r="H30" s="3"/>
    </row>
    <row r="31" spans="1:9" x14ac:dyDescent="0.2">
      <c r="E31" s="3"/>
      <c r="F31" s="3"/>
      <c r="G31" s="3"/>
      <c r="H31" s="3"/>
    </row>
    <row r="32" spans="1:9" x14ac:dyDescent="0.2">
      <c r="E32" s="3"/>
      <c r="F32" s="3"/>
      <c r="G32" s="3"/>
      <c r="H32" s="3"/>
    </row>
    <row r="33" spans="5:8" x14ac:dyDescent="0.2">
      <c r="E33" s="3"/>
      <c r="F33" s="3"/>
      <c r="G33" s="3"/>
      <c r="H33" s="3"/>
    </row>
    <row r="34" spans="5:8" x14ac:dyDescent="0.2">
      <c r="E34" s="3"/>
      <c r="F34" s="3"/>
      <c r="G34" s="3"/>
      <c r="H34" s="3"/>
    </row>
    <row r="35" spans="5:8" x14ac:dyDescent="0.2">
      <c r="E35" s="3"/>
      <c r="F35" s="3"/>
      <c r="G35" s="3"/>
      <c r="H35" s="3"/>
    </row>
    <row r="36" spans="5:8" x14ac:dyDescent="0.2">
      <c r="E36" s="3"/>
      <c r="F36" s="3"/>
      <c r="G36" s="3"/>
      <c r="H36" s="3"/>
    </row>
    <row r="37" spans="5:8" x14ac:dyDescent="0.2">
      <c r="E37" s="3"/>
      <c r="F37" s="3"/>
      <c r="G37" s="3"/>
      <c r="H37" s="3"/>
    </row>
    <row r="38" spans="5:8" x14ac:dyDescent="0.2">
      <c r="E38" s="3"/>
      <c r="F38" s="3"/>
      <c r="G38" s="3"/>
      <c r="H38" s="3"/>
    </row>
    <row r="39" spans="5:8" x14ac:dyDescent="0.2">
      <c r="E39" s="3"/>
      <c r="F39" s="3"/>
      <c r="G39" s="3"/>
      <c r="H39" s="3"/>
    </row>
    <row r="40" spans="5:8" x14ac:dyDescent="0.2">
      <c r="E40" s="3"/>
      <c r="F40" s="3"/>
      <c r="G40" s="3"/>
      <c r="H40" s="3"/>
    </row>
    <row r="41" spans="5:8" x14ac:dyDescent="0.2">
      <c r="E41" s="3"/>
      <c r="F41" s="3"/>
      <c r="G41" s="3"/>
      <c r="H41" s="3"/>
    </row>
    <row r="42" spans="5:8" x14ac:dyDescent="0.2">
      <c r="E42" s="3"/>
      <c r="F42" s="3"/>
      <c r="G42" s="3"/>
      <c r="H42" s="3"/>
    </row>
    <row r="43" spans="5:8" x14ac:dyDescent="0.2">
      <c r="E43" s="3"/>
      <c r="F43" s="3"/>
      <c r="G43" s="3"/>
      <c r="H43" s="3"/>
    </row>
    <row r="44" spans="5:8" x14ac:dyDescent="0.2">
      <c r="E44" s="3"/>
      <c r="F44" s="3"/>
      <c r="G44" s="3"/>
      <c r="H44" s="3"/>
    </row>
    <row r="45" spans="5:8" x14ac:dyDescent="0.2">
      <c r="E45" s="3"/>
      <c r="F45" s="3"/>
      <c r="G45" s="3"/>
      <c r="H45" s="3"/>
    </row>
    <row r="46" spans="5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Parcelas</vt:lpstr>
      <vt:lpstr>PiesMayores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21</cp:revision>
  <dcterms:modified xsi:type="dcterms:W3CDTF">2022-07-25T14:49:25Z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