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<sst xmlns="http://schemas.openxmlformats.org/spreadsheetml/2006/main" count="23" uniqueCount="18">
  <si>
    <t xml:space="preserve">ID_Inventario</t>
  </si>
  <si>
    <t xml:space="preserve">ID_Parcela</t>
  </si>
  <si>
    <t xml:space="preserve">ID_especie_principal</t>
  </si>
  <si>
    <t xml:space="preserve">Anho</t>
  </si>
  <si>
    <t xml:space="preserve">T</t>
  </si>
  <si>
    <t xml:space="preserve">N</t>
  </si>
  <si>
    <t xml:space="preserve">G</t>
  </si>
  <si>
    <t xml:space="preserve">Ho</t>
  </si>
  <si>
    <t xml:space="preserve">h_media</t>
  </si>
  <si>
    <t xml:space="preserve">dg</t>
  </si>
  <si>
    <t xml:space="preserve">V_con_corteza</t>
  </si>
  <si>
    <t xml:space="preserve">Del_Rio_et_al_2006</t>
  </si>
  <si>
    <t xml:space="preserve">ID_arbol</t>
  </si>
  <si>
    <t xml:space="preserve">especie</t>
  </si>
  <si>
    <t xml:space="preserve">factor_expansion</t>
  </si>
  <si>
    <t xml:space="preserve">dbh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</si>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</sst>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0.46"/>
    <col collapsed="false" customWidth="true" hidden="false" outlineLevel="0" max="3" min="3" style="1" width="18.24"/>
    <col collapsed="false" customWidth="false" hidden="false" outlineLevel="0" max="10" min="4" style="1" width="8.79"/>
    <col collapsed="false" customWidth="true" hidden="false" outlineLevel="0" max="11" min="11" style="1" width="13.47"/>
    <col collapsed="false" customWidth="false" hidden="false" outlineLevel="0" max="951" min="12" style="1" width="8.79"/>
    <col collapsed="false" customWidth="true" hidden="false" outlineLevel="0" max="953" min="952" style="1" width="11.57"/>
    <col collapsed="false" customWidth="true" hidden="false" outlineLevel="0" max="984" min="954" style="1" width="9.13"/>
    <col collapsed="false" customWidth="true" hidden="false" outlineLevel="0" max="1024" min="985" style="1" width="11.52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n">
        <v>12</v>
      </c>
      <c r="C2" s="1" t="n">
        <v>25</v>
      </c>
      <c r="D2" s="1" t="n">
        <v>2006</v>
      </c>
      <c r="E2" s="1" t="n">
        <v>20</v>
      </c>
      <c r="F2" s="1" t="n">
        <v>2902</v>
      </c>
      <c r="G2" s="3" t="n">
        <v>12.6</v>
      </c>
      <c r="H2" s="3" t="n">
        <v>4.2</v>
      </c>
      <c r="I2" s="3" t="n">
        <v>4.1</v>
      </c>
      <c r="J2" s="3" t="n">
        <v>7.4</v>
      </c>
      <c r="K2" s="3" t="n">
        <v>15.6</v>
      </c>
    </row>
    <row r="3" customFormat="false" ht="12.8" hidden="false" customHeight="false" outlineLevel="0" collapsed="false">
      <c r="A3" s="1" t="s">
        <v>11</v>
      </c>
      <c r="B3" s="1" t="n">
        <v>15</v>
      </c>
      <c r="C3" s="1" t="n">
        <v>25</v>
      </c>
      <c r="D3" s="1" t="n">
        <v>2006</v>
      </c>
      <c r="E3" s="1" t="n">
        <v>20</v>
      </c>
      <c r="F3" s="1" t="n">
        <v>2113</v>
      </c>
      <c r="G3" s="3" t="n">
        <v>15.5</v>
      </c>
      <c r="H3" s="3" t="n">
        <v>5.6</v>
      </c>
      <c r="I3" s="3" t="n">
        <v>5.5</v>
      </c>
      <c r="J3" s="3" t="n">
        <v>9.7</v>
      </c>
      <c r="K3" s="3" t="n">
        <v>26.4</v>
      </c>
    </row>
    <row r="4" customFormat="false" ht="12.8" hidden="false" customHeight="false" outlineLevel="0" collapsed="false">
      <c r="A4" s="1" t="s">
        <v>11</v>
      </c>
      <c r="B4" s="1" t="n">
        <v>18</v>
      </c>
      <c r="C4" s="1" t="n">
        <v>25</v>
      </c>
      <c r="D4" s="1" t="n">
        <v>2006</v>
      </c>
      <c r="E4" s="1" t="n">
        <v>20</v>
      </c>
      <c r="F4" s="1" t="n">
        <v>1593</v>
      </c>
      <c r="G4" s="3" t="n">
        <v>18.8</v>
      </c>
      <c r="H4" s="3" t="n">
        <v>7.3</v>
      </c>
      <c r="I4" s="3" t="n">
        <v>7.2</v>
      </c>
      <c r="J4" s="3" t="n">
        <v>12.3</v>
      </c>
      <c r="K4" s="3" t="n">
        <v>42.2</v>
      </c>
    </row>
    <row r="5" customFormat="false" ht="12.8" hidden="false" customHeight="false" outlineLevel="0" collapsed="false">
      <c r="A5" s="1" t="s">
        <v>11</v>
      </c>
      <c r="B5" s="1" t="n">
        <v>21</v>
      </c>
      <c r="C5" s="1" t="n">
        <v>25</v>
      </c>
      <c r="D5" s="1" t="n">
        <v>2006</v>
      </c>
      <c r="E5" s="1" t="n">
        <v>20</v>
      </c>
      <c r="F5" s="1" t="n">
        <v>1220</v>
      </c>
      <c r="G5" s="3" t="n">
        <v>22.7</v>
      </c>
      <c r="H5" s="3" t="n">
        <v>9.4</v>
      </c>
      <c r="I5" s="3" t="n">
        <v>9.2</v>
      </c>
      <c r="J5" s="3" t="n">
        <v>15.4</v>
      </c>
      <c r="K5" s="3" t="n">
        <v>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1.52"/>
    <col collapsed="false" customWidth="true" hidden="false" outlineLevel="0" max="3" min="3" style="1" width="8.57"/>
    <col collapsed="false" customWidth="false" hidden="false" outlineLevel="0" max="4" min="4" style="1" width="8.79"/>
    <col collapsed="false" customWidth="true" hidden="false" outlineLevel="0" max="5" min="5" style="1" width="15.34"/>
    <col collapsed="false" customWidth="false" hidden="false" outlineLevel="0" max="892" min="6" style="1" width="8.79"/>
    <col collapsed="false" customWidth="true" hidden="false" outlineLevel="0" max="910" min="893" style="1" width="11.57"/>
    <col collapsed="false" customWidth="true" hidden="false" outlineLevel="0" max="966" min="911" style="1" width="9.13"/>
    <col collapsed="false" customWidth="true" hidden="false" outlineLevel="0" max="1024" min="96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customFormat="false" ht="12.8" hidden="false" customHeight="false" outlineLevel="0" collapsed="false">
      <c r="A2" s="1" t="str">
        <f aca="false">Parcelas!$A$2</f>
        <v>Del_Rio_et_al_2006</v>
      </c>
      <c r="B2" s="1" t="n">
        <f aca="false">Parcelas!$B$2</f>
        <v>12</v>
      </c>
      <c r="C2" s="1" t="n">
        <v>1</v>
      </c>
      <c r="D2" s="1" t="n">
        <f aca="false">Parcelas!$C$2</f>
        <v>25</v>
      </c>
      <c r="E2" s="3" t="n">
        <f aca="false">Parcelas!$F$2/9</f>
        <v>322.444444444444</v>
      </c>
      <c r="F2" s="3" t="n">
        <f aca="false">(SQRT(H2/PI()))*2</f>
        <v>7.43518241228874</v>
      </c>
      <c r="G2" s="3" t="n">
        <f aca="false">Parcelas!I2</f>
        <v>4.1</v>
      </c>
      <c r="H2" s="3" t="n">
        <f aca="false">(Parcelas!G2*10000)/Parcelas!F2</f>
        <v>43.4183321847002</v>
      </c>
    </row>
    <row r="3" customFormat="false" ht="12.8" hidden="false" customHeight="false" outlineLevel="0" collapsed="false">
      <c r="A3" s="1" t="str">
        <f aca="false">Parcelas!$A$2</f>
        <v>Del_Rio_et_al_2006</v>
      </c>
      <c r="B3" s="1" t="n">
        <f aca="false">Parcelas!$B$2</f>
        <v>12</v>
      </c>
      <c r="C3" s="1" t="n">
        <v>2</v>
      </c>
      <c r="D3" s="1" t="n">
        <f aca="false">Parcelas!$C$2</f>
        <v>25</v>
      </c>
      <c r="E3" s="3" t="n">
        <f aca="false">Parcelas!$F$2/9</f>
        <v>322.444444444444</v>
      </c>
      <c r="F3" s="3" t="n">
        <f aca="false">F2</f>
        <v>7.43518241228874</v>
      </c>
      <c r="G3" s="3" t="n">
        <f aca="false">G2+0.7</f>
        <v>4.8</v>
      </c>
      <c r="H3" s="3" t="n">
        <f aca="false">H$2</f>
        <v>43.4183321847002</v>
      </c>
    </row>
    <row r="4" customFormat="false" ht="12.8" hidden="false" customHeight="false" outlineLevel="0" collapsed="false">
      <c r="A4" s="1" t="str">
        <f aca="false">Parcelas!$A$2</f>
        <v>Del_Rio_et_al_2006</v>
      </c>
      <c r="B4" s="1" t="n">
        <f aca="false">Parcelas!$B$2</f>
        <v>12</v>
      </c>
      <c r="C4" s="1" t="n">
        <v>3</v>
      </c>
      <c r="D4" s="1" t="n">
        <f aca="false">Parcelas!$C$2</f>
        <v>25</v>
      </c>
      <c r="E4" s="3" t="n">
        <f aca="false">Parcelas!$F$2/9</f>
        <v>322.444444444444</v>
      </c>
      <c r="F4" s="3" t="n">
        <f aca="false">F3</f>
        <v>7.43518241228874</v>
      </c>
      <c r="G4" s="3" t="n">
        <f aca="false">G2-0.7</f>
        <v>3.4</v>
      </c>
      <c r="H4" s="3" t="n">
        <f aca="false">H$2</f>
        <v>43.4183321847002</v>
      </c>
    </row>
    <row r="5" customFormat="false" ht="12.8" hidden="false" customHeight="false" outlineLevel="0" collapsed="false">
      <c r="A5" s="1" t="str">
        <f aca="false">Parcelas!$A$2</f>
        <v>Del_Rio_et_al_2006</v>
      </c>
      <c r="B5" s="1" t="n">
        <f aca="false">Parcelas!$B$2</f>
        <v>12</v>
      </c>
      <c r="C5" s="1" t="n">
        <v>4</v>
      </c>
      <c r="D5" s="1" t="n">
        <f aca="false">Parcelas!$C$2</f>
        <v>25</v>
      </c>
      <c r="E5" s="3" t="n">
        <f aca="false">Parcelas!$F$2/9</f>
        <v>322.444444444444</v>
      </c>
      <c r="F5" s="3" t="n">
        <f aca="false">F$2*1.2</f>
        <v>8.92221889474648</v>
      </c>
      <c r="G5" s="3" t="n">
        <f aca="false">G2</f>
        <v>4.1</v>
      </c>
      <c r="H5" s="3" t="n">
        <f aca="false">PI()*((F5/2)^2)</f>
        <v>62.5223983459683</v>
      </c>
    </row>
    <row r="6" customFormat="false" ht="12.8" hidden="false" customHeight="false" outlineLevel="0" collapsed="false">
      <c r="A6" s="1" t="str">
        <f aca="false">Parcelas!$A$2</f>
        <v>Del_Rio_et_al_2006</v>
      </c>
      <c r="B6" s="1" t="n">
        <f aca="false">Parcelas!$B$2</f>
        <v>12</v>
      </c>
      <c r="C6" s="1" t="n">
        <v>5</v>
      </c>
      <c r="D6" s="1" t="n">
        <f aca="false">Parcelas!$C$2</f>
        <v>25</v>
      </c>
      <c r="E6" s="3" t="n">
        <f aca="false">Parcelas!$F$2/9</f>
        <v>322.444444444444</v>
      </c>
      <c r="F6" s="3" t="n">
        <f aca="false">F$2*1.2</f>
        <v>8.92221889474648</v>
      </c>
      <c r="G6" s="3" t="n">
        <f aca="false">G3</f>
        <v>4.8</v>
      </c>
      <c r="H6" s="3" t="n">
        <f aca="false">PI()*((F6/2)^2)</f>
        <v>62.5223983459683</v>
      </c>
    </row>
    <row r="7" customFormat="false" ht="12.8" hidden="false" customHeight="false" outlineLevel="0" collapsed="false">
      <c r="A7" s="1" t="str">
        <f aca="false">Parcelas!$A$2</f>
        <v>Del_Rio_et_al_2006</v>
      </c>
      <c r="B7" s="1" t="n">
        <f aca="false">Parcelas!$B$2</f>
        <v>12</v>
      </c>
      <c r="C7" s="1" t="n">
        <v>6</v>
      </c>
      <c r="D7" s="1" t="n">
        <f aca="false">Parcelas!$C$2</f>
        <v>25</v>
      </c>
      <c r="E7" s="3" t="n">
        <f aca="false">Parcelas!$F$2/9</f>
        <v>322.444444444444</v>
      </c>
      <c r="F7" s="3" t="n">
        <f aca="false">F$2*1.2</f>
        <v>8.92221889474648</v>
      </c>
      <c r="G7" s="3" t="n">
        <f aca="false">G4</f>
        <v>3.4</v>
      </c>
      <c r="H7" s="3" t="n">
        <f aca="false">PI()*((F7/2)^2)</f>
        <v>62.5223983459683</v>
      </c>
    </row>
    <row r="8" customFormat="false" ht="12.8" hidden="false" customHeight="false" outlineLevel="0" collapsed="false">
      <c r="A8" s="1" t="str">
        <f aca="false">Parcelas!$A$2</f>
        <v>Del_Rio_et_al_2006</v>
      </c>
      <c r="B8" s="1" t="n">
        <f aca="false">Parcelas!$B$2</f>
        <v>12</v>
      </c>
      <c r="C8" s="1" t="n">
        <v>7</v>
      </c>
      <c r="D8" s="1" t="n">
        <f aca="false">Parcelas!$C$2</f>
        <v>25</v>
      </c>
      <c r="E8" s="3" t="n">
        <f aca="false">Parcelas!$F$2/9</f>
        <v>322.444444444444</v>
      </c>
      <c r="F8" s="3" t="n">
        <f aca="false">F$2*0.8</f>
        <v>5.94814592983099</v>
      </c>
      <c r="G8" s="3" t="n">
        <f aca="false">G5</f>
        <v>4.1</v>
      </c>
      <c r="H8" s="3" t="n">
        <f aca="false">PI()*((F8/2)^2)</f>
        <v>27.7877325982081</v>
      </c>
    </row>
    <row r="9" customFormat="false" ht="12.8" hidden="false" customHeight="false" outlineLevel="0" collapsed="false">
      <c r="A9" s="1" t="str">
        <f aca="false">Parcelas!$A$2</f>
        <v>Del_Rio_et_al_2006</v>
      </c>
      <c r="B9" s="1" t="n">
        <f aca="false">Parcelas!$B$2</f>
        <v>12</v>
      </c>
      <c r="C9" s="1" t="n">
        <v>8</v>
      </c>
      <c r="D9" s="1" t="n">
        <f aca="false">Parcelas!$C$2</f>
        <v>25</v>
      </c>
      <c r="E9" s="3" t="n">
        <f aca="false">Parcelas!$F$2/9</f>
        <v>322.444444444444</v>
      </c>
      <c r="F9" s="3" t="n">
        <f aca="false">F$2*0.8</f>
        <v>5.94814592983099</v>
      </c>
      <c r="G9" s="3" t="n">
        <f aca="false">G6</f>
        <v>4.8</v>
      </c>
      <c r="H9" s="3" t="n">
        <f aca="false">PI()*((F9/2)^2)</f>
        <v>27.7877325982081</v>
      </c>
    </row>
    <row r="10" customFormat="false" ht="12.8" hidden="false" customHeight="false" outlineLevel="0" collapsed="false">
      <c r="A10" s="1" t="str">
        <f aca="false">Parcelas!$A$2</f>
        <v>Del_Rio_et_al_2006</v>
      </c>
      <c r="B10" s="1" t="n">
        <f aca="false">Parcelas!$B$2</f>
        <v>12</v>
      </c>
      <c r="C10" s="1" t="n">
        <v>9</v>
      </c>
      <c r="D10" s="1" t="n">
        <f aca="false">Parcelas!$C$2</f>
        <v>25</v>
      </c>
      <c r="E10" s="3" t="n">
        <f aca="false">Parcelas!$F$2/9</f>
        <v>322.444444444444</v>
      </c>
      <c r="F10" s="3" t="n">
        <f aca="false">F$2*0.8</f>
        <v>5.94814592983099</v>
      </c>
      <c r="G10" s="3" t="n">
        <f aca="false">G7</f>
        <v>3.4</v>
      </c>
      <c r="H10" s="3" t="n">
        <f aca="false">PI()*((F10/2)^2)</f>
        <v>27.7877325982081</v>
      </c>
    </row>
    <row r="11" customFormat="false" ht="12.8" hidden="false" customHeight="false" outlineLevel="0" collapsed="false">
      <c r="A11" s="1" t="str">
        <f aca="false">Parcelas!$A$3</f>
        <v>Del_Rio_et_al_2006</v>
      </c>
      <c r="B11" s="1" t="n">
        <f aca="false">Parcelas!$B$3</f>
        <v>15</v>
      </c>
      <c r="C11" s="1" t="n">
        <v>1</v>
      </c>
      <c r="D11" s="1" t="n">
        <f aca="false">Parcelas!$C$3</f>
        <v>25</v>
      </c>
      <c r="E11" s="3" t="n">
        <f aca="false">Parcelas!$F$3/9</f>
        <v>234.777777777778</v>
      </c>
      <c r="F11" s="3" t="n">
        <f aca="false">(SQRT(H11/PI()))*2</f>
        <v>9.66431684509173</v>
      </c>
      <c r="G11" s="3" t="n">
        <f aca="false">Parcelas!I3</f>
        <v>5.5</v>
      </c>
      <c r="H11" s="3" t="n">
        <f aca="false">(Parcelas!G3*10000)/Parcelas!F3</f>
        <v>73.3554188357785</v>
      </c>
    </row>
    <row r="12" customFormat="false" ht="12.8" hidden="false" customHeight="false" outlineLevel="0" collapsed="false">
      <c r="A12" s="1" t="str">
        <f aca="false">Parcelas!$A$3</f>
        <v>Del_Rio_et_al_2006</v>
      </c>
      <c r="B12" s="1" t="n">
        <f aca="false">Parcelas!$B$3</f>
        <v>15</v>
      </c>
      <c r="C12" s="1" t="n">
        <v>2</v>
      </c>
      <c r="D12" s="1" t="n">
        <f aca="false">Parcelas!$C$3</f>
        <v>25</v>
      </c>
      <c r="E12" s="3" t="n">
        <f aca="false">Parcelas!$F$3/9</f>
        <v>234.777777777778</v>
      </c>
      <c r="F12" s="3" t="n">
        <f aca="false">F11</f>
        <v>9.66431684509173</v>
      </c>
      <c r="G12" s="3" t="n">
        <f aca="false">G11+0.7</f>
        <v>6.2</v>
      </c>
      <c r="H12" s="3" t="n">
        <f aca="false">H$11</f>
        <v>73.3554188357785</v>
      </c>
    </row>
    <row r="13" customFormat="false" ht="12.8" hidden="false" customHeight="false" outlineLevel="0" collapsed="false">
      <c r="A13" s="1" t="str">
        <f aca="false">Parcelas!$A$3</f>
        <v>Del_Rio_et_al_2006</v>
      </c>
      <c r="B13" s="1" t="n">
        <f aca="false">Parcelas!$B$3</f>
        <v>15</v>
      </c>
      <c r="C13" s="1" t="n">
        <v>3</v>
      </c>
      <c r="D13" s="1" t="n">
        <f aca="false">Parcelas!$C$3</f>
        <v>25</v>
      </c>
      <c r="E13" s="3" t="n">
        <f aca="false">Parcelas!$F$3/9</f>
        <v>234.777777777778</v>
      </c>
      <c r="F13" s="3" t="n">
        <f aca="false">F12</f>
        <v>9.66431684509173</v>
      </c>
      <c r="G13" s="3" t="n">
        <f aca="false">G11-0.7</f>
        <v>4.8</v>
      </c>
      <c r="H13" s="3" t="n">
        <f aca="false">H$11</f>
        <v>73.3554188357785</v>
      </c>
    </row>
    <row r="14" customFormat="false" ht="12.8" hidden="false" customHeight="false" outlineLevel="0" collapsed="false">
      <c r="A14" s="1" t="str">
        <f aca="false">Parcelas!$A$3</f>
        <v>Del_Rio_et_al_2006</v>
      </c>
      <c r="B14" s="1" t="n">
        <f aca="false">Parcelas!$B$3</f>
        <v>15</v>
      </c>
      <c r="C14" s="1" t="n">
        <v>4</v>
      </c>
      <c r="D14" s="1" t="n">
        <f aca="false">Parcelas!$C$3</f>
        <v>25</v>
      </c>
      <c r="E14" s="3" t="n">
        <f aca="false">Parcelas!$F$3/9</f>
        <v>234.777777777778</v>
      </c>
      <c r="F14" s="3" t="n">
        <f aca="false">F$11*1.2</f>
        <v>11.5971802141101</v>
      </c>
      <c r="G14" s="3" t="n">
        <f aca="false">G11</f>
        <v>5.5</v>
      </c>
      <c r="H14" s="3" t="n">
        <f aca="false">PI()*((F14/2)^2)</f>
        <v>105.631803123521</v>
      </c>
    </row>
    <row r="15" customFormat="false" ht="12.8" hidden="false" customHeight="false" outlineLevel="0" collapsed="false">
      <c r="A15" s="1" t="str">
        <f aca="false">Parcelas!$A$3</f>
        <v>Del_Rio_et_al_2006</v>
      </c>
      <c r="B15" s="1" t="n">
        <f aca="false">Parcelas!$B$3</f>
        <v>15</v>
      </c>
      <c r="C15" s="1" t="n">
        <v>5</v>
      </c>
      <c r="D15" s="1" t="n">
        <f aca="false">Parcelas!$C$3</f>
        <v>25</v>
      </c>
      <c r="E15" s="3" t="n">
        <f aca="false">Parcelas!$F$3/9</f>
        <v>234.777777777778</v>
      </c>
      <c r="F15" s="3" t="n">
        <f aca="false">F$11*1.2</f>
        <v>11.5971802141101</v>
      </c>
      <c r="G15" s="3" t="n">
        <f aca="false">G12</f>
        <v>6.2</v>
      </c>
      <c r="H15" s="3" t="n">
        <f aca="false">PI()*((F15/2)^2)</f>
        <v>105.631803123521</v>
      </c>
    </row>
    <row r="16" customFormat="false" ht="12.8" hidden="false" customHeight="false" outlineLevel="0" collapsed="false">
      <c r="A16" s="1" t="str">
        <f aca="false">Parcelas!$A$3</f>
        <v>Del_Rio_et_al_2006</v>
      </c>
      <c r="B16" s="1" t="n">
        <f aca="false">Parcelas!$B$3</f>
        <v>15</v>
      </c>
      <c r="C16" s="1" t="n">
        <v>6</v>
      </c>
      <c r="D16" s="1" t="n">
        <f aca="false">Parcelas!$C$3</f>
        <v>25</v>
      </c>
      <c r="E16" s="3" t="n">
        <f aca="false">Parcelas!$F$3/9</f>
        <v>234.777777777778</v>
      </c>
      <c r="F16" s="3" t="n">
        <f aca="false">F$11*1.2</f>
        <v>11.5971802141101</v>
      </c>
      <c r="G16" s="3" t="n">
        <f aca="false">G13</f>
        <v>4.8</v>
      </c>
      <c r="H16" s="3" t="n">
        <f aca="false">PI()*((F16/2)^2)</f>
        <v>105.631803123521</v>
      </c>
    </row>
    <row r="17" customFormat="false" ht="12.8" hidden="false" customHeight="false" outlineLevel="0" collapsed="false">
      <c r="A17" s="1" t="str">
        <f aca="false">Parcelas!$A$3</f>
        <v>Del_Rio_et_al_2006</v>
      </c>
      <c r="B17" s="1" t="n">
        <f aca="false">Parcelas!$B$3</f>
        <v>15</v>
      </c>
      <c r="C17" s="1" t="n">
        <v>7</v>
      </c>
      <c r="D17" s="1" t="n">
        <f aca="false">Parcelas!$C$3</f>
        <v>25</v>
      </c>
      <c r="E17" s="3" t="n">
        <f aca="false">Parcelas!$F$3/9</f>
        <v>234.777777777778</v>
      </c>
      <c r="F17" s="3" t="n">
        <f aca="false">F$11*0.8</f>
        <v>7.73145347607339</v>
      </c>
      <c r="G17" s="3" t="n">
        <f aca="false">G14</f>
        <v>5.5</v>
      </c>
      <c r="H17" s="3" t="n">
        <f aca="false">PI()*((F17/2)^2)</f>
        <v>46.9474680548983</v>
      </c>
    </row>
    <row r="18" customFormat="false" ht="12.8" hidden="false" customHeight="false" outlineLevel="0" collapsed="false">
      <c r="A18" s="1" t="str">
        <f aca="false">Parcelas!$A$3</f>
        <v>Del_Rio_et_al_2006</v>
      </c>
      <c r="B18" s="1" t="n">
        <f aca="false">Parcelas!$B$3</f>
        <v>15</v>
      </c>
      <c r="C18" s="1" t="n">
        <v>8</v>
      </c>
      <c r="D18" s="1" t="n">
        <f aca="false">Parcelas!$C$3</f>
        <v>25</v>
      </c>
      <c r="E18" s="3" t="n">
        <f aca="false">Parcelas!$F$3/9</f>
        <v>234.777777777778</v>
      </c>
      <c r="F18" s="3" t="n">
        <f aca="false">F$11*0.8</f>
        <v>7.73145347607339</v>
      </c>
      <c r="G18" s="3" t="n">
        <f aca="false">G15</f>
        <v>6.2</v>
      </c>
      <c r="H18" s="3" t="n">
        <f aca="false">PI()*((F18/2)^2)</f>
        <v>46.9474680548983</v>
      </c>
    </row>
    <row r="19" customFormat="false" ht="12.8" hidden="false" customHeight="false" outlineLevel="0" collapsed="false">
      <c r="A19" s="1" t="str">
        <f aca="false">Parcelas!$A$3</f>
        <v>Del_Rio_et_al_2006</v>
      </c>
      <c r="B19" s="1" t="n">
        <f aca="false">Parcelas!$B$3</f>
        <v>15</v>
      </c>
      <c r="C19" s="1" t="n">
        <v>9</v>
      </c>
      <c r="D19" s="1" t="n">
        <f aca="false">Parcelas!$C$3</f>
        <v>25</v>
      </c>
      <c r="E19" s="3" t="n">
        <f aca="false">Parcelas!$F$3/9</f>
        <v>234.777777777778</v>
      </c>
      <c r="F19" s="3" t="n">
        <f aca="false">F$11*0.8</f>
        <v>7.73145347607339</v>
      </c>
      <c r="G19" s="3" t="n">
        <f aca="false">G16</f>
        <v>4.8</v>
      </c>
      <c r="H19" s="3" t="n">
        <f aca="false">PI()*((F19/2)^2)</f>
        <v>46.9474680548983</v>
      </c>
    </row>
    <row r="20" customFormat="false" ht="12.8" hidden="false" customHeight="false" outlineLevel="0" collapsed="false">
      <c r="A20" s="1" t="str">
        <f aca="false">Parcelas!$A$4</f>
        <v>Del_Rio_et_al_2006</v>
      </c>
      <c r="B20" s="1" t="n">
        <f aca="false">Parcelas!$B$4</f>
        <v>18</v>
      </c>
      <c r="C20" s="1" t="n">
        <v>1</v>
      </c>
      <c r="D20" s="1" t="n">
        <f aca="false">Parcelas!$C$4</f>
        <v>25</v>
      </c>
      <c r="E20" s="3" t="n">
        <f aca="false">Parcelas!$F$4/9</f>
        <v>177</v>
      </c>
      <c r="F20" s="3" t="n">
        <f aca="false">(SQRT(H20/PI()))*2</f>
        <v>12.2581828726156</v>
      </c>
      <c r="G20" s="3" t="n">
        <f aca="false">Parcelas!I4</f>
        <v>7.2</v>
      </c>
      <c r="H20" s="3" t="n">
        <f aca="false">(Parcelas!G4*10000)/Parcelas!F4</f>
        <v>118.016321406152</v>
      </c>
    </row>
    <row r="21" customFormat="false" ht="12.8" hidden="false" customHeight="false" outlineLevel="0" collapsed="false">
      <c r="A21" s="1" t="str">
        <f aca="false">Parcelas!$A$4</f>
        <v>Del_Rio_et_al_2006</v>
      </c>
      <c r="B21" s="1" t="n">
        <f aca="false">Parcelas!$B$4</f>
        <v>18</v>
      </c>
      <c r="C21" s="1" t="n">
        <v>2</v>
      </c>
      <c r="D21" s="1" t="n">
        <f aca="false">Parcelas!$C$4</f>
        <v>25</v>
      </c>
      <c r="E21" s="3" t="n">
        <f aca="false">Parcelas!$F$4/9</f>
        <v>177</v>
      </c>
      <c r="F21" s="3" t="n">
        <f aca="false">F20</f>
        <v>12.2581828726156</v>
      </c>
      <c r="G21" s="3" t="n">
        <f aca="false">G20+0.7</f>
        <v>7.9</v>
      </c>
      <c r="H21" s="3" t="n">
        <f aca="false">H$20</f>
        <v>118.016321406152</v>
      </c>
    </row>
    <row r="22" customFormat="false" ht="12.8" hidden="false" customHeight="false" outlineLevel="0" collapsed="false">
      <c r="A22" s="1" t="str">
        <f aca="false">Parcelas!$A$4</f>
        <v>Del_Rio_et_al_2006</v>
      </c>
      <c r="B22" s="1" t="n">
        <f aca="false">Parcelas!$B$4</f>
        <v>18</v>
      </c>
      <c r="C22" s="1" t="n">
        <v>3</v>
      </c>
      <c r="D22" s="1" t="n">
        <f aca="false">Parcelas!$C$4</f>
        <v>25</v>
      </c>
      <c r="E22" s="3" t="n">
        <f aca="false">Parcelas!$F$4/9</f>
        <v>177</v>
      </c>
      <c r="F22" s="3" t="n">
        <f aca="false">F21</f>
        <v>12.2581828726156</v>
      </c>
      <c r="G22" s="3" t="n">
        <f aca="false">G20-0.7</f>
        <v>6.5</v>
      </c>
      <c r="H22" s="3" t="n">
        <f aca="false">H$20</f>
        <v>118.016321406152</v>
      </c>
    </row>
    <row r="23" customFormat="false" ht="12.8" hidden="false" customHeight="false" outlineLevel="0" collapsed="false">
      <c r="A23" s="1" t="str">
        <f aca="false">Parcelas!$A$4</f>
        <v>Del_Rio_et_al_2006</v>
      </c>
      <c r="B23" s="1" t="n">
        <f aca="false">Parcelas!$B$4</f>
        <v>18</v>
      </c>
      <c r="C23" s="1" t="n">
        <v>4</v>
      </c>
      <c r="D23" s="1" t="n">
        <f aca="false">Parcelas!$C$4</f>
        <v>25</v>
      </c>
      <c r="E23" s="3" t="n">
        <f aca="false">Parcelas!$F$4/9</f>
        <v>177</v>
      </c>
      <c r="F23" s="3" t="n">
        <f aca="false">F$20*1.2</f>
        <v>14.7098194471388</v>
      </c>
      <c r="G23" s="3" t="n">
        <f aca="false">G20</f>
        <v>7.2</v>
      </c>
      <c r="H23" s="3" t="n">
        <f aca="false">PI()*((F23/2)^2)</f>
        <v>169.943502824859</v>
      </c>
    </row>
    <row r="24" customFormat="false" ht="12.8" hidden="false" customHeight="false" outlineLevel="0" collapsed="false">
      <c r="A24" s="1" t="str">
        <f aca="false">Parcelas!$A$4</f>
        <v>Del_Rio_et_al_2006</v>
      </c>
      <c r="B24" s="1" t="n">
        <f aca="false">Parcelas!$B$4</f>
        <v>18</v>
      </c>
      <c r="C24" s="1" t="n">
        <v>5</v>
      </c>
      <c r="D24" s="1" t="n">
        <f aca="false">Parcelas!$C$4</f>
        <v>25</v>
      </c>
      <c r="E24" s="3" t="n">
        <f aca="false">Parcelas!$F$4/9</f>
        <v>177</v>
      </c>
      <c r="F24" s="3" t="n">
        <f aca="false">F$20*1.2</f>
        <v>14.7098194471388</v>
      </c>
      <c r="G24" s="3" t="n">
        <f aca="false">G21</f>
        <v>7.9</v>
      </c>
      <c r="H24" s="3" t="n">
        <f aca="false">PI()*((F24/2)^2)</f>
        <v>169.943502824859</v>
      </c>
    </row>
    <row r="25" customFormat="false" ht="12.8" hidden="false" customHeight="false" outlineLevel="0" collapsed="false">
      <c r="A25" s="1" t="str">
        <f aca="false">Parcelas!$A$4</f>
        <v>Del_Rio_et_al_2006</v>
      </c>
      <c r="B25" s="1" t="n">
        <f aca="false">Parcelas!$B$4</f>
        <v>18</v>
      </c>
      <c r="C25" s="1" t="n">
        <v>6</v>
      </c>
      <c r="D25" s="1" t="n">
        <f aca="false">Parcelas!$C$4</f>
        <v>25</v>
      </c>
      <c r="E25" s="3" t="n">
        <f aca="false">Parcelas!$F$4/9</f>
        <v>177</v>
      </c>
      <c r="F25" s="3" t="n">
        <f aca="false">F$20*1.2</f>
        <v>14.7098194471388</v>
      </c>
      <c r="G25" s="3" t="n">
        <f aca="false">G22</f>
        <v>6.5</v>
      </c>
      <c r="H25" s="3" t="n">
        <f aca="false">PI()*((F25/2)^2)</f>
        <v>169.943502824859</v>
      </c>
    </row>
    <row r="26" customFormat="false" ht="12.8" hidden="false" customHeight="false" outlineLevel="0" collapsed="false">
      <c r="A26" s="1" t="str">
        <f aca="false">Parcelas!$A$4</f>
        <v>Del_Rio_et_al_2006</v>
      </c>
      <c r="B26" s="1" t="n">
        <f aca="false">Parcelas!$B$4</f>
        <v>18</v>
      </c>
      <c r="C26" s="1" t="n">
        <v>7</v>
      </c>
      <c r="D26" s="1" t="n">
        <f aca="false">Parcelas!$C$4</f>
        <v>25</v>
      </c>
      <c r="E26" s="3" t="n">
        <f aca="false">Parcelas!$F$4/9</f>
        <v>177</v>
      </c>
      <c r="F26" s="3" t="n">
        <f aca="false">F$20*0.8</f>
        <v>9.80654629809252</v>
      </c>
      <c r="G26" s="3" t="n">
        <f aca="false">G23</f>
        <v>7.2</v>
      </c>
      <c r="H26" s="3" t="n">
        <f aca="false">PI()*((F26/2)^2)</f>
        <v>75.5304456999372</v>
      </c>
    </row>
    <row r="27" customFormat="false" ht="12.8" hidden="false" customHeight="false" outlineLevel="0" collapsed="false">
      <c r="A27" s="1" t="str">
        <f aca="false">Parcelas!$A$4</f>
        <v>Del_Rio_et_al_2006</v>
      </c>
      <c r="B27" s="1" t="n">
        <f aca="false">Parcelas!$B$4</f>
        <v>18</v>
      </c>
      <c r="C27" s="1" t="n">
        <v>8</v>
      </c>
      <c r="D27" s="1" t="n">
        <f aca="false">Parcelas!$C$4</f>
        <v>25</v>
      </c>
      <c r="E27" s="3" t="n">
        <f aca="false">Parcelas!$F$4/9</f>
        <v>177</v>
      </c>
      <c r="F27" s="3" t="n">
        <f aca="false">F$20*0.8</f>
        <v>9.80654629809252</v>
      </c>
      <c r="G27" s="3" t="n">
        <f aca="false">G24</f>
        <v>7.9</v>
      </c>
      <c r="H27" s="3" t="n">
        <f aca="false">PI()*((F27/2)^2)</f>
        <v>75.5304456999372</v>
      </c>
    </row>
    <row r="28" customFormat="false" ht="12.8" hidden="false" customHeight="false" outlineLevel="0" collapsed="false">
      <c r="A28" s="1" t="str">
        <f aca="false">Parcelas!$A$4</f>
        <v>Del_Rio_et_al_2006</v>
      </c>
      <c r="B28" s="1" t="n">
        <f aca="false">Parcelas!$B$4</f>
        <v>18</v>
      </c>
      <c r="C28" s="1" t="n">
        <v>9</v>
      </c>
      <c r="D28" s="1" t="n">
        <f aca="false">Parcelas!$C$4</f>
        <v>25</v>
      </c>
      <c r="E28" s="3" t="n">
        <f aca="false">Parcelas!$F$4/9</f>
        <v>177</v>
      </c>
      <c r="F28" s="3" t="n">
        <f aca="false">F$20*0.8</f>
        <v>9.80654629809252</v>
      </c>
      <c r="G28" s="3" t="n">
        <f aca="false">G25</f>
        <v>6.5</v>
      </c>
      <c r="H28" s="3" t="n">
        <f aca="false">PI()*((F28/2)^2)</f>
        <v>75.5304456999372</v>
      </c>
    </row>
    <row r="29" customFormat="false" ht="12.8" hidden="false" customHeight="false" outlineLevel="0" collapsed="false">
      <c r="A29" s="1" t="str">
        <f aca="false">Parcelas!$A$5</f>
        <v>Del_Rio_et_al_2006</v>
      </c>
      <c r="B29" s="1" t="n">
        <f aca="false">Parcelas!$B$5</f>
        <v>21</v>
      </c>
      <c r="C29" s="1" t="n">
        <v>1</v>
      </c>
      <c r="D29" s="1" t="n">
        <f aca="false">Parcelas!$C$5</f>
        <v>25</v>
      </c>
      <c r="E29" s="3" t="n">
        <f aca="false">Parcelas!$F$5/9</f>
        <v>135.555555555556</v>
      </c>
      <c r="F29" s="3" t="n">
        <f aca="false">(SQRT(H29/PI()))*2</f>
        <v>15.3917525460367</v>
      </c>
      <c r="G29" s="3" t="n">
        <f aca="false">Parcelas!I5</f>
        <v>9.2</v>
      </c>
      <c r="H29" s="3" t="n">
        <f aca="false">(Parcelas!G5*10000)/Parcelas!F5</f>
        <v>186.065573770492</v>
      </c>
    </row>
    <row r="30" customFormat="false" ht="12.8" hidden="false" customHeight="false" outlineLevel="0" collapsed="false">
      <c r="A30" s="1" t="str">
        <f aca="false">Parcelas!$A$5</f>
        <v>Del_Rio_et_al_2006</v>
      </c>
      <c r="B30" s="1" t="n">
        <f aca="false">Parcelas!$B$5</f>
        <v>21</v>
      </c>
      <c r="C30" s="1" t="n">
        <v>2</v>
      </c>
      <c r="D30" s="1" t="n">
        <f aca="false">Parcelas!$C$5</f>
        <v>25</v>
      </c>
      <c r="E30" s="3" t="n">
        <f aca="false">Parcelas!$F$5/9</f>
        <v>135.555555555556</v>
      </c>
      <c r="F30" s="3" t="n">
        <f aca="false">F29</f>
        <v>15.3917525460367</v>
      </c>
      <c r="G30" s="3" t="n">
        <f aca="false">G29+0.7</f>
        <v>9.9</v>
      </c>
      <c r="H30" s="3" t="n">
        <f aca="false">H$29</f>
        <v>186.065573770492</v>
      </c>
    </row>
    <row r="31" customFormat="false" ht="12.8" hidden="false" customHeight="false" outlineLevel="0" collapsed="false">
      <c r="A31" s="1" t="str">
        <f aca="false">Parcelas!$A$5</f>
        <v>Del_Rio_et_al_2006</v>
      </c>
      <c r="B31" s="1" t="n">
        <f aca="false">Parcelas!$B$5</f>
        <v>21</v>
      </c>
      <c r="C31" s="1" t="n">
        <v>3</v>
      </c>
      <c r="D31" s="1" t="n">
        <f aca="false">Parcelas!$C$5</f>
        <v>25</v>
      </c>
      <c r="E31" s="3" t="n">
        <f aca="false">Parcelas!$F$5/9</f>
        <v>135.555555555556</v>
      </c>
      <c r="F31" s="3" t="n">
        <f aca="false">F30</f>
        <v>15.3917525460367</v>
      </c>
      <c r="G31" s="3" t="n">
        <f aca="false">G29-0.7</f>
        <v>8.5</v>
      </c>
      <c r="H31" s="3" t="n">
        <f aca="false">H$29</f>
        <v>186.065573770492</v>
      </c>
    </row>
    <row r="32" customFormat="false" ht="12.8" hidden="false" customHeight="false" outlineLevel="0" collapsed="false">
      <c r="A32" s="1" t="str">
        <f aca="false">Parcelas!$A$5</f>
        <v>Del_Rio_et_al_2006</v>
      </c>
      <c r="B32" s="1" t="n">
        <f aca="false">Parcelas!$B$5</f>
        <v>21</v>
      </c>
      <c r="C32" s="1" t="n">
        <v>4</v>
      </c>
      <c r="D32" s="1" t="n">
        <f aca="false">Parcelas!$C$5</f>
        <v>25</v>
      </c>
      <c r="E32" s="3" t="n">
        <f aca="false">Parcelas!$F$5/9</f>
        <v>135.555555555556</v>
      </c>
      <c r="F32" s="3" t="n">
        <f aca="false">F$29*1.2</f>
        <v>18.4701030552441</v>
      </c>
      <c r="G32" s="3" t="n">
        <f aca="false">G29</f>
        <v>9.2</v>
      </c>
      <c r="H32" s="3" t="n">
        <f aca="false">PI()*((F32/2)^2)</f>
        <v>267.934426229508</v>
      </c>
    </row>
    <row r="33" customFormat="false" ht="12.8" hidden="false" customHeight="false" outlineLevel="0" collapsed="false">
      <c r="A33" s="1" t="str">
        <f aca="false">Parcelas!$A$5</f>
        <v>Del_Rio_et_al_2006</v>
      </c>
      <c r="B33" s="1" t="n">
        <f aca="false">Parcelas!$B$5</f>
        <v>21</v>
      </c>
      <c r="C33" s="1" t="n">
        <v>5</v>
      </c>
      <c r="D33" s="1" t="n">
        <f aca="false">Parcelas!$C$5</f>
        <v>25</v>
      </c>
      <c r="E33" s="3" t="n">
        <f aca="false">Parcelas!$F$5/9</f>
        <v>135.555555555556</v>
      </c>
      <c r="F33" s="3" t="n">
        <f aca="false">F$29*1.2</f>
        <v>18.4701030552441</v>
      </c>
      <c r="G33" s="3" t="n">
        <f aca="false">G30</f>
        <v>9.9</v>
      </c>
      <c r="H33" s="3" t="n">
        <f aca="false">PI()*((F33/2)^2)</f>
        <v>267.934426229508</v>
      </c>
    </row>
    <row r="34" customFormat="false" ht="12.8" hidden="false" customHeight="false" outlineLevel="0" collapsed="false">
      <c r="A34" s="1" t="str">
        <f aca="false">Parcelas!$A$5</f>
        <v>Del_Rio_et_al_2006</v>
      </c>
      <c r="B34" s="1" t="n">
        <f aca="false">Parcelas!$B$5</f>
        <v>21</v>
      </c>
      <c r="C34" s="1" t="n">
        <v>6</v>
      </c>
      <c r="D34" s="1" t="n">
        <f aca="false">Parcelas!$C$5</f>
        <v>25</v>
      </c>
      <c r="E34" s="3" t="n">
        <f aca="false">Parcelas!$F$5/9</f>
        <v>135.555555555556</v>
      </c>
      <c r="F34" s="3" t="n">
        <f aca="false">F$29*1.2</f>
        <v>18.4701030552441</v>
      </c>
      <c r="G34" s="3" t="n">
        <f aca="false">G31</f>
        <v>8.5</v>
      </c>
      <c r="H34" s="3" t="n">
        <f aca="false">PI()*((F34/2)^2)</f>
        <v>267.934426229508</v>
      </c>
    </row>
    <row r="35" customFormat="false" ht="12.8" hidden="false" customHeight="false" outlineLevel="0" collapsed="false">
      <c r="A35" s="1" t="str">
        <f aca="false">Parcelas!$A$5</f>
        <v>Del_Rio_et_al_2006</v>
      </c>
      <c r="B35" s="1" t="n">
        <f aca="false">Parcelas!$B$5</f>
        <v>21</v>
      </c>
      <c r="C35" s="1" t="n">
        <v>7</v>
      </c>
      <c r="D35" s="1" t="n">
        <f aca="false">Parcelas!$C$5</f>
        <v>25</v>
      </c>
      <c r="E35" s="3" t="n">
        <f aca="false">Parcelas!$F$5/9</f>
        <v>135.555555555556</v>
      </c>
      <c r="F35" s="3" t="n">
        <f aca="false">F$29*0.8</f>
        <v>12.3134020368294</v>
      </c>
      <c r="G35" s="3" t="n">
        <f aca="false">G32</f>
        <v>9.2</v>
      </c>
      <c r="H35" s="3" t="n">
        <f aca="false">PI()*((F35/2)^2)</f>
        <v>119.081967213115</v>
      </c>
    </row>
    <row r="36" customFormat="false" ht="12.8" hidden="false" customHeight="false" outlineLevel="0" collapsed="false">
      <c r="A36" s="1" t="str">
        <f aca="false">Parcelas!$A$5</f>
        <v>Del_Rio_et_al_2006</v>
      </c>
      <c r="B36" s="1" t="n">
        <f aca="false">Parcelas!$B$5</f>
        <v>21</v>
      </c>
      <c r="C36" s="1" t="n">
        <v>8</v>
      </c>
      <c r="D36" s="1" t="n">
        <f aca="false">Parcelas!$C$5</f>
        <v>25</v>
      </c>
      <c r="E36" s="3" t="n">
        <f aca="false">Parcelas!$F$5/9</f>
        <v>135.555555555556</v>
      </c>
      <c r="F36" s="3" t="n">
        <f aca="false">F$29*0.8</f>
        <v>12.3134020368294</v>
      </c>
      <c r="G36" s="3" t="n">
        <f aca="false">G33</f>
        <v>9.9</v>
      </c>
      <c r="H36" s="3" t="n">
        <f aca="false">PI()*((F36/2)^2)</f>
        <v>119.081967213115</v>
      </c>
    </row>
    <row r="37" customFormat="false" ht="12.8" hidden="false" customHeight="false" outlineLevel="0" collapsed="false">
      <c r="A37" s="1" t="str">
        <f aca="false">Parcelas!$A$5</f>
        <v>Del_Rio_et_al_2006</v>
      </c>
      <c r="B37" s="1" t="n">
        <f aca="false">Parcelas!$B$5</f>
        <v>21</v>
      </c>
      <c r="C37" s="1" t="n">
        <v>9</v>
      </c>
      <c r="D37" s="1" t="n">
        <f aca="false">Parcelas!$C$5</f>
        <v>25</v>
      </c>
      <c r="E37" s="3" t="n">
        <f aca="false">Parcelas!$F$5/9</f>
        <v>135.555555555556</v>
      </c>
      <c r="F37" s="3" t="n">
        <f aca="false">F$29*0.8</f>
        <v>12.3134020368294</v>
      </c>
      <c r="G37" s="3" t="n">
        <f aca="false">G34</f>
        <v>8.5</v>
      </c>
      <c r="H37" s="3" t="n">
        <f aca="false">PI()*((F37/2)^2)</f>
        <v>119.081967213115</v>
      </c>
    </row>
    <row r="38" customFormat="false" ht="12.8" hidden="false" customHeight="false" outlineLevel="0" collapsed="false">
      <c r="E38" s="3"/>
      <c r="F38" s="3"/>
      <c r="G38" s="3"/>
      <c r="H38" s="3"/>
    </row>
    <row r="39" customFormat="false" ht="12.8" hidden="false" customHeight="false" outlineLevel="0" collapsed="false">
      <c r="E39" s="3"/>
      <c r="F39" s="3"/>
      <c r="G39" s="3"/>
      <c r="H39" s="3"/>
    </row>
    <row r="40" customFormat="false" ht="12.8" hidden="false" customHeight="false" outlineLevel="0" collapsed="false">
      <c r="E40" s="3"/>
      <c r="F40" s="3"/>
      <c r="G40" s="3"/>
      <c r="H40" s="3"/>
    </row>
    <row r="41" customFormat="false" ht="12.8" hidden="false" customHeight="false" outlineLevel="0" collapsed="false">
      <c r="E41" s="3"/>
      <c r="F41" s="3"/>
      <c r="G41" s="3"/>
      <c r="H41" s="3"/>
    </row>
    <row r="42" customFormat="false" ht="12.8" hidden="false" customHeight="false" outlineLevel="0" collapsed="false">
      <c r="E42" s="3"/>
      <c r="F42" s="3"/>
      <c r="G42" s="3"/>
      <c r="H42" s="3"/>
    </row>
    <row r="43" customFormat="false" ht="12.8" hidden="false" customHeight="false" outlineLevel="0" collapsed="false">
      <c r="E43" s="3"/>
      <c r="F43" s="3"/>
      <c r="G43" s="3"/>
      <c r="H43" s="3"/>
    </row>
    <row r="44" customFormat="false" ht="12.8" hidden="false" customHeight="false" outlineLevel="0" collapsed="false">
      <c r="E44" s="3"/>
      <c r="F44" s="3"/>
      <c r="G44" s="3"/>
      <c r="H44" s="3"/>
    </row>
    <row r="45" customFormat="false" ht="12.8" hidden="false" customHeight="false" outlineLevel="0" collapsed="false">
      <c r="E45" s="3"/>
      <c r="F45" s="3"/>
      <c r="G45" s="3"/>
      <c r="H45" s="3"/>
    </row>
    <row r="46" customFormat="false" ht="12.8" hidden="false" customHeight="false" outlineLevel="0" collapsed="false">
      <c r="E46" s="3"/>
      <c r="F46" s="3"/>
      <c r="G46" s="3"/>
      <c r="H4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2022-03-18T15:46:36Z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