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5. CBU\Winter 2023\5111 -13 - Business Analytics Fundamental\1. Groupwork\"/>
    </mc:Choice>
  </mc:AlternateContent>
  <xr:revisionPtr revIDLastSave="8" documentId="13_ncr:1_{D377CEE5-C49A-429F-9306-C3BECFCD271E}" xr6:coauthVersionLast="47" xr6:coauthVersionMax="47" xr10:uidLastSave="{8D75767B-2BD7-4B72-AF24-8730D6290F35}"/>
  <bookViews>
    <workbookView xWindow="-98" yWindow="-98" windowWidth="19396" windowHeight="11475" firstSheet="5" activeTab="5" xr2:uid="{00000000-000D-0000-FFFF-FFFF00000000}"/>
  </bookViews>
  <sheets>
    <sheet name="DSR-1" sheetId="11" state="hidden" r:id="rId1"/>
    <sheet name="SS vs LY" sheetId="27" state="hidden" r:id="rId2"/>
    <sheet name="DSR vs LY" sheetId="26" state="hidden" r:id="rId3"/>
    <sheet name="DSR" sheetId="23" state="hidden" r:id="rId4"/>
    <sheet name="SS" sheetId="24" state="hidden" r:id="rId5"/>
    <sheet name="Chart" sheetId="25" r:id="rId6"/>
    <sheet name="By Route" sheetId="22" state="hidden" r:id="rId7"/>
  </sheets>
  <definedNames>
    <definedName name="_xlnm._FilterDatabase" localSheetId="6" hidden="1">'By Route'!$A$5:$BI$270</definedName>
    <definedName name="_xlnm._FilterDatabase" localSheetId="3" hidden="1">DSR!$A$6:$BI$60</definedName>
    <definedName name="_xlnm._FilterDatabase" localSheetId="2" hidden="1">'DSR vs LY'!$A$5:$AT$65</definedName>
    <definedName name="_xlnm._FilterDatabase" localSheetId="4" hidden="1">SS!$A$6:$BI$53</definedName>
    <definedName name="_xlnm._FilterDatabase" localSheetId="1" hidden="1">'SS vs LY'!$A$5:$AT$57</definedName>
    <definedName name="_xlnm.Print_Area" localSheetId="6">'By Route'!$A$1:$BI$271</definedName>
    <definedName name="_xlnm.Print_Area" localSheetId="3">DSR!$A$1:$AQ$61</definedName>
    <definedName name="_xlnm.Print_Area" localSheetId="2">'DSR vs LY'!$A$1:$AC$66</definedName>
    <definedName name="_xlnm.Print_Area" localSheetId="4">SS!$A$1:$AQ$52</definedName>
    <definedName name="_xlnm.Print_Area" localSheetId="1">'SS vs LY'!$A$1:$AC$58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5" l="1"/>
  <c r="Q5" i="25"/>
  <c r="R5" i="25"/>
  <c r="S5" i="25"/>
  <c r="AC3" i="25"/>
  <c r="V5" i="25"/>
  <c r="Z5" i="25"/>
  <c r="N3" i="25"/>
  <c r="AD28" i="23"/>
  <c r="AD16" i="23"/>
  <c r="AB56" i="23"/>
  <c r="AB35" i="23"/>
  <c r="AB38" i="23"/>
  <c r="AB41" i="23"/>
  <c r="AB44" i="23"/>
  <c r="AB47" i="23"/>
  <c r="AA14" i="23"/>
  <c r="AB14" i="23" s="1"/>
  <c r="AA17" i="23"/>
  <c r="AB17" i="23" s="1"/>
  <c r="AA20" i="23"/>
  <c r="AB20" i="23" s="1"/>
  <c r="AA23" i="23"/>
  <c r="AB23" i="23" s="1"/>
  <c r="AA26" i="23"/>
  <c r="AB26" i="23" s="1"/>
  <c r="Z28" i="23"/>
  <c r="AA28" i="23" s="1"/>
  <c r="AB28" i="23" s="1"/>
  <c r="AC28" i="23" s="1"/>
  <c r="Z16" i="23"/>
  <c r="AA16" i="23" s="1"/>
  <c r="AB16" i="23" s="1"/>
  <c r="AC16" i="23" s="1"/>
  <c r="Z58" i="23"/>
  <c r="AA58" i="23" s="1"/>
  <c r="AB58" i="23" s="1"/>
  <c r="AC58" i="23" s="1"/>
  <c r="AD58" i="23" s="1"/>
  <c r="Z55" i="23"/>
  <c r="AA55" i="23" s="1"/>
  <c r="AB55" i="23" s="1"/>
  <c r="AC55" i="23" s="1"/>
  <c r="AD55" i="23" s="1"/>
  <c r="Z49" i="23"/>
  <c r="AA49" i="23" s="1"/>
  <c r="AB49" i="23" s="1"/>
  <c r="AC49" i="23" s="1"/>
  <c r="AD49" i="23" s="1"/>
  <c r="Z46" i="23"/>
  <c r="AA46" i="23" s="1"/>
  <c r="AB46" i="23" s="1"/>
  <c r="AC46" i="23" s="1"/>
  <c r="AD46" i="23" s="1"/>
  <c r="Z43" i="23"/>
  <c r="AA43" i="23" s="1"/>
  <c r="AB43" i="23" s="1"/>
  <c r="AC43" i="23" s="1"/>
  <c r="AD43" i="23" s="1"/>
  <c r="Z40" i="23"/>
  <c r="AA40" i="23" s="1"/>
  <c r="AB40" i="23" s="1"/>
  <c r="AC40" i="23" s="1"/>
  <c r="AD40" i="23" s="1"/>
  <c r="Z37" i="23"/>
  <c r="AA37" i="23" s="1"/>
  <c r="AB37" i="23" s="1"/>
  <c r="AC37" i="23" s="1"/>
  <c r="AD37" i="23" s="1"/>
  <c r="Z34" i="23"/>
  <c r="AA34" i="23" s="1"/>
  <c r="AB34" i="23" s="1"/>
  <c r="AC34" i="23" s="1"/>
  <c r="AD34" i="23" s="1"/>
  <c r="Z25" i="23"/>
  <c r="AA25" i="23" s="1"/>
  <c r="AB25" i="23" s="1"/>
  <c r="AC25" i="23" s="1"/>
  <c r="AD25" i="23" s="1"/>
  <c r="Z22" i="23"/>
  <c r="AA22" i="23" s="1"/>
  <c r="AB22" i="23" s="1"/>
  <c r="AC22" i="23" s="1"/>
  <c r="AD22" i="23" s="1"/>
  <c r="Z19" i="23"/>
  <c r="AA19" i="23" s="1"/>
  <c r="AB19" i="23" s="1"/>
  <c r="AC19" i="23" s="1"/>
  <c r="AD19" i="23" s="1"/>
  <c r="Z13" i="23"/>
  <c r="AA13" i="23" s="1"/>
  <c r="AB13" i="23" s="1"/>
  <c r="AC13" i="23" s="1"/>
  <c r="AD13" i="23" s="1"/>
  <c r="Z27" i="23" l="1"/>
  <c r="Z18" i="23"/>
  <c r="Z24" i="23"/>
  <c r="Z15" i="23"/>
  <c r="Z21" i="23"/>
  <c r="AV57" i="23"/>
  <c r="AW57" i="23"/>
  <c r="AX57" i="23"/>
  <c r="AY57" i="23"/>
  <c r="AZ57" i="23"/>
  <c r="G57" i="23"/>
  <c r="H57" i="23"/>
  <c r="I57" i="23"/>
  <c r="J57" i="23"/>
  <c r="K57" i="23"/>
  <c r="J48" i="23"/>
  <c r="J45" i="23"/>
  <c r="J42" i="23"/>
  <c r="J39" i="23"/>
  <c r="J36" i="23"/>
  <c r="V11" i="23" l="1"/>
  <c r="W11" i="23"/>
  <c r="X11" i="23"/>
  <c r="Y11" i="23"/>
  <c r="Z11" i="23"/>
  <c r="AA11" i="23"/>
  <c r="AB11" i="23"/>
  <c r="AC11" i="23"/>
  <c r="AD11" i="23"/>
  <c r="S11" i="23"/>
  <c r="T11" i="23"/>
  <c r="U11" i="23"/>
  <c r="AT10" i="24"/>
  <c r="F11" i="23" l="1"/>
  <c r="G11" i="23"/>
  <c r="H11" i="23"/>
  <c r="I11" i="23"/>
  <c r="J11" i="23"/>
  <c r="K11" i="23"/>
  <c r="L11" i="23"/>
  <c r="M11" i="23"/>
  <c r="N11" i="23"/>
  <c r="O11" i="23"/>
  <c r="P11" i="23"/>
  <c r="E11" i="23"/>
  <c r="I8" i="23" l="1"/>
  <c r="G8" i="23"/>
  <c r="U53" i="23"/>
  <c r="V53" i="23"/>
  <c r="W53" i="23"/>
  <c r="X53" i="23"/>
  <c r="Y53" i="23"/>
  <c r="Z53" i="23"/>
  <c r="AA53" i="23"/>
  <c r="AB53" i="23"/>
  <c r="AC53" i="23"/>
  <c r="AD53" i="23"/>
  <c r="T53" i="23"/>
  <c r="S53" i="23"/>
  <c r="Q29" i="23" l="1"/>
  <c r="BE8" i="23" l="1"/>
  <c r="Q49" i="23" l="1"/>
  <c r="Q34" i="23"/>
  <c r="E32" i="23"/>
  <c r="Q34" i="24"/>
  <c r="Q46" i="24"/>
  <c r="AP271" i="22"/>
  <c r="AQ271" i="22"/>
  <c r="AS46" i="22"/>
  <c r="AS6" i="22"/>
  <c r="AX19" i="22"/>
  <c r="AX12" i="22"/>
  <c r="AR271" i="22"/>
  <c r="AO271" i="22"/>
  <c r="AN271" i="22"/>
  <c r="AM271" i="22"/>
  <c r="AL271" i="22"/>
  <c r="AK271" i="22"/>
  <c r="AJ271" i="22"/>
  <c r="AI271" i="22"/>
  <c r="AH271" i="22"/>
  <c r="AG271" i="22"/>
  <c r="AS270" i="22"/>
  <c r="AS269" i="22"/>
  <c r="AS268" i="22"/>
  <c r="AS267" i="22"/>
  <c r="AS266" i="22"/>
  <c r="AS265" i="22"/>
  <c r="AS264" i="22"/>
  <c r="AS263" i="22"/>
  <c r="AS262" i="22"/>
  <c r="AS261" i="22"/>
  <c r="AS260" i="22"/>
  <c r="AS259" i="22"/>
  <c r="AS258" i="22"/>
  <c r="AS257" i="22"/>
  <c r="AS256" i="22"/>
  <c r="AS255" i="22"/>
  <c r="AS254" i="22"/>
  <c r="AS253" i="22"/>
  <c r="AS252" i="22"/>
  <c r="AS251" i="22"/>
  <c r="AS250" i="22"/>
  <c r="AS249" i="22"/>
  <c r="AS248" i="22"/>
  <c r="AS247" i="22"/>
  <c r="AS246" i="22"/>
  <c r="AS245" i="22"/>
  <c r="AS244" i="22"/>
  <c r="AS243" i="22"/>
  <c r="AS242" i="22"/>
  <c r="AS241" i="22"/>
  <c r="AS240" i="22"/>
  <c r="AS239" i="22"/>
  <c r="AS238" i="22"/>
  <c r="AS237" i="22"/>
  <c r="AS236" i="22"/>
  <c r="AS235" i="22"/>
  <c r="AS234" i="22"/>
  <c r="AS233" i="22"/>
  <c r="AS232" i="22"/>
  <c r="AS231" i="22"/>
  <c r="AS230" i="22"/>
  <c r="AS229" i="22"/>
  <c r="AS228" i="22"/>
  <c r="AS227" i="22"/>
  <c r="AS226" i="22"/>
  <c r="AS225" i="22"/>
  <c r="AS224" i="22"/>
  <c r="AS223" i="22"/>
  <c r="AS222" i="22"/>
  <c r="AS221" i="22"/>
  <c r="AS220" i="22"/>
  <c r="AS219" i="22"/>
  <c r="AS218" i="22"/>
  <c r="AS217" i="22"/>
  <c r="AS216" i="22"/>
  <c r="AS215" i="22"/>
  <c r="AS214" i="22"/>
  <c r="AS213" i="22"/>
  <c r="AS212" i="22"/>
  <c r="AS211" i="22"/>
  <c r="AS210" i="22"/>
  <c r="AS209" i="22"/>
  <c r="AS208" i="22"/>
  <c r="AS207" i="22"/>
  <c r="AS206" i="22"/>
  <c r="AS205" i="22"/>
  <c r="AS204" i="22"/>
  <c r="AS203" i="22"/>
  <c r="AS202" i="22"/>
  <c r="AS201" i="22"/>
  <c r="AS200" i="22"/>
  <c r="AS199" i="22"/>
  <c r="AS198" i="22"/>
  <c r="AS197" i="22"/>
  <c r="AS196" i="22"/>
  <c r="AS195" i="22"/>
  <c r="AS194" i="22"/>
  <c r="AS193" i="22"/>
  <c r="AS192" i="22"/>
  <c r="AS191" i="22"/>
  <c r="AS190" i="22"/>
  <c r="AS189" i="22"/>
  <c r="AS188" i="22"/>
  <c r="AS187" i="22"/>
  <c r="AS186" i="22"/>
  <c r="AS185" i="22"/>
  <c r="AS184" i="22"/>
  <c r="AS183" i="22"/>
  <c r="AS182" i="22"/>
  <c r="AS181" i="22"/>
  <c r="AS180" i="22"/>
  <c r="AS179" i="22"/>
  <c r="AS178" i="22"/>
  <c r="AS177" i="22"/>
  <c r="AS176" i="22"/>
  <c r="AS175" i="22"/>
  <c r="AS174" i="22"/>
  <c r="AS173" i="22"/>
  <c r="AS172" i="22"/>
  <c r="AS171" i="22"/>
  <c r="AS170" i="22"/>
  <c r="AS169" i="22"/>
  <c r="AS168" i="22"/>
  <c r="AS167" i="22"/>
  <c r="AS166" i="22"/>
  <c r="AS165" i="22"/>
  <c r="AS164" i="22"/>
  <c r="AS163" i="22"/>
  <c r="AS162" i="22"/>
  <c r="AS161" i="22"/>
  <c r="AS160" i="22"/>
  <c r="AS159" i="22"/>
  <c r="AS158" i="22"/>
  <c r="AS157" i="22"/>
  <c r="AS156" i="22"/>
  <c r="AS155" i="22"/>
  <c r="AS154" i="22"/>
  <c r="AS153" i="22"/>
  <c r="AS152" i="22"/>
  <c r="AS151" i="22"/>
  <c r="AS150" i="22"/>
  <c r="AS149" i="22"/>
  <c r="AS148" i="22"/>
  <c r="AS147" i="22"/>
  <c r="AS146" i="22"/>
  <c r="AS145" i="22"/>
  <c r="AS144" i="22"/>
  <c r="AS143" i="22"/>
  <c r="AS142" i="22"/>
  <c r="AS141" i="22"/>
  <c r="AS140" i="22"/>
  <c r="AS139" i="22"/>
  <c r="AS138" i="22"/>
  <c r="AS137" i="22"/>
  <c r="AS136" i="22"/>
  <c r="AS135" i="22"/>
  <c r="AS134" i="22"/>
  <c r="AS133" i="22"/>
  <c r="AS132" i="22"/>
  <c r="AS131" i="22"/>
  <c r="AS130" i="22"/>
  <c r="AS129" i="22"/>
  <c r="AS128" i="22"/>
  <c r="AS127" i="22"/>
  <c r="AS126" i="22"/>
  <c r="AS125" i="22"/>
  <c r="AS124" i="22"/>
  <c r="AS123" i="22"/>
  <c r="AS122" i="22"/>
  <c r="AS121" i="22"/>
  <c r="AS120" i="22"/>
  <c r="AS119" i="22"/>
  <c r="AS118" i="22"/>
  <c r="AS117" i="22"/>
  <c r="AS116" i="22"/>
  <c r="AS115" i="22"/>
  <c r="AS114" i="22"/>
  <c r="AS113" i="22"/>
  <c r="AS112" i="22"/>
  <c r="AS111" i="22"/>
  <c r="AS110" i="22"/>
  <c r="AS109" i="22"/>
  <c r="AS108" i="22"/>
  <c r="AS107" i="22"/>
  <c r="AS106" i="22"/>
  <c r="AS105" i="22"/>
  <c r="AS104" i="22"/>
  <c r="AS103" i="22"/>
  <c r="AS102" i="22"/>
  <c r="AS101" i="22"/>
  <c r="AS100" i="22"/>
  <c r="AS99" i="22"/>
  <c r="AS98" i="22"/>
  <c r="AS97" i="22"/>
  <c r="AS96" i="22"/>
  <c r="AS95" i="22"/>
  <c r="AS94" i="22"/>
  <c r="AS93" i="22"/>
  <c r="AS92" i="22"/>
  <c r="AS91" i="22"/>
  <c r="AS90" i="22"/>
  <c r="AS89" i="22"/>
  <c r="AS88" i="22"/>
  <c r="AS87" i="22"/>
  <c r="AS86" i="22"/>
  <c r="AS85" i="22"/>
  <c r="AS84" i="22"/>
  <c r="AS83" i="22"/>
  <c r="AS82" i="22"/>
  <c r="AS81" i="22"/>
  <c r="AS80" i="22"/>
  <c r="AS79" i="22"/>
  <c r="AS78" i="22"/>
  <c r="AS77" i="22"/>
  <c r="AS76" i="22"/>
  <c r="AS75" i="22"/>
  <c r="AS74" i="22"/>
  <c r="AS73" i="22"/>
  <c r="AS72" i="22"/>
  <c r="AS71" i="22"/>
  <c r="AS70" i="22"/>
  <c r="AS69" i="22"/>
  <c r="AS68" i="22"/>
  <c r="AS67" i="22"/>
  <c r="AS66" i="22"/>
  <c r="AS65" i="22"/>
  <c r="AS64" i="22"/>
  <c r="AS63" i="22"/>
  <c r="AS62" i="22"/>
  <c r="AS61" i="22"/>
  <c r="AS60" i="22"/>
  <c r="AS59" i="22"/>
  <c r="AS58" i="22"/>
  <c r="AS57" i="22"/>
  <c r="AS56" i="22"/>
  <c r="AS55" i="22"/>
  <c r="AS54" i="22"/>
  <c r="AS53" i="22"/>
  <c r="AS52" i="22"/>
  <c r="AS51" i="22"/>
  <c r="AS50" i="22"/>
  <c r="AS49" i="22"/>
  <c r="AS48" i="22"/>
  <c r="AS47" i="22"/>
  <c r="AS45" i="22"/>
  <c r="AS44" i="22"/>
  <c r="AS43" i="22"/>
  <c r="AS42" i="22"/>
  <c r="AS41" i="22"/>
  <c r="AS40" i="22"/>
  <c r="AS39" i="22"/>
  <c r="AS38" i="22"/>
  <c r="AS37" i="22"/>
  <c r="AS36" i="22"/>
  <c r="AS35" i="22"/>
  <c r="AS34" i="22"/>
  <c r="AS33" i="22"/>
  <c r="AS32" i="22"/>
  <c r="AS31" i="22"/>
  <c r="AS30" i="22"/>
  <c r="AS29" i="22"/>
  <c r="AS28" i="22"/>
  <c r="AS27" i="22"/>
  <c r="AS26" i="22"/>
  <c r="AS25" i="22"/>
  <c r="AS24" i="22"/>
  <c r="AS23" i="22"/>
  <c r="AS22" i="22"/>
  <c r="AS21" i="22"/>
  <c r="AS20" i="22"/>
  <c r="AS19" i="22"/>
  <c r="AS18" i="22"/>
  <c r="AS17" i="22"/>
  <c r="AS16" i="22"/>
  <c r="AS15" i="22"/>
  <c r="AS14" i="22"/>
  <c r="AS13" i="22"/>
  <c r="AS12" i="22"/>
  <c r="AS11" i="22"/>
  <c r="AS10" i="22"/>
  <c r="AS9" i="22"/>
  <c r="AS8" i="22"/>
  <c r="AS7" i="22"/>
  <c r="S8" i="22"/>
  <c r="B2" i="24"/>
  <c r="A1" i="24"/>
  <c r="AX23" i="22" l="1"/>
  <c r="AS271" i="22"/>
  <c r="Q49" i="24"/>
  <c r="Q37" i="24"/>
  <c r="Q43" i="24"/>
  <c r="Q40" i="24"/>
  <c r="AF28" i="22"/>
  <c r="AF48" i="22"/>
  <c r="AD36" i="24" l="1"/>
  <c r="AD39" i="24"/>
  <c r="AD271" i="22" l="1"/>
  <c r="AE271" i="22"/>
  <c r="AF149" i="22"/>
  <c r="S149" i="22"/>
  <c r="AF68" i="22"/>
  <c r="AB31" i="24" l="1"/>
  <c r="AC271" i="22" l="1"/>
  <c r="AF16" i="22"/>
  <c r="N36" i="24" l="1"/>
  <c r="N39" i="24"/>
  <c r="AC52" i="23" l="1"/>
  <c r="AD52" i="23"/>
  <c r="AB52" i="23"/>
  <c r="AF242" i="22" l="1"/>
  <c r="AB271" i="22"/>
  <c r="AF7" i="22"/>
  <c r="AF8" i="22"/>
  <c r="AF9" i="22"/>
  <c r="AF10" i="22"/>
  <c r="AF11" i="22"/>
  <c r="AF12" i="22"/>
  <c r="AF13" i="22"/>
  <c r="AF14" i="22"/>
  <c r="AF15" i="22"/>
  <c r="AF17" i="22"/>
  <c r="AF18" i="22"/>
  <c r="AF19" i="22"/>
  <c r="AF20" i="22"/>
  <c r="AF21" i="22"/>
  <c r="AF22" i="22"/>
  <c r="AF23" i="22"/>
  <c r="AF24" i="22"/>
  <c r="AF25" i="22"/>
  <c r="AF26" i="22"/>
  <c r="AF27" i="22"/>
  <c r="AF29" i="22"/>
  <c r="AF30" i="22"/>
  <c r="AF31" i="22"/>
  <c r="AF32" i="22"/>
  <c r="AF33" i="22"/>
  <c r="AF34" i="22"/>
  <c r="AF35" i="22"/>
  <c r="AF36" i="22"/>
  <c r="AF37" i="22"/>
  <c r="AF38" i="22"/>
  <c r="AF39" i="22"/>
  <c r="AF40" i="22"/>
  <c r="AF41" i="22"/>
  <c r="AF42" i="22"/>
  <c r="AF43" i="22"/>
  <c r="AF44" i="22"/>
  <c r="AF45" i="22"/>
  <c r="AF46" i="22"/>
  <c r="AF47" i="22"/>
  <c r="AF49" i="22"/>
  <c r="AF50" i="22"/>
  <c r="AF51" i="22"/>
  <c r="AF52" i="22"/>
  <c r="AF53" i="22"/>
  <c r="AF54" i="22"/>
  <c r="AF55" i="22"/>
  <c r="AF56" i="22"/>
  <c r="AF57" i="22"/>
  <c r="AF58" i="22"/>
  <c r="AF59" i="22"/>
  <c r="AF60" i="22"/>
  <c r="AF61" i="22"/>
  <c r="AF62" i="22"/>
  <c r="AF63" i="22"/>
  <c r="AF64" i="22"/>
  <c r="AF65" i="22"/>
  <c r="AF66" i="22"/>
  <c r="AF67" i="22"/>
  <c r="AF69" i="22"/>
  <c r="AF70" i="22"/>
  <c r="AF71" i="22"/>
  <c r="AF72" i="22"/>
  <c r="AF73" i="22"/>
  <c r="AF74" i="22"/>
  <c r="AF75" i="22"/>
  <c r="AF76" i="22"/>
  <c r="AF77" i="22"/>
  <c r="AF78" i="22"/>
  <c r="AF79" i="22"/>
  <c r="AF80" i="22"/>
  <c r="AF81" i="22"/>
  <c r="AF82" i="22"/>
  <c r="AF83" i="22"/>
  <c r="AF84" i="22"/>
  <c r="AF85" i="22"/>
  <c r="AF86" i="22"/>
  <c r="AF87" i="22"/>
  <c r="AF88" i="22"/>
  <c r="AF89" i="22"/>
  <c r="AF90" i="22"/>
  <c r="AF91" i="22"/>
  <c r="AF92" i="22"/>
  <c r="AF93" i="22"/>
  <c r="AF94" i="22"/>
  <c r="AF95" i="22"/>
  <c r="AF96" i="22"/>
  <c r="AF97" i="22"/>
  <c r="AF98" i="22"/>
  <c r="AF99" i="22"/>
  <c r="AF100" i="22"/>
  <c r="AF101" i="22"/>
  <c r="AF102" i="22"/>
  <c r="AF103" i="22"/>
  <c r="AF104" i="22"/>
  <c r="AF105" i="22"/>
  <c r="AF106" i="22"/>
  <c r="AF107" i="22"/>
  <c r="AF108" i="22"/>
  <c r="AF109" i="22"/>
  <c r="AF110" i="22"/>
  <c r="AF111" i="22"/>
  <c r="AF112" i="22"/>
  <c r="AF113" i="22"/>
  <c r="AF114" i="22"/>
  <c r="AF115" i="22"/>
  <c r="AF116" i="22"/>
  <c r="AF117" i="22"/>
  <c r="AF118" i="22"/>
  <c r="AF119" i="22"/>
  <c r="AF120" i="22"/>
  <c r="AF121" i="22"/>
  <c r="AF122" i="22"/>
  <c r="AF123" i="22"/>
  <c r="AF124" i="22"/>
  <c r="AF125" i="22"/>
  <c r="AF126" i="22"/>
  <c r="AF127" i="22"/>
  <c r="AF128" i="22"/>
  <c r="AF129" i="22"/>
  <c r="AF130" i="22"/>
  <c r="AF131" i="22"/>
  <c r="AF132" i="22"/>
  <c r="AF133" i="22"/>
  <c r="AF134" i="22"/>
  <c r="AF135" i="22"/>
  <c r="AF136" i="22"/>
  <c r="AF137" i="22"/>
  <c r="AF138" i="22"/>
  <c r="AF139" i="22"/>
  <c r="AF140" i="22"/>
  <c r="AF141" i="22"/>
  <c r="AF142" i="22"/>
  <c r="AF143" i="22"/>
  <c r="AF144" i="22"/>
  <c r="AF145" i="22"/>
  <c r="AF146" i="22"/>
  <c r="AF147" i="22"/>
  <c r="AF148" i="22"/>
  <c r="AF150" i="22"/>
  <c r="AF151" i="22"/>
  <c r="AF152" i="22"/>
  <c r="AF153" i="22"/>
  <c r="AF154" i="22"/>
  <c r="AF155" i="22"/>
  <c r="AF156" i="22"/>
  <c r="AF157" i="22"/>
  <c r="AF158" i="22"/>
  <c r="AF159" i="22"/>
  <c r="AF160" i="22"/>
  <c r="AF161" i="22"/>
  <c r="AF162" i="22"/>
  <c r="AF163" i="22"/>
  <c r="AF164" i="22"/>
  <c r="AF165" i="22"/>
  <c r="AF166" i="22"/>
  <c r="AF167" i="22"/>
  <c r="AF168" i="22"/>
  <c r="AF169" i="22"/>
  <c r="AF170" i="22"/>
  <c r="AF171" i="22"/>
  <c r="AF172" i="22"/>
  <c r="AF173" i="22"/>
  <c r="AF174" i="22"/>
  <c r="AF175" i="22"/>
  <c r="AF176" i="22"/>
  <c r="AF177" i="22"/>
  <c r="AF178" i="22"/>
  <c r="AF179" i="22"/>
  <c r="AF180" i="22"/>
  <c r="AF181" i="22"/>
  <c r="AF182" i="22"/>
  <c r="AF183" i="22"/>
  <c r="AF184" i="22"/>
  <c r="AF185" i="22"/>
  <c r="AF186" i="22"/>
  <c r="AF187" i="22"/>
  <c r="AF188" i="22"/>
  <c r="AF189" i="22"/>
  <c r="AF190" i="22"/>
  <c r="AF191" i="22"/>
  <c r="AF192" i="22"/>
  <c r="AF193" i="22"/>
  <c r="AF194" i="22"/>
  <c r="AF195" i="22"/>
  <c r="AF196" i="22"/>
  <c r="AF197" i="22"/>
  <c r="AF198" i="22"/>
  <c r="AF199" i="22"/>
  <c r="AF200" i="22"/>
  <c r="AF201" i="22"/>
  <c r="AF202" i="22"/>
  <c r="AF203" i="22"/>
  <c r="AF204" i="22"/>
  <c r="AF205" i="22"/>
  <c r="AF206" i="22"/>
  <c r="AF207" i="22"/>
  <c r="AF208" i="22"/>
  <c r="AF209" i="22"/>
  <c r="AF210" i="22"/>
  <c r="AF211" i="22"/>
  <c r="AF212" i="22"/>
  <c r="AF213" i="22"/>
  <c r="AF214" i="22"/>
  <c r="AF215" i="22"/>
  <c r="AF216" i="22"/>
  <c r="AF217" i="22"/>
  <c r="AF218" i="22"/>
  <c r="AF219" i="22"/>
  <c r="AF220" i="22"/>
  <c r="AF221" i="22"/>
  <c r="AF222" i="22"/>
  <c r="AF223" i="22"/>
  <c r="AF224" i="22"/>
  <c r="AF225" i="22"/>
  <c r="AF226" i="22"/>
  <c r="AF227" i="22"/>
  <c r="AF228" i="22"/>
  <c r="AF229" i="22"/>
  <c r="AF230" i="22"/>
  <c r="AF231" i="22"/>
  <c r="AF232" i="22"/>
  <c r="AF233" i="22"/>
  <c r="AF234" i="22"/>
  <c r="AF235" i="22"/>
  <c r="AF236" i="22"/>
  <c r="AF237" i="22"/>
  <c r="AF238" i="22"/>
  <c r="AF239" i="22"/>
  <c r="AF240" i="22"/>
  <c r="AF241" i="22"/>
  <c r="AF243" i="22"/>
  <c r="AF244" i="22"/>
  <c r="AF245" i="22"/>
  <c r="AF246" i="22"/>
  <c r="AF247" i="22"/>
  <c r="AF248" i="22"/>
  <c r="AF249" i="22"/>
  <c r="AF250" i="22"/>
  <c r="AF251" i="22"/>
  <c r="AF252" i="22"/>
  <c r="AF253" i="22"/>
  <c r="AF254" i="22"/>
  <c r="AF255" i="22"/>
  <c r="AF256" i="22"/>
  <c r="AF257" i="22"/>
  <c r="AF258" i="22"/>
  <c r="AF259" i="22"/>
  <c r="AF260" i="22"/>
  <c r="AF261" i="22"/>
  <c r="AF262" i="22"/>
  <c r="AF263" i="22"/>
  <c r="AF264" i="22"/>
  <c r="AF265" i="22"/>
  <c r="AF266" i="22"/>
  <c r="AF267" i="22"/>
  <c r="AF268" i="22"/>
  <c r="AF269" i="22"/>
  <c r="AF270" i="22"/>
  <c r="AF6" i="22"/>
  <c r="AF271" i="22" l="1"/>
  <c r="AA39" i="24"/>
  <c r="AA36" i="24"/>
  <c r="AA31" i="24"/>
  <c r="AA52" i="23"/>
  <c r="Z31" i="23" l="1"/>
  <c r="Z52" i="23"/>
  <c r="AA271" i="22"/>
  <c r="Z271" i="22"/>
  <c r="Z31" i="24" l="1"/>
  <c r="Y31" i="24"/>
  <c r="J26" i="25" l="1"/>
  <c r="Y52" i="23" l="1"/>
  <c r="K36" i="23" l="1"/>
  <c r="K39" i="23"/>
  <c r="K42" i="23"/>
  <c r="K45" i="23"/>
  <c r="K48" i="23"/>
  <c r="Q13" i="24" l="1"/>
  <c r="X57" i="23"/>
  <c r="Y271" i="22"/>
  <c r="W271" i="22" l="1"/>
  <c r="X271" i="22"/>
  <c r="AH58" i="23" l="1"/>
  <c r="AC57" i="23"/>
  <c r="Y57" i="23"/>
  <c r="U57" i="23"/>
  <c r="AD60" i="23"/>
  <c r="AC60" i="23"/>
  <c r="Z60" i="23"/>
  <c r="Y60" i="23"/>
  <c r="AB54" i="23"/>
  <c r="AA51" i="23"/>
  <c r="AO46" i="23"/>
  <c r="AN46" i="23"/>
  <c r="AA45" i="23"/>
  <c r="AO40" i="23"/>
  <c r="AN40" i="23"/>
  <c r="AA42" i="23"/>
  <c r="AN37" i="23"/>
  <c r="AO34" i="23"/>
  <c r="AN34" i="23"/>
  <c r="AD31" i="23"/>
  <c r="AD10" i="23"/>
  <c r="AC10" i="23"/>
  <c r="AB10" i="23"/>
  <c r="AA10" i="23"/>
  <c r="Z10" i="23"/>
  <c r="Y10" i="23"/>
  <c r="AD32" i="23"/>
  <c r="AC32" i="23"/>
  <c r="AB32" i="23"/>
  <c r="AA32" i="23"/>
  <c r="Z32" i="23"/>
  <c r="Y32" i="23"/>
  <c r="U32" i="23"/>
  <c r="U8" i="23" s="1"/>
  <c r="AD15" i="23"/>
  <c r="AC15" i="23"/>
  <c r="Y15" i="23"/>
  <c r="AD18" i="23"/>
  <c r="AC18" i="23"/>
  <c r="Y18" i="23"/>
  <c r="AD21" i="23"/>
  <c r="AC21" i="23"/>
  <c r="Y21" i="23"/>
  <c r="AD24" i="23"/>
  <c r="AC24" i="23"/>
  <c r="Y24" i="23"/>
  <c r="AD27" i="23"/>
  <c r="AC27" i="23"/>
  <c r="Y27" i="23"/>
  <c r="AD30" i="23"/>
  <c r="AC30" i="23"/>
  <c r="AB30" i="23"/>
  <c r="AA30" i="23"/>
  <c r="Z30" i="23"/>
  <c r="Y30" i="23"/>
  <c r="AD36" i="23"/>
  <c r="AC36" i="23"/>
  <c r="AA36" i="23"/>
  <c r="Z36" i="23"/>
  <c r="Y36" i="23"/>
  <c r="AD39" i="23"/>
  <c r="AC39" i="23"/>
  <c r="AA39" i="23"/>
  <c r="Z39" i="23"/>
  <c r="Y39" i="23"/>
  <c r="AD42" i="23"/>
  <c r="AC42" i="23"/>
  <c r="Z42" i="23"/>
  <c r="Y42" i="23"/>
  <c r="AD45" i="23"/>
  <c r="AC45" i="23"/>
  <c r="Z45" i="23"/>
  <c r="Y45" i="23"/>
  <c r="AD48" i="23"/>
  <c r="AC48" i="23"/>
  <c r="AA48" i="23"/>
  <c r="Z48" i="23"/>
  <c r="Y48" i="23"/>
  <c r="AD51" i="23"/>
  <c r="AC51" i="23"/>
  <c r="AB51" i="23"/>
  <c r="Z51" i="23"/>
  <c r="Y51" i="23"/>
  <c r="AB60" i="23"/>
  <c r="AA60" i="23"/>
  <c r="AD57" i="23"/>
  <c r="AA57" i="23"/>
  <c r="AB57" i="23" s="1"/>
  <c r="Z57" i="23"/>
  <c r="W57" i="23"/>
  <c r="V57" i="23"/>
  <c r="S57" i="23"/>
  <c r="AI47" i="23"/>
  <c r="AI41" i="23"/>
  <c r="AI26" i="23"/>
  <c r="AI23" i="23"/>
  <c r="AI20" i="23"/>
  <c r="AF34" i="24"/>
  <c r="AG55" i="23"/>
  <c r="X25" i="25"/>
  <c r="X26" i="25"/>
  <c r="AJ41" i="24"/>
  <c r="AJ35" i="24"/>
  <c r="W47" i="24"/>
  <c r="AJ47" i="24" s="1"/>
  <c r="AJ44" i="24"/>
  <c r="CG16" i="24"/>
  <c r="BX16" i="24"/>
  <c r="BU16" i="23"/>
  <c r="BT16" i="23"/>
  <c r="AF16" i="23"/>
  <c r="CR50" i="24"/>
  <c r="CQ50" i="24"/>
  <c r="CP50" i="24"/>
  <c r="CO50" i="24"/>
  <c r="CN50" i="24"/>
  <c r="CG50" i="24"/>
  <c r="CG49" i="24"/>
  <c r="CR47" i="24"/>
  <c r="CQ47" i="24"/>
  <c r="CP47" i="24"/>
  <c r="CO47" i="24"/>
  <c r="CN47" i="24"/>
  <c r="CM47" i="24"/>
  <c r="CL47" i="24"/>
  <c r="CK47" i="24"/>
  <c r="CJ47" i="24"/>
  <c r="CI47" i="24"/>
  <c r="CH47" i="24"/>
  <c r="CG47" i="24"/>
  <c r="CG46" i="24"/>
  <c r="CR44" i="24"/>
  <c r="CQ44" i="24"/>
  <c r="CP44" i="24"/>
  <c r="CO44" i="24"/>
  <c r="CN44" i="24"/>
  <c r="CM44" i="24"/>
  <c r="CL44" i="24"/>
  <c r="CK44" i="24"/>
  <c r="CJ44" i="24"/>
  <c r="CI44" i="24"/>
  <c r="CH44" i="24"/>
  <c r="CG44" i="24"/>
  <c r="CG43" i="24"/>
  <c r="CR41" i="24"/>
  <c r="CQ41" i="24"/>
  <c r="CP41" i="24"/>
  <c r="CO41" i="24"/>
  <c r="CN41" i="24"/>
  <c r="CM41" i="24"/>
  <c r="CL41" i="24"/>
  <c r="CK41" i="24"/>
  <c r="CJ41" i="24"/>
  <c r="CI41" i="24"/>
  <c r="CH41" i="24"/>
  <c r="CG41" i="24"/>
  <c r="CG40" i="24"/>
  <c r="CG38" i="24"/>
  <c r="CG37" i="24"/>
  <c r="CR35" i="24"/>
  <c r="CQ35" i="24"/>
  <c r="CP35" i="24"/>
  <c r="CO35" i="24"/>
  <c r="CN35" i="24"/>
  <c r="CM35" i="24"/>
  <c r="CL35" i="24"/>
  <c r="CK35" i="24"/>
  <c r="CJ35" i="24"/>
  <c r="CI35" i="24"/>
  <c r="CH35" i="24"/>
  <c r="CG35" i="24"/>
  <c r="CG34" i="24"/>
  <c r="CG29" i="24"/>
  <c r="CG28" i="24"/>
  <c r="CG26" i="24"/>
  <c r="CG25" i="24"/>
  <c r="CG23" i="24"/>
  <c r="CG22" i="24"/>
  <c r="CG20" i="24"/>
  <c r="CG19" i="24"/>
  <c r="CG17" i="24"/>
  <c r="CG13" i="24"/>
  <c r="CR59" i="23"/>
  <c r="CQ59" i="23"/>
  <c r="CP59" i="23"/>
  <c r="CO59" i="23"/>
  <c r="CN59" i="23"/>
  <c r="CM59" i="23"/>
  <c r="CR56" i="23"/>
  <c r="CQ56" i="23"/>
  <c r="CP56" i="23"/>
  <c r="BP53" i="23"/>
  <c r="CM50" i="23"/>
  <c r="CG50" i="23"/>
  <c r="CG49" i="23"/>
  <c r="CR47" i="23"/>
  <c r="CQ47" i="23"/>
  <c r="CP47" i="23"/>
  <c r="CO47" i="23"/>
  <c r="CN47" i="23"/>
  <c r="CM47" i="23"/>
  <c r="CL47" i="23"/>
  <c r="CK47" i="23"/>
  <c r="CJ47" i="23"/>
  <c r="CI47" i="23"/>
  <c r="CH47" i="23"/>
  <c r="CG47" i="23"/>
  <c r="CG46" i="23"/>
  <c r="CR44" i="23"/>
  <c r="CQ44" i="23"/>
  <c r="CP44" i="23"/>
  <c r="CO44" i="23"/>
  <c r="CN44" i="23"/>
  <c r="CM44" i="23"/>
  <c r="CL44" i="23"/>
  <c r="CK44" i="23"/>
  <c r="CJ44" i="23"/>
  <c r="CI44" i="23"/>
  <c r="CH44" i="23"/>
  <c r="CG44" i="23"/>
  <c r="CG43" i="23"/>
  <c r="CR41" i="23"/>
  <c r="CQ41" i="23"/>
  <c r="CP41" i="23"/>
  <c r="CO41" i="23"/>
  <c r="CN41" i="23"/>
  <c r="CM41" i="23"/>
  <c r="CL41" i="23"/>
  <c r="CK41" i="23"/>
  <c r="CJ41" i="23"/>
  <c r="CI41" i="23"/>
  <c r="CH41" i="23"/>
  <c r="CG41" i="23"/>
  <c r="CG40" i="23"/>
  <c r="CG37" i="23"/>
  <c r="CG34" i="23"/>
  <c r="CR29" i="23"/>
  <c r="CQ29" i="23"/>
  <c r="CP29" i="23"/>
  <c r="CO29" i="23"/>
  <c r="CN29" i="23"/>
  <c r="CM29" i="23"/>
  <c r="CL29" i="23"/>
  <c r="CK29" i="23"/>
  <c r="CJ29" i="23"/>
  <c r="CI29" i="23"/>
  <c r="CH29" i="23"/>
  <c r="CG29" i="23"/>
  <c r="CR26" i="23"/>
  <c r="CQ26" i="23"/>
  <c r="CP26" i="23"/>
  <c r="CO26" i="23"/>
  <c r="CN26" i="23"/>
  <c r="CM26" i="23"/>
  <c r="CL26" i="23"/>
  <c r="CK26" i="23"/>
  <c r="CJ26" i="23"/>
  <c r="CI26" i="23"/>
  <c r="CH26" i="23"/>
  <c r="CG26" i="23"/>
  <c r="CR23" i="23"/>
  <c r="CQ23" i="23"/>
  <c r="CP23" i="23"/>
  <c r="CO23" i="23"/>
  <c r="CN23" i="23"/>
  <c r="CM23" i="23"/>
  <c r="CL23" i="23"/>
  <c r="CK23" i="23"/>
  <c r="CJ23" i="23"/>
  <c r="CI23" i="23"/>
  <c r="CH23" i="23"/>
  <c r="CG23" i="23"/>
  <c r="CG22" i="23"/>
  <c r="CR20" i="23"/>
  <c r="CQ20" i="23"/>
  <c r="CP20" i="23"/>
  <c r="CO20" i="23"/>
  <c r="CN20" i="23"/>
  <c r="CM20" i="23"/>
  <c r="CL20" i="23"/>
  <c r="CK20" i="23"/>
  <c r="CJ20" i="23"/>
  <c r="CI20" i="23"/>
  <c r="CH20" i="23"/>
  <c r="CG20" i="23"/>
  <c r="CI17" i="23"/>
  <c r="CE50" i="24"/>
  <c r="CD50" i="24"/>
  <c r="CC50" i="24"/>
  <c r="CB50" i="24"/>
  <c r="CA50" i="24"/>
  <c r="BZ50" i="24"/>
  <c r="BY50" i="24"/>
  <c r="BX50" i="24"/>
  <c r="BW50" i="24"/>
  <c r="BV50" i="24"/>
  <c r="BU50" i="24"/>
  <c r="BT50" i="24"/>
  <c r="CE49" i="24"/>
  <c r="CE51" i="24" s="1"/>
  <c r="CD49" i="24"/>
  <c r="CD51" i="24" s="1"/>
  <c r="CC49" i="24"/>
  <c r="CC51" i="24" s="1"/>
  <c r="CB49" i="24"/>
  <c r="CB51" i="24" s="1"/>
  <c r="CA49" i="24"/>
  <c r="CA51" i="24" s="1"/>
  <c r="BZ49" i="24"/>
  <c r="BZ51" i="24" s="1"/>
  <c r="BY49" i="24"/>
  <c r="BY51" i="24" s="1"/>
  <c r="BX49" i="24"/>
  <c r="BX51" i="24" s="1"/>
  <c r="BW49" i="24"/>
  <c r="BW51" i="24" s="1"/>
  <c r="BV49" i="24"/>
  <c r="BV51" i="24" s="1"/>
  <c r="BU49" i="24"/>
  <c r="BU51" i="24" s="1"/>
  <c r="BT49" i="24"/>
  <c r="BT51" i="24" s="1"/>
  <c r="CE47" i="24"/>
  <c r="CD47" i="24"/>
  <c r="CC47" i="24"/>
  <c r="CB47" i="24"/>
  <c r="CA47" i="24"/>
  <c r="BZ47" i="24"/>
  <c r="BY47" i="24"/>
  <c r="BX47" i="24"/>
  <c r="BW47" i="24"/>
  <c r="BV47" i="24"/>
  <c r="BU47" i="24"/>
  <c r="BT47" i="24"/>
  <c r="CE46" i="24"/>
  <c r="CD46" i="24"/>
  <c r="CC46" i="24"/>
  <c r="CC48" i="24" s="1"/>
  <c r="CB46" i="24"/>
  <c r="CA46" i="24"/>
  <c r="CA48" i="24" s="1"/>
  <c r="BZ46" i="24"/>
  <c r="BZ48" i="24" s="1"/>
  <c r="BY46" i="24"/>
  <c r="BY48" i="24" s="1"/>
  <c r="BX46" i="24"/>
  <c r="BX48" i="24" s="1"/>
  <c r="BW46" i="24"/>
  <c r="BW48" i="24" s="1"/>
  <c r="BV46" i="24"/>
  <c r="BU46" i="24"/>
  <c r="BU48" i="24" s="1"/>
  <c r="BT46" i="24"/>
  <c r="CE44" i="24"/>
  <c r="CD44" i="24"/>
  <c r="CC44" i="24"/>
  <c r="CB44" i="24"/>
  <c r="CA44" i="24"/>
  <c r="BZ44" i="24"/>
  <c r="BY44" i="24"/>
  <c r="BX44" i="24"/>
  <c r="BW44" i="24"/>
  <c r="BV44" i="24"/>
  <c r="BU44" i="24"/>
  <c r="BT44" i="24"/>
  <c r="CE43" i="24"/>
  <c r="CE45" i="24" s="1"/>
  <c r="CD43" i="24"/>
  <c r="CD45" i="24" s="1"/>
  <c r="CC43" i="24"/>
  <c r="CB43" i="24"/>
  <c r="CB45" i="24" s="1"/>
  <c r="CA43" i="24"/>
  <c r="CA45" i="24" s="1"/>
  <c r="BZ43" i="24"/>
  <c r="BY43" i="24"/>
  <c r="BY45" i="24" s="1"/>
  <c r="BX43" i="24"/>
  <c r="BX45" i="24" s="1"/>
  <c r="BW43" i="24"/>
  <c r="BW45" i="24" s="1"/>
  <c r="BV43" i="24"/>
  <c r="BU43" i="24"/>
  <c r="BU45" i="24" s="1"/>
  <c r="BT43" i="24"/>
  <c r="BT45" i="24" s="1"/>
  <c r="CE41" i="24"/>
  <c r="CD41" i="24"/>
  <c r="CC41" i="24"/>
  <c r="CB41" i="24"/>
  <c r="CA41" i="24"/>
  <c r="BZ41" i="24"/>
  <c r="BY41" i="24"/>
  <c r="BX41" i="24"/>
  <c r="BW41" i="24"/>
  <c r="BV41" i="24"/>
  <c r="BU41" i="24"/>
  <c r="BT41" i="24"/>
  <c r="CE40" i="24"/>
  <c r="CE42" i="24" s="1"/>
  <c r="CD40" i="24"/>
  <c r="CD42" i="24" s="1"/>
  <c r="CC40" i="24"/>
  <c r="CC42" i="24" s="1"/>
  <c r="CB40" i="24"/>
  <c r="CB42" i="24" s="1"/>
  <c r="CA40" i="24"/>
  <c r="CA42" i="24" s="1"/>
  <c r="BZ40" i="24"/>
  <c r="BY40" i="24"/>
  <c r="BY42" i="24" s="1"/>
  <c r="BX40" i="24"/>
  <c r="BX42" i="24" s="1"/>
  <c r="BW40" i="24"/>
  <c r="BW42" i="24" s="1"/>
  <c r="BV40" i="24"/>
  <c r="BU40" i="24"/>
  <c r="BU42" i="24" s="1"/>
  <c r="BT40" i="24"/>
  <c r="CE38" i="24"/>
  <c r="CD38" i="24"/>
  <c r="CC38" i="24"/>
  <c r="CB38" i="24"/>
  <c r="CA38" i="24"/>
  <c r="BZ38" i="24"/>
  <c r="BY38" i="24"/>
  <c r="BX38" i="24"/>
  <c r="BW38" i="24"/>
  <c r="BV38" i="24"/>
  <c r="BU38" i="24"/>
  <c r="BT38" i="24"/>
  <c r="CE37" i="24"/>
  <c r="CE39" i="24" s="1"/>
  <c r="CD37" i="24"/>
  <c r="CD39" i="24" s="1"/>
  <c r="CC37" i="24"/>
  <c r="CC39" i="24" s="1"/>
  <c r="CB37" i="24"/>
  <c r="CA37" i="24"/>
  <c r="CA39" i="24" s="1"/>
  <c r="BZ37" i="24"/>
  <c r="BY37" i="24"/>
  <c r="BY39" i="24" s="1"/>
  <c r="BX37" i="24"/>
  <c r="BX39" i="24" s="1"/>
  <c r="BW37" i="24"/>
  <c r="BW39" i="24" s="1"/>
  <c r="BV37" i="24"/>
  <c r="BU37" i="24"/>
  <c r="BU39" i="24" s="1"/>
  <c r="BT37" i="24"/>
  <c r="CE35" i="24"/>
  <c r="CD35" i="24"/>
  <c r="CC35" i="24"/>
  <c r="CB35" i="24"/>
  <c r="CA35" i="24"/>
  <c r="BZ35" i="24"/>
  <c r="BY35" i="24"/>
  <c r="BX35" i="24"/>
  <c r="BW35" i="24"/>
  <c r="BV35" i="24"/>
  <c r="BU35" i="24"/>
  <c r="BT35" i="24"/>
  <c r="CE34" i="24"/>
  <c r="CE36" i="24" s="1"/>
  <c r="CD34" i="24"/>
  <c r="CC34" i="24"/>
  <c r="CC36" i="24" s="1"/>
  <c r="CB34" i="24"/>
  <c r="CB36" i="24" s="1"/>
  <c r="CA34" i="24"/>
  <c r="CA36" i="24" s="1"/>
  <c r="BZ34" i="24"/>
  <c r="BZ36" i="24" s="1"/>
  <c r="BY34" i="24"/>
  <c r="BY36" i="24" s="1"/>
  <c r="BX34" i="24"/>
  <c r="BX36" i="24" s="1"/>
  <c r="BW34" i="24"/>
  <c r="BW36" i="24" s="1"/>
  <c r="BV34" i="24"/>
  <c r="BU34" i="24"/>
  <c r="BU36" i="24" s="1"/>
  <c r="BT34" i="24"/>
  <c r="CE29" i="24"/>
  <c r="CD29" i="24"/>
  <c r="CC29" i="24"/>
  <c r="CB29" i="24"/>
  <c r="CA29" i="24"/>
  <c r="BZ29" i="24"/>
  <c r="BY29" i="24"/>
  <c r="BX29" i="24"/>
  <c r="BW29" i="24"/>
  <c r="BV29" i="24"/>
  <c r="BU29" i="24"/>
  <c r="BT29" i="24"/>
  <c r="CE28" i="24"/>
  <c r="CE30" i="24" s="1"/>
  <c r="CD28" i="24"/>
  <c r="CD30" i="24" s="1"/>
  <c r="CC28" i="24"/>
  <c r="CC30" i="24" s="1"/>
  <c r="CB28" i="24"/>
  <c r="CB30" i="24" s="1"/>
  <c r="CA28" i="24"/>
  <c r="CA30" i="24" s="1"/>
  <c r="BZ28" i="24"/>
  <c r="BZ30" i="24" s="1"/>
  <c r="BY28" i="24"/>
  <c r="BY30" i="24" s="1"/>
  <c r="BX28" i="24"/>
  <c r="BX30" i="24" s="1"/>
  <c r="BW28" i="24"/>
  <c r="BW30" i="24" s="1"/>
  <c r="BV28" i="24"/>
  <c r="BV30" i="24" s="1"/>
  <c r="BU28" i="24"/>
  <c r="BU30" i="24" s="1"/>
  <c r="BT28" i="24"/>
  <c r="CE26" i="24"/>
  <c r="CD26" i="24"/>
  <c r="CC26" i="24"/>
  <c r="CB26" i="24"/>
  <c r="CA26" i="24"/>
  <c r="BZ26" i="24"/>
  <c r="BY26" i="24"/>
  <c r="BX26" i="24"/>
  <c r="BW26" i="24"/>
  <c r="BV26" i="24"/>
  <c r="BU26" i="24"/>
  <c r="BT26" i="24"/>
  <c r="CE25" i="24"/>
  <c r="CE27" i="24" s="1"/>
  <c r="CD25" i="24"/>
  <c r="CD27" i="24" s="1"/>
  <c r="CC25" i="24"/>
  <c r="CC27" i="24" s="1"/>
  <c r="CB25" i="24"/>
  <c r="CA25" i="24"/>
  <c r="CA27" i="24" s="1"/>
  <c r="BZ25" i="24"/>
  <c r="BY25" i="24"/>
  <c r="BY27" i="24" s="1"/>
  <c r="BX25" i="24"/>
  <c r="BX27" i="24" s="1"/>
  <c r="BW25" i="24"/>
  <c r="BW27" i="24" s="1"/>
  <c r="BV25" i="24"/>
  <c r="BV27" i="24" s="1"/>
  <c r="BU25" i="24"/>
  <c r="BU27" i="24" s="1"/>
  <c r="BT25" i="24"/>
  <c r="BT27" i="24" s="1"/>
  <c r="CE23" i="24"/>
  <c r="CD23" i="24"/>
  <c r="CC23" i="24"/>
  <c r="CB23" i="24"/>
  <c r="CA23" i="24"/>
  <c r="BZ23" i="24"/>
  <c r="BY23" i="24"/>
  <c r="BX23" i="24"/>
  <c r="BW23" i="24"/>
  <c r="BV23" i="24"/>
  <c r="BU23" i="24"/>
  <c r="BT23" i="24"/>
  <c r="CE22" i="24"/>
  <c r="CE24" i="24" s="1"/>
  <c r="CD22" i="24"/>
  <c r="CD24" i="24" s="1"/>
  <c r="CC22" i="24"/>
  <c r="CC24" i="24" s="1"/>
  <c r="CB22" i="24"/>
  <c r="CB24" i="24" s="1"/>
  <c r="CA22" i="24"/>
  <c r="CA24" i="24" s="1"/>
  <c r="BZ22" i="24"/>
  <c r="BZ24" i="24" s="1"/>
  <c r="BY22" i="24"/>
  <c r="BY24" i="24" s="1"/>
  <c r="BX22" i="24"/>
  <c r="BX24" i="24" s="1"/>
  <c r="BW22" i="24"/>
  <c r="BW24" i="24" s="1"/>
  <c r="BV22" i="24"/>
  <c r="BV24" i="24" s="1"/>
  <c r="BU22" i="24"/>
  <c r="BU24" i="24" s="1"/>
  <c r="BT22" i="24"/>
  <c r="BT24" i="24" s="1"/>
  <c r="CE20" i="24"/>
  <c r="CD20" i="24"/>
  <c r="CC20" i="24"/>
  <c r="CB20" i="24"/>
  <c r="CA20" i="24"/>
  <c r="BZ20" i="24"/>
  <c r="BY20" i="24"/>
  <c r="BX20" i="24"/>
  <c r="BW20" i="24"/>
  <c r="BV20" i="24"/>
  <c r="BU20" i="24"/>
  <c r="BT20" i="24"/>
  <c r="CE19" i="24"/>
  <c r="CE21" i="24" s="1"/>
  <c r="CD19" i="24"/>
  <c r="CD21" i="24" s="1"/>
  <c r="CC19" i="24"/>
  <c r="CC21" i="24" s="1"/>
  <c r="CB19" i="24"/>
  <c r="CB21" i="24" s="1"/>
  <c r="CA19" i="24"/>
  <c r="BZ19" i="24"/>
  <c r="BZ21" i="24" s="1"/>
  <c r="BY19" i="24"/>
  <c r="BY21" i="24" s="1"/>
  <c r="BX19" i="24"/>
  <c r="BX21" i="24" s="1"/>
  <c r="BW19" i="24"/>
  <c r="BW21" i="24" s="1"/>
  <c r="BV19" i="24"/>
  <c r="BU19" i="24"/>
  <c r="BU21" i="24" s="1"/>
  <c r="BT19" i="24"/>
  <c r="BT21" i="24" s="1"/>
  <c r="CE17" i="24"/>
  <c r="CD17" i="24"/>
  <c r="CC17" i="24"/>
  <c r="CB17" i="24"/>
  <c r="CA17" i="24"/>
  <c r="BZ17" i="24"/>
  <c r="BY17" i="24"/>
  <c r="BX17" i="24"/>
  <c r="BW17" i="24"/>
  <c r="BV17" i="24"/>
  <c r="BU17" i="24"/>
  <c r="BT17" i="24"/>
  <c r="CE16" i="24"/>
  <c r="CE18" i="24" s="1"/>
  <c r="CD16" i="24"/>
  <c r="CD18" i="24" s="1"/>
  <c r="CC16" i="24"/>
  <c r="CC18" i="24" s="1"/>
  <c r="CB16" i="24"/>
  <c r="CB18" i="24" s="1"/>
  <c r="CA16" i="24"/>
  <c r="CA18" i="24" s="1"/>
  <c r="BZ16" i="24"/>
  <c r="BZ18" i="24" s="1"/>
  <c r="BY16" i="24"/>
  <c r="BY18" i="24" s="1"/>
  <c r="BW16" i="24"/>
  <c r="BV16" i="24"/>
  <c r="BU16" i="24"/>
  <c r="BT16" i="24"/>
  <c r="CE14" i="24"/>
  <c r="CD14" i="24"/>
  <c r="CC14" i="24"/>
  <c r="CB14" i="24"/>
  <c r="CA14" i="24"/>
  <c r="BZ14" i="24"/>
  <c r="BY14" i="24"/>
  <c r="BX14" i="24"/>
  <c r="BW14" i="24"/>
  <c r="BV14" i="24"/>
  <c r="BU14" i="24"/>
  <c r="BT14" i="24"/>
  <c r="CE13" i="24"/>
  <c r="CE15" i="24" s="1"/>
  <c r="CD13" i="24"/>
  <c r="CD15" i="24" s="1"/>
  <c r="CC13" i="24"/>
  <c r="CC15" i="24" s="1"/>
  <c r="CB13" i="24"/>
  <c r="CB15" i="24" s="1"/>
  <c r="CA13" i="24"/>
  <c r="CA15" i="24" s="1"/>
  <c r="BZ13" i="24"/>
  <c r="BZ15" i="24" s="1"/>
  <c r="BY13" i="24"/>
  <c r="BX13" i="24"/>
  <c r="BX15" i="24" s="1"/>
  <c r="BW13" i="24"/>
  <c r="BW15" i="24" s="1"/>
  <c r="BV13" i="24"/>
  <c r="BV15" i="24" s="1"/>
  <c r="BU13" i="24"/>
  <c r="BU15" i="24" s="1"/>
  <c r="BT13" i="24"/>
  <c r="BT15" i="24" s="1"/>
  <c r="AU21" i="23"/>
  <c r="CE59" i="23"/>
  <c r="CD59" i="23"/>
  <c r="CC59" i="23"/>
  <c r="CB59" i="23"/>
  <c r="CA59" i="23"/>
  <c r="BZ59" i="23"/>
  <c r="CE58" i="23"/>
  <c r="CD58" i="23"/>
  <c r="CC58" i="23"/>
  <c r="CB58" i="23"/>
  <c r="CA58" i="23"/>
  <c r="BZ58" i="23"/>
  <c r="CE50" i="23"/>
  <c r="CD50" i="23"/>
  <c r="CC50" i="23"/>
  <c r="CB50" i="23"/>
  <c r="CA50" i="23"/>
  <c r="BZ50" i="23"/>
  <c r="BY50" i="23"/>
  <c r="BX50" i="23"/>
  <c r="BW50" i="23"/>
  <c r="BV50" i="23"/>
  <c r="BU50" i="23"/>
  <c r="BT50" i="23"/>
  <c r="CE49" i="23"/>
  <c r="CD49" i="23"/>
  <c r="CD51" i="23" s="1"/>
  <c r="CC49" i="23"/>
  <c r="CC51" i="23" s="1"/>
  <c r="CB49" i="23"/>
  <c r="CA49" i="23"/>
  <c r="BZ49" i="23"/>
  <c r="BY49" i="23"/>
  <c r="BY51" i="23" s="1"/>
  <c r="BX49" i="23"/>
  <c r="BX51" i="23" s="1"/>
  <c r="BW49" i="23"/>
  <c r="BW51" i="23" s="1"/>
  <c r="BV49" i="23"/>
  <c r="BV51" i="23" s="1"/>
  <c r="BU49" i="23"/>
  <c r="BU51" i="23" s="1"/>
  <c r="BT49" i="23"/>
  <c r="BT51" i="23" s="1"/>
  <c r="CE47" i="23"/>
  <c r="CD47" i="23"/>
  <c r="CC47" i="23"/>
  <c r="CB47" i="23"/>
  <c r="CA47" i="23"/>
  <c r="BZ47" i="23"/>
  <c r="BY47" i="23"/>
  <c r="BX47" i="23"/>
  <c r="BW47" i="23"/>
  <c r="BV47" i="23"/>
  <c r="BU47" i="23"/>
  <c r="BT47" i="23"/>
  <c r="CE46" i="23"/>
  <c r="CE48" i="23" s="1"/>
  <c r="CD46" i="23"/>
  <c r="CD48" i="23" s="1"/>
  <c r="CC46" i="23"/>
  <c r="CC48" i="23" s="1"/>
  <c r="CB46" i="23"/>
  <c r="CB48" i="23" s="1"/>
  <c r="CA46" i="23"/>
  <c r="CA48" i="23" s="1"/>
  <c r="BZ46" i="23"/>
  <c r="BZ48" i="23" s="1"/>
  <c r="BY46" i="23"/>
  <c r="BY48" i="23" s="1"/>
  <c r="BX46" i="23"/>
  <c r="BX48" i="23" s="1"/>
  <c r="BW46" i="23"/>
  <c r="BW48" i="23" s="1"/>
  <c r="BV46" i="23"/>
  <c r="BV48" i="23" s="1"/>
  <c r="BU46" i="23"/>
  <c r="BU48" i="23" s="1"/>
  <c r="BT46" i="23"/>
  <c r="BT48" i="23" s="1"/>
  <c r="CE44" i="23"/>
  <c r="CD44" i="23"/>
  <c r="CC44" i="23"/>
  <c r="CB44" i="23"/>
  <c r="CA44" i="23"/>
  <c r="BZ44" i="23"/>
  <c r="BY44" i="23"/>
  <c r="BX44" i="23"/>
  <c r="BW44" i="23"/>
  <c r="BV44" i="23"/>
  <c r="BU44" i="23"/>
  <c r="BT44" i="23"/>
  <c r="CE43" i="23"/>
  <c r="CE45" i="23" s="1"/>
  <c r="CD43" i="23"/>
  <c r="CD45" i="23" s="1"/>
  <c r="CC43" i="23"/>
  <c r="CC45" i="23" s="1"/>
  <c r="CB43" i="23"/>
  <c r="CA43" i="23"/>
  <c r="CA45" i="23" s="1"/>
  <c r="BZ43" i="23"/>
  <c r="BZ45" i="23" s="1"/>
  <c r="BY43" i="23"/>
  <c r="BY45" i="23" s="1"/>
  <c r="BX43" i="23"/>
  <c r="BX45" i="23" s="1"/>
  <c r="BW43" i="23"/>
  <c r="BW45" i="23" s="1"/>
  <c r="BV43" i="23"/>
  <c r="BV45" i="23" s="1"/>
  <c r="BU43" i="23"/>
  <c r="BU45" i="23" s="1"/>
  <c r="BT43" i="23"/>
  <c r="BT45" i="23" s="1"/>
  <c r="CE41" i="23"/>
  <c r="CD41" i="23"/>
  <c r="CC41" i="23"/>
  <c r="CB41" i="23"/>
  <c r="CA41" i="23"/>
  <c r="BZ41" i="23"/>
  <c r="BY41" i="23"/>
  <c r="BX41" i="23"/>
  <c r="BW41" i="23"/>
  <c r="BV41" i="23"/>
  <c r="BU41" i="23"/>
  <c r="BT41" i="23"/>
  <c r="CE40" i="23"/>
  <c r="CE42" i="23" s="1"/>
  <c r="CD40" i="23"/>
  <c r="CC40" i="23"/>
  <c r="CC42" i="23" s="1"/>
  <c r="CB40" i="23"/>
  <c r="CB42" i="23" s="1"/>
  <c r="CA40" i="23"/>
  <c r="BZ40" i="23"/>
  <c r="BY40" i="23"/>
  <c r="BY42" i="23" s="1"/>
  <c r="BX40" i="23"/>
  <c r="BX42" i="23" s="1"/>
  <c r="BW40" i="23"/>
  <c r="BW42" i="23" s="1"/>
  <c r="BV40" i="23"/>
  <c r="BU40" i="23"/>
  <c r="BU42" i="23" s="1"/>
  <c r="BT40" i="23"/>
  <c r="BT42" i="23" s="1"/>
  <c r="CE37" i="23"/>
  <c r="CD37" i="23"/>
  <c r="CC37" i="23"/>
  <c r="CB37" i="23"/>
  <c r="CA37" i="23"/>
  <c r="BZ37" i="23"/>
  <c r="BY37" i="23"/>
  <c r="BX37" i="23"/>
  <c r="BW37" i="23"/>
  <c r="BV37" i="23"/>
  <c r="BU37" i="23"/>
  <c r="BT37" i="23"/>
  <c r="CE34" i="23"/>
  <c r="CD34" i="23"/>
  <c r="CC34" i="23"/>
  <c r="CB34" i="23"/>
  <c r="CA34" i="23"/>
  <c r="BZ34" i="23"/>
  <c r="BY34" i="23"/>
  <c r="BX34" i="23"/>
  <c r="BW34" i="23"/>
  <c r="BV34" i="23"/>
  <c r="BU34" i="23"/>
  <c r="BT34" i="23"/>
  <c r="CE29" i="23"/>
  <c r="CD29" i="23"/>
  <c r="CC29" i="23"/>
  <c r="CB29" i="23"/>
  <c r="CA29" i="23"/>
  <c r="BZ29" i="23"/>
  <c r="BY29" i="23"/>
  <c r="BX29" i="23"/>
  <c r="BW29" i="23"/>
  <c r="BV29" i="23"/>
  <c r="BU29" i="23"/>
  <c r="BT29" i="23"/>
  <c r="CE28" i="23"/>
  <c r="CE30" i="23" s="1"/>
  <c r="CD28" i="23"/>
  <c r="CD30" i="23" s="1"/>
  <c r="CC28" i="23"/>
  <c r="CC30" i="23" s="1"/>
  <c r="CB28" i="23"/>
  <c r="CB30" i="23" s="1"/>
  <c r="CA28" i="23"/>
  <c r="CA30" i="23" s="1"/>
  <c r="BZ28" i="23"/>
  <c r="BZ30" i="23" s="1"/>
  <c r="BY28" i="23"/>
  <c r="BY30" i="23" s="1"/>
  <c r="BX28" i="23"/>
  <c r="BX30" i="23" s="1"/>
  <c r="BW28" i="23"/>
  <c r="BW30" i="23" s="1"/>
  <c r="BV28" i="23"/>
  <c r="BV30" i="23" s="1"/>
  <c r="BU28" i="23"/>
  <c r="BU30" i="23" s="1"/>
  <c r="BT28" i="23"/>
  <c r="BT30" i="23" s="1"/>
  <c r="CE26" i="23"/>
  <c r="CD26" i="23"/>
  <c r="CC26" i="23"/>
  <c r="CB26" i="23"/>
  <c r="CA26" i="23"/>
  <c r="BZ26" i="23"/>
  <c r="BY26" i="23"/>
  <c r="BX26" i="23"/>
  <c r="BW26" i="23"/>
  <c r="BV26" i="23"/>
  <c r="BU26" i="23"/>
  <c r="BT26" i="23"/>
  <c r="CE25" i="23"/>
  <c r="CD25" i="23"/>
  <c r="CC25" i="23"/>
  <c r="CC27" i="23" s="1"/>
  <c r="CB25" i="23"/>
  <c r="CB27" i="23" s="1"/>
  <c r="CA25" i="23"/>
  <c r="CA27" i="23" s="1"/>
  <c r="BZ25" i="23"/>
  <c r="BY25" i="23"/>
  <c r="BY27" i="23" s="1"/>
  <c r="BX25" i="23"/>
  <c r="BX27" i="23" s="1"/>
  <c r="BW25" i="23"/>
  <c r="BW27" i="23" s="1"/>
  <c r="BV25" i="23"/>
  <c r="BV27" i="23" s="1"/>
  <c r="BU25" i="23"/>
  <c r="BU27" i="23" s="1"/>
  <c r="BT25" i="23"/>
  <c r="BT27" i="23" s="1"/>
  <c r="CE23" i="23"/>
  <c r="CD23" i="23"/>
  <c r="CC23" i="23"/>
  <c r="CB23" i="23"/>
  <c r="CA23" i="23"/>
  <c r="BZ23" i="23"/>
  <c r="BY23" i="23"/>
  <c r="BX23" i="23"/>
  <c r="BW23" i="23"/>
  <c r="BV23" i="23"/>
  <c r="BU23" i="23"/>
  <c r="BT23" i="23"/>
  <c r="CE22" i="23"/>
  <c r="CE24" i="23" s="1"/>
  <c r="CD22" i="23"/>
  <c r="CD24" i="23" s="1"/>
  <c r="CC22" i="23"/>
  <c r="CC24" i="23" s="1"/>
  <c r="CB22" i="23"/>
  <c r="CB24" i="23" s="1"/>
  <c r="CA22" i="23"/>
  <c r="CA24" i="23" s="1"/>
  <c r="BZ22" i="23"/>
  <c r="BZ24" i="23" s="1"/>
  <c r="BY22" i="23"/>
  <c r="BY24" i="23" s="1"/>
  <c r="BX22" i="23"/>
  <c r="BX24" i="23" s="1"/>
  <c r="BW22" i="23"/>
  <c r="BW24" i="23" s="1"/>
  <c r="BV22" i="23"/>
  <c r="BV24" i="23" s="1"/>
  <c r="BU22" i="23"/>
  <c r="BU24" i="23" s="1"/>
  <c r="BT22" i="23"/>
  <c r="BT24" i="23" s="1"/>
  <c r="CE20" i="23"/>
  <c r="CD20" i="23"/>
  <c r="CC20" i="23"/>
  <c r="CB20" i="23"/>
  <c r="CA20" i="23"/>
  <c r="BZ20" i="23"/>
  <c r="BY20" i="23"/>
  <c r="BX20" i="23"/>
  <c r="BW20" i="23"/>
  <c r="BV20" i="23"/>
  <c r="BU20" i="23"/>
  <c r="BT20" i="23"/>
  <c r="CE19" i="23"/>
  <c r="CE21" i="23" s="1"/>
  <c r="CD19" i="23"/>
  <c r="CC19" i="23"/>
  <c r="CC21" i="23" s="1"/>
  <c r="CB19" i="23"/>
  <c r="CA19" i="23"/>
  <c r="CA21" i="23" s="1"/>
  <c r="BZ19" i="23"/>
  <c r="BZ21" i="23" s="1"/>
  <c r="BY19" i="23"/>
  <c r="BY21" i="23" s="1"/>
  <c r="BX19" i="23"/>
  <c r="BX21" i="23" s="1"/>
  <c r="BW19" i="23"/>
  <c r="BW21" i="23" s="1"/>
  <c r="BV19" i="23"/>
  <c r="BV21" i="23" s="1"/>
  <c r="BU19" i="23"/>
  <c r="BU21" i="23" s="1"/>
  <c r="BT19" i="23"/>
  <c r="CE17" i="23"/>
  <c r="CD17" i="23"/>
  <c r="CC17" i="23"/>
  <c r="CB17" i="23"/>
  <c r="CA17" i="23"/>
  <c r="BZ17" i="23"/>
  <c r="BY17" i="23"/>
  <c r="BX17" i="23"/>
  <c r="BW17" i="23"/>
  <c r="BV17" i="23"/>
  <c r="BU17" i="23"/>
  <c r="BT17" i="23"/>
  <c r="CE14" i="23"/>
  <c r="CD14" i="23"/>
  <c r="CC14" i="23"/>
  <c r="CB14" i="23"/>
  <c r="CA14" i="23"/>
  <c r="BZ14" i="23"/>
  <c r="BY14" i="23"/>
  <c r="BX14" i="23"/>
  <c r="BW14" i="23"/>
  <c r="BV14" i="23"/>
  <c r="BU14" i="23"/>
  <c r="BT14" i="23"/>
  <c r="CE13" i="23"/>
  <c r="CD13" i="23"/>
  <c r="CD15" i="23" s="1"/>
  <c r="CC13" i="23"/>
  <c r="CC15" i="23" s="1"/>
  <c r="CB13" i="23"/>
  <c r="CB15" i="23" s="1"/>
  <c r="CA13" i="23"/>
  <c r="CA15" i="23" s="1"/>
  <c r="BZ13" i="23"/>
  <c r="BZ15" i="23" s="1"/>
  <c r="BY13" i="23"/>
  <c r="BY15" i="23" s="1"/>
  <c r="BX13" i="23"/>
  <c r="BX15" i="23" s="1"/>
  <c r="BW13" i="23"/>
  <c r="BW15" i="23" s="1"/>
  <c r="BV13" i="23"/>
  <c r="BV15" i="23" s="1"/>
  <c r="BU13" i="23"/>
  <c r="BU15" i="23" s="1"/>
  <c r="BT13" i="23"/>
  <c r="BT15" i="23" s="1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Q49" i="24"/>
  <c r="AQ51" i="24" s="1"/>
  <c r="AP49" i="24"/>
  <c r="AP51" i="24" s="1"/>
  <c r="AO49" i="24"/>
  <c r="AO51" i="24" s="1"/>
  <c r="AN49" i="24"/>
  <c r="AN51" i="24" s="1"/>
  <c r="AM49" i="24"/>
  <c r="AM51" i="24" s="1"/>
  <c r="AL49" i="24"/>
  <c r="AL51" i="24" s="1"/>
  <c r="AH49" i="24"/>
  <c r="AG49" i="24"/>
  <c r="AF49" i="24"/>
  <c r="AQ47" i="24"/>
  <c r="AP47" i="24"/>
  <c r="AO47" i="24"/>
  <c r="AN47" i="24"/>
  <c r="AM47" i="24"/>
  <c r="AL47" i="24"/>
  <c r="AK47" i="24"/>
  <c r="AI47" i="24"/>
  <c r="AH47" i="24"/>
  <c r="AG47" i="24"/>
  <c r="AF47" i="24"/>
  <c r="AQ46" i="24"/>
  <c r="AP46" i="24"/>
  <c r="AO46" i="24"/>
  <c r="AN46" i="24"/>
  <c r="AM46" i="24"/>
  <c r="AL46" i="24"/>
  <c r="AH46" i="24"/>
  <c r="AG46" i="24"/>
  <c r="AF46" i="24"/>
  <c r="AQ44" i="24"/>
  <c r="AP44" i="24"/>
  <c r="AO44" i="24"/>
  <c r="AN44" i="24"/>
  <c r="AM44" i="24"/>
  <c r="AL44" i="24"/>
  <c r="AK44" i="24"/>
  <c r="AI44" i="24"/>
  <c r="AH44" i="24"/>
  <c r="AG44" i="24"/>
  <c r="AF44" i="24"/>
  <c r="AQ43" i="24"/>
  <c r="AP43" i="24"/>
  <c r="AO43" i="24"/>
  <c r="AN43" i="24"/>
  <c r="AM43" i="24"/>
  <c r="AL43" i="24"/>
  <c r="AH43" i="24"/>
  <c r="AG43" i="24"/>
  <c r="AF43" i="24"/>
  <c r="AQ41" i="24"/>
  <c r="AP41" i="24"/>
  <c r="AO41" i="24"/>
  <c r="AN41" i="24"/>
  <c r="AM41" i="24"/>
  <c r="AL41" i="24"/>
  <c r="AK41" i="24"/>
  <c r="AI41" i="24"/>
  <c r="AH41" i="24"/>
  <c r="AG41" i="24"/>
  <c r="AF41" i="24"/>
  <c r="AQ40" i="24"/>
  <c r="AP40" i="24"/>
  <c r="AO40" i="24"/>
  <c r="AN40" i="24"/>
  <c r="AM40" i="24"/>
  <c r="AL40" i="24"/>
  <c r="AH40" i="24"/>
  <c r="AG40" i="24"/>
  <c r="AF40" i="24"/>
  <c r="AQ38" i="24"/>
  <c r="AP38" i="24"/>
  <c r="AO38" i="24"/>
  <c r="AN38" i="24"/>
  <c r="AM38" i="24"/>
  <c r="AL38" i="24"/>
  <c r="AK38" i="24"/>
  <c r="AI38" i="24"/>
  <c r="AH38" i="24"/>
  <c r="AG38" i="24"/>
  <c r="AF38" i="24"/>
  <c r="AQ37" i="24"/>
  <c r="AP37" i="24"/>
  <c r="AO37" i="24"/>
  <c r="AN37" i="24"/>
  <c r="AM37" i="24"/>
  <c r="AL37" i="24"/>
  <c r="AH37" i="24"/>
  <c r="AG37" i="24"/>
  <c r="AF37" i="24"/>
  <c r="AQ35" i="24"/>
  <c r="AP35" i="24"/>
  <c r="AO35" i="24"/>
  <c r="AN35" i="24"/>
  <c r="AM35" i="24"/>
  <c r="AL35" i="24"/>
  <c r="AK35" i="24"/>
  <c r="AI35" i="24"/>
  <c r="AH35" i="24"/>
  <c r="AG35" i="24"/>
  <c r="AF35" i="24"/>
  <c r="AQ34" i="24"/>
  <c r="AP34" i="24"/>
  <c r="AO34" i="24"/>
  <c r="AN34" i="24"/>
  <c r="AM34" i="24"/>
  <c r="AL34" i="24"/>
  <c r="AH34" i="24"/>
  <c r="AG34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Q28" i="24"/>
  <c r="AQ30" i="24" s="1"/>
  <c r="AP28" i="24"/>
  <c r="AP30" i="24" s="1"/>
  <c r="AO28" i="24"/>
  <c r="AO30" i="24" s="1"/>
  <c r="AN28" i="24"/>
  <c r="AN30" i="24" s="1"/>
  <c r="AM28" i="24"/>
  <c r="AM30" i="24" s="1"/>
  <c r="AL28" i="24"/>
  <c r="AL30" i="24" s="1"/>
  <c r="AH28" i="24"/>
  <c r="AG28" i="24"/>
  <c r="AF28" i="24"/>
  <c r="AQ26" i="24"/>
  <c r="AP26" i="24"/>
  <c r="AO26" i="24"/>
  <c r="AN26" i="24"/>
  <c r="AM26" i="24"/>
  <c r="AL26" i="24"/>
  <c r="AK26" i="24"/>
  <c r="AI26" i="24"/>
  <c r="AH26" i="24"/>
  <c r="AG26" i="24"/>
  <c r="AF26" i="24"/>
  <c r="AQ25" i="24"/>
  <c r="AP25" i="24"/>
  <c r="AO25" i="24"/>
  <c r="AN25" i="24"/>
  <c r="AM25" i="24"/>
  <c r="AL25" i="24"/>
  <c r="AH25" i="24"/>
  <c r="AG25" i="24"/>
  <c r="AF25" i="24"/>
  <c r="AQ23" i="24"/>
  <c r="AP23" i="24"/>
  <c r="AO23" i="24"/>
  <c r="AN23" i="24"/>
  <c r="AM23" i="24"/>
  <c r="AL23" i="24"/>
  <c r="AK23" i="24"/>
  <c r="AI23" i="24"/>
  <c r="AH23" i="24"/>
  <c r="AG23" i="24"/>
  <c r="AF23" i="24"/>
  <c r="AQ22" i="24"/>
  <c r="AP22" i="24"/>
  <c r="AO22" i="24"/>
  <c r="AN22" i="24"/>
  <c r="AM22" i="24"/>
  <c r="AL22" i="24"/>
  <c r="AH22" i="24"/>
  <c r="AG22" i="24"/>
  <c r="AF22" i="24"/>
  <c r="AQ20" i="24"/>
  <c r="AP20" i="24"/>
  <c r="AO20" i="24"/>
  <c r="AN20" i="24"/>
  <c r="AM20" i="24"/>
  <c r="AL20" i="24"/>
  <c r="AK20" i="24"/>
  <c r="AI20" i="24"/>
  <c r="AH20" i="24"/>
  <c r="AG20" i="24"/>
  <c r="AF20" i="24"/>
  <c r="AQ19" i="24"/>
  <c r="AP19" i="24"/>
  <c r="AO19" i="24"/>
  <c r="AN19" i="24"/>
  <c r="AM19" i="24"/>
  <c r="AL19" i="24"/>
  <c r="AH19" i="24"/>
  <c r="AG19" i="24"/>
  <c r="AF19" i="24"/>
  <c r="AQ17" i="24"/>
  <c r="AP17" i="24"/>
  <c r="AO17" i="24"/>
  <c r="AN17" i="24"/>
  <c r="AM17" i="24"/>
  <c r="AL17" i="24"/>
  <c r="AK17" i="24"/>
  <c r="AI17" i="24"/>
  <c r="AH17" i="24"/>
  <c r="AG17" i="24"/>
  <c r="AF17" i="24"/>
  <c r="AQ16" i="24"/>
  <c r="AP16" i="24"/>
  <c r="AO16" i="24"/>
  <c r="AN16" i="24"/>
  <c r="AM16" i="24"/>
  <c r="AL16" i="24"/>
  <c r="AH16" i="24"/>
  <c r="AG16" i="24"/>
  <c r="AF16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Q13" i="24"/>
  <c r="AP13" i="24"/>
  <c r="AP15" i="24" s="1"/>
  <c r="AO13" i="24"/>
  <c r="AO15" i="24" s="1"/>
  <c r="AN13" i="24"/>
  <c r="AN15" i="24" s="1"/>
  <c r="AM13" i="24"/>
  <c r="AM15" i="24" s="1"/>
  <c r="AL13" i="24"/>
  <c r="AL15" i="24" s="1"/>
  <c r="AH13" i="24"/>
  <c r="AG13" i="24"/>
  <c r="AF13" i="24"/>
  <c r="AU39" i="23"/>
  <c r="AT39" i="23"/>
  <c r="AH14" i="23"/>
  <c r="AQ59" i="23"/>
  <c r="AP59" i="23"/>
  <c r="AO59" i="23"/>
  <c r="AN59" i="23"/>
  <c r="AM59" i="23"/>
  <c r="AL59" i="23"/>
  <c r="AQ56" i="23"/>
  <c r="AP56" i="23"/>
  <c r="AO56" i="23"/>
  <c r="AQ50" i="23"/>
  <c r="AP50" i="23"/>
  <c r="AO50" i="23"/>
  <c r="AN50" i="23"/>
  <c r="AM50" i="23"/>
  <c r="AL50" i="23"/>
  <c r="AH50" i="23"/>
  <c r="AG50" i="23"/>
  <c r="AF50" i="23"/>
  <c r="AQ47" i="23"/>
  <c r="AP47" i="23"/>
  <c r="AO47" i="23"/>
  <c r="AN47" i="23"/>
  <c r="AM47" i="23"/>
  <c r="AL47" i="23"/>
  <c r="AK47" i="23"/>
  <c r="AJ47" i="23"/>
  <c r="AH47" i="23"/>
  <c r="AG47" i="23"/>
  <c r="AF47" i="23"/>
  <c r="AQ44" i="23"/>
  <c r="AP44" i="23"/>
  <c r="AO44" i="23"/>
  <c r="AN44" i="23"/>
  <c r="AM44" i="23"/>
  <c r="AL44" i="23"/>
  <c r="AK44" i="23"/>
  <c r="AJ44" i="23"/>
  <c r="AH44" i="23"/>
  <c r="AG44" i="23"/>
  <c r="AF44" i="23"/>
  <c r="AQ41" i="23"/>
  <c r="AP41" i="23"/>
  <c r="AO41" i="23"/>
  <c r="AN41" i="23"/>
  <c r="AM41" i="23"/>
  <c r="AL41" i="23"/>
  <c r="AK41" i="23"/>
  <c r="AJ41" i="23"/>
  <c r="AH41" i="23"/>
  <c r="AG41" i="23"/>
  <c r="AF41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Q35" i="23"/>
  <c r="AP35" i="23"/>
  <c r="AO35" i="23"/>
  <c r="AN35" i="23"/>
  <c r="AM35" i="23"/>
  <c r="AL35" i="23"/>
  <c r="AK35" i="23"/>
  <c r="AJ35" i="23"/>
  <c r="AH35" i="23"/>
  <c r="AG35" i="23"/>
  <c r="AF35" i="23"/>
  <c r="AQ29" i="23"/>
  <c r="AP29" i="23"/>
  <c r="AO29" i="23"/>
  <c r="AN29" i="23"/>
  <c r="AM29" i="23"/>
  <c r="AL29" i="23"/>
  <c r="AK29" i="23"/>
  <c r="AJ29" i="23"/>
  <c r="AH29" i="23"/>
  <c r="AG29" i="23"/>
  <c r="AF29" i="23"/>
  <c r="AQ26" i="23"/>
  <c r="AP26" i="23"/>
  <c r="AO26" i="23"/>
  <c r="AN26" i="23"/>
  <c r="AM26" i="23"/>
  <c r="AL26" i="23"/>
  <c r="AK26" i="23"/>
  <c r="AH26" i="23"/>
  <c r="AG26" i="23"/>
  <c r="AF26" i="23"/>
  <c r="AQ23" i="23"/>
  <c r="AP23" i="23"/>
  <c r="AO23" i="23"/>
  <c r="AN23" i="23"/>
  <c r="AM23" i="23"/>
  <c r="AL23" i="23"/>
  <c r="AK23" i="23"/>
  <c r="AH23" i="23"/>
  <c r="AG23" i="23"/>
  <c r="AF23" i="23"/>
  <c r="AQ20" i="23"/>
  <c r="AP20" i="23"/>
  <c r="AO20" i="23"/>
  <c r="AN20" i="23"/>
  <c r="AM20" i="23"/>
  <c r="AL20" i="23"/>
  <c r="AK20" i="23"/>
  <c r="AH20" i="23"/>
  <c r="AG20" i="23"/>
  <c r="AF20" i="23"/>
  <c r="AQ17" i="23"/>
  <c r="AP17" i="23"/>
  <c r="AO17" i="23"/>
  <c r="AN17" i="23"/>
  <c r="AM17" i="23"/>
  <c r="AL17" i="23"/>
  <c r="AH17" i="23"/>
  <c r="AG17" i="23"/>
  <c r="AF17" i="23"/>
  <c r="AQ14" i="23"/>
  <c r="AP14" i="23"/>
  <c r="AO14" i="23"/>
  <c r="AN14" i="23"/>
  <c r="AM14" i="23"/>
  <c r="AL14" i="23"/>
  <c r="AK14" i="23"/>
  <c r="AJ14" i="23"/>
  <c r="AG14" i="23"/>
  <c r="AF14" i="23"/>
  <c r="CG55" i="23"/>
  <c r="CG58" i="23"/>
  <c r="BT55" i="23"/>
  <c r="BT58" i="23"/>
  <c r="BY58" i="23"/>
  <c r="BX58" i="23"/>
  <c r="BW58" i="23"/>
  <c r="BV58" i="23"/>
  <c r="BU58" i="23"/>
  <c r="CE57" i="23"/>
  <c r="CD57" i="23"/>
  <c r="CC57" i="23"/>
  <c r="CB57" i="23"/>
  <c r="CA57" i="23"/>
  <c r="BZ57" i="23"/>
  <c r="BY57" i="23"/>
  <c r="BX57" i="23"/>
  <c r="BW57" i="23"/>
  <c r="BV57" i="23"/>
  <c r="CE56" i="23"/>
  <c r="CD56" i="23"/>
  <c r="CC56" i="23"/>
  <c r="CB56" i="23"/>
  <c r="CA56" i="23"/>
  <c r="BZ56" i="23"/>
  <c r="BY56" i="23"/>
  <c r="BX56" i="23"/>
  <c r="BW56" i="23"/>
  <c r="BV56" i="23"/>
  <c r="BU56" i="23"/>
  <c r="AQ58" i="23"/>
  <c r="AP58" i="23"/>
  <c r="AO58" i="23"/>
  <c r="AN58" i="23"/>
  <c r="AM58" i="23"/>
  <c r="AL58" i="23"/>
  <c r="AG58" i="23"/>
  <c r="AF58" i="23"/>
  <c r="AQ55" i="23"/>
  <c r="AP55" i="23"/>
  <c r="AO55" i="23"/>
  <c r="AN55" i="23"/>
  <c r="AM55" i="23"/>
  <c r="AL55" i="23"/>
  <c r="AK55" i="23"/>
  <c r="AH55" i="23"/>
  <c r="AF55" i="23"/>
  <c r="AQ49" i="23"/>
  <c r="AP49" i="23"/>
  <c r="AO49" i="23"/>
  <c r="AN49" i="23"/>
  <c r="AM49" i="23"/>
  <c r="AL49" i="23"/>
  <c r="AH49" i="23"/>
  <c r="AG49" i="23"/>
  <c r="AF49" i="23"/>
  <c r="AQ46" i="23"/>
  <c r="AP46" i="23"/>
  <c r="AM46" i="23"/>
  <c r="AL46" i="23"/>
  <c r="AH46" i="23"/>
  <c r="AG46" i="23"/>
  <c r="AF46" i="23"/>
  <c r="AQ43" i="23"/>
  <c r="AP43" i="23"/>
  <c r="AO43" i="23"/>
  <c r="AM43" i="23"/>
  <c r="AL43" i="23"/>
  <c r="AH43" i="23"/>
  <c r="AG43" i="23"/>
  <c r="AF43" i="23"/>
  <c r="AQ40" i="23"/>
  <c r="AP40" i="23"/>
  <c r="AM40" i="23"/>
  <c r="AL40" i="23"/>
  <c r="AH40" i="23"/>
  <c r="AG40" i="23"/>
  <c r="AF40" i="23"/>
  <c r="AQ37" i="23"/>
  <c r="AP37" i="23"/>
  <c r="AO37" i="23"/>
  <c r="AM37" i="23"/>
  <c r="AL37" i="23"/>
  <c r="AH37" i="23"/>
  <c r="AG37" i="23"/>
  <c r="AF37" i="23"/>
  <c r="AQ34" i="23"/>
  <c r="AP34" i="23"/>
  <c r="AM34" i="23"/>
  <c r="AL34" i="23"/>
  <c r="AH34" i="23"/>
  <c r="AG34" i="23"/>
  <c r="AF34" i="23"/>
  <c r="AQ28" i="23"/>
  <c r="AP28" i="23"/>
  <c r="AO28" i="23"/>
  <c r="AN28" i="23"/>
  <c r="AM28" i="23"/>
  <c r="AL28" i="23"/>
  <c r="AH28" i="23"/>
  <c r="AG28" i="23"/>
  <c r="AF28" i="23"/>
  <c r="AQ25" i="23"/>
  <c r="AP25" i="23"/>
  <c r="AO25" i="23"/>
  <c r="AN25" i="23"/>
  <c r="AM25" i="23"/>
  <c r="AL25" i="23"/>
  <c r="AH25" i="23"/>
  <c r="AG25" i="23"/>
  <c r="AF25" i="23"/>
  <c r="AQ22" i="23"/>
  <c r="AP22" i="23"/>
  <c r="AO22" i="23"/>
  <c r="AN22" i="23"/>
  <c r="AM22" i="23"/>
  <c r="AL22" i="23"/>
  <c r="AH22" i="23"/>
  <c r="AG22" i="23"/>
  <c r="AF22" i="23"/>
  <c r="AQ13" i="23"/>
  <c r="AP13" i="23"/>
  <c r="AO13" i="23"/>
  <c r="AN13" i="23"/>
  <c r="AM13" i="23"/>
  <c r="AL13" i="23"/>
  <c r="AH13" i="23"/>
  <c r="AG13" i="23"/>
  <c r="AF13" i="23"/>
  <c r="AQ16" i="23"/>
  <c r="AP16" i="23"/>
  <c r="AO16" i="23"/>
  <c r="AN16" i="23"/>
  <c r="AM16" i="23"/>
  <c r="AL16" i="23"/>
  <c r="AH16" i="23"/>
  <c r="AG16" i="23"/>
  <c r="AQ19" i="23"/>
  <c r="AP19" i="23"/>
  <c r="AO19" i="23"/>
  <c r="AN19" i="23"/>
  <c r="AM19" i="23"/>
  <c r="AL19" i="23"/>
  <c r="AF19" i="23"/>
  <c r="AH19" i="23"/>
  <c r="AG19" i="23"/>
  <c r="F10" i="23"/>
  <c r="E10" i="23"/>
  <c r="AJ26" i="23"/>
  <c r="AJ23" i="23"/>
  <c r="AJ20" i="23"/>
  <c r="BZ45" i="24" l="1"/>
  <c r="BT48" i="24"/>
  <c r="CB39" i="24"/>
  <c r="BT21" i="23"/>
  <c r="BT30" i="24"/>
  <c r="BT36" i="24"/>
  <c r="BT39" i="24"/>
  <c r="CB27" i="24"/>
  <c r="BZ42" i="23"/>
  <c r="BV42" i="23"/>
  <c r="CB45" i="23"/>
  <c r="CB21" i="23"/>
  <c r="CE15" i="23"/>
  <c r="BZ51" i="23"/>
  <c r="CD27" i="23"/>
  <c r="BV39" i="24"/>
  <c r="BV45" i="24"/>
  <c r="BV42" i="24"/>
  <c r="BY15" i="24"/>
  <c r="BZ39" i="24"/>
  <c r="BV36" i="24"/>
  <c r="CD36" i="24"/>
  <c r="BV48" i="24"/>
  <c r="BZ27" i="24"/>
  <c r="BV21" i="24"/>
  <c r="AQ15" i="24"/>
  <c r="BT18" i="23"/>
  <c r="CB48" i="24"/>
  <c r="AL42" i="24"/>
  <c r="AP42" i="24"/>
  <c r="BU18" i="23"/>
  <c r="CA51" i="23"/>
  <c r="CE51" i="23"/>
  <c r="CD21" i="23"/>
  <c r="CD48" i="24"/>
  <c r="AO42" i="24"/>
  <c r="BZ42" i="24"/>
  <c r="AM42" i="24"/>
  <c r="AQ42" i="24"/>
  <c r="AO36" i="24"/>
  <c r="AN48" i="24"/>
  <c r="AO45" i="24"/>
  <c r="AG51" i="24"/>
  <c r="BV18" i="24"/>
  <c r="AG18" i="24"/>
  <c r="AH27" i="24"/>
  <c r="AG30" i="24"/>
  <c r="CE48" i="24"/>
  <c r="AD33" i="23"/>
  <c r="CA42" i="23"/>
  <c r="AI29" i="23"/>
  <c r="Z33" i="23"/>
  <c r="AN43" i="23"/>
  <c r="AN45" i="23" s="1"/>
  <c r="Y31" i="23"/>
  <c r="Y33" i="23" s="1"/>
  <c r="AC31" i="23"/>
  <c r="AC33" i="23" s="1"/>
  <c r="Z7" i="23"/>
  <c r="AB31" i="23"/>
  <c r="AB7" i="23" s="1"/>
  <c r="AA31" i="23"/>
  <c r="AA7" i="23" s="1"/>
  <c r="AD7" i="23"/>
  <c r="AI44" i="23"/>
  <c r="AI35" i="23"/>
  <c r="AO24" i="23"/>
  <c r="AG27" i="23"/>
  <c r="AP24" i="23"/>
  <c r="AL24" i="23"/>
  <c r="AN24" i="23"/>
  <c r="AF27" i="23"/>
  <c r="AN42" i="24"/>
  <c r="BT42" i="24"/>
  <c r="CA21" i="24"/>
  <c r="AP36" i="24"/>
  <c r="AQ36" i="24"/>
  <c r="AL39" i="24"/>
  <c r="AQ45" i="24"/>
  <c r="AL48" i="24"/>
  <c r="AL36" i="24"/>
  <c r="AM36" i="24"/>
  <c r="AP39" i="24"/>
  <c r="AM45" i="24"/>
  <c r="AP48" i="24"/>
  <c r="CC45" i="24"/>
  <c r="CG18" i="24"/>
  <c r="AL18" i="24"/>
  <c r="AP18" i="24"/>
  <c r="AO21" i="24"/>
  <c r="AN24" i="24"/>
  <c r="AM27" i="24"/>
  <c r="AQ27" i="24"/>
  <c r="AN36" i="24"/>
  <c r="AG39" i="24"/>
  <c r="AF42" i="24"/>
  <c r="AN45" i="24"/>
  <c r="AM48" i="24"/>
  <c r="AQ48" i="24"/>
  <c r="AO18" i="24"/>
  <c r="AN21" i="24"/>
  <c r="AM24" i="24"/>
  <c r="AQ24" i="24"/>
  <c r="AL27" i="24"/>
  <c r="AP27" i="24"/>
  <c r="AO39" i="24"/>
  <c r="AL45" i="24"/>
  <c r="AP45" i="24"/>
  <c r="AO48" i="24"/>
  <c r="AH15" i="24"/>
  <c r="AH36" i="24"/>
  <c r="AG45" i="24"/>
  <c r="AF48" i="24"/>
  <c r="CG21" i="24"/>
  <c r="CG27" i="24"/>
  <c r="BZ27" i="23"/>
  <c r="BZ60" i="23"/>
  <c r="CD60" i="23"/>
  <c r="AN21" i="23"/>
  <c r="CD42" i="23"/>
  <c r="CB51" i="23"/>
  <c r="AF24" i="23"/>
  <c r="AF21" i="23"/>
  <c r="AL21" i="24"/>
  <c r="AO24" i="24"/>
  <c r="AN27" i="24"/>
  <c r="AQ39" i="24"/>
  <c r="BW18" i="24"/>
  <c r="AF15" i="24"/>
  <c r="AN18" i="24"/>
  <c r="AM21" i="24"/>
  <c r="AQ21" i="24"/>
  <c r="AL24" i="24"/>
  <c r="AP24" i="24"/>
  <c r="AO27" i="24"/>
  <c r="AF36" i="24"/>
  <c r="AN39" i="24"/>
  <c r="BT18" i="24"/>
  <c r="CG24" i="24"/>
  <c r="CG30" i="24"/>
  <c r="CG51" i="24"/>
  <c r="BX18" i="24"/>
  <c r="AP21" i="24"/>
  <c r="AM39" i="24"/>
  <c r="AH21" i="24"/>
  <c r="AF27" i="24"/>
  <c r="AH42" i="24"/>
  <c r="AH48" i="24"/>
  <c r="BU18" i="24"/>
  <c r="AM18" i="24"/>
  <c r="AQ18" i="24"/>
  <c r="AF21" i="24"/>
  <c r="AG24" i="24"/>
  <c r="CG36" i="24"/>
  <c r="CG45" i="24"/>
  <c r="AF18" i="24"/>
  <c r="AG21" i="24"/>
  <c r="AH24" i="24"/>
  <c r="AF30" i="24"/>
  <c r="AG36" i="24"/>
  <c r="AH39" i="24"/>
  <c r="AF45" i="24"/>
  <c r="AG48" i="24"/>
  <c r="AH51" i="24"/>
  <c r="CG42" i="24"/>
  <c r="AG15" i="24"/>
  <c r="AH18" i="24"/>
  <c r="AF24" i="24"/>
  <c r="AG27" i="24"/>
  <c r="AH30" i="24"/>
  <c r="AF39" i="24"/>
  <c r="AG42" i="24"/>
  <c r="AH45" i="24"/>
  <c r="AF51" i="24"/>
  <c r="CG48" i="24"/>
  <c r="CG39" i="24"/>
  <c r="CE27" i="23"/>
  <c r="AG21" i="23"/>
  <c r="AP21" i="23"/>
  <c r="AH24" i="23"/>
  <c r="AF36" i="23"/>
  <c r="AF42" i="23"/>
  <c r="AF48" i="23"/>
  <c r="AN51" i="23"/>
  <c r="CA60" i="23"/>
  <c r="CE60" i="23"/>
  <c r="AL21" i="23"/>
  <c r="AN30" i="23"/>
  <c r="AN39" i="23"/>
  <c r="CG51" i="23"/>
  <c r="AO30" i="23"/>
  <c r="AG36" i="23"/>
  <c r="AO39" i="23"/>
  <c r="AG42" i="23"/>
  <c r="AO45" i="23"/>
  <c r="AG48" i="23"/>
  <c r="AO51" i="23"/>
  <c r="CG48" i="23"/>
  <c r="AH15" i="23"/>
  <c r="AM36" i="23"/>
  <c r="AH21" i="23"/>
  <c r="AG18" i="23"/>
  <c r="AO15" i="23"/>
  <c r="AO27" i="23"/>
  <c r="AG30" i="23"/>
  <c r="AO36" i="23"/>
  <c r="AG39" i="23"/>
  <c r="AO42" i="23"/>
  <c r="AG45" i="23"/>
  <c r="AO48" i="23"/>
  <c r="AG51" i="23"/>
  <c r="AP57" i="23"/>
  <c r="AN60" i="23"/>
  <c r="CG42" i="23"/>
  <c r="AG15" i="23"/>
  <c r="AM15" i="23"/>
  <c r="AM27" i="23"/>
  <c r="AM42" i="23"/>
  <c r="AQ42" i="23"/>
  <c r="AM18" i="23"/>
  <c r="AQ18" i="23"/>
  <c r="AG24" i="23"/>
  <c r="AM30" i="23"/>
  <c r="AQ30" i="23"/>
  <c r="AM39" i="23"/>
  <c r="AQ39" i="23"/>
  <c r="AM45" i="23"/>
  <c r="AQ45" i="23"/>
  <c r="AM51" i="23"/>
  <c r="AQ51" i="23"/>
  <c r="AO21" i="23"/>
  <c r="AH18" i="23"/>
  <c r="AN18" i="23"/>
  <c r="AF15" i="23"/>
  <c r="AL15" i="23"/>
  <c r="AP15" i="23"/>
  <c r="AL27" i="23"/>
  <c r="AP27" i="23"/>
  <c r="AH30" i="23"/>
  <c r="AL36" i="23"/>
  <c r="AP36" i="23"/>
  <c r="AH39" i="23"/>
  <c r="AL42" i="23"/>
  <c r="AP42" i="23"/>
  <c r="AH45" i="23"/>
  <c r="AL48" i="23"/>
  <c r="AP48" i="23"/>
  <c r="AH51" i="23"/>
  <c r="AQ57" i="23"/>
  <c r="AO60" i="23"/>
  <c r="CG24" i="23"/>
  <c r="CG45" i="23"/>
  <c r="CB60" i="23"/>
  <c r="CC60" i="23"/>
  <c r="AF18" i="23"/>
  <c r="AN15" i="23"/>
  <c r="AO18" i="23"/>
  <c r="AM21" i="23"/>
  <c r="AQ21" i="23"/>
  <c r="AN27" i="23"/>
  <c r="AF30" i="23"/>
  <c r="AN36" i="23"/>
  <c r="AF39" i="23"/>
  <c r="AN42" i="23"/>
  <c r="AF45" i="23"/>
  <c r="AN48" i="23"/>
  <c r="AF51" i="23"/>
  <c r="AO57" i="23"/>
  <c r="AM60" i="23"/>
  <c r="AQ60" i="23"/>
  <c r="AM24" i="23"/>
  <c r="AQ24" i="23"/>
  <c r="AQ15" i="23"/>
  <c r="AQ27" i="23"/>
  <c r="AQ36" i="23"/>
  <c r="AM48" i="23"/>
  <c r="AQ48" i="23"/>
  <c r="AL18" i="23"/>
  <c r="AP18" i="23"/>
  <c r="AL60" i="23"/>
  <c r="AP60" i="23"/>
  <c r="AH27" i="23"/>
  <c r="AL30" i="23"/>
  <c r="AP30" i="23"/>
  <c r="AH36" i="23"/>
  <c r="AL39" i="23"/>
  <c r="AP39" i="23"/>
  <c r="AH42" i="23"/>
  <c r="AL45" i="23"/>
  <c r="AP45" i="23"/>
  <c r="AH48" i="23"/>
  <c r="AL51" i="23"/>
  <c r="AP51" i="23"/>
  <c r="Y7" i="23" l="1"/>
  <c r="AC7" i="23"/>
  <c r="AB33" i="23"/>
  <c r="AA33" i="23"/>
  <c r="BH55" i="23" l="1"/>
  <c r="BH37" i="24"/>
  <c r="CH37" i="24" s="1"/>
  <c r="Q50" i="24" l="1"/>
  <c r="AR50" i="24" s="1"/>
  <c r="Q47" i="24"/>
  <c r="AR47" i="24" s="1"/>
  <c r="Q44" i="24"/>
  <c r="AR44" i="24" s="1"/>
  <c r="Q41" i="24"/>
  <c r="AR41" i="24" s="1"/>
  <c r="Q38" i="24"/>
  <c r="Q35" i="24"/>
  <c r="AR35" i="24" s="1"/>
  <c r="Q29" i="24"/>
  <c r="AR29" i="24" s="1"/>
  <c r="Q28" i="24"/>
  <c r="Q26" i="24"/>
  <c r="Q25" i="24"/>
  <c r="Q23" i="24"/>
  <c r="Q22" i="24"/>
  <c r="Q20" i="24"/>
  <c r="Q19" i="24"/>
  <c r="Q17" i="24"/>
  <c r="Q16" i="24"/>
  <c r="Q14" i="24"/>
  <c r="AR14" i="24" s="1"/>
  <c r="AD51" i="24"/>
  <c r="AC51" i="24"/>
  <c r="AB51" i="24"/>
  <c r="AA51" i="24"/>
  <c r="Z51" i="24"/>
  <c r="Y51" i="24"/>
  <c r="U51" i="24"/>
  <c r="T51" i="24"/>
  <c r="S51" i="24"/>
  <c r="AD48" i="24"/>
  <c r="AC48" i="24"/>
  <c r="AB48" i="24"/>
  <c r="AA48" i="24"/>
  <c r="Z48" i="24"/>
  <c r="Y48" i="24"/>
  <c r="U48" i="24"/>
  <c r="T48" i="24"/>
  <c r="S48" i="24"/>
  <c r="AD45" i="24"/>
  <c r="AC45" i="24"/>
  <c r="AB45" i="24"/>
  <c r="AA45" i="24"/>
  <c r="Z45" i="24"/>
  <c r="Y45" i="24"/>
  <c r="U45" i="24"/>
  <c r="T45" i="24"/>
  <c r="S45" i="24"/>
  <c r="AD42" i="24"/>
  <c r="AC42" i="24"/>
  <c r="AB42" i="24"/>
  <c r="AA42" i="24"/>
  <c r="Z42" i="24"/>
  <c r="Y42" i="24"/>
  <c r="U42" i="24"/>
  <c r="T42" i="24"/>
  <c r="S42" i="24"/>
  <c r="AC39" i="24"/>
  <c r="AB39" i="24"/>
  <c r="Z39" i="24"/>
  <c r="Y39" i="24"/>
  <c r="U39" i="24"/>
  <c r="T39" i="24"/>
  <c r="S39" i="24"/>
  <c r="AC36" i="24"/>
  <c r="AB36" i="24"/>
  <c r="Z36" i="24"/>
  <c r="Y36" i="24"/>
  <c r="U36" i="24"/>
  <c r="T36" i="24"/>
  <c r="S36" i="24"/>
  <c r="AD32" i="24"/>
  <c r="AC32" i="24"/>
  <c r="AB32" i="24"/>
  <c r="AA32" i="24"/>
  <c r="Z32" i="24"/>
  <c r="Y32" i="24"/>
  <c r="X32" i="24"/>
  <c r="V32" i="24"/>
  <c r="U32" i="24"/>
  <c r="T32" i="24"/>
  <c r="S32" i="24"/>
  <c r="AD31" i="24"/>
  <c r="AC31" i="24"/>
  <c r="U31" i="24"/>
  <c r="T31" i="24"/>
  <c r="S31" i="24"/>
  <c r="AD30" i="24"/>
  <c r="AC30" i="24"/>
  <c r="AB30" i="24"/>
  <c r="AA30" i="24"/>
  <c r="Z30" i="24"/>
  <c r="Y30" i="24"/>
  <c r="U30" i="24"/>
  <c r="T30" i="24"/>
  <c r="S30" i="24"/>
  <c r="AD27" i="24"/>
  <c r="AC27" i="24"/>
  <c r="AB27" i="24"/>
  <c r="AA27" i="24"/>
  <c r="Z27" i="24"/>
  <c r="Y27" i="24"/>
  <c r="U27" i="24"/>
  <c r="T27" i="24"/>
  <c r="S27" i="24"/>
  <c r="AD24" i="24"/>
  <c r="AC24" i="24"/>
  <c r="AB24" i="24"/>
  <c r="AA24" i="24"/>
  <c r="Z24" i="24"/>
  <c r="Y24" i="24"/>
  <c r="U24" i="24"/>
  <c r="T24" i="24"/>
  <c r="S24" i="24"/>
  <c r="AD21" i="24"/>
  <c r="AC21" i="24"/>
  <c r="AB21" i="24"/>
  <c r="AA21" i="24"/>
  <c r="Z21" i="24"/>
  <c r="Y21" i="24"/>
  <c r="U21" i="24"/>
  <c r="T21" i="24"/>
  <c r="S21" i="24"/>
  <c r="AD18" i="24"/>
  <c r="AC18" i="24"/>
  <c r="AB18" i="24"/>
  <c r="AA18" i="24"/>
  <c r="Z18" i="24"/>
  <c r="Y18" i="24"/>
  <c r="U18" i="24"/>
  <c r="T18" i="24"/>
  <c r="S18" i="24"/>
  <c r="AD15" i="24"/>
  <c r="AC15" i="24"/>
  <c r="AB15" i="24"/>
  <c r="AA15" i="24"/>
  <c r="Z15" i="24"/>
  <c r="Y15" i="24"/>
  <c r="U15" i="24"/>
  <c r="T15" i="24"/>
  <c r="S15" i="24"/>
  <c r="AD11" i="24"/>
  <c r="AC11" i="24"/>
  <c r="AB11" i="24"/>
  <c r="AA11" i="24"/>
  <c r="Z11" i="24"/>
  <c r="Y11" i="24"/>
  <c r="X11" i="24"/>
  <c r="V11" i="24"/>
  <c r="U11" i="24"/>
  <c r="T11" i="24"/>
  <c r="S11" i="24"/>
  <c r="AD10" i="24"/>
  <c r="AC10" i="24"/>
  <c r="AB10" i="24"/>
  <c r="AA10" i="24"/>
  <c r="Z10" i="24"/>
  <c r="Y10" i="24"/>
  <c r="U10" i="24"/>
  <c r="T10" i="24"/>
  <c r="S10" i="24"/>
  <c r="AD8" i="24"/>
  <c r="AC8" i="24"/>
  <c r="AB8" i="24"/>
  <c r="AA8" i="24"/>
  <c r="Z8" i="24"/>
  <c r="Y8" i="24"/>
  <c r="X8" i="24"/>
  <c r="V8" i="24"/>
  <c r="U8" i="24"/>
  <c r="T8" i="24"/>
  <c r="S8" i="24"/>
  <c r="T7" i="24" l="1"/>
  <c r="T9" i="24" s="1"/>
  <c r="AA7" i="24"/>
  <c r="AA9" i="24" s="1"/>
  <c r="U7" i="24"/>
  <c r="U9" i="24" s="1"/>
  <c r="AB7" i="24"/>
  <c r="AB9" i="24" s="1"/>
  <c r="Y7" i="24"/>
  <c r="Y9" i="24" s="1"/>
  <c r="AC7" i="24"/>
  <c r="AC9" i="24" s="1"/>
  <c r="AD7" i="24"/>
  <c r="AD9" i="24" s="1"/>
  <c r="S7" i="24"/>
  <c r="S9" i="24" s="1"/>
  <c r="Z7" i="24"/>
  <c r="Z9" i="24" s="1"/>
  <c r="AA12" i="24"/>
  <c r="AA33" i="24"/>
  <c r="AB12" i="24"/>
  <c r="AB33" i="24"/>
  <c r="Y12" i="24"/>
  <c r="AC12" i="24"/>
  <c r="Y33" i="24"/>
  <c r="AC33" i="24"/>
  <c r="Z12" i="24"/>
  <c r="AD12" i="24"/>
  <c r="AD33" i="24"/>
  <c r="S12" i="24"/>
  <c r="T12" i="24"/>
  <c r="S33" i="24"/>
  <c r="U33" i="24"/>
  <c r="U12" i="24"/>
  <c r="T33" i="24"/>
  <c r="Q31" i="24"/>
  <c r="Q8" i="24"/>
  <c r="Q32" i="24"/>
  <c r="Z33" i="24"/>
  <c r="Q11" i="24"/>
  <c r="Q10" i="24"/>
  <c r="Q7" i="24" l="1"/>
  <c r="Q9" i="24" s="1"/>
  <c r="AD54" i="23" l="1"/>
  <c r="AC54" i="23"/>
  <c r="AA54" i="23"/>
  <c r="Z54" i="23"/>
  <c r="Y54" i="23"/>
  <c r="AA8" i="23" l="1"/>
  <c r="AA9" i="23" s="1"/>
  <c r="AA12" i="23"/>
  <c r="AB12" i="23"/>
  <c r="AB8" i="23"/>
  <c r="AB9" i="23" s="1"/>
  <c r="Y12" i="23"/>
  <c r="Y8" i="23"/>
  <c r="Y9" i="23" s="1"/>
  <c r="AC8" i="23"/>
  <c r="AC9" i="23" s="1"/>
  <c r="AC12" i="23"/>
  <c r="Z8" i="23"/>
  <c r="Z9" i="23" s="1"/>
  <c r="Z12" i="23"/>
  <c r="AD12" i="23"/>
  <c r="AD8" i="23"/>
  <c r="AD9" i="23" s="1"/>
  <c r="T32" i="23"/>
  <c r="S32" i="23"/>
  <c r="S8" i="23" s="1"/>
  <c r="P8" i="23"/>
  <c r="P10" i="23"/>
  <c r="Q59" i="23"/>
  <c r="AR59" i="23" s="1"/>
  <c r="Q58" i="23"/>
  <c r="Q56" i="23"/>
  <c r="AR56" i="23" s="1"/>
  <c r="Q55" i="23"/>
  <c r="AR55" i="23" s="1"/>
  <c r="P53" i="23"/>
  <c r="P52" i="23"/>
  <c r="Q50" i="23"/>
  <c r="Q47" i="23"/>
  <c r="AR47" i="23" s="1"/>
  <c r="Q46" i="23"/>
  <c r="Q44" i="23"/>
  <c r="AR44" i="23" s="1"/>
  <c r="Q43" i="23"/>
  <c r="Q41" i="23"/>
  <c r="AR41" i="23" s="1"/>
  <c r="Q40" i="23"/>
  <c r="Q38" i="23"/>
  <c r="AR38" i="23" s="1"/>
  <c r="Q37" i="23"/>
  <c r="Q35" i="23"/>
  <c r="AR35" i="23" s="1"/>
  <c r="AR29" i="23"/>
  <c r="Q28" i="23"/>
  <c r="Q26" i="23"/>
  <c r="AR26" i="23" s="1"/>
  <c r="Q25" i="23"/>
  <c r="Q23" i="23"/>
  <c r="AR23" i="23" s="1"/>
  <c r="Q22" i="23"/>
  <c r="Q20" i="23"/>
  <c r="AR20" i="23" s="1"/>
  <c r="Q19" i="23"/>
  <c r="Q17" i="23"/>
  <c r="Q16" i="23"/>
  <c r="Q14" i="23"/>
  <c r="O15" i="23"/>
  <c r="P15" i="23"/>
  <c r="Q13" i="23"/>
  <c r="U60" i="23"/>
  <c r="T60" i="23"/>
  <c r="S60" i="23"/>
  <c r="T57" i="23"/>
  <c r="U52" i="23"/>
  <c r="T52" i="23"/>
  <c r="S52" i="23"/>
  <c r="U51" i="23"/>
  <c r="T51" i="23"/>
  <c r="S51" i="23"/>
  <c r="U48" i="23"/>
  <c r="T48" i="23"/>
  <c r="S48" i="23"/>
  <c r="U45" i="23"/>
  <c r="T45" i="23"/>
  <c r="S45" i="23"/>
  <c r="U42" i="23"/>
  <c r="T42" i="23"/>
  <c r="S42" i="23"/>
  <c r="U39" i="23"/>
  <c r="T39" i="23"/>
  <c r="S39" i="23"/>
  <c r="U36" i="23"/>
  <c r="T36" i="23"/>
  <c r="S36" i="23"/>
  <c r="U31" i="23"/>
  <c r="T31" i="23"/>
  <c r="S31" i="23"/>
  <c r="U30" i="23"/>
  <c r="T30" i="23"/>
  <c r="S30" i="23"/>
  <c r="U27" i="23"/>
  <c r="T27" i="23"/>
  <c r="S27" i="23"/>
  <c r="U24" i="23"/>
  <c r="T24" i="23"/>
  <c r="S24" i="23"/>
  <c r="U21" i="23"/>
  <c r="T21" i="23"/>
  <c r="S21" i="23"/>
  <c r="U18" i="23"/>
  <c r="T18" i="23"/>
  <c r="S18" i="23"/>
  <c r="U15" i="23"/>
  <c r="T15" i="23"/>
  <c r="S15" i="23"/>
  <c r="U10" i="23"/>
  <c r="T10" i="23"/>
  <c r="S10" i="23"/>
  <c r="P54" i="23" l="1"/>
  <c r="Q11" i="23"/>
  <c r="AF10" i="23"/>
  <c r="S7" i="23"/>
  <c r="T8" i="23"/>
  <c r="T7" i="23"/>
  <c r="U7" i="23"/>
  <c r="AQ8" i="23"/>
  <c r="AQ53" i="23"/>
  <c r="AG10" i="23"/>
  <c r="AQ52" i="23"/>
  <c r="AQ10" i="23"/>
  <c r="U33" i="23"/>
  <c r="Q31" i="23"/>
  <c r="Q52" i="23"/>
  <c r="T54" i="23"/>
  <c r="Q32" i="23"/>
  <c r="Q53" i="23"/>
  <c r="T33" i="23"/>
  <c r="S12" i="23"/>
  <c r="T12" i="23"/>
  <c r="U12" i="23"/>
  <c r="S33" i="23"/>
  <c r="S54" i="23"/>
  <c r="Q8" i="23"/>
  <c r="Q10" i="23"/>
  <c r="Q7" i="23" l="1"/>
  <c r="S9" i="23"/>
  <c r="T9" i="23"/>
  <c r="AQ54" i="23"/>
  <c r="BG32" i="24"/>
  <c r="BG31" i="24"/>
  <c r="BE32" i="24"/>
  <c r="BD32" i="24"/>
  <c r="BC32" i="24"/>
  <c r="BB32" i="24"/>
  <c r="BA32" i="24"/>
  <c r="AZ32" i="24"/>
  <c r="AY32" i="24"/>
  <c r="AX32" i="24"/>
  <c r="AW32" i="24"/>
  <c r="AV32" i="24"/>
  <c r="AU32" i="24"/>
  <c r="AT32" i="24"/>
  <c r="BE31" i="24"/>
  <c r="BE33" i="24" s="1"/>
  <c r="BD31" i="24"/>
  <c r="BC31" i="24"/>
  <c r="BB31" i="24"/>
  <c r="BB33" i="24" s="1"/>
  <c r="BA31" i="24"/>
  <c r="BA33" i="24" s="1"/>
  <c r="AZ31" i="24"/>
  <c r="AY31" i="24"/>
  <c r="AY33" i="24" s="1"/>
  <c r="AX31" i="24"/>
  <c r="AX33" i="24" s="1"/>
  <c r="AW31" i="24"/>
  <c r="AW33" i="24" s="1"/>
  <c r="AV31" i="24"/>
  <c r="AU31" i="24"/>
  <c r="AU33" i="24" s="1"/>
  <c r="AT31" i="24"/>
  <c r="AT33" i="24" s="1"/>
  <c r="P32" i="24"/>
  <c r="O32" i="24"/>
  <c r="N32" i="24"/>
  <c r="M32" i="24"/>
  <c r="L32" i="24"/>
  <c r="K32" i="24"/>
  <c r="J32" i="24"/>
  <c r="I32" i="24"/>
  <c r="H32" i="24"/>
  <c r="G32" i="24"/>
  <c r="F32" i="24"/>
  <c r="E32" i="24"/>
  <c r="P31" i="24"/>
  <c r="O31" i="24"/>
  <c r="N31" i="24"/>
  <c r="M31" i="24"/>
  <c r="L31" i="24"/>
  <c r="K31" i="24"/>
  <c r="K33" i="24" s="1"/>
  <c r="J31" i="24"/>
  <c r="I31" i="24"/>
  <c r="H31" i="24"/>
  <c r="G31" i="24"/>
  <c r="F31" i="24"/>
  <c r="E31" i="24"/>
  <c r="D32" i="24"/>
  <c r="D31" i="24"/>
  <c r="BG10" i="24"/>
  <c r="BE11" i="24"/>
  <c r="BD11" i="24"/>
  <c r="BC11" i="24"/>
  <c r="BB11" i="24"/>
  <c r="BA11" i="24"/>
  <c r="AZ11" i="24"/>
  <c r="AY11" i="24"/>
  <c r="AX11" i="24"/>
  <c r="AW11" i="24"/>
  <c r="AV11" i="24"/>
  <c r="AU11" i="24"/>
  <c r="AT11" i="24"/>
  <c r="BE10" i="24"/>
  <c r="BD10" i="24"/>
  <c r="BC10" i="24"/>
  <c r="BB10" i="24"/>
  <c r="BA10" i="24"/>
  <c r="AZ10" i="24"/>
  <c r="AY10" i="24"/>
  <c r="AX10" i="24"/>
  <c r="AW10" i="24"/>
  <c r="AV10" i="24"/>
  <c r="AU10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1" i="24"/>
  <c r="D10" i="24"/>
  <c r="BR53" i="23"/>
  <c r="BQ53" i="23"/>
  <c r="BO53" i="23"/>
  <c r="BN53" i="23"/>
  <c r="BM53" i="23"/>
  <c r="BL53" i="23"/>
  <c r="BK53" i="23"/>
  <c r="BJ53" i="23"/>
  <c r="BI53" i="23"/>
  <c r="BH53" i="23"/>
  <c r="BG53" i="23"/>
  <c r="BG52" i="23"/>
  <c r="BE53" i="23"/>
  <c r="BD53" i="23"/>
  <c r="BC53" i="23"/>
  <c r="BB53" i="23"/>
  <c r="BA53" i="23"/>
  <c r="AZ53" i="23"/>
  <c r="AY53" i="23"/>
  <c r="AX53" i="23"/>
  <c r="AW53" i="23"/>
  <c r="AV53" i="23"/>
  <c r="AU53" i="23"/>
  <c r="AT53" i="23"/>
  <c r="BE52" i="23"/>
  <c r="BE54" i="23" s="1"/>
  <c r="BD52" i="23"/>
  <c r="BD54" i="23" s="1"/>
  <c r="BC52" i="23"/>
  <c r="BC54" i="23" s="1"/>
  <c r="BB52" i="23"/>
  <c r="BB54" i="23" s="1"/>
  <c r="BA52" i="23"/>
  <c r="BA54" i="23" s="1"/>
  <c r="AZ52" i="23"/>
  <c r="AZ54" i="23" s="1"/>
  <c r="AY52" i="23"/>
  <c r="AY54" i="23" s="1"/>
  <c r="AX52" i="23"/>
  <c r="AX54" i="23" s="1"/>
  <c r="AW52" i="23"/>
  <c r="AW54" i="23" s="1"/>
  <c r="AV52" i="23"/>
  <c r="AU52" i="23"/>
  <c r="AU54" i="23" s="1"/>
  <c r="AT52" i="23"/>
  <c r="O53" i="23"/>
  <c r="N53" i="23"/>
  <c r="M53" i="23"/>
  <c r="L53" i="23"/>
  <c r="K53" i="23"/>
  <c r="J53" i="23"/>
  <c r="AK53" i="23" s="1"/>
  <c r="I53" i="23"/>
  <c r="AJ53" i="23" s="1"/>
  <c r="H53" i="23"/>
  <c r="G53" i="23"/>
  <c r="F53" i="23"/>
  <c r="AG53" i="23" s="1"/>
  <c r="E53" i="23"/>
  <c r="AF53" i="23" s="1"/>
  <c r="O52" i="23"/>
  <c r="N52" i="23"/>
  <c r="M52" i="23"/>
  <c r="L52" i="23"/>
  <c r="AM52" i="23" s="1"/>
  <c r="K52" i="23"/>
  <c r="AL52" i="23" s="1"/>
  <c r="J52" i="23"/>
  <c r="I52" i="23"/>
  <c r="H52" i="23"/>
  <c r="G52" i="23"/>
  <c r="F52" i="23"/>
  <c r="BU52" i="23" s="1"/>
  <c r="E52" i="23"/>
  <c r="D53" i="23"/>
  <c r="BM32" i="23"/>
  <c r="BG32" i="23"/>
  <c r="BG31" i="23"/>
  <c r="BE32" i="23"/>
  <c r="BD32" i="23"/>
  <c r="BC32" i="23"/>
  <c r="BB32" i="23"/>
  <c r="BA32" i="23"/>
  <c r="AZ32" i="23"/>
  <c r="AY32" i="23"/>
  <c r="AX32" i="23"/>
  <c r="AW32" i="23"/>
  <c r="AV32" i="23"/>
  <c r="AU32" i="23"/>
  <c r="AT32" i="23"/>
  <c r="BE31" i="23"/>
  <c r="BE33" i="23" s="1"/>
  <c r="BD31" i="23"/>
  <c r="BD33" i="23" s="1"/>
  <c r="BC31" i="23"/>
  <c r="BC33" i="23" s="1"/>
  <c r="BB31" i="23"/>
  <c r="BB33" i="23" s="1"/>
  <c r="BA31" i="23"/>
  <c r="BA33" i="23" s="1"/>
  <c r="AZ31" i="23"/>
  <c r="AZ33" i="23" s="1"/>
  <c r="AY31" i="23"/>
  <c r="AX31" i="23"/>
  <c r="AX33" i="23" s="1"/>
  <c r="AW31" i="23"/>
  <c r="AV31" i="23"/>
  <c r="AU31" i="23"/>
  <c r="AT31" i="23"/>
  <c r="AT33" i="23" s="1"/>
  <c r="P32" i="23"/>
  <c r="O32" i="23"/>
  <c r="N32" i="23"/>
  <c r="M32" i="23"/>
  <c r="L32" i="23"/>
  <c r="K32" i="23"/>
  <c r="J32" i="23"/>
  <c r="I32" i="23"/>
  <c r="H32" i="23"/>
  <c r="G32" i="23"/>
  <c r="F32" i="23"/>
  <c r="P31" i="23"/>
  <c r="P7" i="23" s="1"/>
  <c r="AB92" i="25" s="1"/>
  <c r="O31" i="23"/>
  <c r="N31" i="23"/>
  <c r="M31" i="23"/>
  <c r="L31" i="23"/>
  <c r="K31" i="23"/>
  <c r="J31" i="23"/>
  <c r="I31" i="23"/>
  <c r="H31" i="23"/>
  <c r="G31" i="23"/>
  <c r="F31" i="23"/>
  <c r="E31" i="23"/>
  <c r="D31" i="23"/>
  <c r="BE11" i="23"/>
  <c r="BD11" i="23"/>
  <c r="BC11" i="23"/>
  <c r="BB11" i="23"/>
  <c r="BA11" i="23"/>
  <c r="AZ11" i="23"/>
  <c r="AY11" i="23"/>
  <c r="AX11" i="23"/>
  <c r="AW11" i="23"/>
  <c r="AV11" i="23"/>
  <c r="AU11" i="23"/>
  <c r="AT11" i="23"/>
  <c r="BE10" i="23"/>
  <c r="BD10" i="23"/>
  <c r="BC10" i="23"/>
  <c r="BB10" i="23"/>
  <c r="BA10" i="23"/>
  <c r="AZ10" i="23"/>
  <c r="AY10" i="23"/>
  <c r="AX10" i="23"/>
  <c r="AW10" i="23"/>
  <c r="AV10" i="23"/>
  <c r="AU10" i="23"/>
  <c r="AT10" i="23"/>
  <c r="O10" i="23"/>
  <c r="N10" i="23"/>
  <c r="M10" i="23"/>
  <c r="L10" i="23"/>
  <c r="K10" i="23"/>
  <c r="J10" i="23"/>
  <c r="I10" i="23"/>
  <c r="H10" i="23"/>
  <c r="G10" i="23"/>
  <c r="D11" i="23"/>
  <c r="N54" i="23" l="1"/>
  <c r="I54" i="23"/>
  <c r="O54" i="23"/>
  <c r="M54" i="23"/>
  <c r="L54" i="23"/>
  <c r="K54" i="23"/>
  <c r="AV33" i="23"/>
  <c r="J54" i="23"/>
  <c r="H54" i="23"/>
  <c r="AV54" i="23"/>
  <c r="G54" i="23"/>
  <c r="CG52" i="23"/>
  <c r="BG54" i="23"/>
  <c r="M7" i="23"/>
  <c r="Y92" i="25" s="1"/>
  <c r="E7" i="23"/>
  <c r="I7" i="23"/>
  <c r="F4" i="25" s="1"/>
  <c r="F5" i="25" s="1"/>
  <c r="O7" i="23"/>
  <c r="L4" i="25" s="1"/>
  <c r="AA92" i="25" s="1"/>
  <c r="K7" i="23"/>
  <c r="H4" i="25" s="1"/>
  <c r="W92" i="25" s="1"/>
  <c r="O33" i="24"/>
  <c r="N7" i="23"/>
  <c r="K4" i="25" s="1"/>
  <c r="K5" i="25" s="1"/>
  <c r="BC33" i="24"/>
  <c r="AV33" i="24"/>
  <c r="G33" i="24"/>
  <c r="AH31" i="24"/>
  <c r="L33" i="24"/>
  <c r="AM31" i="24"/>
  <c r="L7" i="24"/>
  <c r="X4" i="25" s="1"/>
  <c r="X5" i="25" s="1"/>
  <c r="L7" i="23"/>
  <c r="AT54" i="23"/>
  <c r="AZ33" i="24"/>
  <c r="H7" i="24"/>
  <c r="P7" i="24"/>
  <c r="AB4" i="25" s="1"/>
  <c r="AB93" i="25" s="1"/>
  <c r="BA7" i="24"/>
  <c r="E7" i="24"/>
  <c r="BG7" i="24"/>
  <c r="F7" i="24"/>
  <c r="AG7" i="24" s="1"/>
  <c r="J7" i="24"/>
  <c r="N7" i="24"/>
  <c r="BD33" i="24"/>
  <c r="G7" i="24"/>
  <c r="K7" i="24"/>
  <c r="W4" i="25" s="1"/>
  <c r="W5" i="25" s="1"/>
  <c r="O7" i="24"/>
  <c r="AA4" i="25" s="1"/>
  <c r="I7" i="24"/>
  <c r="M7" i="24"/>
  <c r="AU12" i="24"/>
  <c r="AU7" i="24"/>
  <c r="AY12" i="24"/>
  <c r="AY7" i="24"/>
  <c r="BC12" i="24"/>
  <c r="BC7" i="24"/>
  <c r="AV12" i="24"/>
  <c r="AV7" i="24"/>
  <c r="AZ12" i="24"/>
  <c r="AZ7" i="24"/>
  <c r="BD12" i="24"/>
  <c r="BD7" i="24"/>
  <c r="AW12" i="24"/>
  <c r="AW7" i="24"/>
  <c r="BE12" i="24"/>
  <c r="BE7" i="24"/>
  <c r="AT12" i="24"/>
  <c r="AT7" i="24"/>
  <c r="AX12" i="24"/>
  <c r="AX7" i="24"/>
  <c r="BB12" i="24"/>
  <c r="BB7" i="24"/>
  <c r="CG10" i="24"/>
  <c r="BA12" i="24"/>
  <c r="J7" i="23"/>
  <c r="G4" i="25" s="1"/>
  <c r="G5" i="25" s="1"/>
  <c r="AI53" i="23"/>
  <c r="AH53" i="23"/>
  <c r="AX7" i="23"/>
  <c r="U71" i="25" s="1"/>
  <c r="CG31" i="24"/>
  <c r="BZ10" i="24"/>
  <c r="AL10" i="24"/>
  <c r="BZ11" i="24"/>
  <c r="AL11" i="24"/>
  <c r="CE31" i="24"/>
  <c r="AQ31" i="24"/>
  <c r="CA32" i="24"/>
  <c r="AM32" i="24"/>
  <c r="BW10" i="24"/>
  <c r="CA10" i="24"/>
  <c r="AM10" i="24"/>
  <c r="CE10" i="24"/>
  <c r="AQ10" i="24"/>
  <c r="AI11" i="24"/>
  <c r="BW11" i="24"/>
  <c r="CA11" i="24"/>
  <c r="AM11" i="24"/>
  <c r="CE11" i="24"/>
  <c r="AQ11" i="24"/>
  <c r="E33" i="24"/>
  <c r="BT31" i="24"/>
  <c r="AF31" i="24"/>
  <c r="I33" i="24"/>
  <c r="BX31" i="24"/>
  <c r="M33" i="24"/>
  <c r="CB31" i="24"/>
  <c r="AN31" i="24"/>
  <c r="BT32" i="24"/>
  <c r="AF32" i="24"/>
  <c r="BX32" i="24"/>
  <c r="CB32" i="24"/>
  <c r="AN32" i="24"/>
  <c r="BV10" i="24"/>
  <c r="AH10" i="24"/>
  <c r="AH11" i="24"/>
  <c r="BV11" i="24"/>
  <c r="CD11" i="24"/>
  <c r="AP11" i="24"/>
  <c r="BW31" i="24"/>
  <c r="BW32" i="24"/>
  <c r="AI32" i="24"/>
  <c r="E12" i="24"/>
  <c r="AF10" i="24"/>
  <c r="BT10" i="24"/>
  <c r="BX10" i="24"/>
  <c r="M12" i="24"/>
  <c r="CB10" i="24"/>
  <c r="AN10" i="24"/>
  <c r="BT11" i="24"/>
  <c r="AF11" i="24"/>
  <c r="BX11" i="24"/>
  <c r="CB11" i="24"/>
  <c r="AN11" i="24"/>
  <c r="F33" i="24"/>
  <c r="BU31" i="24"/>
  <c r="AG31" i="24"/>
  <c r="J33" i="24"/>
  <c r="BY31" i="24"/>
  <c r="N33" i="24"/>
  <c r="CC31" i="24"/>
  <c r="AO31" i="24"/>
  <c r="AG32" i="24"/>
  <c r="BU32" i="24"/>
  <c r="BY32" i="24"/>
  <c r="AK32" i="24"/>
  <c r="AO32" i="24"/>
  <c r="CC32" i="24"/>
  <c r="CD10" i="24"/>
  <c r="AP10" i="24"/>
  <c r="CG32" i="24"/>
  <c r="CA31" i="24"/>
  <c r="CE32" i="24"/>
  <c r="AQ32" i="24"/>
  <c r="H33" i="24"/>
  <c r="P33" i="24"/>
  <c r="AG10" i="24"/>
  <c r="BU10" i="24"/>
  <c r="BY10" i="24"/>
  <c r="AO10" i="24"/>
  <c r="CC10" i="24"/>
  <c r="BU11" i="24"/>
  <c r="AG11" i="24"/>
  <c r="AK11" i="24"/>
  <c r="BY11" i="24"/>
  <c r="AO11" i="24"/>
  <c r="CC11" i="24"/>
  <c r="BV31" i="24"/>
  <c r="BZ31" i="24"/>
  <c r="AL31" i="24"/>
  <c r="AP31" i="24"/>
  <c r="CD31" i="24"/>
  <c r="BV32" i="24"/>
  <c r="AH32" i="24"/>
  <c r="AL32" i="24"/>
  <c r="BZ32" i="24"/>
  <c r="CD32" i="24"/>
  <c r="AP32" i="24"/>
  <c r="BT31" i="23"/>
  <c r="BX31" i="23"/>
  <c r="CB31" i="23"/>
  <c r="BV31" i="23"/>
  <c r="BY11" i="23"/>
  <c r="BW11" i="23"/>
  <c r="AM11" i="23"/>
  <c r="CA11" i="23"/>
  <c r="AQ11" i="23"/>
  <c r="AQ12" i="23" s="1"/>
  <c r="CE11" i="23"/>
  <c r="BZ31" i="23"/>
  <c r="CD31" i="23"/>
  <c r="AH32" i="23"/>
  <c r="AL32" i="23"/>
  <c r="AP32" i="23"/>
  <c r="AM53" i="23"/>
  <c r="CA53" i="23"/>
  <c r="AO11" i="23"/>
  <c r="CC11" i="23"/>
  <c r="AF11" i="23"/>
  <c r="AF12" i="23" s="1"/>
  <c r="BT11" i="23"/>
  <c r="BX11" i="23"/>
  <c r="AN11" i="23"/>
  <c r="CB11" i="23"/>
  <c r="CG31" i="23"/>
  <c r="BW31" i="23"/>
  <c r="CA31" i="23"/>
  <c r="CE31" i="23"/>
  <c r="AM32" i="23"/>
  <c r="AQ32" i="23"/>
  <c r="CM53" i="23"/>
  <c r="CO53" i="23"/>
  <c r="CN53" i="23"/>
  <c r="CR53" i="23"/>
  <c r="CP53" i="23"/>
  <c r="CQ53" i="23"/>
  <c r="CE53" i="23"/>
  <c r="AN53" i="23"/>
  <c r="CB53" i="23"/>
  <c r="AG11" i="23"/>
  <c r="AG12" i="23" s="1"/>
  <c r="BU11" i="23"/>
  <c r="AO53" i="23"/>
  <c r="CC53" i="23"/>
  <c r="AF32" i="23"/>
  <c r="AN32" i="23"/>
  <c r="AH11" i="23"/>
  <c r="BV11" i="23"/>
  <c r="AL11" i="23"/>
  <c r="BZ11" i="23"/>
  <c r="AP11" i="23"/>
  <c r="CD11" i="23"/>
  <c r="BU31" i="23"/>
  <c r="BY31" i="23"/>
  <c r="CC31" i="23"/>
  <c r="AG32" i="23"/>
  <c r="AO32" i="23"/>
  <c r="AL53" i="23"/>
  <c r="BZ53" i="23"/>
  <c r="AP53" i="23"/>
  <c r="CD53" i="23"/>
  <c r="AO52" i="23"/>
  <c r="G7" i="23"/>
  <c r="AH10" i="23"/>
  <c r="AL31" i="23"/>
  <c r="AH52" i="23"/>
  <c r="AP52" i="23"/>
  <c r="AM10" i="23"/>
  <c r="AM31" i="23"/>
  <c r="AO10" i="23"/>
  <c r="F7" i="23"/>
  <c r="AG31" i="23"/>
  <c r="AO31" i="23"/>
  <c r="AG52" i="23"/>
  <c r="AL10" i="23"/>
  <c r="AP10" i="23"/>
  <c r="AH31" i="23"/>
  <c r="AP31" i="23"/>
  <c r="H7" i="23"/>
  <c r="AQ31" i="23"/>
  <c r="AN10" i="23"/>
  <c r="AF31" i="23"/>
  <c r="AN31" i="23"/>
  <c r="AF52" i="23"/>
  <c r="AN52" i="23"/>
  <c r="AY12" i="23"/>
  <c r="AY7" i="23"/>
  <c r="AV7" i="23"/>
  <c r="AZ7" i="23"/>
  <c r="BD12" i="23"/>
  <c r="BD7" i="23"/>
  <c r="BC12" i="23"/>
  <c r="BC7" i="23"/>
  <c r="AW12" i="23"/>
  <c r="AW7" i="23"/>
  <c r="BA12" i="23"/>
  <c r="BA7" i="23"/>
  <c r="BE12" i="23"/>
  <c r="BE7" i="23"/>
  <c r="AU12" i="23"/>
  <c r="AU7" i="23"/>
  <c r="AT12" i="23"/>
  <c r="AT7" i="23"/>
  <c r="AX12" i="23"/>
  <c r="BB12" i="23"/>
  <c r="BB7" i="23"/>
  <c r="BG33" i="24"/>
  <c r="AW33" i="23"/>
  <c r="H12" i="24"/>
  <c r="L12" i="24"/>
  <c r="P12" i="24"/>
  <c r="I12" i="24"/>
  <c r="K33" i="23"/>
  <c r="H33" i="23"/>
  <c r="L33" i="23"/>
  <c r="P33" i="23"/>
  <c r="G33" i="23"/>
  <c r="O33" i="23"/>
  <c r="E54" i="23"/>
  <c r="G12" i="23"/>
  <c r="K12" i="23"/>
  <c r="O12" i="23"/>
  <c r="M33" i="23"/>
  <c r="H12" i="23"/>
  <c r="L12" i="23"/>
  <c r="N33" i="23"/>
  <c r="F12" i="23"/>
  <c r="N12" i="23"/>
  <c r="F54" i="23"/>
  <c r="P12" i="23"/>
  <c r="AZ12" i="23"/>
  <c r="AV12" i="23"/>
  <c r="F12" i="24"/>
  <c r="J12" i="24"/>
  <c r="N12" i="24"/>
  <c r="G12" i="24"/>
  <c r="K12" i="24"/>
  <c r="O12" i="24"/>
  <c r="AY33" i="23"/>
  <c r="AU33" i="23"/>
  <c r="J33" i="23"/>
  <c r="BG33" i="23"/>
  <c r="E33" i="23"/>
  <c r="I33" i="23"/>
  <c r="F33" i="23"/>
  <c r="E12" i="23"/>
  <c r="I12" i="23"/>
  <c r="M12" i="23"/>
  <c r="J12" i="23"/>
  <c r="AY12" i="22"/>
  <c r="AY19" i="22"/>
  <c r="AA93" i="25" l="1"/>
  <c r="AA5" i="25"/>
  <c r="W93" i="25"/>
  <c r="J5" i="25"/>
  <c r="H5" i="25"/>
  <c r="AB72" i="25"/>
  <c r="AB71" i="25"/>
  <c r="AA72" i="25"/>
  <c r="AA71" i="25"/>
  <c r="Z93" i="25"/>
  <c r="AO7" i="24"/>
  <c r="Y4" i="25"/>
  <c r="Y5" i="25" s="1"/>
  <c r="AN7" i="24"/>
  <c r="Z72" i="25"/>
  <c r="Z92" i="25"/>
  <c r="Z71" i="25"/>
  <c r="Y72" i="25"/>
  <c r="X93" i="25"/>
  <c r="Y71" i="25"/>
  <c r="AM7" i="23"/>
  <c r="I51" i="25" s="1"/>
  <c r="I92" i="25" s="1"/>
  <c r="I4" i="25"/>
  <c r="X71" i="25"/>
  <c r="X72" i="25"/>
  <c r="W72" i="25"/>
  <c r="W71" i="25"/>
  <c r="V92" i="25"/>
  <c r="V93" i="25"/>
  <c r="V72" i="25"/>
  <c r="V71" i="25"/>
  <c r="AN12" i="23"/>
  <c r="AF33" i="23"/>
  <c r="AL12" i="23"/>
  <c r="AN33" i="23"/>
  <c r="CA33" i="24"/>
  <c r="AP54" i="23"/>
  <c r="AO33" i="23"/>
  <c r="AH33" i="23"/>
  <c r="AP12" i="23"/>
  <c r="AM12" i="23"/>
  <c r="U54" i="23"/>
  <c r="AR53" i="23"/>
  <c r="AO54" i="23"/>
  <c r="AG33" i="23"/>
  <c r="U92" i="25"/>
  <c r="CC12" i="24"/>
  <c r="AP33" i="24"/>
  <c r="AH33" i="24"/>
  <c r="AM12" i="24"/>
  <c r="AG33" i="24"/>
  <c r="AO12" i="23"/>
  <c r="AP33" i="23"/>
  <c r="AM54" i="23"/>
  <c r="CB33" i="24"/>
  <c r="BV12" i="24"/>
  <c r="CD33" i="24"/>
  <c r="BV33" i="24"/>
  <c r="AP12" i="24"/>
  <c r="BU12" i="24"/>
  <c r="AO33" i="24"/>
  <c r="CB12" i="24"/>
  <c r="BT12" i="24"/>
  <c r="CA12" i="24"/>
  <c r="CG33" i="24"/>
  <c r="AO12" i="24"/>
  <c r="AG12" i="24"/>
  <c r="CD12" i="24"/>
  <c r="CC33" i="24"/>
  <c r="AF12" i="24"/>
  <c r="AF33" i="24"/>
  <c r="AL33" i="24"/>
  <c r="BY12" i="24"/>
  <c r="AM33" i="24"/>
  <c r="BX12" i="24"/>
  <c r="BW33" i="24"/>
  <c r="BT33" i="24"/>
  <c r="AQ12" i="24"/>
  <c r="AQ33" i="24"/>
  <c r="AL12" i="24"/>
  <c r="BZ33" i="24"/>
  <c r="BY33" i="24"/>
  <c r="BU33" i="24"/>
  <c r="AN12" i="24"/>
  <c r="AH12" i="24"/>
  <c r="AN33" i="24"/>
  <c r="BX33" i="24"/>
  <c r="CE12" i="24"/>
  <c r="BW12" i="24"/>
  <c r="CE33" i="24"/>
  <c r="BZ12" i="24"/>
  <c r="AH12" i="23"/>
  <c r="AN54" i="23"/>
  <c r="AQ33" i="23"/>
  <c r="AM33" i="23"/>
  <c r="AL33" i="23"/>
  <c r="AL54" i="23"/>
  <c r="AF7" i="23"/>
  <c r="AP7" i="23"/>
  <c r="L51" i="25" s="1"/>
  <c r="L92" i="25" s="1"/>
  <c r="AO7" i="23"/>
  <c r="K51" i="25" s="1"/>
  <c r="K92" i="25" s="1"/>
  <c r="AH7" i="23"/>
  <c r="AL7" i="23"/>
  <c r="H51" i="25" s="1"/>
  <c r="H92" i="25" s="1"/>
  <c r="AQ7" i="23"/>
  <c r="AN7" i="23"/>
  <c r="J51" i="25" s="1"/>
  <c r="J92" i="25" s="1"/>
  <c r="AG7" i="23"/>
  <c r="Q12" i="24"/>
  <c r="Q12" i="23"/>
  <c r="BE60" i="23"/>
  <c r="BD60" i="23"/>
  <c r="BC60" i="23"/>
  <c r="BB60" i="23"/>
  <c r="BA60" i="23"/>
  <c r="AZ60" i="23"/>
  <c r="AY60" i="23"/>
  <c r="AX60" i="23"/>
  <c r="AW60" i="23"/>
  <c r="AV60" i="23"/>
  <c r="AU60" i="23"/>
  <c r="AT60" i="23"/>
  <c r="AU57" i="23"/>
  <c r="AT57" i="23"/>
  <c r="AT51" i="23"/>
  <c r="AP57" i="27"/>
  <c r="AO57" i="27"/>
  <c r="AN57" i="27"/>
  <c r="AM57" i="27"/>
  <c r="AL57" i="27"/>
  <c r="AK57" i="27"/>
  <c r="AJ57" i="27"/>
  <c r="AI57" i="27"/>
  <c r="AH57" i="27"/>
  <c r="AG57" i="27"/>
  <c r="AF57" i="27"/>
  <c r="X57" i="27"/>
  <c r="P57" i="27"/>
  <c r="O57" i="27"/>
  <c r="N57" i="27"/>
  <c r="M57" i="27"/>
  <c r="L57" i="27"/>
  <c r="K57" i="27"/>
  <c r="J57" i="27"/>
  <c r="I57" i="27"/>
  <c r="H57" i="27"/>
  <c r="G57" i="27"/>
  <c r="F57" i="27"/>
  <c r="AS56" i="27"/>
  <c r="AR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V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AT55" i="27"/>
  <c r="AU55" i="27" s="1"/>
  <c r="AV55" i="27" s="1"/>
  <c r="AW55" i="27" s="1"/>
  <c r="AX55" i="27" s="1"/>
  <c r="AS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AS54" i="27"/>
  <c r="AT54" i="27" s="1"/>
  <c r="AC54" i="27"/>
  <c r="AB54" i="27"/>
  <c r="AA54" i="27"/>
  <c r="Z54" i="27"/>
  <c r="Y54" i="27"/>
  <c r="Y57" i="27" s="1"/>
  <c r="X54" i="27"/>
  <c r="W54" i="27"/>
  <c r="V54" i="27"/>
  <c r="U54" i="27"/>
  <c r="T54" i="27"/>
  <c r="S54" i="27"/>
  <c r="R54" i="27"/>
  <c r="R56" i="27" s="1"/>
  <c r="AP53" i="27"/>
  <c r="AO53" i="27"/>
  <c r="AN53" i="27"/>
  <c r="AM53" i="27"/>
  <c r="AL53" i="27"/>
  <c r="AK53" i="27"/>
  <c r="AJ53" i="27"/>
  <c r="AI53" i="27"/>
  <c r="AH53" i="27"/>
  <c r="AG53" i="27"/>
  <c r="AF53" i="27"/>
  <c r="Z53" i="27"/>
  <c r="P53" i="27"/>
  <c r="O53" i="27"/>
  <c r="N53" i="27"/>
  <c r="M53" i="27"/>
  <c r="L53" i="27"/>
  <c r="K53" i="27"/>
  <c r="J53" i="27"/>
  <c r="I53" i="27"/>
  <c r="H53" i="27"/>
  <c r="G53" i="27"/>
  <c r="F53" i="27"/>
  <c r="AR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AS50" i="27"/>
  <c r="AS53" i="27" s="1"/>
  <c r="AC50" i="27"/>
  <c r="AC52" i="27" s="1"/>
  <c r="AB50" i="27"/>
  <c r="AA50" i="27"/>
  <c r="Z50" i="27"/>
  <c r="Y50" i="27"/>
  <c r="Y52" i="27" s="1"/>
  <c r="X50" i="27"/>
  <c r="X52" i="27" s="1"/>
  <c r="W50" i="27"/>
  <c r="V50" i="27"/>
  <c r="U50" i="27"/>
  <c r="U52" i="27" s="1"/>
  <c r="T50" i="27"/>
  <c r="S50" i="27"/>
  <c r="R50" i="27"/>
  <c r="AP49" i="27"/>
  <c r="AO49" i="27"/>
  <c r="AN49" i="27"/>
  <c r="AM49" i="27"/>
  <c r="AL49" i="27"/>
  <c r="AK49" i="27"/>
  <c r="AJ49" i="27"/>
  <c r="AI49" i="27"/>
  <c r="AH49" i="27"/>
  <c r="AG49" i="27"/>
  <c r="AF49" i="27"/>
  <c r="P49" i="27"/>
  <c r="O49" i="27"/>
  <c r="N49" i="27"/>
  <c r="M49" i="27"/>
  <c r="L49" i="27"/>
  <c r="K49" i="27"/>
  <c r="J49" i="27"/>
  <c r="I49" i="27"/>
  <c r="H49" i="27"/>
  <c r="G49" i="27"/>
  <c r="F49" i="27"/>
  <c r="AR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AC47" i="27"/>
  <c r="AB47" i="27"/>
  <c r="AA47" i="27"/>
  <c r="AA48" i="27" s="1"/>
  <c r="Z47" i="27"/>
  <c r="Y47" i="27"/>
  <c r="X47" i="27"/>
  <c r="W47" i="27"/>
  <c r="W48" i="27" s="1"/>
  <c r="V47" i="27"/>
  <c r="V48" i="27" s="1"/>
  <c r="U47" i="27"/>
  <c r="T47" i="27"/>
  <c r="S47" i="27"/>
  <c r="S48" i="27" s="1"/>
  <c r="R47" i="27"/>
  <c r="AS46" i="27"/>
  <c r="AT46" i="27" s="1"/>
  <c r="AU46" i="27" s="1"/>
  <c r="AV46" i="27" s="1"/>
  <c r="AC46" i="27"/>
  <c r="AB46" i="27"/>
  <c r="AA46" i="27"/>
  <c r="Z46" i="27"/>
  <c r="Y46" i="27"/>
  <c r="X46" i="27"/>
  <c r="X49" i="27" s="1"/>
  <c r="W46" i="27"/>
  <c r="V46" i="27"/>
  <c r="U46" i="27"/>
  <c r="T46" i="27"/>
  <c r="S46" i="27"/>
  <c r="R46" i="27"/>
  <c r="S49" i="27" s="1"/>
  <c r="AP45" i="27"/>
  <c r="AO45" i="27"/>
  <c r="AN45" i="27"/>
  <c r="AM45" i="27"/>
  <c r="AL45" i="27"/>
  <c r="AK45" i="27"/>
  <c r="AJ45" i="27"/>
  <c r="AI45" i="27"/>
  <c r="AH45" i="27"/>
  <c r="AG45" i="27"/>
  <c r="AF45" i="27"/>
  <c r="T45" i="27"/>
  <c r="P45" i="27"/>
  <c r="O45" i="27"/>
  <c r="N45" i="27"/>
  <c r="M45" i="27"/>
  <c r="L45" i="27"/>
  <c r="K45" i="27"/>
  <c r="J45" i="27"/>
  <c r="I45" i="27"/>
  <c r="H45" i="27"/>
  <c r="G45" i="27"/>
  <c r="F45" i="27"/>
  <c r="AR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U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AS42" i="27"/>
  <c r="AS45" i="27" s="1"/>
  <c r="AC42" i="27"/>
  <c r="AB42" i="27"/>
  <c r="AA42" i="27"/>
  <c r="AA44" i="27" s="1"/>
  <c r="Z42" i="27"/>
  <c r="Z44" i="27" s="1"/>
  <c r="Y42" i="27"/>
  <c r="X42" i="27"/>
  <c r="W42" i="27"/>
  <c r="W44" i="27" s="1"/>
  <c r="V42" i="27"/>
  <c r="U42" i="27"/>
  <c r="T42" i="27"/>
  <c r="T44" i="27" s="1"/>
  <c r="S42" i="27"/>
  <c r="S44" i="27" s="1"/>
  <c r="R42" i="27"/>
  <c r="AP41" i="27"/>
  <c r="AO41" i="27"/>
  <c r="AN41" i="27"/>
  <c r="AM41" i="27"/>
  <c r="AL41" i="27"/>
  <c r="AK41" i="27"/>
  <c r="AJ41" i="27"/>
  <c r="AI41" i="27"/>
  <c r="AH41" i="27"/>
  <c r="AG41" i="27"/>
  <c r="AF41" i="27"/>
  <c r="P41" i="27"/>
  <c r="O41" i="27"/>
  <c r="N41" i="27"/>
  <c r="M41" i="27"/>
  <c r="L41" i="27"/>
  <c r="K41" i="27"/>
  <c r="J41" i="27"/>
  <c r="I41" i="27"/>
  <c r="H41" i="27"/>
  <c r="G41" i="27"/>
  <c r="F41" i="27"/>
  <c r="AR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Y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AS39" i="27"/>
  <c r="AT39" i="27" s="1"/>
  <c r="AU39" i="27" s="1"/>
  <c r="AV39" i="27" s="1"/>
  <c r="AW39" i="27" s="1"/>
  <c r="AX39" i="27" s="1"/>
  <c r="AY39" i="27" s="1"/>
  <c r="AZ39" i="27" s="1"/>
  <c r="BA39" i="27" s="1"/>
  <c r="BB39" i="27" s="1"/>
  <c r="BC39" i="27" s="1"/>
  <c r="AC39" i="27"/>
  <c r="AC40" i="27" s="1"/>
  <c r="AB39" i="27"/>
  <c r="AB40" i="27" s="1"/>
  <c r="AA39" i="27"/>
  <c r="Z39" i="27"/>
  <c r="Y39" i="27"/>
  <c r="X39" i="27"/>
  <c r="X40" i="27" s="1"/>
  <c r="W39" i="27"/>
  <c r="V39" i="27"/>
  <c r="U39" i="27"/>
  <c r="T39" i="27"/>
  <c r="T40" i="27" s="1"/>
  <c r="S39" i="27"/>
  <c r="R39" i="27"/>
  <c r="AS38" i="27"/>
  <c r="AS40" i="27" s="1"/>
  <c r="AC38" i="27"/>
  <c r="AC41" i="27" s="1"/>
  <c r="AB38" i="27"/>
  <c r="AA38" i="27"/>
  <c r="Z38" i="27"/>
  <c r="Z40" i="27" s="1"/>
  <c r="Y38" i="27"/>
  <c r="X38" i="27"/>
  <c r="W38" i="27"/>
  <c r="V38" i="27"/>
  <c r="V40" i="27" s="1"/>
  <c r="U38" i="27"/>
  <c r="T38" i="27"/>
  <c r="S38" i="27"/>
  <c r="R38" i="27"/>
  <c r="R40" i="27" s="1"/>
  <c r="AP37" i="27"/>
  <c r="AO37" i="27"/>
  <c r="AN37" i="27"/>
  <c r="AM37" i="27"/>
  <c r="AL37" i="27"/>
  <c r="AK37" i="27"/>
  <c r="AJ37" i="27"/>
  <c r="AI37" i="27"/>
  <c r="AH37" i="27"/>
  <c r="AG37" i="27"/>
  <c r="AF37" i="27"/>
  <c r="P37" i="27"/>
  <c r="O37" i="27"/>
  <c r="N37" i="27"/>
  <c r="M37" i="27"/>
  <c r="L37" i="27"/>
  <c r="K37" i="27"/>
  <c r="J37" i="27"/>
  <c r="I37" i="27"/>
  <c r="H37" i="27"/>
  <c r="G37" i="27"/>
  <c r="F37" i="27"/>
  <c r="AR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Z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AC35" i="27"/>
  <c r="AB35" i="27"/>
  <c r="AA35" i="27"/>
  <c r="AA36" i="27" s="1"/>
  <c r="Z35" i="27"/>
  <c r="Y35" i="27"/>
  <c r="X35" i="27"/>
  <c r="W35" i="27"/>
  <c r="V35" i="27"/>
  <c r="U35" i="27"/>
  <c r="T35" i="27"/>
  <c r="S35" i="27"/>
  <c r="S36" i="27" s="1"/>
  <c r="R35" i="27"/>
  <c r="AS34" i="27"/>
  <c r="AS36" i="27" s="1"/>
  <c r="AC34" i="27"/>
  <c r="AB34" i="27"/>
  <c r="AB36" i="27" s="1"/>
  <c r="AA34" i="27"/>
  <c r="Z34" i="27"/>
  <c r="Y34" i="27"/>
  <c r="Y36" i="27" s="1"/>
  <c r="X34" i="27"/>
  <c r="X36" i="27" s="1"/>
  <c r="W34" i="27"/>
  <c r="V34" i="27"/>
  <c r="V36" i="27" s="1"/>
  <c r="U34" i="27"/>
  <c r="U36" i="27" s="1"/>
  <c r="T34" i="27"/>
  <c r="T36" i="27" s="1"/>
  <c r="S34" i="27"/>
  <c r="R34" i="27"/>
  <c r="R36" i="27" s="1"/>
  <c r="AP33" i="27"/>
  <c r="AO33" i="27"/>
  <c r="AN33" i="27"/>
  <c r="AM33" i="27"/>
  <c r="AL33" i="27"/>
  <c r="AK33" i="27"/>
  <c r="AJ33" i="27"/>
  <c r="AI33" i="27"/>
  <c r="AH33" i="27"/>
  <c r="AG33" i="27"/>
  <c r="AF33" i="27"/>
  <c r="P33" i="27"/>
  <c r="O33" i="27"/>
  <c r="N33" i="27"/>
  <c r="M33" i="27"/>
  <c r="L33" i="27"/>
  <c r="K33" i="27"/>
  <c r="J33" i="27"/>
  <c r="I33" i="27"/>
  <c r="H33" i="27"/>
  <c r="G33" i="27"/>
  <c r="F33" i="27"/>
  <c r="AR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AS31" i="27"/>
  <c r="AT31" i="27" s="1"/>
  <c r="AU31" i="27" s="1"/>
  <c r="AV31" i="27" s="1"/>
  <c r="AW31" i="27" s="1"/>
  <c r="AX31" i="27" s="1"/>
  <c r="AY31" i="27" s="1"/>
  <c r="AZ31" i="27" s="1"/>
  <c r="BA31" i="27" s="1"/>
  <c r="BB31" i="27" s="1"/>
  <c r="BC31" i="27" s="1"/>
  <c r="AC31" i="27"/>
  <c r="AB31" i="27"/>
  <c r="AA31" i="27"/>
  <c r="Z31" i="27"/>
  <c r="Y31" i="27"/>
  <c r="X31" i="27"/>
  <c r="W31" i="27"/>
  <c r="V31" i="27"/>
  <c r="V32" i="27" s="1"/>
  <c r="U31" i="27"/>
  <c r="T31" i="27"/>
  <c r="S31" i="27"/>
  <c r="R31" i="27"/>
  <c r="AS30" i="27"/>
  <c r="AS33" i="27" s="1"/>
  <c r="AC30" i="27"/>
  <c r="AB30" i="27"/>
  <c r="AA30" i="27"/>
  <c r="Z30" i="27"/>
  <c r="Y30" i="27"/>
  <c r="Y32" i="27" s="1"/>
  <c r="X30" i="27"/>
  <c r="W30" i="27"/>
  <c r="V30" i="27"/>
  <c r="U30" i="27"/>
  <c r="T30" i="27"/>
  <c r="S30" i="27"/>
  <c r="R30" i="27"/>
  <c r="R32" i="27" s="1"/>
  <c r="AP29" i="27"/>
  <c r="AO29" i="27"/>
  <c r="AN29" i="27"/>
  <c r="AM29" i="27"/>
  <c r="AL29" i="27"/>
  <c r="AK29" i="27"/>
  <c r="AJ29" i="27"/>
  <c r="AI29" i="27"/>
  <c r="AH29" i="27"/>
  <c r="AG29" i="27"/>
  <c r="AF29" i="27"/>
  <c r="P29" i="27"/>
  <c r="O29" i="27"/>
  <c r="N29" i="27"/>
  <c r="M29" i="27"/>
  <c r="L29" i="27"/>
  <c r="K29" i="27"/>
  <c r="J29" i="27"/>
  <c r="I29" i="27"/>
  <c r="H29" i="27"/>
  <c r="G29" i="27"/>
  <c r="F29" i="27"/>
  <c r="AR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X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AS27" i="27"/>
  <c r="AT27" i="27" s="1"/>
  <c r="AU27" i="27" s="1"/>
  <c r="AV27" i="27" s="1"/>
  <c r="AW27" i="27" s="1"/>
  <c r="AX27" i="27" s="1"/>
  <c r="AY27" i="27" s="1"/>
  <c r="AZ27" i="27" s="1"/>
  <c r="BA27" i="27" s="1"/>
  <c r="BB27" i="27" s="1"/>
  <c r="BC27" i="27" s="1"/>
  <c r="AC27" i="27"/>
  <c r="AB27" i="27"/>
  <c r="AA27" i="27"/>
  <c r="Z27" i="27"/>
  <c r="Y27" i="27"/>
  <c r="X27" i="27"/>
  <c r="W27" i="27"/>
  <c r="V27" i="27"/>
  <c r="U27" i="27"/>
  <c r="T27" i="27"/>
  <c r="S27" i="27"/>
  <c r="R27" i="27"/>
  <c r="AS26" i="27"/>
  <c r="AT26" i="27" s="1"/>
  <c r="AC26" i="27"/>
  <c r="AB26" i="27"/>
  <c r="AA26" i="27"/>
  <c r="Z26" i="27"/>
  <c r="Z28" i="27" s="1"/>
  <c r="Y26" i="27"/>
  <c r="X26" i="27"/>
  <c r="W26" i="27"/>
  <c r="V26" i="27"/>
  <c r="V28" i="27" s="1"/>
  <c r="U26" i="27"/>
  <c r="T26" i="27"/>
  <c r="S26" i="27"/>
  <c r="R26" i="27"/>
  <c r="R28" i="27" s="1"/>
  <c r="AP25" i="27"/>
  <c r="AO25" i="27"/>
  <c r="AN25" i="27"/>
  <c r="AM25" i="27"/>
  <c r="AL25" i="27"/>
  <c r="AK25" i="27"/>
  <c r="AJ25" i="27"/>
  <c r="AI25" i="27"/>
  <c r="AH25" i="27"/>
  <c r="AG25" i="27"/>
  <c r="AF25" i="27"/>
  <c r="P25" i="27"/>
  <c r="O25" i="27"/>
  <c r="N25" i="27"/>
  <c r="M25" i="27"/>
  <c r="L25" i="27"/>
  <c r="K25" i="27"/>
  <c r="J25" i="27"/>
  <c r="I25" i="27"/>
  <c r="H25" i="27"/>
  <c r="G25" i="27"/>
  <c r="F25" i="27"/>
  <c r="AR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AS23" i="27"/>
  <c r="AT23" i="27" s="1"/>
  <c r="AU23" i="27" s="1"/>
  <c r="AV23" i="27" s="1"/>
  <c r="AW23" i="27" s="1"/>
  <c r="AX23" i="27" s="1"/>
  <c r="AY23" i="27" s="1"/>
  <c r="AZ23" i="27" s="1"/>
  <c r="BA23" i="27" s="1"/>
  <c r="BB23" i="27" s="1"/>
  <c r="BC23" i="27" s="1"/>
  <c r="AC23" i="27"/>
  <c r="AC24" i="27" s="1"/>
  <c r="AB23" i="27"/>
  <c r="AB24" i="27" s="1"/>
  <c r="AA23" i="27"/>
  <c r="Z23" i="27"/>
  <c r="Y23" i="27"/>
  <c r="X23" i="27"/>
  <c r="W23" i="27"/>
  <c r="V23" i="27"/>
  <c r="U23" i="27"/>
  <c r="T23" i="27"/>
  <c r="S23" i="27"/>
  <c r="R23" i="27"/>
  <c r="AS22" i="27"/>
  <c r="AT22" i="27" s="1"/>
  <c r="AC22" i="27"/>
  <c r="AB22" i="27"/>
  <c r="AA22" i="27"/>
  <c r="AA24" i="27" s="1"/>
  <c r="Z22" i="27"/>
  <c r="Z25" i="27" s="1"/>
  <c r="Y22" i="27"/>
  <c r="X22" i="27"/>
  <c r="X24" i="27" s="1"/>
  <c r="W22" i="27"/>
  <c r="V22" i="27"/>
  <c r="V24" i="27" s="1"/>
  <c r="U22" i="27"/>
  <c r="T22" i="27"/>
  <c r="S22" i="27"/>
  <c r="R22" i="27"/>
  <c r="R24" i="27" s="1"/>
  <c r="AP21" i="27"/>
  <c r="AO21" i="27"/>
  <c r="AN21" i="27"/>
  <c r="AM21" i="27"/>
  <c r="AL21" i="27"/>
  <c r="AK21" i="27"/>
  <c r="AJ21" i="27"/>
  <c r="AI21" i="27"/>
  <c r="AH21" i="27"/>
  <c r="AG21" i="27"/>
  <c r="AF21" i="27"/>
  <c r="P21" i="27"/>
  <c r="O21" i="27"/>
  <c r="N21" i="27"/>
  <c r="M21" i="27"/>
  <c r="L21" i="27"/>
  <c r="K21" i="27"/>
  <c r="J21" i="27"/>
  <c r="I21" i="27"/>
  <c r="H21" i="27"/>
  <c r="G21" i="27"/>
  <c r="F21" i="27"/>
  <c r="AR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W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AS19" i="27"/>
  <c r="AT19" i="27" s="1"/>
  <c r="AU19" i="27" s="1"/>
  <c r="AV19" i="27" s="1"/>
  <c r="AW19" i="27" s="1"/>
  <c r="AX19" i="27" s="1"/>
  <c r="AY19" i="27" s="1"/>
  <c r="AZ19" i="27" s="1"/>
  <c r="BA19" i="27" s="1"/>
  <c r="BB19" i="27" s="1"/>
  <c r="BC19" i="27" s="1"/>
  <c r="AC19" i="27"/>
  <c r="AB19" i="27"/>
  <c r="AA19" i="27"/>
  <c r="Z19" i="27"/>
  <c r="Y19" i="27"/>
  <c r="X19" i="27"/>
  <c r="X20" i="27" s="1"/>
  <c r="W19" i="27"/>
  <c r="V19" i="27"/>
  <c r="U19" i="27"/>
  <c r="T19" i="27"/>
  <c r="S19" i="27"/>
  <c r="R19" i="27"/>
  <c r="AS18" i="27"/>
  <c r="AT18" i="27" s="1"/>
  <c r="AU18" i="27" s="1"/>
  <c r="AV18" i="27" s="1"/>
  <c r="AC18" i="27"/>
  <c r="AB18" i="27"/>
  <c r="AA18" i="27"/>
  <c r="Z18" i="27"/>
  <c r="Z21" i="27" s="1"/>
  <c r="Y18" i="27"/>
  <c r="X18" i="27"/>
  <c r="W18" i="27"/>
  <c r="V18" i="27"/>
  <c r="U18" i="27"/>
  <c r="T18" i="27"/>
  <c r="S18" i="27"/>
  <c r="R18" i="27"/>
  <c r="AP17" i="27"/>
  <c r="AO17" i="27"/>
  <c r="AN17" i="27"/>
  <c r="AM17" i="27"/>
  <c r="AL17" i="27"/>
  <c r="AK17" i="27"/>
  <c r="AJ17" i="27"/>
  <c r="AI17" i="27"/>
  <c r="AH17" i="27"/>
  <c r="AG17" i="27"/>
  <c r="AF17" i="27"/>
  <c r="P17" i="27"/>
  <c r="O17" i="27"/>
  <c r="N17" i="27"/>
  <c r="M17" i="27"/>
  <c r="L17" i="27"/>
  <c r="K17" i="27"/>
  <c r="J17" i="27"/>
  <c r="I17" i="27"/>
  <c r="H17" i="27"/>
  <c r="G17" i="27"/>
  <c r="F17" i="27"/>
  <c r="AR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R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AS15" i="27"/>
  <c r="AT15" i="27" s="1"/>
  <c r="AU15" i="27" s="1"/>
  <c r="AV15" i="27" s="1"/>
  <c r="AW15" i="27" s="1"/>
  <c r="AX15" i="27" s="1"/>
  <c r="AY15" i="27" s="1"/>
  <c r="AZ15" i="27" s="1"/>
  <c r="BA15" i="27" s="1"/>
  <c r="BB15" i="27" s="1"/>
  <c r="BC15" i="27" s="1"/>
  <c r="AC15" i="27"/>
  <c r="AC16" i="27" s="1"/>
  <c r="AB15" i="27"/>
  <c r="AA15" i="27"/>
  <c r="Z15" i="27"/>
  <c r="Y15" i="27"/>
  <c r="X15" i="27"/>
  <c r="W15" i="27"/>
  <c r="V15" i="27"/>
  <c r="V16" i="27" s="1"/>
  <c r="U15" i="27"/>
  <c r="U16" i="27" s="1"/>
  <c r="T15" i="27"/>
  <c r="S15" i="27"/>
  <c r="R15" i="27"/>
  <c r="AT14" i="27"/>
  <c r="AS14" i="27"/>
  <c r="AS17" i="27" s="1"/>
  <c r="AC14" i="27"/>
  <c r="AB14" i="27"/>
  <c r="AA14" i="27"/>
  <c r="AA16" i="27" s="1"/>
  <c r="Z14" i="27"/>
  <c r="Y14" i="27"/>
  <c r="Y16" i="27" s="1"/>
  <c r="X14" i="27"/>
  <c r="W14" i="27"/>
  <c r="W16" i="27" s="1"/>
  <c r="V14" i="27"/>
  <c r="U14" i="27"/>
  <c r="T14" i="27"/>
  <c r="S14" i="27"/>
  <c r="S16" i="27" s="1"/>
  <c r="R14" i="27"/>
  <c r="AP13" i="27"/>
  <c r="AO13" i="27"/>
  <c r="AN13" i="27"/>
  <c r="AM13" i="27"/>
  <c r="AL13" i="27"/>
  <c r="AK13" i="27"/>
  <c r="AJ13" i="27"/>
  <c r="AI13" i="27"/>
  <c r="AH13" i="27"/>
  <c r="AG13" i="27"/>
  <c r="AF13" i="27"/>
  <c r="Y13" i="27"/>
  <c r="U13" i="27"/>
  <c r="P13" i="27"/>
  <c r="O13" i="27"/>
  <c r="N13" i="27"/>
  <c r="M13" i="27"/>
  <c r="L13" i="27"/>
  <c r="K13" i="27"/>
  <c r="J13" i="27"/>
  <c r="I13" i="27"/>
  <c r="H13" i="27"/>
  <c r="G13" i="27"/>
  <c r="F13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B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AR11" i="27"/>
  <c r="AR12" i="27" s="1"/>
  <c r="AC11" i="27"/>
  <c r="AB11" i="27"/>
  <c r="AA11" i="27"/>
  <c r="Z11" i="27"/>
  <c r="Y11" i="27"/>
  <c r="X11" i="27"/>
  <c r="W11" i="27"/>
  <c r="V11" i="27"/>
  <c r="U11" i="27"/>
  <c r="T11" i="27"/>
  <c r="S11" i="27"/>
  <c r="R11" i="27"/>
  <c r="AS10" i="27"/>
  <c r="AT10" i="27" s="1"/>
  <c r="AC10" i="27"/>
  <c r="AB10" i="27"/>
  <c r="AA10" i="27"/>
  <c r="Z10" i="27"/>
  <c r="Z12" i="27" s="1"/>
  <c r="Y10" i="27"/>
  <c r="X10" i="27"/>
  <c r="W10" i="27"/>
  <c r="V10" i="27"/>
  <c r="V12" i="27" s="1"/>
  <c r="U10" i="27"/>
  <c r="T10" i="27"/>
  <c r="S10" i="27"/>
  <c r="R10" i="27"/>
  <c r="R12" i="27" s="1"/>
  <c r="AH9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P7" i="27"/>
  <c r="O7" i="27"/>
  <c r="AB7" i="27" s="1"/>
  <c r="N7" i="27"/>
  <c r="N8" i="27" s="1"/>
  <c r="M7" i="27"/>
  <c r="L7" i="27"/>
  <c r="K7" i="27"/>
  <c r="X7" i="27" s="1"/>
  <c r="J7" i="27"/>
  <c r="W7" i="27" s="1"/>
  <c r="I7" i="27"/>
  <c r="H7" i="27"/>
  <c r="G7" i="27"/>
  <c r="T7" i="27" s="1"/>
  <c r="F7" i="27"/>
  <c r="F8" i="27" s="1"/>
  <c r="E7" i="27"/>
  <c r="D7" i="27"/>
  <c r="AR6" i="27"/>
  <c r="AP6" i="27"/>
  <c r="AP8" i="27" s="1"/>
  <c r="AO6" i="27"/>
  <c r="AN6" i="27"/>
  <c r="AM6" i="27"/>
  <c r="AM9" i="27" s="1"/>
  <c r="AL6" i="27"/>
  <c r="AL8" i="27" s="1"/>
  <c r="AK6" i="27"/>
  <c r="AJ6" i="27"/>
  <c r="AI6" i="27"/>
  <c r="AI9" i="27" s="1"/>
  <c r="AH6" i="27"/>
  <c r="AH8" i="27" s="1"/>
  <c r="AG6" i="27"/>
  <c r="AF6" i="27"/>
  <c r="AE6" i="27"/>
  <c r="AE8" i="27" s="1"/>
  <c r="P6" i="27"/>
  <c r="P8" i="27" s="1"/>
  <c r="O6" i="27"/>
  <c r="N6" i="27"/>
  <c r="N9" i="27" s="1"/>
  <c r="M6" i="27"/>
  <c r="L6" i="27"/>
  <c r="L8" i="27" s="1"/>
  <c r="K6" i="27"/>
  <c r="J6" i="27"/>
  <c r="I6" i="27"/>
  <c r="H6" i="27"/>
  <c r="H8" i="27" s="1"/>
  <c r="G6" i="27"/>
  <c r="F6" i="27"/>
  <c r="F9" i="27" s="1"/>
  <c r="E6" i="27"/>
  <c r="D6" i="27"/>
  <c r="S6" i="27" s="1"/>
  <c r="AP65" i="26"/>
  <c r="AO65" i="26"/>
  <c r="AN65" i="26"/>
  <c r="AM65" i="26"/>
  <c r="AL65" i="26"/>
  <c r="AK65" i="26"/>
  <c r="AJ65" i="26"/>
  <c r="AI65" i="26"/>
  <c r="AH65" i="26"/>
  <c r="AG65" i="26"/>
  <c r="AF65" i="26"/>
  <c r="AA65" i="26"/>
  <c r="P65" i="26"/>
  <c r="O65" i="26"/>
  <c r="N65" i="26"/>
  <c r="M65" i="26"/>
  <c r="L65" i="26"/>
  <c r="K65" i="26"/>
  <c r="J65" i="26"/>
  <c r="I65" i="26"/>
  <c r="H65" i="26"/>
  <c r="AP64" i="26"/>
  <c r="AO64" i="26"/>
  <c r="AN64" i="26"/>
  <c r="AM64" i="26"/>
  <c r="AL64" i="26"/>
  <c r="AK64" i="26"/>
  <c r="P64" i="26"/>
  <c r="O64" i="26"/>
  <c r="N64" i="26"/>
  <c r="M64" i="26"/>
  <c r="L64" i="26"/>
  <c r="K64" i="26"/>
  <c r="J64" i="26"/>
  <c r="I64" i="26"/>
  <c r="H64" i="26"/>
  <c r="G64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AC62" i="26"/>
  <c r="AB62" i="26"/>
  <c r="AB64" i="26" s="1"/>
  <c r="AA62" i="26"/>
  <c r="AA64" i="26" s="1"/>
  <c r="Z62" i="26"/>
  <c r="Y62" i="26"/>
  <c r="X62" i="26"/>
  <c r="X64" i="26" s="1"/>
  <c r="W62" i="26"/>
  <c r="W64" i="26" s="1"/>
  <c r="V62" i="26"/>
  <c r="U62" i="26"/>
  <c r="T62" i="26"/>
  <c r="T64" i="26" s="1"/>
  <c r="F62" i="26"/>
  <c r="E62" i="26"/>
  <c r="R62" i="26" s="1"/>
  <c r="R64" i="26" s="1"/>
  <c r="AP61" i="26"/>
  <c r="AO61" i="26"/>
  <c r="AN61" i="26"/>
  <c r="AM61" i="26"/>
  <c r="AL61" i="26"/>
  <c r="AK61" i="26"/>
  <c r="AJ61" i="26"/>
  <c r="AI61" i="26"/>
  <c r="AH61" i="26"/>
  <c r="AG61" i="26"/>
  <c r="AF61" i="26"/>
  <c r="P61" i="26"/>
  <c r="O61" i="26"/>
  <c r="N61" i="26"/>
  <c r="M61" i="26"/>
  <c r="L61" i="26"/>
  <c r="K61" i="26"/>
  <c r="J61" i="26"/>
  <c r="I61" i="26"/>
  <c r="H61" i="26"/>
  <c r="AP60" i="26"/>
  <c r="AO60" i="26"/>
  <c r="AN60" i="26"/>
  <c r="P60" i="26"/>
  <c r="O60" i="26"/>
  <c r="N60" i="26"/>
  <c r="M60" i="26"/>
  <c r="L60" i="26"/>
  <c r="K60" i="26"/>
  <c r="J60" i="26"/>
  <c r="I60" i="26"/>
  <c r="H60" i="26"/>
  <c r="G60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F58" i="26"/>
  <c r="G61" i="26" s="1"/>
  <c r="E58" i="26"/>
  <c r="E60" i="26" s="1"/>
  <c r="D58" i="26"/>
  <c r="AP57" i="26"/>
  <c r="AO57" i="26"/>
  <c r="AN57" i="26"/>
  <c r="AM57" i="26"/>
  <c r="AL57" i="26"/>
  <c r="AK57" i="26"/>
  <c r="AJ57" i="26"/>
  <c r="AI57" i="26"/>
  <c r="AH57" i="26"/>
  <c r="AG57" i="26"/>
  <c r="AF57" i="26"/>
  <c r="P57" i="26"/>
  <c r="O57" i="26"/>
  <c r="N57" i="26"/>
  <c r="M57" i="26"/>
  <c r="L57" i="26"/>
  <c r="K57" i="26"/>
  <c r="J57" i="26"/>
  <c r="I57" i="26"/>
  <c r="H57" i="26"/>
  <c r="AR56" i="26"/>
  <c r="AP56" i="26"/>
  <c r="AO56" i="26"/>
  <c r="AN56" i="26"/>
  <c r="AM56" i="26"/>
  <c r="AL56" i="26"/>
  <c r="AK56" i="26"/>
  <c r="AJ56" i="26"/>
  <c r="AI56" i="26"/>
  <c r="AH56" i="26"/>
  <c r="AG56" i="26"/>
  <c r="AF56" i="26"/>
  <c r="AE56" i="26"/>
  <c r="AC56" i="26"/>
  <c r="U56" i="26"/>
  <c r="P56" i="26"/>
  <c r="O56" i="26"/>
  <c r="N56" i="26"/>
  <c r="M56" i="26"/>
  <c r="L56" i="26"/>
  <c r="K56" i="26"/>
  <c r="J56" i="26"/>
  <c r="I56" i="26"/>
  <c r="H56" i="26"/>
  <c r="G56" i="26"/>
  <c r="AY55" i="26"/>
  <c r="AZ55" i="26" s="1"/>
  <c r="BA55" i="26" s="1"/>
  <c r="BB55" i="26" s="1"/>
  <c r="BC55" i="26" s="1"/>
  <c r="AT55" i="26"/>
  <c r="AU55" i="26" s="1"/>
  <c r="AV55" i="26" s="1"/>
  <c r="AW55" i="26" s="1"/>
  <c r="AS55" i="26"/>
  <c r="AC55" i="26"/>
  <c r="AB55" i="26"/>
  <c r="AA55" i="26"/>
  <c r="Z55" i="26"/>
  <c r="Y55" i="26"/>
  <c r="X55" i="26"/>
  <c r="W55" i="26"/>
  <c r="V55" i="26"/>
  <c r="U55" i="26"/>
  <c r="T55" i="26"/>
  <c r="S55" i="26"/>
  <c r="R55" i="26"/>
  <c r="AC54" i="26"/>
  <c r="AB54" i="26"/>
  <c r="AB56" i="26" s="1"/>
  <c r="AA54" i="26"/>
  <c r="Z54" i="26"/>
  <c r="Y54" i="26"/>
  <c r="X54" i="26"/>
  <c r="X56" i="26" s="1"/>
  <c r="W54" i="26"/>
  <c r="W57" i="26" s="1"/>
  <c r="V54" i="26"/>
  <c r="U54" i="26"/>
  <c r="T54" i="26"/>
  <c r="T56" i="26" s="1"/>
  <c r="F54" i="26"/>
  <c r="G57" i="26" s="1"/>
  <c r="E54" i="26"/>
  <c r="E56" i="26" s="1"/>
  <c r="AP53" i="26"/>
  <c r="AO53" i="26"/>
  <c r="AN53" i="26"/>
  <c r="AM53" i="26"/>
  <c r="AL53" i="26"/>
  <c r="AK53" i="26"/>
  <c r="AJ53" i="26"/>
  <c r="AI53" i="26"/>
  <c r="AH53" i="26"/>
  <c r="AG53" i="26"/>
  <c r="AF53" i="26"/>
  <c r="P53" i="26"/>
  <c r="O53" i="26"/>
  <c r="N53" i="26"/>
  <c r="M53" i="26"/>
  <c r="L53" i="26"/>
  <c r="K53" i="26"/>
  <c r="J53" i="26"/>
  <c r="I53" i="26"/>
  <c r="H53" i="26"/>
  <c r="AR52" i="26"/>
  <c r="AP52" i="26"/>
  <c r="AO52" i="26"/>
  <c r="AN52" i="26"/>
  <c r="AM52" i="26"/>
  <c r="AL52" i="26"/>
  <c r="AK52" i="26"/>
  <c r="AJ52" i="26"/>
  <c r="AI52" i="26"/>
  <c r="AH52" i="26"/>
  <c r="AG52" i="26"/>
  <c r="AF52" i="26"/>
  <c r="AE52" i="26"/>
  <c r="P52" i="26"/>
  <c r="O52" i="26"/>
  <c r="N52" i="26"/>
  <c r="M52" i="26"/>
  <c r="L52" i="26"/>
  <c r="K52" i="26"/>
  <c r="J52" i="26"/>
  <c r="I52" i="26"/>
  <c r="H52" i="26"/>
  <c r="G52" i="26"/>
  <c r="AC51" i="26"/>
  <c r="AB51" i="26"/>
  <c r="AA51" i="26"/>
  <c r="Z51" i="26"/>
  <c r="Y51" i="26"/>
  <c r="X51" i="26"/>
  <c r="W51" i="26"/>
  <c r="V51" i="26"/>
  <c r="U51" i="26"/>
  <c r="T51" i="26"/>
  <c r="S51" i="26"/>
  <c r="R51" i="26"/>
  <c r="AC50" i="26"/>
  <c r="AC52" i="26" s="1"/>
  <c r="AB50" i="26"/>
  <c r="AB52" i="26" s="1"/>
  <c r="AA50" i="26"/>
  <c r="Z50" i="26"/>
  <c r="Y50" i="26"/>
  <c r="X50" i="26"/>
  <c r="W50" i="26"/>
  <c r="V50" i="26"/>
  <c r="U50" i="26"/>
  <c r="T50" i="26"/>
  <c r="F50" i="26"/>
  <c r="G53" i="26" s="1"/>
  <c r="E50" i="26"/>
  <c r="AP49" i="26"/>
  <c r="AO49" i="26"/>
  <c r="AN49" i="26"/>
  <c r="AM49" i="26"/>
  <c r="AL49" i="26"/>
  <c r="AK49" i="26"/>
  <c r="AJ49" i="26"/>
  <c r="AI49" i="26"/>
  <c r="AH49" i="26"/>
  <c r="AG49" i="26"/>
  <c r="AF49" i="26"/>
  <c r="AA49" i="26"/>
  <c r="P49" i="26"/>
  <c r="O49" i="26"/>
  <c r="N49" i="26"/>
  <c r="M49" i="26"/>
  <c r="L49" i="26"/>
  <c r="K49" i="26"/>
  <c r="J49" i="26"/>
  <c r="I49" i="26"/>
  <c r="H49" i="26"/>
  <c r="AR48" i="26"/>
  <c r="AP48" i="26"/>
  <c r="AO48" i="26"/>
  <c r="AN48" i="26"/>
  <c r="AM48" i="26"/>
  <c r="AL48" i="26"/>
  <c r="AK48" i="26"/>
  <c r="AJ48" i="26"/>
  <c r="AI48" i="26"/>
  <c r="AH48" i="26"/>
  <c r="AG48" i="26"/>
  <c r="AF48" i="26"/>
  <c r="AE48" i="26"/>
  <c r="AA48" i="26"/>
  <c r="Z48" i="26"/>
  <c r="P48" i="26"/>
  <c r="O48" i="26"/>
  <c r="N48" i="26"/>
  <c r="M48" i="26"/>
  <c r="L48" i="26"/>
  <c r="K48" i="26"/>
  <c r="J48" i="26"/>
  <c r="I48" i="26"/>
  <c r="H48" i="26"/>
  <c r="G48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AC46" i="26"/>
  <c r="AB46" i="26"/>
  <c r="AA46" i="26"/>
  <c r="Z46" i="26"/>
  <c r="Y46" i="26"/>
  <c r="X46" i="26"/>
  <c r="W46" i="26"/>
  <c r="V46" i="26"/>
  <c r="V48" i="26" s="1"/>
  <c r="U46" i="26"/>
  <c r="U48" i="26" s="1"/>
  <c r="T46" i="26"/>
  <c r="T48" i="26" s="1"/>
  <c r="F46" i="26"/>
  <c r="S46" i="26" s="1"/>
  <c r="E46" i="26"/>
  <c r="AP45" i="26"/>
  <c r="AO45" i="26"/>
  <c r="AN45" i="26"/>
  <c r="AM45" i="26"/>
  <c r="AL45" i="26"/>
  <c r="AK45" i="26"/>
  <c r="AJ45" i="26"/>
  <c r="AI45" i="26"/>
  <c r="AH45" i="26"/>
  <c r="AG45" i="26"/>
  <c r="AF45" i="26"/>
  <c r="AB45" i="26"/>
  <c r="P45" i="26"/>
  <c r="O45" i="26"/>
  <c r="N45" i="26"/>
  <c r="M45" i="26"/>
  <c r="L45" i="26"/>
  <c r="K45" i="26"/>
  <c r="J45" i="26"/>
  <c r="I45" i="26"/>
  <c r="H45" i="26"/>
  <c r="AR44" i="26"/>
  <c r="AP44" i="26"/>
  <c r="AO44" i="26"/>
  <c r="AN44" i="26"/>
  <c r="AM44" i="26"/>
  <c r="AL44" i="26"/>
  <c r="AK44" i="26"/>
  <c r="AJ44" i="26"/>
  <c r="AI44" i="26"/>
  <c r="AH44" i="26"/>
  <c r="AG44" i="26"/>
  <c r="AF44" i="26"/>
  <c r="AE44" i="26"/>
  <c r="Y44" i="26"/>
  <c r="P44" i="26"/>
  <c r="O44" i="26"/>
  <c r="N44" i="26"/>
  <c r="M44" i="26"/>
  <c r="L44" i="26"/>
  <c r="K44" i="26"/>
  <c r="J44" i="26"/>
  <c r="I44" i="26"/>
  <c r="H44" i="26"/>
  <c r="G44" i="26"/>
  <c r="AC43" i="26"/>
  <c r="AB43" i="26"/>
  <c r="AA43" i="26"/>
  <c r="Z43" i="26"/>
  <c r="Y43" i="26"/>
  <c r="X43" i="26"/>
  <c r="W43" i="26"/>
  <c r="V43" i="26"/>
  <c r="U43" i="26"/>
  <c r="T43" i="26"/>
  <c r="S43" i="26"/>
  <c r="R43" i="26"/>
  <c r="AC42" i="26"/>
  <c r="AC45" i="26" s="1"/>
  <c r="AB42" i="26"/>
  <c r="AA42" i="26"/>
  <c r="Z42" i="26"/>
  <c r="Y42" i="26"/>
  <c r="X42" i="26"/>
  <c r="X45" i="26" s="1"/>
  <c r="W42" i="26"/>
  <c r="V42" i="26"/>
  <c r="V45" i="26" s="1"/>
  <c r="U42" i="26"/>
  <c r="T42" i="26"/>
  <c r="F42" i="26"/>
  <c r="G45" i="26" s="1"/>
  <c r="E42" i="26"/>
  <c r="AP41" i="26"/>
  <c r="AO41" i="26"/>
  <c r="AN41" i="26"/>
  <c r="AM41" i="26"/>
  <c r="AL41" i="26"/>
  <c r="AK41" i="26"/>
  <c r="AJ41" i="26"/>
  <c r="AI41" i="26"/>
  <c r="AH41" i="26"/>
  <c r="AG41" i="26"/>
  <c r="AF41" i="26"/>
  <c r="W41" i="26"/>
  <c r="P41" i="26"/>
  <c r="O41" i="26"/>
  <c r="N41" i="26"/>
  <c r="M41" i="26"/>
  <c r="L41" i="26"/>
  <c r="K41" i="26"/>
  <c r="J41" i="26"/>
  <c r="I41" i="26"/>
  <c r="H41" i="26"/>
  <c r="AR40" i="26"/>
  <c r="AP40" i="26"/>
  <c r="AO40" i="26"/>
  <c r="AN40" i="26"/>
  <c r="AM40" i="26"/>
  <c r="AL40" i="26"/>
  <c r="AK40" i="26"/>
  <c r="AJ40" i="26"/>
  <c r="AI40" i="26"/>
  <c r="AH40" i="26"/>
  <c r="AG40" i="26"/>
  <c r="AF40" i="26"/>
  <c r="AE40" i="26"/>
  <c r="P40" i="26"/>
  <c r="O40" i="26"/>
  <c r="N40" i="26"/>
  <c r="M40" i="26"/>
  <c r="L40" i="26"/>
  <c r="K40" i="26"/>
  <c r="J40" i="26"/>
  <c r="I40" i="26"/>
  <c r="H40" i="26"/>
  <c r="G40" i="26"/>
  <c r="D39" i="26"/>
  <c r="AC38" i="26"/>
  <c r="AB38" i="26"/>
  <c r="AB41" i="26" s="1"/>
  <c r="AA38" i="26"/>
  <c r="Z38" i="26"/>
  <c r="Y38" i="26"/>
  <c r="X38" i="26"/>
  <c r="W38" i="26"/>
  <c r="X41" i="26" s="1"/>
  <c r="V38" i="26"/>
  <c r="U38" i="26"/>
  <c r="T38" i="26"/>
  <c r="F38" i="26"/>
  <c r="E38" i="26"/>
  <c r="R38" i="26" s="1"/>
  <c r="AP37" i="26"/>
  <c r="AO37" i="26"/>
  <c r="AN37" i="26"/>
  <c r="AM37" i="26"/>
  <c r="AL37" i="26"/>
  <c r="AK37" i="26"/>
  <c r="AJ37" i="26"/>
  <c r="AI37" i="26"/>
  <c r="AH37" i="26"/>
  <c r="AG37" i="26"/>
  <c r="AF37" i="26"/>
  <c r="Z37" i="26"/>
  <c r="P37" i="26"/>
  <c r="O37" i="26"/>
  <c r="N37" i="26"/>
  <c r="M37" i="26"/>
  <c r="L37" i="26"/>
  <c r="K37" i="26"/>
  <c r="J37" i="26"/>
  <c r="I37" i="26"/>
  <c r="H37" i="26"/>
  <c r="AR36" i="26"/>
  <c r="AP36" i="26"/>
  <c r="AO36" i="26"/>
  <c r="AN36" i="26"/>
  <c r="AM36" i="26"/>
  <c r="AL36" i="26"/>
  <c r="AK36" i="26"/>
  <c r="AJ36" i="26"/>
  <c r="AI36" i="26"/>
  <c r="AH36" i="26"/>
  <c r="AG36" i="26"/>
  <c r="AF36" i="26"/>
  <c r="AE36" i="26"/>
  <c r="T36" i="26"/>
  <c r="P36" i="26"/>
  <c r="O36" i="26"/>
  <c r="N36" i="26"/>
  <c r="M36" i="26"/>
  <c r="L36" i="26"/>
  <c r="K36" i="26"/>
  <c r="J36" i="26"/>
  <c r="I36" i="26"/>
  <c r="H36" i="26"/>
  <c r="G36" i="26"/>
  <c r="AA35" i="26"/>
  <c r="Y35" i="26"/>
  <c r="U35" i="26"/>
  <c r="T35" i="26"/>
  <c r="S35" i="26"/>
  <c r="D35" i="26"/>
  <c r="X35" i="26" s="1"/>
  <c r="AC34" i="26"/>
  <c r="AB34" i="26"/>
  <c r="AA34" i="26"/>
  <c r="Z34" i="26"/>
  <c r="Y34" i="26"/>
  <c r="Y37" i="26" s="1"/>
  <c r="X34" i="26"/>
  <c r="W34" i="26"/>
  <c r="V34" i="26"/>
  <c r="U34" i="26"/>
  <c r="U36" i="26" s="1"/>
  <c r="T34" i="26"/>
  <c r="F34" i="26"/>
  <c r="S34" i="26" s="1"/>
  <c r="E34" i="26"/>
  <c r="E36" i="26" s="1"/>
  <c r="AP33" i="26"/>
  <c r="AO33" i="26"/>
  <c r="AN33" i="26"/>
  <c r="AM33" i="26"/>
  <c r="AL33" i="26"/>
  <c r="AK33" i="26"/>
  <c r="AJ33" i="26"/>
  <c r="AI33" i="26"/>
  <c r="AH33" i="26"/>
  <c r="AG33" i="26"/>
  <c r="AF33" i="26"/>
  <c r="W33" i="26"/>
  <c r="P33" i="26"/>
  <c r="O33" i="26"/>
  <c r="N33" i="26"/>
  <c r="M33" i="26"/>
  <c r="L33" i="26"/>
  <c r="K33" i="26"/>
  <c r="J33" i="26"/>
  <c r="I33" i="26"/>
  <c r="H33" i="26"/>
  <c r="AP32" i="26"/>
  <c r="AO32" i="26"/>
  <c r="AN32" i="26"/>
  <c r="AM32" i="26"/>
  <c r="AL32" i="26"/>
  <c r="AK32" i="26"/>
  <c r="AJ32" i="26"/>
  <c r="AI32" i="26"/>
  <c r="AH32" i="26"/>
  <c r="AG32" i="26"/>
  <c r="AF32" i="26"/>
  <c r="AE32" i="26"/>
  <c r="Y32" i="26"/>
  <c r="P32" i="26"/>
  <c r="O32" i="26"/>
  <c r="N32" i="26"/>
  <c r="M32" i="26"/>
  <c r="L32" i="26"/>
  <c r="K32" i="26"/>
  <c r="J32" i="26"/>
  <c r="I32" i="26"/>
  <c r="H32" i="26"/>
  <c r="G32" i="26"/>
  <c r="AC31" i="26"/>
  <c r="AB31" i="26"/>
  <c r="AA31" i="26"/>
  <c r="Z31" i="26"/>
  <c r="Y31" i="26"/>
  <c r="X31" i="26"/>
  <c r="W31" i="26"/>
  <c r="V31" i="26"/>
  <c r="U31" i="26"/>
  <c r="T31" i="26"/>
  <c r="S31" i="26"/>
  <c r="R31" i="26"/>
  <c r="AC30" i="26"/>
  <c r="AB30" i="26"/>
  <c r="AB32" i="26" s="1"/>
  <c r="AA30" i="26"/>
  <c r="Z30" i="26"/>
  <c r="Y30" i="26"/>
  <c r="X30" i="26"/>
  <c r="X32" i="26" s="1"/>
  <c r="W30" i="26"/>
  <c r="W32" i="26" s="1"/>
  <c r="V30" i="26"/>
  <c r="U30" i="26"/>
  <c r="T30" i="26"/>
  <c r="T32" i="26" s="1"/>
  <c r="F30" i="26"/>
  <c r="E30" i="26"/>
  <c r="E32" i="26" s="1"/>
  <c r="AP29" i="26"/>
  <c r="AO29" i="26"/>
  <c r="AN29" i="26"/>
  <c r="AM29" i="26"/>
  <c r="AL29" i="26"/>
  <c r="AK29" i="26"/>
  <c r="AJ29" i="26"/>
  <c r="AI29" i="26"/>
  <c r="AH29" i="26"/>
  <c r="AG29" i="26"/>
  <c r="AF29" i="26"/>
  <c r="V29" i="26"/>
  <c r="P29" i="26"/>
  <c r="O29" i="26"/>
  <c r="N29" i="26"/>
  <c r="M29" i="26"/>
  <c r="L29" i="26"/>
  <c r="K29" i="26"/>
  <c r="J29" i="26"/>
  <c r="I29" i="26"/>
  <c r="H29" i="26"/>
  <c r="AP28" i="26"/>
  <c r="AO28" i="26"/>
  <c r="AN28" i="26"/>
  <c r="AM28" i="26"/>
  <c r="AL28" i="26"/>
  <c r="AK28" i="26"/>
  <c r="AJ28" i="26"/>
  <c r="AI28" i="26"/>
  <c r="AH28" i="26"/>
  <c r="AG28" i="26"/>
  <c r="AF28" i="26"/>
  <c r="AE28" i="26"/>
  <c r="P28" i="26"/>
  <c r="O28" i="26"/>
  <c r="N28" i="26"/>
  <c r="M28" i="26"/>
  <c r="L28" i="26"/>
  <c r="K28" i="26"/>
  <c r="J28" i="26"/>
  <c r="I28" i="26"/>
  <c r="H28" i="26"/>
  <c r="G28" i="26"/>
  <c r="AC27" i="26"/>
  <c r="AB27" i="26"/>
  <c r="AA27" i="26"/>
  <c r="Z27" i="26"/>
  <c r="Y27" i="26"/>
  <c r="X27" i="26"/>
  <c r="W27" i="26"/>
  <c r="V27" i="26"/>
  <c r="U27" i="26"/>
  <c r="T27" i="26"/>
  <c r="S27" i="26"/>
  <c r="R27" i="26"/>
  <c r="AC26" i="26"/>
  <c r="AC28" i="26" s="1"/>
  <c r="AB26" i="26"/>
  <c r="AA26" i="26"/>
  <c r="AA29" i="26" s="1"/>
  <c r="Z26" i="26"/>
  <c r="Z28" i="26" s="1"/>
  <c r="Y26" i="26"/>
  <c r="Y28" i="26" s="1"/>
  <c r="X26" i="26"/>
  <c r="W26" i="26"/>
  <c r="V26" i="26"/>
  <c r="V28" i="26" s="1"/>
  <c r="U26" i="26"/>
  <c r="U28" i="26" s="1"/>
  <c r="T26" i="26"/>
  <c r="U29" i="26" s="1"/>
  <c r="F26" i="26"/>
  <c r="S26" i="26" s="1"/>
  <c r="E26" i="26"/>
  <c r="E28" i="26" s="1"/>
  <c r="AP25" i="26"/>
  <c r="AO25" i="26"/>
  <c r="AN25" i="26"/>
  <c r="AM25" i="26"/>
  <c r="AL25" i="26"/>
  <c r="AK25" i="26"/>
  <c r="AJ25" i="26"/>
  <c r="AI25" i="26"/>
  <c r="AH25" i="26"/>
  <c r="AG25" i="26"/>
  <c r="AF25" i="26"/>
  <c r="W25" i="26"/>
  <c r="P25" i="26"/>
  <c r="O25" i="26"/>
  <c r="N25" i="26"/>
  <c r="M25" i="26"/>
  <c r="L25" i="26"/>
  <c r="K25" i="26"/>
  <c r="J25" i="26"/>
  <c r="I25" i="26"/>
  <c r="H25" i="26"/>
  <c r="AP24" i="26"/>
  <c r="AO24" i="26"/>
  <c r="AN24" i="26"/>
  <c r="AM24" i="26"/>
  <c r="AL24" i="26"/>
  <c r="AK24" i="26"/>
  <c r="AJ24" i="26"/>
  <c r="AI24" i="26"/>
  <c r="AH24" i="26"/>
  <c r="AG24" i="26"/>
  <c r="AF24" i="26"/>
  <c r="AE24" i="26"/>
  <c r="Y24" i="26"/>
  <c r="P24" i="26"/>
  <c r="O24" i="26"/>
  <c r="N24" i="26"/>
  <c r="M24" i="26"/>
  <c r="L24" i="26"/>
  <c r="K24" i="26"/>
  <c r="J24" i="26"/>
  <c r="I24" i="26"/>
  <c r="H24" i="26"/>
  <c r="G24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AC22" i="26"/>
  <c r="AB22" i="26"/>
  <c r="AB24" i="26" s="1"/>
  <c r="AA22" i="26"/>
  <c r="Z22" i="26"/>
  <c r="Z25" i="26" s="1"/>
  <c r="Y22" i="26"/>
  <c r="X22" i="26"/>
  <c r="X24" i="26" s="1"/>
  <c r="W22" i="26"/>
  <c r="W24" i="26" s="1"/>
  <c r="V22" i="26"/>
  <c r="V25" i="26" s="1"/>
  <c r="U22" i="26"/>
  <c r="T22" i="26"/>
  <c r="T24" i="26" s="1"/>
  <c r="F22" i="26"/>
  <c r="E22" i="26"/>
  <c r="E24" i="26" s="1"/>
  <c r="AP21" i="26"/>
  <c r="AO21" i="26"/>
  <c r="AN21" i="26"/>
  <c r="AM21" i="26"/>
  <c r="AL21" i="26"/>
  <c r="AK21" i="26"/>
  <c r="AJ21" i="26"/>
  <c r="AI21" i="26"/>
  <c r="AH21" i="26"/>
  <c r="AG21" i="26"/>
  <c r="AF21" i="26"/>
  <c r="Z21" i="26"/>
  <c r="P21" i="26"/>
  <c r="O21" i="26"/>
  <c r="N21" i="26"/>
  <c r="M21" i="26"/>
  <c r="L21" i="26"/>
  <c r="K21" i="26"/>
  <c r="J21" i="26"/>
  <c r="I21" i="26"/>
  <c r="H21" i="26"/>
  <c r="AP20" i="26"/>
  <c r="AO20" i="26"/>
  <c r="AN20" i="26"/>
  <c r="AM20" i="26"/>
  <c r="AL20" i="26"/>
  <c r="AK20" i="26"/>
  <c r="AJ20" i="26"/>
  <c r="AI20" i="26"/>
  <c r="AH20" i="26"/>
  <c r="AG20" i="26"/>
  <c r="AF20" i="26"/>
  <c r="AE20" i="26"/>
  <c r="P20" i="26"/>
  <c r="O20" i="26"/>
  <c r="N20" i="26"/>
  <c r="M20" i="26"/>
  <c r="L20" i="26"/>
  <c r="K20" i="26"/>
  <c r="J20" i="26"/>
  <c r="I20" i="26"/>
  <c r="H20" i="26"/>
  <c r="G20" i="26"/>
  <c r="AC19" i="26"/>
  <c r="AB19" i="26"/>
  <c r="AA19" i="26"/>
  <c r="Z19" i="26"/>
  <c r="Y19" i="26"/>
  <c r="X19" i="26"/>
  <c r="W19" i="26"/>
  <c r="V19" i="26"/>
  <c r="U19" i="26"/>
  <c r="T19" i="26"/>
  <c r="S19" i="26"/>
  <c r="R19" i="26"/>
  <c r="AC18" i="26"/>
  <c r="AC20" i="26" s="1"/>
  <c r="AB18" i="26"/>
  <c r="AA18" i="26"/>
  <c r="AA21" i="26" s="1"/>
  <c r="Z18" i="26"/>
  <c r="Z20" i="26" s="1"/>
  <c r="Y18" i="26"/>
  <c r="Y20" i="26" s="1"/>
  <c r="X18" i="26"/>
  <c r="W18" i="26"/>
  <c r="W21" i="26" s="1"/>
  <c r="V18" i="26"/>
  <c r="V20" i="26" s="1"/>
  <c r="U18" i="26"/>
  <c r="U20" i="26" s="1"/>
  <c r="T18" i="26"/>
  <c r="F18" i="26"/>
  <c r="G21" i="26" s="1"/>
  <c r="E18" i="26"/>
  <c r="AP17" i="26"/>
  <c r="AO17" i="26"/>
  <c r="AN17" i="26"/>
  <c r="AM17" i="26"/>
  <c r="AL17" i="26"/>
  <c r="AK17" i="26"/>
  <c r="AJ17" i="26"/>
  <c r="AI17" i="26"/>
  <c r="AH17" i="26"/>
  <c r="AG17" i="26"/>
  <c r="AF17" i="26"/>
  <c r="P17" i="26"/>
  <c r="O17" i="26"/>
  <c r="N17" i="26"/>
  <c r="M17" i="26"/>
  <c r="L17" i="26"/>
  <c r="K17" i="26"/>
  <c r="J17" i="26"/>
  <c r="I17" i="26"/>
  <c r="H17" i="26"/>
  <c r="AP16" i="26"/>
  <c r="AO16" i="26"/>
  <c r="AN16" i="26"/>
  <c r="AM16" i="26"/>
  <c r="AL16" i="26"/>
  <c r="AK16" i="26"/>
  <c r="AJ16" i="26"/>
  <c r="AI16" i="26"/>
  <c r="AH16" i="26"/>
  <c r="AG16" i="26"/>
  <c r="AF16" i="26"/>
  <c r="AE16" i="26"/>
  <c r="P16" i="26"/>
  <c r="O16" i="26"/>
  <c r="N16" i="26"/>
  <c r="M16" i="26"/>
  <c r="L16" i="26"/>
  <c r="K16" i="26"/>
  <c r="J16" i="26"/>
  <c r="I16" i="26"/>
  <c r="H16" i="26"/>
  <c r="G16" i="26"/>
  <c r="AU15" i="26"/>
  <c r="AV15" i="26" s="1"/>
  <c r="AW15" i="26" s="1"/>
  <c r="AX15" i="26" s="1"/>
  <c r="AY15" i="26" s="1"/>
  <c r="AZ15" i="26" s="1"/>
  <c r="BA15" i="26" s="1"/>
  <c r="BB15" i="26" s="1"/>
  <c r="BC15" i="26" s="1"/>
  <c r="AR15" i="26"/>
  <c r="AS15" i="26" s="1"/>
  <c r="AC15" i="26"/>
  <c r="AB15" i="26"/>
  <c r="AA15" i="26"/>
  <c r="Z15" i="26"/>
  <c r="Y15" i="26"/>
  <c r="X15" i="26"/>
  <c r="W15" i="26"/>
  <c r="V15" i="26"/>
  <c r="U15" i="26"/>
  <c r="T15" i="26"/>
  <c r="S15" i="26"/>
  <c r="R15" i="26"/>
  <c r="F14" i="26"/>
  <c r="E14" i="26"/>
  <c r="E16" i="26" s="1"/>
  <c r="D14" i="26"/>
  <c r="Z14" i="26" s="1"/>
  <c r="Z16" i="26" s="1"/>
  <c r="AP13" i="26"/>
  <c r="AO13" i="26"/>
  <c r="AN13" i="26"/>
  <c r="AM13" i="26"/>
  <c r="AL13" i="26"/>
  <c r="AK13" i="26"/>
  <c r="AJ13" i="26"/>
  <c r="AI13" i="26"/>
  <c r="AH13" i="26"/>
  <c r="AG13" i="26"/>
  <c r="AF13" i="26"/>
  <c r="AC13" i="26"/>
  <c r="P13" i="26"/>
  <c r="O13" i="26"/>
  <c r="N13" i="26"/>
  <c r="M13" i="26"/>
  <c r="L13" i="26"/>
  <c r="K13" i="26"/>
  <c r="J13" i="26"/>
  <c r="I13" i="26"/>
  <c r="H13" i="26"/>
  <c r="AP12" i="26"/>
  <c r="AO12" i="26"/>
  <c r="AN12" i="26"/>
  <c r="AM12" i="26"/>
  <c r="AL12" i="26"/>
  <c r="AK12" i="26"/>
  <c r="AJ12" i="26"/>
  <c r="AI12" i="26"/>
  <c r="AH12" i="26"/>
  <c r="AG12" i="26"/>
  <c r="AF12" i="26"/>
  <c r="AE12" i="26"/>
  <c r="AC12" i="26"/>
  <c r="AB12" i="26"/>
  <c r="P12" i="26"/>
  <c r="O12" i="26"/>
  <c r="N12" i="26"/>
  <c r="M12" i="26"/>
  <c r="L12" i="26"/>
  <c r="K12" i="26"/>
  <c r="J12" i="26"/>
  <c r="I12" i="26"/>
  <c r="H12" i="26"/>
  <c r="G12" i="26"/>
  <c r="AR11" i="26"/>
  <c r="AR7" i="26" s="1"/>
  <c r="AC11" i="26"/>
  <c r="AB11" i="26"/>
  <c r="AA11" i="26"/>
  <c r="Z11" i="26"/>
  <c r="Y11" i="26"/>
  <c r="X11" i="26"/>
  <c r="W11" i="26"/>
  <c r="V11" i="26"/>
  <c r="U11" i="26"/>
  <c r="T11" i="26"/>
  <c r="S11" i="26"/>
  <c r="R11" i="26"/>
  <c r="AC10" i="26"/>
  <c r="AB10" i="26"/>
  <c r="AA10" i="26"/>
  <c r="Z10" i="26"/>
  <c r="Z12" i="26" s="1"/>
  <c r="Y10" i="26"/>
  <c r="X10" i="26"/>
  <c r="W10" i="26"/>
  <c r="V10" i="26"/>
  <c r="U10" i="26"/>
  <c r="T10" i="26"/>
  <c r="T12" i="26" s="1"/>
  <c r="F10" i="26"/>
  <c r="S10" i="26" s="1"/>
  <c r="E10" i="26"/>
  <c r="AK9" i="26"/>
  <c r="P9" i="26"/>
  <c r="AP7" i="26"/>
  <c r="AO7" i="26"/>
  <c r="AO8" i="26" s="1"/>
  <c r="AN7" i="26"/>
  <c r="AN8" i="26" s="1"/>
  <c r="AM7" i="26"/>
  <c r="AL7" i="26"/>
  <c r="AK7" i="26"/>
  <c r="AK8" i="26" s="1"/>
  <c r="AJ7" i="26"/>
  <c r="AJ8" i="26" s="1"/>
  <c r="AI7" i="26"/>
  <c r="AH7" i="26"/>
  <c r="AG7" i="26"/>
  <c r="AG8" i="26" s="1"/>
  <c r="AF7" i="26"/>
  <c r="AF8" i="26" s="1"/>
  <c r="AE7" i="26"/>
  <c r="P7" i="26"/>
  <c r="O7" i="26"/>
  <c r="AB7" i="26" s="1"/>
  <c r="N7" i="26"/>
  <c r="M7" i="26"/>
  <c r="L7" i="26"/>
  <c r="K7" i="26"/>
  <c r="K8" i="26" s="1"/>
  <c r="J7" i="26"/>
  <c r="I7" i="26"/>
  <c r="H7" i="26"/>
  <c r="G7" i="26"/>
  <c r="T7" i="26" s="1"/>
  <c r="F7" i="26"/>
  <c r="E7" i="26"/>
  <c r="D7" i="26"/>
  <c r="AP6" i="26"/>
  <c r="AO6" i="26"/>
  <c r="AO9" i="26" s="1"/>
  <c r="AN6" i="26"/>
  <c r="AM6" i="26"/>
  <c r="AL6" i="26"/>
  <c r="AK6" i="26"/>
  <c r="AJ6" i="26"/>
  <c r="AI6" i="26"/>
  <c r="AJ9" i="26" s="1"/>
  <c r="AH6" i="26"/>
  <c r="AG6" i="26"/>
  <c r="AG9" i="26" s="1"/>
  <c r="AF6" i="26"/>
  <c r="AE6" i="26"/>
  <c r="AE8" i="26" s="1"/>
  <c r="P6" i="26"/>
  <c r="O6" i="26"/>
  <c r="N6" i="26"/>
  <c r="M6" i="26"/>
  <c r="L6" i="26"/>
  <c r="K6" i="26"/>
  <c r="J6" i="26"/>
  <c r="I6" i="26"/>
  <c r="H6" i="26"/>
  <c r="G6" i="26"/>
  <c r="D6" i="26" l="1"/>
  <c r="U7" i="26"/>
  <c r="AC7" i="26"/>
  <c r="AA32" i="26"/>
  <c r="AA33" i="26"/>
  <c r="V6" i="26"/>
  <c r="AA14" i="26"/>
  <c r="AA17" i="26" s="1"/>
  <c r="Y14" i="26"/>
  <c r="Z17" i="26" s="1"/>
  <c r="T14" i="26"/>
  <c r="AC14" i="26"/>
  <c r="X14" i="26"/>
  <c r="X16" i="26" s="1"/>
  <c r="V12" i="26"/>
  <c r="V13" i="26"/>
  <c r="K9" i="26"/>
  <c r="O9" i="26"/>
  <c r="AF9" i="26"/>
  <c r="R7" i="26"/>
  <c r="V7" i="26"/>
  <c r="Z7" i="26"/>
  <c r="X7" i="26"/>
  <c r="AS11" i="26"/>
  <c r="AS7" i="26" s="1"/>
  <c r="AB14" i="26"/>
  <c r="AA24" i="26"/>
  <c r="AA25" i="26"/>
  <c r="W29" i="26"/>
  <c r="W28" i="26"/>
  <c r="AA28" i="26"/>
  <c r="T44" i="26"/>
  <c r="AB44" i="26"/>
  <c r="Z6" i="26"/>
  <c r="Z8" i="26" s="1"/>
  <c r="O8" i="26"/>
  <c r="V14" i="26"/>
  <c r="J9" i="26"/>
  <c r="N9" i="26"/>
  <c r="Y7" i="26"/>
  <c r="H8" i="26"/>
  <c r="L8" i="26"/>
  <c r="P8" i="26"/>
  <c r="S7" i="26"/>
  <c r="J8" i="26"/>
  <c r="N8" i="26"/>
  <c r="U14" i="26"/>
  <c r="U16" i="26" s="1"/>
  <c r="W20" i="26"/>
  <c r="AA20" i="26"/>
  <c r="AC39" i="26"/>
  <c r="V39" i="26"/>
  <c r="U39" i="26"/>
  <c r="V52" i="26"/>
  <c r="V53" i="26"/>
  <c r="Z52" i="26"/>
  <c r="Z53" i="26"/>
  <c r="X57" i="26"/>
  <c r="U64" i="26"/>
  <c r="AC64" i="26"/>
  <c r="X17" i="27"/>
  <c r="V25" i="27"/>
  <c r="AT28" i="27"/>
  <c r="U37" i="27"/>
  <c r="R44" i="27"/>
  <c r="V44" i="27"/>
  <c r="V21" i="26"/>
  <c r="X25" i="26"/>
  <c r="X29" i="26"/>
  <c r="AB29" i="26"/>
  <c r="Y29" i="26"/>
  <c r="X33" i="26"/>
  <c r="U45" i="26"/>
  <c r="Y45" i="26"/>
  <c r="U44" i="26"/>
  <c r="AC44" i="26"/>
  <c r="AB57" i="26"/>
  <c r="V65" i="26"/>
  <c r="Z65" i="26"/>
  <c r="V64" i="26"/>
  <c r="Z64" i="26"/>
  <c r="R6" i="27"/>
  <c r="S9" i="27" s="1"/>
  <c r="I9" i="27"/>
  <c r="M9" i="27"/>
  <c r="AF9" i="27"/>
  <c r="AJ9" i="27"/>
  <c r="AN9" i="27"/>
  <c r="AS6" i="27"/>
  <c r="AM8" i="27"/>
  <c r="S21" i="27"/>
  <c r="W21" i="27"/>
  <c r="AA21" i="27"/>
  <c r="S41" i="27"/>
  <c r="W41" i="27"/>
  <c r="AT38" i="27"/>
  <c r="AT42" i="27"/>
  <c r="X45" i="27"/>
  <c r="U48" i="27"/>
  <c r="Y48" i="27"/>
  <c r="AC48" i="27"/>
  <c r="AC53" i="27"/>
  <c r="V57" i="27"/>
  <c r="Z57" i="27"/>
  <c r="Z56" i="27"/>
  <c r="AS57" i="27"/>
  <c r="U13" i="26"/>
  <c r="Z13" i="26"/>
  <c r="U12" i="26"/>
  <c r="Y21" i="26"/>
  <c r="U25" i="26"/>
  <c r="Y25" i="26"/>
  <c r="AC25" i="26"/>
  <c r="AC24" i="26"/>
  <c r="Z29" i="26"/>
  <c r="U33" i="26"/>
  <c r="Y33" i="26"/>
  <c r="AC33" i="26"/>
  <c r="AC32" i="26"/>
  <c r="Z45" i="26"/>
  <c r="V44" i="26"/>
  <c r="Z44" i="26"/>
  <c r="W48" i="26"/>
  <c r="T52" i="26"/>
  <c r="U57" i="26"/>
  <c r="Y57" i="26"/>
  <c r="AC57" i="26"/>
  <c r="Y56" i="26"/>
  <c r="W65" i="26"/>
  <c r="J8" i="27"/>
  <c r="W6" i="27"/>
  <c r="W8" i="27" s="1"/>
  <c r="U7" i="27"/>
  <c r="Y7" i="27"/>
  <c r="AC7" i="27"/>
  <c r="T13" i="27"/>
  <c r="X13" i="27"/>
  <c r="AB13" i="27"/>
  <c r="W12" i="27"/>
  <c r="AS11" i="27"/>
  <c r="AS7" i="27" s="1"/>
  <c r="AS8" i="27" s="1"/>
  <c r="Z13" i="27"/>
  <c r="T21" i="27"/>
  <c r="X21" i="27"/>
  <c r="AB21" i="27"/>
  <c r="AB20" i="27"/>
  <c r="T29" i="27"/>
  <c r="X29" i="27"/>
  <c r="AB29" i="27"/>
  <c r="S28" i="27"/>
  <c r="W28" i="27"/>
  <c r="AA28" i="27"/>
  <c r="AS28" i="27"/>
  <c r="Z29" i="27"/>
  <c r="V33" i="27"/>
  <c r="Z33" i="27"/>
  <c r="Z32" i="27"/>
  <c r="T41" i="27"/>
  <c r="X41" i="27"/>
  <c r="AB41" i="27"/>
  <c r="V41" i="27"/>
  <c r="R52" i="27"/>
  <c r="Z52" i="27"/>
  <c r="T52" i="27"/>
  <c r="AB52" i="27"/>
  <c r="AS52" i="27"/>
  <c r="U53" i="27"/>
  <c r="S57" i="27"/>
  <c r="AA57" i="27"/>
  <c r="AA56" i="27"/>
  <c r="AB25" i="26"/>
  <c r="AC29" i="26"/>
  <c r="V33" i="26"/>
  <c r="Z33" i="26"/>
  <c r="AB33" i="26"/>
  <c r="U52" i="26"/>
  <c r="Y52" i="26"/>
  <c r="V57" i="26"/>
  <c r="Z57" i="26"/>
  <c r="Z56" i="26"/>
  <c r="X65" i="26"/>
  <c r="G8" i="27"/>
  <c r="K8" i="27"/>
  <c r="O8" i="27"/>
  <c r="AA6" i="27"/>
  <c r="E8" i="27"/>
  <c r="I8" i="27"/>
  <c r="M8" i="27"/>
  <c r="AI8" i="27"/>
  <c r="AR7" i="27"/>
  <c r="AR8" i="27" s="1"/>
  <c r="AP9" i="27"/>
  <c r="U12" i="27"/>
  <c r="Y12" i="27"/>
  <c r="AC12" i="27"/>
  <c r="X12" i="27"/>
  <c r="T12" i="27"/>
  <c r="AC13" i="27"/>
  <c r="V17" i="27"/>
  <c r="Z17" i="27"/>
  <c r="Z16" i="27"/>
  <c r="U20" i="27"/>
  <c r="Y20" i="27"/>
  <c r="AC20" i="27"/>
  <c r="S20" i="27"/>
  <c r="AA20" i="27"/>
  <c r="T20" i="27"/>
  <c r="Y21" i="27"/>
  <c r="S32" i="27"/>
  <c r="AA32" i="27"/>
  <c r="AT30" i="27"/>
  <c r="U32" i="27"/>
  <c r="AC32" i="27"/>
  <c r="T37" i="27"/>
  <c r="U41" i="27"/>
  <c r="Y41" i="27"/>
  <c r="S40" i="27"/>
  <c r="AS41" i="27"/>
  <c r="S45" i="27"/>
  <c r="AT50" i="27"/>
  <c r="Y53" i="27"/>
  <c r="S56" i="27"/>
  <c r="AQ9" i="23"/>
  <c r="M51" i="25"/>
  <c r="M92" i="25" s="1"/>
  <c r="Y93" i="25"/>
  <c r="I5" i="25"/>
  <c r="X92" i="25"/>
  <c r="F36" i="26"/>
  <c r="F41" i="26"/>
  <c r="AH8" i="23"/>
  <c r="AH9" i="23" s="1"/>
  <c r="U9" i="23"/>
  <c r="F17" i="26"/>
  <c r="AS58" i="26"/>
  <c r="AT58" i="26" s="1"/>
  <c r="AU58" i="26" s="1"/>
  <c r="AR14" i="26"/>
  <c r="AS14" i="26" s="1"/>
  <c r="F60" i="26"/>
  <c r="F13" i="26"/>
  <c r="AR22" i="26"/>
  <c r="AR24" i="26" s="1"/>
  <c r="S42" i="26"/>
  <c r="T45" i="26" s="1"/>
  <c r="F49" i="26"/>
  <c r="S28" i="26"/>
  <c r="R14" i="26"/>
  <c r="R16" i="26" s="1"/>
  <c r="S18" i="26"/>
  <c r="T21" i="26" s="1"/>
  <c r="R22" i="26"/>
  <c r="R24" i="26" s="1"/>
  <c r="T29" i="26"/>
  <c r="G37" i="26"/>
  <c r="E40" i="26"/>
  <c r="G49" i="26"/>
  <c r="S50" i="26"/>
  <c r="S52" i="26" s="1"/>
  <c r="R54" i="26"/>
  <c r="R56" i="26" s="1"/>
  <c r="AS54" i="26"/>
  <c r="AS57" i="26" s="1"/>
  <c r="F20" i="26"/>
  <c r="AR30" i="26"/>
  <c r="AS30" i="26" s="1"/>
  <c r="AT30" i="26" s="1"/>
  <c r="S54" i="26"/>
  <c r="T57" i="26" s="1"/>
  <c r="F61" i="26"/>
  <c r="F29" i="26"/>
  <c r="F28" i="26"/>
  <c r="G29" i="26"/>
  <c r="R30" i="26"/>
  <c r="R32" i="26" s="1"/>
  <c r="F57" i="26"/>
  <c r="AU10" i="27"/>
  <c r="AT13" i="27"/>
  <c r="R7" i="27"/>
  <c r="Z7" i="27"/>
  <c r="X6" i="27"/>
  <c r="S7" i="27"/>
  <c r="AA7" i="27"/>
  <c r="AN8" i="27"/>
  <c r="AT17" i="27"/>
  <c r="AT16" i="27"/>
  <c r="S17" i="27"/>
  <c r="AA17" i="27"/>
  <c r="AS20" i="27"/>
  <c r="W24" i="27"/>
  <c r="W25" i="27"/>
  <c r="AT24" i="27"/>
  <c r="AT25" i="27"/>
  <c r="X48" i="27"/>
  <c r="Y49" i="27"/>
  <c r="AB48" i="27"/>
  <c r="AB49" i="27"/>
  <c r="T53" i="27"/>
  <c r="S53" i="27"/>
  <c r="S52" i="27"/>
  <c r="X53" i="27"/>
  <c r="W53" i="27"/>
  <c r="W52" i="27"/>
  <c r="AU50" i="27"/>
  <c r="AT53" i="27"/>
  <c r="AT52" i="27"/>
  <c r="AG9" i="27"/>
  <c r="AG8" i="27"/>
  <c r="AK9" i="27"/>
  <c r="AK8" i="27"/>
  <c r="AO9" i="27"/>
  <c r="AO8" i="27"/>
  <c r="V7" i="27"/>
  <c r="J9" i="27"/>
  <c r="AL9" i="27"/>
  <c r="AT11" i="27"/>
  <c r="AS13" i="27"/>
  <c r="T16" i="27"/>
  <c r="X16" i="27"/>
  <c r="AB16" i="27"/>
  <c r="AU14" i="27"/>
  <c r="T17" i="27"/>
  <c r="AB17" i="27"/>
  <c r="AT20" i="27"/>
  <c r="U21" i="27"/>
  <c r="AC21" i="27"/>
  <c r="AS21" i="27"/>
  <c r="T25" i="27"/>
  <c r="T24" i="27"/>
  <c r="X25" i="27"/>
  <c r="AB25" i="27"/>
  <c r="AU22" i="27"/>
  <c r="AA25" i="27"/>
  <c r="W32" i="27"/>
  <c r="W33" i="27"/>
  <c r="AT33" i="27"/>
  <c r="AT32" i="27"/>
  <c r="AU30" i="27"/>
  <c r="S33" i="27"/>
  <c r="AV21" i="27"/>
  <c r="AV20" i="27"/>
  <c r="AF8" i="27"/>
  <c r="G9" i="27"/>
  <c r="O9" i="27"/>
  <c r="AS9" i="27"/>
  <c r="AW18" i="27"/>
  <c r="S24" i="27"/>
  <c r="S25" i="27"/>
  <c r="T48" i="27"/>
  <c r="T49" i="27"/>
  <c r="AV48" i="27"/>
  <c r="AW46" i="27"/>
  <c r="AV49" i="27"/>
  <c r="AB53" i="27"/>
  <c r="AA53" i="27"/>
  <c r="AA52" i="27"/>
  <c r="T6" i="27"/>
  <c r="AB6" i="27"/>
  <c r="S8" i="27"/>
  <c r="AJ8" i="27"/>
  <c r="K9" i="27"/>
  <c r="S13" i="27"/>
  <c r="W13" i="27"/>
  <c r="AA13" i="27"/>
  <c r="S12" i="27"/>
  <c r="AA12" i="27"/>
  <c r="V13" i="27"/>
  <c r="U17" i="27"/>
  <c r="Y17" i="27"/>
  <c r="AC17" i="27"/>
  <c r="W17" i="27"/>
  <c r="R20" i="27"/>
  <c r="V20" i="27"/>
  <c r="Z20" i="27"/>
  <c r="AU21" i="27"/>
  <c r="AU20" i="27"/>
  <c r="V21" i="27"/>
  <c r="AT21" i="27"/>
  <c r="U28" i="27"/>
  <c r="U29" i="27"/>
  <c r="Y28" i="27"/>
  <c r="Y29" i="27"/>
  <c r="AC28" i="27"/>
  <c r="AC29" i="27"/>
  <c r="AB33" i="27"/>
  <c r="AA33" i="27"/>
  <c r="U45" i="27"/>
  <c r="V45" i="27"/>
  <c r="Y45" i="27"/>
  <c r="Z45" i="27"/>
  <c r="Y44" i="27"/>
  <c r="AC45" i="27"/>
  <c r="AC44" i="27"/>
  <c r="T32" i="27"/>
  <c r="X32" i="27"/>
  <c r="AC37" i="27"/>
  <c r="AC36" i="27"/>
  <c r="U6" i="27"/>
  <c r="Y6" i="27"/>
  <c r="AC6" i="27"/>
  <c r="H9" i="27"/>
  <c r="L9" i="27"/>
  <c r="P9" i="27"/>
  <c r="AS16" i="27"/>
  <c r="U25" i="27"/>
  <c r="Y25" i="27"/>
  <c r="AC25" i="27"/>
  <c r="Y24" i="27"/>
  <c r="S29" i="27"/>
  <c r="W29" i="27"/>
  <c r="AA29" i="27"/>
  <c r="AU26" i="27"/>
  <c r="T28" i="27"/>
  <c r="AB28" i="27"/>
  <c r="V29" i="27"/>
  <c r="AT29" i="27"/>
  <c r="U33" i="27"/>
  <c r="Y33" i="27"/>
  <c r="AC33" i="27"/>
  <c r="V37" i="27"/>
  <c r="Z37" i="27"/>
  <c r="AS37" i="27"/>
  <c r="AT34" i="27"/>
  <c r="AA37" i="27"/>
  <c r="W57" i="27"/>
  <c r="W56" i="27"/>
  <c r="AT57" i="27"/>
  <c r="AT56" i="27"/>
  <c r="AU54" i="27"/>
  <c r="AS29" i="27"/>
  <c r="AB32" i="27"/>
  <c r="T33" i="27"/>
  <c r="Y37" i="27"/>
  <c r="V6" i="27"/>
  <c r="Z6" i="27"/>
  <c r="AS25" i="27"/>
  <c r="AS24" i="27"/>
  <c r="U24" i="27"/>
  <c r="Z24" i="27"/>
  <c r="X33" i="27"/>
  <c r="S37" i="27"/>
  <c r="W37" i="27"/>
  <c r="W40" i="27"/>
  <c r="AA40" i="27"/>
  <c r="AU38" i="27"/>
  <c r="AT40" i="27"/>
  <c r="AT41" i="27"/>
  <c r="AA41" i="27"/>
  <c r="X44" i="27"/>
  <c r="AB45" i="27"/>
  <c r="AB44" i="27"/>
  <c r="AU49" i="27"/>
  <c r="AU48" i="27"/>
  <c r="V52" i="27"/>
  <c r="V53" i="27"/>
  <c r="AS32" i="27"/>
  <c r="W36" i="27"/>
  <c r="AB37" i="27"/>
  <c r="U40" i="27"/>
  <c r="AA45" i="27"/>
  <c r="AS48" i="27"/>
  <c r="T56" i="27"/>
  <c r="X56" i="27"/>
  <c r="AB56" i="27"/>
  <c r="T57" i="27"/>
  <c r="AB57" i="27"/>
  <c r="X37" i="27"/>
  <c r="Z41" i="27"/>
  <c r="W45" i="27"/>
  <c r="W49" i="27"/>
  <c r="V49" i="27"/>
  <c r="AA49" i="27"/>
  <c r="Z49" i="27"/>
  <c r="AT49" i="27"/>
  <c r="AT48" i="27"/>
  <c r="R48" i="27"/>
  <c r="Z48" i="27"/>
  <c r="U49" i="27"/>
  <c r="AC49" i="27"/>
  <c r="AS49" i="27"/>
  <c r="U56" i="27"/>
  <c r="Y56" i="27"/>
  <c r="AC56" i="27"/>
  <c r="U57" i="27"/>
  <c r="AC57" i="27"/>
  <c r="AS44" i="27"/>
  <c r="S12" i="26"/>
  <c r="W13" i="26"/>
  <c r="W12" i="26"/>
  <c r="AA13" i="26"/>
  <c r="AA12" i="26"/>
  <c r="Y6" i="26"/>
  <c r="AL8" i="26"/>
  <c r="AL9" i="26"/>
  <c r="AP9" i="26"/>
  <c r="AP8" i="26"/>
  <c r="G8" i="26"/>
  <c r="H9" i="26"/>
  <c r="AH9" i="26"/>
  <c r="AH8" i="26"/>
  <c r="AI9" i="26"/>
  <c r="AM9" i="26"/>
  <c r="L9" i="26"/>
  <c r="AC58" i="26"/>
  <c r="Y58" i="26"/>
  <c r="U58" i="26"/>
  <c r="AB58" i="26"/>
  <c r="X58" i="26"/>
  <c r="T58" i="26"/>
  <c r="W58" i="26"/>
  <c r="V58" i="26"/>
  <c r="R58" i="26"/>
  <c r="R60" i="26" s="1"/>
  <c r="AA58" i="26"/>
  <c r="Z58" i="26"/>
  <c r="I9" i="26"/>
  <c r="M9" i="26"/>
  <c r="X13" i="26"/>
  <c r="X12" i="26"/>
  <c r="AA16" i="26"/>
  <c r="F21" i="26"/>
  <c r="U41" i="26"/>
  <c r="U40" i="26"/>
  <c r="Y41" i="26"/>
  <c r="AC41" i="26"/>
  <c r="AC40" i="26"/>
  <c r="F6" i="26"/>
  <c r="G9" i="26" s="1"/>
  <c r="W6" i="26"/>
  <c r="AA6" i="26"/>
  <c r="AN9" i="26"/>
  <c r="I8" i="26"/>
  <c r="M8" i="26"/>
  <c r="AI8" i="26"/>
  <c r="AM8" i="26"/>
  <c r="E12" i="26"/>
  <c r="R10" i="26"/>
  <c r="R12" i="26" s="1"/>
  <c r="AT11" i="26"/>
  <c r="F12" i="26"/>
  <c r="Y12" i="26"/>
  <c r="U17" i="26"/>
  <c r="AC16" i="26"/>
  <c r="U24" i="26"/>
  <c r="U32" i="26"/>
  <c r="S36" i="26"/>
  <c r="W37" i="26"/>
  <c r="AA37" i="26"/>
  <c r="AA36" i="26"/>
  <c r="Y48" i="26"/>
  <c r="Y49" i="26"/>
  <c r="AC49" i="26"/>
  <c r="AC48" i="26"/>
  <c r="U49" i="26"/>
  <c r="W52" i="26"/>
  <c r="W53" i="26"/>
  <c r="AA52" i="26"/>
  <c r="AA53" i="26"/>
  <c r="E20" i="26"/>
  <c r="AR18" i="26"/>
  <c r="R18" i="26"/>
  <c r="R20" i="26" s="1"/>
  <c r="E6" i="26"/>
  <c r="T13" i="26"/>
  <c r="AB13" i="26"/>
  <c r="Y13" i="26"/>
  <c r="T16" i="26"/>
  <c r="T6" i="26"/>
  <c r="X6" i="26"/>
  <c r="AB6" i="26"/>
  <c r="W7" i="26"/>
  <c r="AA7" i="26"/>
  <c r="G13" i="26"/>
  <c r="S14" i="26"/>
  <c r="T17" i="26" s="1"/>
  <c r="G17" i="26"/>
  <c r="AB16" i="26"/>
  <c r="F16" i="26"/>
  <c r="Y16" i="26"/>
  <c r="AB17" i="26"/>
  <c r="X21" i="26"/>
  <c r="X20" i="26"/>
  <c r="AB21" i="26"/>
  <c r="AB20" i="26"/>
  <c r="T20" i="26"/>
  <c r="U21" i="26"/>
  <c r="AC21" i="26"/>
  <c r="G25" i="26"/>
  <c r="F24" i="26"/>
  <c r="S22" i="26"/>
  <c r="F25" i="26"/>
  <c r="G33" i="26"/>
  <c r="F32" i="26"/>
  <c r="S30" i="26"/>
  <c r="F33" i="26"/>
  <c r="R42" i="26"/>
  <c r="R44" i="26" s="1"/>
  <c r="E44" i="26"/>
  <c r="S58" i="26"/>
  <c r="V24" i="26"/>
  <c r="Z24" i="26"/>
  <c r="T28" i="26"/>
  <c r="X28" i="26"/>
  <c r="AB28" i="26"/>
  <c r="V32" i="26"/>
  <c r="Z32" i="26"/>
  <c r="T37" i="26"/>
  <c r="X37" i="26"/>
  <c r="AB37" i="26"/>
  <c r="G41" i="26"/>
  <c r="F40" i="26"/>
  <c r="S38" i="26"/>
  <c r="V41" i="26"/>
  <c r="Z41" i="26"/>
  <c r="AS38" i="26"/>
  <c r="F45" i="26"/>
  <c r="R46" i="26"/>
  <c r="R48" i="26" s="1"/>
  <c r="E48" i="26"/>
  <c r="E64" i="26"/>
  <c r="F37" i="26"/>
  <c r="AS34" i="26"/>
  <c r="Y36" i="26"/>
  <c r="X36" i="26"/>
  <c r="U37" i="26"/>
  <c r="AC37" i="26"/>
  <c r="AB39" i="26"/>
  <c r="AB40" i="26" s="1"/>
  <c r="X39" i="26"/>
  <c r="T39" i="26"/>
  <c r="T40" i="26" s="1"/>
  <c r="AA39" i="26"/>
  <c r="AA40" i="26" s="1"/>
  <c r="W39" i="26"/>
  <c r="W40" i="26" s="1"/>
  <c r="S39" i="26"/>
  <c r="Y39" i="26"/>
  <c r="Y40" i="26" s="1"/>
  <c r="V40" i="26"/>
  <c r="AA41" i="26"/>
  <c r="W45" i="26"/>
  <c r="W44" i="26"/>
  <c r="AA45" i="26"/>
  <c r="AA44" i="26"/>
  <c r="W14" i="26"/>
  <c r="R26" i="26"/>
  <c r="R28" i="26" s="1"/>
  <c r="AR26" i="26"/>
  <c r="R34" i="26"/>
  <c r="R36" i="26" s="1"/>
  <c r="Z35" i="26"/>
  <c r="Z36" i="26" s="1"/>
  <c r="V35" i="26"/>
  <c r="V36" i="26" s="1"/>
  <c r="R35" i="26"/>
  <c r="AC35" i="26"/>
  <c r="AC36" i="26" s="1"/>
  <c r="W35" i="26"/>
  <c r="W36" i="26" s="1"/>
  <c r="AB35" i="26"/>
  <c r="AB36" i="26" s="1"/>
  <c r="V37" i="26"/>
  <c r="X40" i="26"/>
  <c r="R39" i="26"/>
  <c r="R40" i="26" s="1"/>
  <c r="Z39" i="26"/>
  <c r="Z40" i="26" s="1"/>
  <c r="X44" i="26"/>
  <c r="X48" i="26"/>
  <c r="X49" i="26"/>
  <c r="AB48" i="26"/>
  <c r="AB49" i="26"/>
  <c r="T49" i="26"/>
  <c r="S62" i="26"/>
  <c r="G65" i="26"/>
  <c r="F64" i="26"/>
  <c r="AS62" i="26"/>
  <c r="AT62" i="26" s="1"/>
  <c r="AU62" i="26" s="1"/>
  <c r="AV62" i="26" s="1"/>
  <c r="AW62" i="26" s="1"/>
  <c r="AX62" i="26" s="1"/>
  <c r="F65" i="26"/>
  <c r="V49" i="26"/>
  <c r="Z49" i="26"/>
  <c r="AS46" i="26"/>
  <c r="W49" i="26"/>
  <c r="T53" i="26"/>
  <c r="X53" i="26"/>
  <c r="AB53" i="26"/>
  <c r="X52" i="26"/>
  <c r="AB65" i="26"/>
  <c r="AS42" i="26"/>
  <c r="F44" i="26"/>
  <c r="F48" i="26"/>
  <c r="S48" i="26"/>
  <c r="R50" i="26"/>
  <c r="R52" i="26" s="1"/>
  <c r="E52" i="26"/>
  <c r="U53" i="26"/>
  <c r="Y53" i="26"/>
  <c r="AC53" i="26"/>
  <c r="W56" i="26"/>
  <c r="AA56" i="26"/>
  <c r="V56" i="26"/>
  <c r="AA57" i="26"/>
  <c r="U65" i="26"/>
  <c r="Y65" i="26"/>
  <c r="AC65" i="26"/>
  <c r="Y64" i="26"/>
  <c r="F53" i="26"/>
  <c r="F56" i="26"/>
  <c r="AS50" i="26"/>
  <c r="F52" i="26"/>
  <c r="Y17" i="26" l="1"/>
  <c r="W9" i="27"/>
  <c r="AS12" i="27"/>
  <c r="V17" i="26"/>
  <c r="V16" i="26"/>
  <c r="AA8" i="27"/>
  <c r="R8" i="27"/>
  <c r="AT45" i="27"/>
  <c r="AT44" i="27"/>
  <c r="AU42" i="27"/>
  <c r="AC17" i="26"/>
  <c r="V8" i="26"/>
  <c r="AC6" i="26"/>
  <c r="AC8" i="26" s="1"/>
  <c r="U6" i="26"/>
  <c r="AS33" i="26"/>
  <c r="AT61" i="26"/>
  <c r="AS22" i="26"/>
  <c r="AS25" i="26" s="1"/>
  <c r="AR32" i="26"/>
  <c r="AS32" i="26"/>
  <c r="AT54" i="26"/>
  <c r="AU54" i="26" s="1"/>
  <c r="S44" i="26"/>
  <c r="AR16" i="26"/>
  <c r="S49" i="26"/>
  <c r="S29" i="26"/>
  <c r="S57" i="26"/>
  <c r="S53" i="26"/>
  <c r="AS56" i="26"/>
  <c r="S56" i="26"/>
  <c r="S20" i="26"/>
  <c r="Z9" i="27"/>
  <c r="Z8" i="27"/>
  <c r="AX18" i="27"/>
  <c r="AW20" i="27"/>
  <c r="AW21" i="27"/>
  <c r="AU25" i="27"/>
  <c r="AV22" i="27"/>
  <c r="AU24" i="27"/>
  <c r="AU11" i="27"/>
  <c r="AT7" i="27"/>
  <c r="AU41" i="27"/>
  <c r="AU40" i="27"/>
  <c r="AV38" i="27"/>
  <c r="AU57" i="27"/>
  <c r="AU56" i="27"/>
  <c r="AV54" i="27"/>
  <c r="T8" i="27"/>
  <c r="T9" i="27"/>
  <c r="X8" i="27"/>
  <c r="X9" i="27"/>
  <c r="AT37" i="27"/>
  <c r="AT36" i="27"/>
  <c r="AU34" i="27"/>
  <c r="Y8" i="27"/>
  <c r="Y9" i="27"/>
  <c r="AV14" i="27"/>
  <c r="AU17" i="27"/>
  <c r="AU16" i="27"/>
  <c r="AT6" i="27"/>
  <c r="V9" i="27"/>
  <c r="V8" i="27"/>
  <c r="U8" i="27"/>
  <c r="U9" i="27"/>
  <c r="AB8" i="27"/>
  <c r="AB9" i="27"/>
  <c r="AT12" i="27"/>
  <c r="AU29" i="27"/>
  <c r="AU28" i="27"/>
  <c r="AV26" i="27"/>
  <c r="AC8" i="27"/>
  <c r="AC9" i="27"/>
  <c r="AX46" i="27"/>
  <c r="AW48" i="27"/>
  <c r="AW49" i="27"/>
  <c r="AV30" i="27"/>
  <c r="AU33" i="27"/>
  <c r="AU32" i="27"/>
  <c r="AA9" i="27"/>
  <c r="AV50" i="27"/>
  <c r="AU53" i="27"/>
  <c r="AU52" i="27"/>
  <c r="AV10" i="27"/>
  <c r="AU13" i="27"/>
  <c r="AU6" i="27"/>
  <c r="S64" i="26"/>
  <c r="S65" i="26"/>
  <c r="S40" i="26"/>
  <c r="T41" i="26"/>
  <c r="S41" i="26"/>
  <c r="AT33" i="26"/>
  <c r="AT32" i="26"/>
  <c r="AU30" i="26"/>
  <c r="X9" i="26"/>
  <c r="X8" i="26"/>
  <c r="AR20" i="26"/>
  <c r="AS18" i="26"/>
  <c r="X61" i="26"/>
  <c r="X60" i="26"/>
  <c r="AC61" i="26"/>
  <c r="AC60" i="26"/>
  <c r="AS17" i="26"/>
  <c r="AT14" i="26"/>
  <c r="AS16" i="26"/>
  <c r="AS53" i="26"/>
  <c r="AS52" i="26"/>
  <c r="AT50" i="26"/>
  <c r="T65" i="26"/>
  <c r="AT46" i="26"/>
  <c r="AS49" i="26"/>
  <c r="AS48" i="26"/>
  <c r="AX64" i="26"/>
  <c r="AX65" i="26"/>
  <c r="AY62" i="26"/>
  <c r="AU61" i="26"/>
  <c r="AV58" i="26"/>
  <c r="AR28" i="26"/>
  <c r="AS26" i="26"/>
  <c r="AS41" i="26"/>
  <c r="AS40" i="26"/>
  <c r="AT38" i="26"/>
  <c r="T8" i="26"/>
  <c r="AU11" i="26"/>
  <c r="AT7" i="26"/>
  <c r="AA8" i="26"/>
  <c r="AA9" i="26"/>
  <c r="V61" i="26"/>
  <c r="V60" i="26"/>
  <c r="AB60" i="26"/>
  <c r="AB61" i="26"/>
  <c r="Y9" i="26"/>
  <c r="Y8" i="26"/>
  <c r="U9" i="26"/>
  <c r="S45" i="26"/>
  <c r="S32" i="26"/>
  <c r="T33" i="26"/>
  <c r="S33" i="26"/>
  <c r="R6" i="26"/>
  <c r="R8" i="26" s="1"/>
  <c r="E8" i="26"/>
  <c r="S37" i="26"/>
  <c r="W8" i="26"/>
  <c r="W9" i="26"/>
  <c r="Z61" i="26"/>
  <c r="Z60" i="26"/>
  <c r="W61" i="26"/>
  <c r="W60" i="26"/>
  <c r="U61" i="26"/>
  <c r="U60" i="26"/>
  <c r="AS44" i="26"/>
  <c r="AS45" i="26"/>
  <c r="AT42" i="26"/>
  <c r="W16" i="26"/>
  <c r="W17" i="26"/>
  <c r="AT34" i="26"/>
  <c r="AS37" i="26"/>
  <c r="AS36" i="26"/>
  <c r="S61" i="26"/>
  <c r="S60" i="26"/>
  <c r="S24" i="26"/>
  <c r="T25" i="26"/>
  <c r="S25" i="26"/>
  <c r="S16" i="26"/>
  <c r="S17" i="26"/>
  <c r="AB9" i="26"/>
  <c r="AB8" i="26"/>
  <c r="S21" i="26"/>
  <c r="F8" i="26"/>
  <c r="F9" i="26"/>
  <c r="S6" i="26"/>
  <c r="T9" i="26" s="1"/>
  <c r="X17" i="26"/>
  <c r="AA61" i="26"/>
  <c r="AA60" i="26"/>
  <c r="T61" i="26"/>
  <c r="T60" i="26"/>
  <c r="Y61" i="26"/>
  <c r="Y60" i="26"/>
  <c r="Z9" i="26"/>
  <c r="S13" i="26"/>
  <c r="AC9" i="26"/>
  <c r="U8" i="26" l="1"/>
  <c r="V9" i="26"/>
  <c r="AU44" i="27"/>
  <c r="AV42" i="27"/>
  <c r="AU45" i="27"/>
  <c r="AT57" i="26"/>
  <c r="AT22" i="26"/>
  <c r="AT25" i="26" s="1"/>
  <c r="AS24" i="26"/>
  <c r="AT56" i="26"/>
  <c r="AV53" i="27"/>
  <c r="AV52" i="27"/>
  <c r="AW50" i="27"/>
  <c r="AW30" i="27"/>
  <c r="AV33" i="27"/>
  <c r="AV32" i="27"/>
  <c r="AT9" i="27"/>
  <c r="AT8" i="27"/>
  <c r="AV41" i="27"/>
  <c r="AV40" i="27"/>
  <c r="AW38" i="27"/>
  <c r="AV11" i="27"/>
  <c r="AU7" i="27"/>
  <c r="AV13" i="27"/>
  <c r="AW10" i="27"/>
  <c r="AW54" i="27"/>
  <c r="AV56" i="27"/>
  <c r="AV57" i="27"/>
  <c r="AU9" i="27"/>
  <c r="AU8" i="27"/>
  <c r="AV29" i="27"/>
  <c r="AV28" i="27"/>
  <c r="AW26" i="27"/>
  <c r="AV34" i="27"/>
  <c r="AV6" i="27" s="1"/>
  <c r="AU37" i="27"/>
  <c r="AU36" i="27"/>
  <c r="AV25" i="27"/>
  <c r="AW22" i="27"/>
  <c r="AV24" i="27"/>
  <c r="AY18" i="27"/>
  <c r="AX21" i="27"/>
  <c r="AX20" i="27"/>
  <c r="AU12" i="27"/>
  <c r="AX49" i="27"/>
  <c r="AX48" i="27"/>
  <c r="AY46" i="27"/>
  <c r="AW14" i="27"/>
  <c r="AV17" i="27"/>
  <c r="AV16" i="27"/>
  <c r="AT37" i="26"/>
  <c r="AT36" i="26"/>
  <c r="AU34" i="26"/>
  <c r="AT41" i="26"/>
  <c r="AT40" i="26"/>
  <c r="AU38" i="26"/>
  <c r="AS21" i="26"/>
  <c r="AS20" i="26"/>
  <c r="AT18" i="26"/>
  <c r="S8" i="26"/>
  <c r="S9" i="26"/>
  <c r="AV54" i="26"/>
  <c r="AU57" i="26"/>
  <c r="AU56" i="26"/>
  <c r="AV11" i="26"/>
  <c r="AU7" i="26"/>
  <c r="AT52" i="26"/>
  <c r="AT53" i="26"/>
  <c r="AU50" i="26"/>
  <c r="AT17" i="26"/>
  <c r="AT16" i="26"/>
  <c r="AU14" i="26"/>
  <c r="AT49" i="26"/>
  <c r="AT48" i="26"/>
  <c r="AU46" i="26"/>
  <c r="AV30" i="26"/>
  <c r="AU33" i="26"/>
  <c r="AU32" i="26"/>
  <c r="AV61" i="26"/>
  <c r="AW58" i="26"/>
  <c r="AT45" i="26"/>
  <c r="AU42" i="26"/>
  <c r="AT44" i="26"/>
  <c r="AT26" i="26"/>
  <c r="AS29" i="26"/>
  <c r="AS28" i="26"/>
  <c r="AY65" i="26"/>
  <c r="AZ62" i="26"/>
  <c r="AY64" i="26"/>
  <c r="AV44" i="27" l="1"/>
  <c r="AW42" i="27"/>
  <c r="AV45" i="27"/>
  <c r="AU22" i="26"/>
  <c r="AU25" i="26" s="1"/>
  <c r="AT24" i="26"/>
  <c r="AW11" i="27"/>
  <c r="AV7" i="27"/>
  <c r="AY49" i="27"/>
  <c r="AY48" i="27"/>
  <c r="AZ46" i="27"/>
  <c r="AW25" i="27"/>
  <c r="AW24" i="27"/>
  <c r="AX22" i="27"/>
  <c r="AV36" i="27"/>
  <c r="AV37" i="27"/>
  <c r="AW34" i="27"/>
  <c r="AW6" i="27" s="1"/>
  <c r="AX54" i="27"/>
  <c r="AW57" i="27"/>
  <c r="AW56" i="27"/>
  <c r="AY21" i="27"/>
  <c r="AY20" i="27"/>
  <c r="AZ18" i="27"/>
  <c r="AV9" i="27"/>
  <c r="AV8" i="27"/>
  <c r="AW33" i="27"/>
  <c r="AW32" i="27"/>
  <c r="AX30" i="27"/>
  <c r="AW17" i="27"/>
  <c r="AW16" i="27"/>
  <c r="AX14" i="27"/>
  <c r="AV12" i="27"/>
  <c r="AX38" i="27"/>
  <c r="AW40" i="27"/>
  <c r="AW41" i="27"/>
  <c r="AW52" i="27"/>
  <c r="AX50" i="27"/>
  <c r="AW53" i="27"/>
  <c r="AX26" i="27"/>
  <c r="AW29" i="27"/>
  <c r="AW28" i="27"/>
  <c r="AW12" i="27"/>
  <c r="AX10" i="27"/>
  <c r="AW13" i="27"/>
  <c r="AU45" i="26"/>
  <c r="AU44" i="26"/>
  <c r="AV42" i="26"/>
  <c r="AV7" i="26"/>
  <c r="AW11" i="26"/>
  <c r="AW61" i="26"/>
  <c r="AX58" i="26"/>
  <c r="AW30" i="26"/>
  <c r="AV33" i="26"/>
  <c r="AV32" i="26"/>
  <c r="AU17" i="26"/>
  <c r="AU16" i="26"/>
  <c r="AV14" i="26"/>
  <c r="AU41" i="26"/>
  <c r="AU40" i="26"/>
  <c r="AV38" i="26"/>
  <c r="AV22" i="26"/>
  <c r="AV57" i="26"/>
  <c r="AV56" i="26"/>
  <c r="AW54" i="26"/>
  <c r="AV50" i="26"/>
  <c r="AU53" i="26"/>
  <c r="AU52" i="26"/>
  <c r="AU37" i="26"/>
  <c r="AU36" i="26"/>
  <c r="AV34" i="26"/>
  <c r="BA62" i="26"/>
  <c r="AZ65" i="26"/>
  <c r="AZ64" i="26"/>
  <c r="AU26" i="26"/>
  <c r="AT29" i="26"/>
  <c r="AT28" i="26"/>
  <c r="AU49" i="26"/>
  <c r="AU48" i="26"/>
  <c r="AV46" i="26"/>
  <c r="AU18" i="26"/>
  <c r="AT21" i="26"/>
  <c r="AT20" i="26"/>
  <c r="AW44" i="27" l="1"/>
  <c r="AX42" i="27"/>
  <c r="AW45" i="27"/>
  <c r="AU24" i="26"/>
  <c r="AY26" i="27"/>
  <c r="AX28" i="27"/>
  <c r="AX29" i="27"/>
  <c r="AX17" i="27"/>
  <c r="AX16" i="27"/>
  <c r="AY14" i="27"/>
  <c r="AZ21" i="27"/>
  <c r="AZ20" i="27"/>
  <c r="BA18" i="27"/>
  <c r="AY38" i="27"/>
  <c r="AX40" i="27"/>
  <c r="AX41" i="27"/>
  <c r="AX34" i="27"/>
  <c r="AW36" i="27"/>
  <c r="AW37" i="27"/>
  <c r="AW9" i="27"/>
  <c r="AZ49" i="27"/>
  <c r="BA46" i="27"/>
  <c r="AZ48" i="27"/>
  <c r="AX57" i="27"/>
  <c r="AX56" i="27"/>
  <c r="AY54" i="27"/>
  <c r="AX24" i="27"/>
  <c r="AX25" i="27"/>
  <c r="AY22" i="27"/>
  <c r="AY50" i="27"/>
  <c r="AX52" i="27"/>
  <c r="AX53" i="27"/>
  <c r="AY10" i="27"/>
  <c r="AX6" i="27"/>
  <c r="AX13" i="27"/>
  <c r="AX33" i="27"/>
  <c r="AX32" i="27"/>
  <c r="AY30" i="27"/>
  <c r="AW7" i="27"/>
  <c r="AW8" i="27" s="1"/>
  <c r="AX11" i="27"/>
  <c r="AV26" i="26"/>
  <c r="AU29" i="26"/>
  <c r="AU28" i="26"/>
  <c r="AV18" i="26"/>
  <c r="AU21" i="26"/>
  <c r="AU20" i="26"/>
  <c r="AV37" i="26"/>
  <c r="AV36" i="26"/>
  <c r="AW34" i="26"/>
  <c r="AW38" i="26"/>
  <c r="AV41" i="26"/>
  <c r="AV40" i="26"/>
  <c r="AX30" i="26"/>
  <c r="AW33" i="26"/>
  <c r="AW32" i="26"/>
  <c r="AW50" i="26"/>
  <c r="AV53" i="26"/>
  <c r="AV52" i="26"/>
  <c r="AX61" i="26"/>
  <c r="AY58" i="26"/>
  <c r="AV45" i="26"/>
  <c r="AW42" i="26"/>
  <c r="AV44" i="26"/>
  <c r="AW57" i="26"/>
  <c r="AW56" i="26"/>
  <c r="AX54" i="26"/>
  <c r="AV48" i="26"/>
  <c r="AV49" i="26"/>
  <c r="AW46" i="26"/>
  <c r="BB62" i="26"/>
  <c r="BA64" i="26"/>
  <c r="BA65" i="26"/>
  <c r="AW22" i="26"/>
  <c r="AV25" i="26"/>
  <c r="AV24" i="26"/>
  <c r="AW14" i="26"/>
  <c r="AV16" i="26"/>
  <c r="AV17" i="26"/>
  <c r="AW7" i="26"/>
  <c r="AX11" i="26"/>
  <c r="AY42" i="27" l="1"/>
  <c r="AX45" i="27"/>
  <c r="AX44" i="27"/>
  <c r="AX9" i="27"/>
  <c r="AY57" i="27"/>
  <c r="AY56" i="27"/>
  <c r="AZ54" i="27"/>
  <c r="AY24" i="27"/>
  <c r="AY25" i="27"/>
  <c r="AZ22" i="27"/>
  <c r="AZ14" i="27"/>
  <c r="AY16" i="27"/>
  <c r="AY17" i="27"/>
  <c r="AZ30" i="27"/>
  <c r="AY33" i="27"/>
  <c r="AY32" i="27"/>
  <c r="AZ50" i="27"/>
  <c r="AY53" i="27"/>
  <c r="AY52" i="27"/>
  <c r="BB46" i="27"/>
  <c r="BA49" i="27"/>
  <c r="BA48" i="27"/>
  <c r="AZ10" i="27"/>
  <c r="AY13" i="27"/>
  <c r="AY40" i="27"/>
  <c r="AY41" i="27"/>
  <c r="AZ38" i="27"/>
  <c r="AY11" i="27"/>
  <c r="AX7" i="27"/>
  <c r="AX8" i="27" s="1"/>
  <c r="AX12" i="27"/>
  <c r="AX37" i="27"/>
  <c r="AX36" i="27"/>
  <c r="AY34" i="27"/>
  <c r="AY6" i="27" s="1"/>
  <c r="BB18" i="27"/>
  <c r="BA21" i="27"/>
  <c r="BA20" i="27"/>
  <c r="AY29" i="27"/>
  <c r="AY28" i="27"/>
  <c r="AZ26" i="27"/>
  <c r="AW17" i="26"/>
  <c r="AW16" i="26"/>
  <c r="AX14" i="26"/>
  <c r="AY61" i="26"/>
  <c r="AZ58" i="26"/>
  <c r="AV21" i="26"/>
  <c r="AV20" i="26"/>
  <c r="AW18" i="26"/>
  <c r="AX57" i="26"/>
  <c r="AX56" i="26"/>
  <c r="AY54" i="26"/>
  <c r="AW41" i="26"/>
  <c r="AW40" i="26"/>
  <c r="AX38" i="26"/>
  <c r="AY11" i="26"/>
  <c r="AX7" i="26"/>
  <c r="AW53" i="26"/>
  <c r="AW52" i="26"/>
  <c r="AX50" i="26"/>
  <c r="BB64" i="26"/>
  <c r="BB65" i="26"/>
  <c r="BC62" i="26"/>
  <c r="AW44" i="26"/>
  <c r="AX42" i="26"/>
  <c r="AW45" i="26"/>
  <c r="AX22" i="26"/>
  <c r="AW25" i="26"/>
  <c r="AW24" i="26"/>
  <c r="AX46" i="26"/>
  <c r="AW48" i="26"/>
  <c r="AW49" i="26"/>
  <c r="AX33" i="26"/>
  <c r="AX32" i="26"/>
  <c r="AY30" i="26"/>
  <c r="AX34" i="26"/>
  <c r="AW37" i="26"/>
  <c r="AW36" i="26"/>
  <c r="AV29" i="26"/>
  <c r="AV28" i="26"/>
  <c r="AW26" i="26"/>
  <c r="AY44" i="27" l="1"/>
  <c r="AZ42" i="27"/>
  <c r="AY45" i="27"/>
  <c r="AY9" i="27"/>
  <c r="BA22" i="27"/>
  <c r="AZ25" i="27"/>
  <c r="AZ24" i="27"/>
  <c r="AZ41" i="27"/>
  <c r="AZ40" i="27"/>
  <c r="BA38" i="27"/>
  <c r="AZ53" i="27"/>
  <c r="AZ52" i="27"/>
  <c r="BA50" i="27"/>
  <c r="AY37" i="27"/>
  <c r="AZ34" i="27"/>
  <c r="AY36" i="27"/>
  <c r="AZ11" i="27"/>
  <c r="AY7" i="27"/>
  <c r="AY8" i="27" s="1"/>
  <c r="BA30" i="27"/>
  <c r="AZ32" i="27"/>
  <c r="AZ33" i="27"/>
  <c r="AY12" i="27"/>
  <c r="AZ29" i="27"/>
  <c r="AZ28" i="27"/>
  <c r="BA26" i="27"/>
  <c r="BB49" i="27"/>
  <c r="BB48" i="27"/>
  <c r="BC46" i="27"/>
  <c r="BC18" i="27"/>
  <c r="BB21" i="27"/>
  <c r="BB20" i="27"/>
  <c r="AZ13" i="27"/>
  <c r="AZ12" i="27"/>
  <c r="AZ6" i="27"/>
  <c r="BA10" i="27"/>
  <c r="BA14" i="27"/>
  <c r="AZ16" i="27"/>
  <c r="AZ17" i="27"/>
  <c r="BA54" i="27"/>
  <c r="AZ57" i="27"/>
  <c r="AZ56" i="27"/>
  <c r="AX44" i="26"/>
  <c r="AX45" i="26"/>
  <c r="AY42" i="26"/>
  <c r="AW20" i="26"/>
  <c r="AW21" i="26"/>
  <c r="AX18" i="26"/>
  <c r="AZ11" i="26"/>
  <c r="AY7" i="26"/>
  <c r="AZ30" i="26"/>
  <c r="AY33" i="26"/>
  <c r="AY32" i="26"/>
  <c r="BC65" i="26"/>
  <c r="BC64" i="26"/>
  <c r="AX41" i="26"/>
  <c r="AX40" i="26"/>
  <c r="AY38" i="26"/>
  <c r="AX26" i="26"/>
  <c r="AW28" i="26"/>
  <c r="AW29" i="26"/>
  <c r="AY34" i="26"/>
  <c r="AX37" i="26"/>
  <c r="AX36" i="26"/>
  <c r="AY50" i="26"/>
  <c r="AX52" i="26"/>
  <c r="AX53" i="26"/>
  <c r="AZ54" i="26"/>
  <c r="AY57" i="26"/>
  <c r="AY56" i="26"/>
  <c r="AX17" i="26"/>
  <c r="AX16" i="26"/>
  <c r="AY14" i="26"/>
  <c r="AX25" i="26"/>
  <c r="AX24" i="26"/>
  <c r="AY22" i="26"/>
  <c r="AX49" i="26"/>
  <c r="AX48" i="26"/>
  <c r="AY46" i="26"/>
  <c r="AZ61" i="26"/>
  <c r="BA58" i="26"/>
  <c r="AZ45" i="27" l="1"/>
  <c r="BA42" i="27"/>
  <c r="AZ44" i="27"/>
  <c r="BA57" i="27"/>
  <c r="BA56" i="27"/>
  <c r="BB54" i="27"/>
  <c r="BA41" i="27"/>
  <c r="BB38" i="27"/>
  <c r="BA40" i="27"/>
  <c r="BB26" i="27"/>
  <c r="BA29" i="27"/>
  <c r="BA28" i="27"/>
  <c r="AZ7" i="27"/>
  <c r="AZ8" i="27" s="1"/>
  <c r="BA11" i="27"/>
  <c r="BB10" i="27"/>
  <c r="BA12" i="27"/>
  <c r="BA13" i="27"/>
  <c r="BA33" i="27"/>
  <c r="BA32" i="27"/>
  <c r="BB30" i="27"/>
  <c r="AZ9" i="27"/>
  <c r="BA53" i="27"/>
  <c r="BB50" i="27"/>
  <c r="BA52" i="27"/>
  <c r="BA25" i="27"/>
  <c r="BA24" i="27"/>
  <c r="BB22" i="27"/>
  <c r="BC21" i="27"/>
  <c r="BC20" i="27"/>
  <c r="BA17" i="27"/>
  <c r="BA16" i="27"/>
  <c r="BB14" i="27"/>
  <c r="BC49" i="27"/>
  <c r="BC48" i="27"/>
  <c r="AZ36" i="27"/>
  <c r="BA34" i="27"/>
  <c r="BA6" i="27" s="1"/>
  <c r="AZ37" i="27"/>
  <c r="AY37" i="26"/>
  <c r="AY36" i="26"/>
  <c r="AZ34" i="26"/>
  <c r="AY41" i="26"/>
  <c r="AY40" i="26"/>
  <c r="AZ38" i="26"/>
  <c r="AZ50" i="26"/>
  <c r="AY52" i="26"/>
  <c r="AY53" i="26"/>
  <c r="BA11" i="26"/>
  <c r="AZ7" i="26"/>
  <c r="AY45" i="26"/>
  <c r="AY44" i="26"/>
  <c r="AZ42" i="26"/>
  <c r="BA60" i="26"/>
  <c r="BA61" i="26"/>
  <c r="BB58" i="26"/>
  <c r="AZ14" i="26"/>
  <c r="AY17" i="26"/>
  <c r="AY16" i="26"/>
  <c r="AZ22" i="26"/>
  <c r="AY25" i="26"/>
  <c r="AY24" i="26"/>
  <c r="AZ57" i="26"/>
  <c r="AZ56" i="26"/>
  <c r="BA54" i="26"/>
  <c r="AY18" i="26"/>
  <c r="AX21" i="26"/>
  <c r="AX20" i="26"/>
  <c r="AY49" i="26"/>
  <c r="AZ46" i="26"/>
  <c r="AY48" i="26"/>
  <c r="AY26" i="26"/>
  <c r="AX29" i="26"/>
  <c r="AX28" i="26"/>
  <c r="BA30" i="26"/>
  <c r="AZ33" i="26"/>
  <c r="AZ32" i="26"/>
  <c r="BB42" i="27" l="1"/>
  <c r="BA45" i="27"/>
  <c r="BA44" i="27"/>
  <c r="BB25" i="27"/>
  <c r="BB24" i="27"/>
  <c r="BC22" i="27"/>
  <c r="BB33" i="27"/>
  <c r="BB32" i="27"/>
  <c r="BC30" i="27"/>
  <c r="BA9" i="27"/>
  <c r="BC38" i="27"/>
  <c r="BB41" i="27"/>
  <c r="BB40" i="27"/>
  <c r="BC10" i="27"/>
  <c r="BB13" i="27"/>
  <c r="BB12" i="27"/>
  <c r="BC50" i="27"/>
  <c r="BB53" i="27"/>
  <c r="BB52" i="27"/>
  <c r="BB57" i="27"/>
  <c r="BB56" i="27"/>
  <c r="BC54" i="27"/>
  <c r="BB34" i="27"/>
  <c r="BB6" i="27" s="1"/>
  <c r="BA36" i="27"/>
  <c r="BA37" i="27"/>
  <c r="BB17" i="27"/>
  <c r="BB16" i="27"/>
  <c r="BC14" i="27"/>
  <c r="BA7" i="27"/>
  <c r="BA8" i="27" s="1"/>
  <c r="BB11" i="27"/>
  <c r="BC26" i="27"/>
  <c r="BB29" i="27"/>
  <c r="BB28" i="27"/>
  <c r="AZ48" i="26"/>
  <c r="BA46" i="26"/>
  <c r="AZ49" i="26"/>
  <c r="AZ18" i="26"/>
  <c r="AY21" i="26"/>
  <c r="AY20" i="26"/>
  <c r="BA50" i="26"/>
  <c r="AZ53" i="26"/>
  <c r="AZ52" i="26"/>
  <c r="BA14" i="26"/>
  <c r="AZ17" i="26"/>
  <c r="AZ16" i="26"/>
  <c r="BA42" i="26"/>
  <c r="AZ45" i="26"/>
  <c r="AZ44" i="26"/>
  <c r="BA7" i="26"/>
  <c r="BB11" i="26"/>
  <c r="AZ41" i="26"/>
  <c r="AZ40" i="26"/>
  <c r="BA38" i="26"/>
  <c r="BB30" i="26"/>
  <c r="BA33" i="26"/>
  <c r="BA32" i="26"/>
  <c r="AZ37" i="26"/>
  <c r="AZ36" i="26"/>
  <c r="BA34" i="26"/>
  <c r="BA57" i="26"/>
  <c r="BA56" i="26"/>
  <c r="BB54" i="26"/>
  <c r="AZ26" i="26"/>
  <c r="AY29" i="26"/>
  <c r="AY28" i="26"/>
  <c r="BA22" i="26"/>
  <c r="AZ25" i="26"/>
  <c r="AZ24" i="26"/>
  <c r="BB60" i="26"/>
  <c r="BB61" i="26"/>
  <c r="BC58" i="26"/>
  <c r="BB44" i="27" l="1"/>
  <c r="BC42" i="27"/>
  <c r="BB45" i="27"/>
  <c r="BC13" i="27"/>
  <c r="BB9" i="27"/>
  <c r="BC29" i="27"/>
  <c r="BC28" i="27"/>
  <c r="BB37" i="27"/>
  <c r="BB36" i="27"/>
  <c r="BC34" i="27"/>
  <c r="BC6" i="27" s="1"/>
  <c r="BC33" i="27"/>
  <c r="BC32" i="27"/>
  <c r="BC53" i="27"/>
  <c r="BC52" i="27"/>
  <c r="BC17" i="27"/>
  <c r="BC16" i="27"/>
  <c r="BC24" i="27"/>
  <c r="BC25" i="27"/>
  <c r="BC11" i="27"/>
  <c r="BC7" i="27" s="1"/>
  <c r="BB7" i="27"/>
  <c r="BB8" i="27" s="1"/>
  <c r="BC57" i="27"/>
  <c r="BC56" i="27"/>
  <c r="BC40" i="27"/>
  <c r="BC41" i="27"/>
  <c r="AZ21" i="26"/>
  <c r="AZ20" i="26"/>
  <c r="BA18" i="26"/>
  <c r="BA53" i="26"/>
  <c r="BA52" i="26"/>
  <c r="BB50" i="26"/>
  <c r="BC61" i="26"/>
  <c r="BC60" i="26"/>
  <c r="AZ29" i="26"/>
  <c r="AZ28" i="26"/>
  <c r="BA26" i="26"/>
  <c r="BA37" i="26"/>
  <c r="BA36" i="26"/>
  <c r="BB34" i="26"/>
  <c r="BA17" i="26"/>
  <c r="BA16" i="26"/>
  <c r="BB14" i="26"/>
  <c r="BB46" i="26"/>
  <c r="BA48" i="26"/>
  <c r="BA49" i="26"/>
  <c r="BA41" i="26"/>
  <c r="BA40" i="26"/>
  <c r="BB38" i="26"/>
  <c r="BB22" i="26"/>
  <c r="BA25" i="26"/>
  <c r="BA24" i="26"/>
  <c r="BB57" i="26"/>
  <c r="BB56" i="26"/>
  <c r="BC54" i="26"/>
  <c r="BB33" i="26"/>
  <c r="BB32" i="26"/>
  <c r="BC30" i="26"/>
  <c r="BC11" i="26"/>
  <c r="BB7" i="26"/>
  <c r="BA45" i="26"/>
  <c r="BA44" i="26"/>
  <c r="BB42" i="26"/>
  <c r="BC45" i="27" l="1"/>
  <c r="BC44" i="27"/>
  <c r="BC36" i="27"/>
  <c r="BC37" i="27"/>
  <c r="BC12" i="27"/>
  <c r="BC9" i="27"/>
  <c r="BC8" i="27"/>
  <c r="BB49" i="26"/>
  <c r="BB48" i="26"/>
  <c r="BC46" i="26"/>
  <c r="BB37" i="26"/>
  <c r="BB36" i="26"/>
  <c r="BC34" i="26"/>
  <c r="BB52" i="26"/>
  <c r="BB53" i="26"/>
  <c r="BC50" i="26"/>
  <c r="BC33" i="26"/>
  <c r="BC32" i="26"/>
  <c r="BB25" i="26"/>
  <c r="BB24" i="26"/>
  <c r="BC22" i="26"/>
  <c r="BB41" i="26"/>
  <c r="BB40" i="26"/>
  <c r="BC38" i="26"/>
  <c r="BB26" i="26"/>
  <c r="BA29" i="26"/>
  <c r="BA28" i="26"/>
  <c r="BB18" i="26"/>
  <c r="BA21" i="26"/>
  <c r="BA20" i="26"/>
  <c r="BB44" i="26"/>
  <c r="BC42" i="26"/>
  <c r="BB45" i="26"/>
  <c r="AR10" i="26"/>
  <c r="BC7" i="26"/>
  <c r="BC57" i="26"/>
  <c r="BC56" i="26"/>
  <c r="BB17" i="26"/>
  <c r="BB16" i="26"/>
  <c r="BC14" i="26"/>
  <c r="AR12" i="26" l="1"/>
  <c r="AS10" i="26"/>
  <c r="AR6" i="26"/>
  <c r="AR8" i="26" s="1"/>
  <c r="BC48" i="26"/>
  <c r="BC49" i="26"/>
  <c r="BC26" i="26"/>
  <c r="BB29" i="26"/>
  <c r="BB28" i="26"/>
  <c r="BC25" i="26"/>
  <c r="BC24" i="26"/>
  <c r="BC37" i="26"/>
  <c r="BC36" i="26"/>
  <c r="BC17" i="26"/>
  <c r="BC16" i="26"/>
  <c r="BC45" i="26"/>
  <c r="BC44" i="26"/>
  <c r="BC18" i="26"/>
  <c r="BB21" i="26"/>
  <c r="BB20" i="26"/>
  <c r="BC41" i="26"/>
  <c r="BC40" i="26"/>
  <c r="BC53" i="26"/>
  <c r="BC52" i="26"/>
  <c r="BC29" i="26" l="1"/>
  <c r="BC28" i="26"/>
  <c r="AS12" i="26"/>
  <c r="AS6" i="26"/>
  <c r="AS13" i="26"/>
  <c r="AT10" i="26"/>
  <c r="BC21" i="26"/>
  <c r="BC20" i="26"/>
  <c r="AS8" i="26" l="1"/>
  <c r="AS9" i="26"/>
  <c r="AT12" i="26"/>
  <c r="AT6" i="26"/>
  <c r="AT13" i="26"/>
  <c r="AU10" i="26"/>
  <c r="AT9" i="26" l="1"/>
  <c r="AT8" i="26"/>
  <c r="AV10" i="26"/>
  <c r="AU13" i="26"/>
  <c r="AU12" i="26"/>
  <c r="AU6" i="26"/>
  <c r="AV13" i="26" l="1"/>
  <c r="AV12" i="26"/>
  <c r="AW10" i="26"/>
  <c r="AV6" i="26"/>
  <c r="AU9" i="26"/>
  <c r="AU8" i="26"/>
  <c r="AV8" i="26" l="1"/>
  <c r="AV9" i="26"/>
  <c r="AW13" i="26"/>
  <c r="AX10" i="26"/>
  <c r="AW6" i="26"/>
  <c r="AW12" i="26"/>
  <c r="AX6" i="26" l="1"/>
  <c r="AX12" i="26"/>
  <c r="AX13" i="26"/>
  <c r="AY10" i="26"/>
  <c r="AW8" i="26"/>
  <c r="AW9" i="26"/>
  <c r="AZ10" i="26" l="1"/>
  <c r="AY12" i="26"/>
  <c r="AY13" i="26"/>
  <c r="AY6" i="26"/>
  <c r="AX9" i="26"/>
  <c r="AX8" i="26"/>
  <c r="AY9" i="26" l="1"/>
  <c r="AY8" i="26"/>
  <c r="AZ13" i="26"/>
  <c r="AZ12" i="26"/>
  <c r="BA10" i="26"/>
  <c r="AZ6" i="26"/>
  <c r="AZ9" i="26" l="1"/>
  <c r="AZ8" i="26"/>
  <c r="BA13" i="26"/>
  <c r="BB10" i="26"/>
  <c r="BA6" i="26"/>
  <c r="BA12" i="26"/>
  <c r="BB13" i="26" l="1"/>
  <c r="BC10" i="26"/>
  <c r="BB6" i="26"/>
  <c r="BB12" i="26"/>
  <c r="BA8" i="26"/>
  <c r="BA9" i="26"/>
  <c r="BB9" i="26" l="1"/>
  <c r="BB8" i="26"/>
  <c r="BC12" i="26"/>
  <c r="BC13" i="26"/>
  <c r="BC6" i="26"/>
  <c r="BC8" i="26" l="1"/>
  <c r="BC9" i="26"/>
  <c r="S159" i="22" l="1"/>
  <c r="S158" i="22"/>
  <c r="Q93" i="25" l="1"/>
  <c r="P4" i="25"/>
  <c r="P3" i="25"/>
  <c r="BH50" i="23" l="1"/>
  <c r="CH50" i="23" s="1"/>
  <c r="BG17" i="23"/>
  <c r="CG17" i="23" s="1"/>
  <c r="BJ17" i="23"/>
  <c r="BG14" i="23"/>
  <c r="CG14" i="23" s="1"/>
  <c r="BH49" i="24"/>
  <c r="CH49" i="24" s="1"/>
  <c r="BH46" i="24"/>
  <c r="CH46" i="24" s="1"/>
  <c r="CH48" i="24" s="1"/>
  <c r="BH43" i="24"/>
  <c r="CH43" i="24" s="1"/>
  <c r="CH45" i="24" s="1"/>
  <c r="BH40" i="24"/>
  <c r="CH40" i="24" s="1"/>
  <c r="CH42" i="24" s="1"/>
  <c r="BI37" i="24"/>
  <c r="CI37" i="24" s="1"/>
  <c r="BH34" i="24"/>
  <c r="CH34" i="24" s="1"/>
  <c r="CH36" i="24" s="1"/>
  <c r="BH28" i="24"/>
  <c r="CH28" i="24" s="1"/>
  <c r="BH25" i="24"/>
  <c r="CH25" i="24" s="1"/>
  <c r="BH22" i="24"/>
  <c r="CH22" i="24" s="1"/>
  <c r="BH19" i="24"/>
  <c r="CH19" i="24" s="1"/>
  <c r="BH16" i="24"/>
  <c r="CH16" i="24" s="1"/>
  <c r="BH13" i="24"/>
  <c r="CH13" i="24" s="1"/>
  <c r="BH38" i="24"/>
  <c r="CH38" i="24" s="1"/>
  <c r="CH39" i="24" s="1"/>
  <c r="BH50" i="24"/>
  <c r="CH50" i="24" s="1"/>
  <c r="BH29" i="24"/>
  <c r="CH29" i="24" s="1"/>
  <c r="BH26" i="24"/>
  <c r="CH26" i="24" s="1"/>
  <c r="BH23" i="24"/>
  <c r="CH23" i="24" s="1"/>
  <c r="BH20" i="24"/>
  <c r="CH20" i="24" s="1"/>
  <c r="BH17" i="24"/>
  <c r="CH17" i="24" s="1"/>
  <c r="BG14" i="24"/>
  <c r="CG14" i="24" s="1"/>
  <c r="CG15" i="24" s="1"/>
  <c r="BD8" i="24"/>
  <c r="AT30" i="24"/>
  <c r="AU30" i="24"/>
  <c r="AV30" i="24"/>
  <c r="AW30" i="24"/>
  <c r="AX30" i="24"/>
  <c r="AY30" i="24"/>
  <c r="AZ30" i="24"/>
  <c r="BA30" i="24"/>
  <c r="BB30" i="24"/>
  <c r="BC30" i="24"/>
  <c r="BD30" i="24"/>
  <c r="BE30" i="24"/>
  <c r="D7" i="24"/>
  <c r="M72" i="25" s="1"/>
  <c r="F8" i="24"/>
  <c r="E8" i="24"/>
  <c r="BE8" i="24"/>
  <c r="BC8" i="24"/>
  <c r="BB8" i="24"/>
  <c r="BA8" i="24"/>
  <c r="AZ8" i="24"/>
  <c r="AY8" i="24"/>
  <c r="AX8" i="24"/>
  <c r="AW8" i="24"/>
  <c r="AV8" i="24"/>
  <c r="AU8" i="24"/>
  <c r="AT8" i="24"/>
  <c r="P8" i="24"/>
  <c r="O8" i="24"/>
  <c r="N8" i="24"/>
  <c r="M8" i="24"/>
  <c r="L8" i="24"/>
  <c r="K8" i="24"/>
  <c r="J8" i="24"/>
  <c r="AK8" i="24" s="1"/>
  <c r="I8" i="24"/>
  <c r="H8" i="24"/>
  <c r="AI8" i="24" s="1"/>
  <c r="G8" i="24"/>
  <c r="U4" i="25"/>
  <c r="U5" i="25" s="1"/>
  <c r="D8" i="24"/>
  <c r="BG51" i="24"/>
  <c r="BE51" i="24"/>
  <c r="BD51" i="24"/>
  <c r="BC51" i="24"/>
  <c r="BB51" i="24"/>
  <c r="BA51" i="24"/>
  <c r="AZ51" i="24"/>
  <c r="AY51" i="24"/>
  <c r="AX51" i="24"/>
  <c r="AW51" i="24"/>
  <c r="AV51" i="24"/>
  <c r="P51" i="24"/>
  <c r="O51" i="24"/>
  <c r="N51" i="24"/>
  <c r="M51" i="24"/>
  <c r="L51" i="24"/>
  <c r="K51" i="24"/>
  <c r="J51" i="24"/>
  <c r="I51" i="24"/>
  <c r="H51" i="24"/>
  <c r="G51" i="24"/>
  <c r="AT51" i="24"/>
  <c r="E51" i="24"/>
  <c r="BG48" i="24"/>
  <c r="BE48" i="24"/>
  <c r="BD48" i="24"/>
  <c r="BC48" i="24"/>
  <c r="BB48" i="24"/>
  <c r="BA48" i="24"/>
  <c r="AZ48" i="24"/>
  <c r="AY48" i="24"/>
  <c r="AX48" i="24"/>
  <c r="AW48" i="24"/>
  <c r="AV48" i="24"/>
  <c r="P48" i="24"/>
  <c r="O48" i="24"/>
  <c r="N48" i="24"/>
  <c r="M48" i="24"/>
  <c r="L48" i="24"/>
  <c r="K48" i="24"/>
  <c r="J48" i="24"/>
  <c r="I48" i="24"/>
  <c r="H48" i="24"/>
  <c r="G48" i="24"/>
  <c r="AU48" i="24"/>
  <c r="AT48" i="24"/>
  <c r="E48" i="24"/>
  <c r="BG45" i="24"/>
  <c r="BE45" i="24"/>
  <c r="BD45" i="24"/>
  <c r="BC45" i="24"/>
  <c r="BB45" i="24"/>
  <c r="BA45" i="24"/>
  <c r="AZ45" i="24"/>
  <c r="AY45" i="24"/>
  <c r="AX45" i="24"/>
  <c r="AW45" i="24"/>
  <c r="AV45" i="24"/>
  <c r="P45" i="24"/>
  <c r="O45" i="24"/>
  <c r="N45" i="24"/>
  <c r="M45" i="24"/>
  <c r="L45" i="24"/>
  <c r="K45" i="24"/>
  <c r="J45" i="24"/>
  <c r="I45" i="24"/>
  <c r="H45" i="24"/>
  <c r="G45" i="24"/>
  <c r="F45" i="24"/>
  <c r="AT45" i="24"/>
  <c r="BG42" i="24"/>
  <c r="BE42" i="24"/>
  <c r="BD42" i="24"/>
  <c r="BC42" i="24"/>
  <c r="BB42" i="24"/>
  <c r="BA42" i="24"/>
  <c r="AZ42" i="24"/>
  <c r="AY42" i="24"/>
  <c r="AX42" i="24"/>
  <c r="AW42" i="24"/>
  <c r="AV42" i="24"/>
  <c r="P42" i="24"/>
  <c r="O42" i="24"/>
  <c r="N42" i="24"/>
  <c r="M42" i="24"/>
  <c r="L42" i="24"/>
  <c r="K42" i="24"/>
  <c r="J42" i="24"/>
  <c r="I42" i="24"/>
  <c r="H42" i="24"/>
  <c r="G42" i="24"/>
  <c r="AU42" i="24"/>
  <c r="AT42" i="24"/>
  <c r="E42" i="24"/>
  <c r="BG39" i="24"/>
  <c r="BE39" i="24"/>
  <c r="BD39" i="24"/>
  <c r="BC39" i="24"/>
  <c r="BB39" i="24"/>
  <c r="BA39" i="24"/>
  <c r="AZ39" i="24"/>
  <c r="AY39" i="24"/>
  <c r="AX39" i="24"/>
  <c r="AW39" i="24"/>
  <c r="AV39" i="24"/>
  <c r="P39" i="24"/>
  <c r="O39" i="24"/>
  <c r="M39" i="24"/>
  <c r="L39" i="24"/>
  <c r="K39" i="24"/>
  <c r="J39" i="24"/>
  <c r="I39" i="24"/>
  <c r="H39" i="24"/>
  <c r="G39" i="24"/>
  <c r="AT39" i="24"/>
  <c r="E39" i="24"/>
  <c r="BG36" i="24"/>
  <c r="BE36" i="24"/>
  <c r="BD36" i="24"/>
  <c r="BC36" i="24"/>
  <c r="BB36" i="24"/>
  <c r="BA36" i="24"/>
  <c r="AZ36" i="24"/>
  <c r="AY36" i="24"/>
  <c r="AX36" i="24"/>
  <c r="AW36" i="24"/>
  <c r="AV36" i="24"/>
  <c r="P36" i="24"/>
  <c r="O36" i="24"/>
  <c r="M36" i="24"/>
  <c r="L36" i="24"/>
  <c r="K36" i="24"/>
  <c r="J36" i="24"/>
  <c r="I36" i="24"/>
  <c r="H36" i="24"/>
  <c r="G36" i="24"/>
  <c r="AT36" i="24"/>
  <c r="E36" i="24"/>
  <c r="BG30" i="24"/>
  <c r="P30" i="24"/>
  <c r="O30" i="24"/>
  <c r="N30" i="24"/>
  <c r="M30" i="24"/>
  <c r="L30" i="24"/>
  <c r="K30" i="24"/>
  <c r="J30" i="24"/>
  <c r="I30" i="24"/>
  <c r="H30" i="24"/>
  <c r="G30" i="24"/>
  <c r="BG27" i="24"/>
  <c r="BE27" i="24"/>
  <c r="BD27" i="24"/>
  <c r="BC27" i="24"/>
  <c r="BB27" i="24"/>
  <c r="BA27" i="24"/>
  <c r="AZ27" i="24"/>
  <c r="AY27" i="24"/>
  <c r="AX27" i="24"/>
  <c r="AW27" i="24"/>
  <c r="AV27" i="24"/>
  <c r="P27" i="24"/>
  <c r="O27" i="24"/>
  <c r="N27" i="24"/>
  <c r="M27" i="24"/>
  <c r="L27" i="24"/>
  <c r="K27" i="24"/>
  <c r="J27" i="24"/>
  <c r="I27" i="24"/>
  <c r="H27" i="24"/>
  <c r="G27" i="24"/>
  <c r="AT27" i="24"/>
  <c r="BG24" i="24"/>
  <c r="BE24" i="24"/>
  <c r="BD24" i="24"/>
  <c r="BC24" i="24"/>
  <c r="BB24" i="24"/>
  <c r="BA24" i="24"/>
  <c r="AZ24" i="24"/>
  <c r="AY24" i="24"/>
  <c r="AX24" i="24"/>
  <c r="AW24" i="24"/>
  <c r="AV24" i="24"/>
  <c r="P24" i="24"/>
  <c r="O24" i="24"/>
  <c r="N24" i="24"/>
  <c r="M24" i="24"/>
  <c r="L24" i="24"/>
  <c r="K24" i="24"/>
  <c r="J24" i="24"/>
  <c r="I24" i="24"/>
  <c r="H24" i="24"/>
  <c r="G24" i="24"/>
  <c r="AT24" i="24"/>
  <c r="E24" i="24"/>
  <c r="BG21" i="24"/>
  <c r="BE21" i="24"/>
  <c r="BD21" i="24"/>
  <c r="BC21" i="24"/>
  <c r="BB21" i="24"/>
  <c r="BA21" i="24"/>
  <c r="AZ21" i="24"/>
  <c r="AY21" i="24"/>
  <c r="AX21" i="24"/>
  <c r="AW21" i="24"/>
  <c r="AV21" i="24"/>
  <c r="P21" i="24"/>
  <c r="O21" i="24"/>
  <c r="N21" i="24"/>
  <c r="M21" i="24"/>
  <c r="L21" i="24"/>
  <c r="K21" i="24"/>
  <c r="J21" i="24"/>
  <c r="I21" i="24"/>
  <c r="H21" i="24"/>
  <c r="G21" i="24"/>
  <c r="AU21" i="24"/>
  <c r="AT21" i="24"/>
  <c r="E21" i="24"/>
  <c r="BG18" i="24"/>
  <c r="BE18" i="24"/>
  <c r="BD18" i="24"/>
  <c r="BC18" i="24"/>
  <c r="BB18" i="24"/>
  <c r="BA18" i="24"/>
  <c r="AZ18" i="24"/>
  <c r="AY18" i="24"/>
  <c r="AX18" i="24"/>
  <c r="AW18" i="24"/>
  <c r="AV18" i="24"/>
  <c r="P18" i="24"/>
  <c r="O18" i="24"/>
  <c r="N18" i="24"/>
  <c r="M18" i="24"/>
  <c r="L18" i="24"/>
  <c r="K18" i="24"/>
  <c r="J18" i="24"/>
  <c r="I18" i="24"/>
  <c r="H18" i="24"/>
  <c r="G18" i="24"/>
  <c r="AU18" i="24"/>
  <c r="AT18" i="24"/>
  <c r="E18" i="24"/>
  <c r="BE15" i="24"/>
  <c r="BD15" i="24"/>
  <c r="BC15" i="24"/>
  <c r="BB15" i="24"/>
  <c r="BA15" i="24"/>
  <c r="AZ15" i="24"/>
  <c r="AY15" i="24"/>
  <c r="AX15" i="24"/>
  <c r="AW15" i="24"/>
  <c r="AV15" i="24"/>
  <c r="P15" i="24"/>
  <c r="O15" i="24"/>
  <c r="N15" i="24"/>
  <c r="M15" i="24"/>
  <c r="L15" i="24"/>
  <c r="K15" i="24"/>
  <c r="J15" i="24"/>
  <c r="I15" i="24"/>
  <c r="H15" i="24"/>
  <c r="G15" i="24"/>
  <c r="AU15" i="24"/>
  <c r="AT15" i="24"/>
  <c r="E15" i="24"/>
  <c r="K72" i="25" l="1"/>
  <c r="L72" i="25"/>
  <c r="I72" i="25"/>
  <c r="J72" i="25"/>
  <c r="G72" i="25"/>
  <c r="H72" i="25"/>
  <c r="U93" i="25"/>
  <c r="CJ17" i="23"/>
  <c r="F72" i="25"/>
  <c r="U72" i="25"/>
  <c r="BT7" i="24"/>
  <c r="AF7" i="24"/>
  <c r="BX7" i="24"/>
  <c r="Y51" i="25"/>
  <c r="J93" i="25" s="1"/>
  <c r="CB7" i="24"/>
  <c r="BV8" i="24"/>
  <c r="AH8" i="24"/>
  <c r="BZ8" i="24"/>
  <c r="AL8" i="24"/>
  <c r="CD8" i="24"/>
  <c r="AP8" i="24"/>
  <c r="AF8" i="24"/>
  <c r="BT8" i="24"/>
  <c r="CH27" i="24"/>
  <c r="BU7" i="24"/>
  <c r="BY7" i="24"/>
  <c r="Z51" i="25"/>
  <c r="K93" i="25" s="1"/>
  <c r="CC7" i="24"/>
  <c r="BW8" i="24"/>
  <c r="CA8" i="24"/>
  <c r="AM8" i="24"/>
  <c r="CE8" i="24"/>
  <c r="AQ8" i="24"/>
  <c r="AG8" i="24"/>
  <c r="BU8" i="24"/>
  <c r="CH18" i="24"/>
  <c r="CH30" i="24"/>
  <c r="BV7" i="24"/>
  <c r="AH7" i="24"/>
  <c r="BZ7" i="24"/>
  <c r="AL7" i="24"/>
  <c r="W51" i="25" s="1"/>
  <c r="CD7" i="24"/>
  <c r="AP7" i="24"/>
  <c r="AA51" i="25" s="1"/>
  <c r="L93" i="25" s="1"/>
  <c r="BX8" i="24"/>
  <c r="CB8" i="24"/>
  <c r="AN8" i="24"/>
  <c r="CG7" i="24"/>
  <c r="CH21" i="24"/>
  <c r="BW7" i="24"/>
  <c r="CA7" i="24"/>
  <c r="AM7" i="24"/>
  <c r="X51" i="25" s="1"/>
  <c r="CE7" i="24"/>
  <c r="AQ7" i="24"/>
  <c r="AB51" i="25" s="1"/>
  <c r="M93" i="25" s="1"/>
  <c r="BY8" i="24"/>
  <c r="AO8" i="24"/>
  <c r="CC8" i="24"/>
  <c r="CH24" i="24"/>
  <c r="CH51" i="24"/>
  <c r="T72" i="25"/>
  <c r="E72" i="25"/>
  <c r="T4" i="25"/>
  <c r="H9" i="24"/>
  <c r="BI26" i="24"/>
  <c r="CI26" i="24" s="1"/>
  <c r="BI25" i="24"/>
  <c r="CI25" i="24" s="1"/>
  <c r="BI40" i="24"/>
  <c r="CI40" i="24" s="1"/>
  <c r="CI42" i="24" s="1"/>
  <c r="BI17" i="24"/>
  <c r="CI17" i="24" s="1"/>
  <c r="BI29" i="24"/>
  <c r="CI29" i="24" s="1"/>
  <c r="BI16" i="24"/>
  <c r="BI28" i="24"/>
  <c r="CI28" i="24" s="1"/>
  <c r="BI43" i="24"/>
  <c r="CI43" i="24" s="1"/>
  <c r="CI45" i="24" s="1"/>
  <c r="S93" i="25"/>
  <c r="BI20" i="24"/>
  <c r="CI20" i="24" s="1"/>
  <c r="BI50" i="24"/>
  <c r="CI50" i="24" s="1"/>
  <c r="BI19" i="24"/>
  <c r="CI19" i="24" s="1"/>
  <c r="BI46" i="24"/>
  <c r="CI46" i="24" s="1"/>
  <c r="CI48" i="24" s="1"/>
  <c r="BI23" i="24"/>
  <c r="CI23" i="24" s="1"/>
  <c r="BI22" i="24"/>
  <c r="CI22" i="24" s="1"/>
  <c r="BJ37" i="24"/>
  <c r="BI49" i="24"/>
  <c r="CI49" i="24" s="1"/>
  <c r="BK17" i="23"/>
  <c r="CK17" i="23" s="1"/>
  <c r="BH17" i="23"/>
  <c r="CH17" i="23" s="1"/>
  <c r="BI34" i="24"/>
  <c r="CI34" i="24" s="1"/>
  <c r="CI36" i="24" s="1"/>
  <c r="BH31" i="24"/>
  <c r="CH31" i="24" s="1"/>
  <c r="BI38" i="24"/>
  <c r="CI38" i="24" s="1"/>
  <c r="CI39" i="24" s="1"/>
  <c r="BH32" i="24"/>
  <c r="CH32" i="24" s="1"/>
  <c r="BI13" i="24"/>
  <c r="CI13" i="24" s="1"/>
  <c r="BH10" i="24"/>
  <c r="BH14" i="24"/>
  <c r="CH14" i="24" s="1"/>
  <c r="CH15" i="24" s="1"/>
  <c r="BG11" i="24"/>
  <c r="CG11" i="24" s="1"/>
  <c r="CG12" i="24" s="1"/>
  <c r="BH14" i="23"/>
  <c r="CH14" i="23" s="1"/>
  <c r="BG11" i="23"/>
  <c r="CG11" i="23" s="1"/>
  <c r="BI50" i="23"/>
  <c r="CI50" i="23" s="1"/>
  <c r="BH32" i="23"/>
  <c r="S72" i="25"/>
  <c r="D72" i="25"/>
  <c r="BG15" i="24"/>
  <c r="BG8" i="24"/>
  <c r="BG9" i="24" s="1"/>
  <c r="BG8" i="23"/>
  <c r="AX9" i="24"/>
  <c r="O9" i="24"/>
  <c r="AU36" i="24"/>
  <c r="BB9" i="24"/>
  <c r="G9" i="24"/>
  <c r="K9" i="24"/>
  <c r="AW9" i="24"/>
  <c r="BA9" i="24"/>
  <c r="BE9" i="24"/>
  <c r="F18" i="24"/>
  <c r="F30" i="24"/>
  <c r="I9" i="24"/>
  <c r="M9" i="24"/>
  <c r="L9" i="24"/>
  <c r="P9" i="24"/>
  <c r="AV9" i="24"/>
  <c r="AZ9" i="24"/>
  <c r="BD9" i="24"/>
  <c r="E27" i="24"/>
  <c r="AU39" i="24"/>
  <c r="F15" i="24"/>
  <c r="AU45" i="24"/>
  <c r="AU27" i="24"/>
  <c r="F9" i="24"/>
  <c r="J9" i="24"/>
  <c r="N9" i="24"/>
  <c r="AY9" i="24"/>
  <c r="BC9" i="24"/>
  <c r="F21" i="24"/>
  <c r="E30" i="24"/>
  <c r="F36" i="24"/>
  <c r="F27" i="24"/>
  <c r="F24" i="24"/>
  <c r="AU24" i="24"/>
  <c r="F42" i="24"/>
  <c r="F39" i="24"/>
  <c r="E45" i="24"/>
  <c r="F48" i="24"/>
  <c r="F51" i="24"/>
  <c r="AU51" i="24"/>
  <c r="AC4" i="25" l="1"/>
  <c r="T5" i="25"/>
  <c r="H93" i="25"/>
  <c r="I93" i="25"/>
  <c r="CH10" i="24"/>
  <c r="BH7" i="24"/>
  <c r="CH7" i="24" s="1"/>
  <c r="AI17" i="23"/>
  <c r="T93" i="25"/>
  <c r="BZ9" i="24"/>
  <c r="CI21" i="24"/>
  <c r="CE9" i="24"/>
  <c r="CG8" i="24"/>
  <c r="CG9" i="24" s="1"/>
  <c r="CD9" i="24"/>
  <c r="BV9" i="24"/>
  <c r="CI51" i="24"/>
  <c r="AF9" i="24"/>
  <c r="CH33" i="24"/>
  <c r="CA9" i="24"/>
  <c r="CB9" i="24"/>
  <c r="BW9" i="24"/>
  <c r="AP9" i="24"/>
  <c r="AH9" i="24"/>
  <c r="CC9" i="24"/>
  <c r="AG9" i="24"/>
  <c r="AI37" i="24"/>
  <c r="AI39" i="24" s="1"/>
  <c r="CJ37" i="24"/>
  <c r="BJ16" i="24"/>
  <c r="CI16" i="24"/>
  <c r="CI18" i="24" s="1"/>
  <c r="AL9" i="24"/>
  <c r="BX9" i="24"/>
  <c r="CI27" i="24"/>
  <c r="AM9" i="24"/>
  <c r="BY9" i="24"/>
  <c r="CI24" i="24"/>
  <c r="CI30" i="24"/>
  <c r="Q51" i="25"/>
  <c r="B93" i="25" s="1"/>
  <c r="AQ9" i="24"/>
  <c r="AO9" i="24"/>
  <c r="BU9" i="24"/>
  <c r="AN9" i="24"/>
  <c r="BT9" i="24"/>
  <c r="BJ17" i="24"/>
  <c r="R93" i="25"/>
  <c r="S51" i="25"/>
  <c r="D93" i="25" s="1"/>
  <c r="R51" i="25"/>
  <c r="C93" i="25" s="1"/>
  <c r="BJ49" i="24"/>
  <c r="BJ22" i="24"/>
  <c r="BJ46" i="24"/>
  <c r="BJ50" i="24"/>
  <c r="BJ28" i="24"/>
  <c r="BJ29" i="24"/>
  <c r="BJ25" i="24"/>
  <c r="BG12" i="24"/>
  <c r="BK37" i="24"/>
  <c r="BJ23" i="24"/>
  <c r="CJ23" i="24" s="1"/>
  <c r="BJ19" i="24"/>
  <c r="BJ20" i="24"/>
  <c r="CJ20" i="24" s="1"/>
  <c r="BJ43" i="24"/>
  <c r="BJ40" i="24"/>
  <c r="BJ26" i="24"/>
  <c r="CJ26" i="24" s="1"/>
  <c r="BH8" i="23"/>
  <c r="BL17" i="23"/>
  <c r="BJ38" i="24"/>
  <c r="CJ38" i="24" s="1"/>
  <c r="BI32" i="24"/>
  <c r="CI32" i="24" s="1"/>
  <c r="BH33" i="24"/>
  <c r="BJ34" i="24"/>
  <c r="BI31" i="24"/>
  <c r="CI31" i="24" s="1"/>
  <c r="BI14" i="24"/>
  <c r="CI14" i="24" s="1"/>
  <c r="CI15" i="24" s="1"/>
  <c r="BH11" i="24"/>
  <c r="CH11" i="24" s="1"/>
  <c r="BH8" i="24"/>
  <c r="CH8" i="24" s="1"/>
  <c r="BJ13" i="24"/>
  <c r="BI10" i="24"/>
  <c r="BJ50" i="23"/>
  <c r="BI32" i="23"/>
  <c r="BI14" i="23"/>
  <c r="CI14" i="23" s="1"/>
  <c r="BH11" i="23"/>
  <c r="CH11" i="23" s="1"/>
  <c r="Q72" i="25"/>
  <c r="B72" i="25"/>
  <c r="C72" i="25"/>
  <c r="R72" i="25"/>
  <c r="AT9" i="24"/>
  <c r="BH45" i="24"/>
  <c r="BI30" i="24"/>
  <c r="AU9" i="24"/>
  <c r="BH30" i="24"/>
  <c r="BH15" i="24"/>
  <c r="BI18" i="24"/>
  <c r="BH18" i="24"/>
  <c r="BH24" i="24"/>
  <c r="BH48" i="24"/>
  <c r="BH51" i="24"/>
  <c r="BI45" i="24"/>
  <c r="BH39" i="24"/>
  <c r="BH42" i="24"/>
  <c r="BH27" i="24"/>
  <c r="E9" i="24"/>
  <c r="BH36" i="24"/>
  <c r="BH21" i="24"/>
  <c r="CJ13" i="24" l="1"/>
  <c r="CJ34" i="24"/>
  <c r="CJ36" i="24" s="1"/>
  <c r="CH12" i="24"/>
  <c r="BI15" i="24"/>
  <c r="CI10" i="24"/>
  <c r="BI7" i="24"/>
  <c r="CI7" i="24" s="1"/>
  <c r="CL17" i="23"/>
  <c r="CJ50" i="23"/>
  <c r="AJ17" i="23"/>
  <c r="CJ50" i="24"/>
  <c r="BK50" i="24"/>
  <c r="CK50" i="24" s="1"/>
  <c r="CK37" i="24"/>
  <c r="AJ37" i="24"/>
  <c r="CH9" i="24"/>
  <c r="CI33" i="24"/>
  <c r="BJ30" i="24"/>
  <c r="CJ29" i="24"/>
  <c r="AI22" i="24"/>
  <c r="AI24" i="24" s="1"/>
  <c r="CJ22" i="24"/>
  <c r="CJ24" i="24" s="1"/>
  <c r="CJ16" i="24"/>
  <c r="AI40" i="24"/>
  <c r="AI42" i="24" s="1"/>
  <c r="CJ40" i="24"/>
  <c r="CJ42" i="24" s="1"/>
  <c r="AI43" i="24"/>
  <c r="AI45" i="24" s="1"/>
  <c r="CJ43" i="24"/>
  <c r="CJ45" i="24" s="1"/>
  <c r="AI28" i="24"/>
  <c r="AI30" i="24" s="1"/>
  <c r="CJ28" i="24"/>
  <c r="AI49" i="24"/>
  <c r="AI51" i="24" s="1"/>
  <c r="CJ49" i="24"/>
  <c r="CJ39" i="24"/>
  <c r="AI19" i="24"/>
  <c r="AI21" i="24" s="1"/>
  <c r="CJ19" i="24"/>
  <c r="CJ21" i="24" s="1"/>
  <c r="AI25" i="24"/>
  <c r="AI27" i="24" s="1"/>
  <c r="CJ25" i="24"/>
  <c r="CJ27" i="24" s="1"/>
  <c r="AI46" i="24"/>
  <c r="AI48" i="24" s="1"/>
  <c r="CJ46" i="24"/>
  <c r="CJ48" i="24" s="1"/>
  <c r="BK17" i="24"/>
  <c r="BL17" i="24" s="1"/>
  <c r="CL17" i="24" s="1"/>
  <c r="CJ17" i="24"/>
  <c r="V39" i="24"/>
  <c r="AC72" i="25"/>
  <c r="AI13" i="24"/>
  <c r="AI15" i="24" s="1"/>
  <c r="BH12" i="24"/>
  <c r="BK26" i="24"/>
  <c r="BK19" i="24"/>
  <c r="BL37" i="24"/>
  <c r="BK22" i="24"/>
  <c r="BK16" i="24"/>
  <c r="BK25" i="24"/>
  <c r="BK28" i="24"/>
  <c r="BK46" i="24"/>
  <c r="BK20" i="24"/>
  <c r="BK23" i="24"/>
  <c r="BK49" i="24"/>
  <c r="BK40" i="24"/>
  <c r="BK43" i="24"/>
  <c r="BK29" i="24"/>
  <c r="CK29" i="24" s="1"/>
  <c r="BM17" i="23"/>
  <c r="CM17" i="23" s="1"/>
  <c r="BI33" i="24"/>
  <c r="BK34" i="24"/>
  <c r="BJ31" i="24"/>
  <c r="CJ31" i="24" s="1"/>
  <c r="BJ32" i="24"/>
  <c r="CJ32" i="24" s="1"/>
  <c r="BK38" i="24"/>
  <c r="AR38" i="24" s="1"/>
  <c r="BK13" i="24"/>
  <c r="BJ10" i="24"/>
  <c r="BJ14" i="24"/>
  <c r="CJ14" i="24" s="1"/>
  <c r="BI11" i="24"/>
  <c r="CI11" i="24" s="1"/>
  <c r="BI8" i="24"/>
  <c r="CI8" i="24" s="1"/>
  <c r="BJ14" i="23"/>
  <c r="BI11" i="23"/>
  <c r="CI11" i="23" s="1"/>
  <c r="BK50" i="23"/>
  <c r="BJ32" i="23"/>
  <c r="BI27" i="24"/>
  <c r="BH9" i="24"/>
  <c r="BI39" i="24"/>
  <c r="BJ45" i="24"/>
  <c r="BI21" i="24"/>
  <c r="BI51" i="24"/>
  <c r="BI42" i="24"/>
  <c r="BI36" i="24"/>
  <c r="BI48" i="24"/>
  <c r="BI24" i="24"/>
  <c r="CJ15" i="24" l="1"/>
  <c r="CK50" i="23"/>
  <c r="W36" i="24"/>
  <c r="W42" i="24"/>
  <c r="W51" i="24"/>
  <c r="CI12" i="24"/>
  <c r="V45" i="24"/>
  <c r="CJ10" i="24"/>
  <c r="BJ7" i="24"/>
  <c r="CJ7" i="24" s="1"/>
  <c r="CL37" i="24"/>
  <c r="AK17" i="23"/>
  <c r="AR17" i="23"/>
  <c r="AI50" i="23"/>
  <c r="V32" i="23"/>
  <c r="CJ14" i="23"/>
  <c r="AJ11" i="23"/>
  <c r="V48" i="24"/>
  <c r="V27" i="24"/>
  <c r="CJ51" i="24"/>
  <c r="W27" i="24"/>
  <c r="V18" i="24"/>
  <c r="AI34" i="24"/>
  <c r="AI36" i="24" s="1"/>
  <c r="V36" i="24"/>
  <c r="W39" i="24"/>
  <c r="CK43" i="24"/>
  <c r="CK45" i="24" s="1"/>
  <c r="CK16" i="24"/>
  <c r="CK19" i="24"/>
  <c r="CK40" i="24"/>
  <c r="CK42" i="24" s="1"/>
  <c r="AJ40" i="24"/>
  <c r="AJ42" i="24" s="1"/>
  <c r="CK46" i="24"/>
  <c r="CK48" i="24" s="1"/>
  <c r="CK26" i="24"/>
  <c r="CK49" i="24"/>
  <c r="CK51" i="24" s="1"/>
  <c r="CK28" i="24"/>
  <c r="CK30" i="24" s="1"/>
  <c r="CK22" i="24"/>
  <c r="W24" i="24"/>
  <c r="V30" i="24"/>
  <c r="CK38" i="24"/>
  <c r="CK39" i="24" s="1"/>
  <c r="CK20" i="24"/>
  <c r="V42" i="24"/>
  <c r="V24" i="24"/>
  <c r="CK17" i="24"/>
  <c r="CK13" i="24"/>
  <c r="W15" i="24"/>
  <c r="CK34" i="24"/>
  <c r="CK36" i="24" s="1"/>
  <c r="CK23" i="24"/>
  <c r="CK25" i="24"/>
  <c r="AJ25" i="24"/>
  <c r="CJ30" i="24"/>
  <c r="AR37" i="24"/>
  <c r="V51" i="24"/>
  <c r="CI9" i="24"/>
  <c r="V21" i="24"/>
  <c r="CJ33" i="24"/>
  <c r="CJ18" i="24"/>
  <c r="AI16" i="24"/>
  <c r="AI18" i="24" s="1"/>
  <c r="V15" i="24"/>
  <c r="V10" i="24"/>
  <c r="V31" i="24"/>
  <c r="BK30" i="24"/>
  <c r="BL29" i="24"/>
  <c r="CL29" i="24" s="1"/>
  <c r="BL43" i="24"/>
  <c r="BL49" i="24"/>
  <c r="BL20" i="24"/>
  <c r="CL20" i="24" s="1"/>
  <c r="BL46" i="24"/>
  <c r="BL25" i="24"/>
  <c r="BM17" i="24"/>
  <c r="CM17" i="24" s="1"/>
  <c r="BI12" i="24"/>
  <c r="BM37" i="24"/>
  <c r="CM37" i="24" s="1"/>
  <c r="BL26" i="24"/>
  <c r="CL26" i="24" s="1"/>
  <c r="BJ15" i="24"/>
  <c r="BL50" i="24"/>
  <c r="CL50" i="24" s="1"/>
  <c r="BL40" i="24"/>
  <c r="BL23" i="24"/>
  <c r="CL23" i="24" s="1"/>
  <c r="BL28" i="24"/>
  <c r="BL16" i="24"/>
  <c r="BL22" i="24"/>
  <c r="BL19" i="24"/>
  <c r="BN17" i="23"/>
  <c r="CN17" i="23" s="1"/>
  <c r="BJ33" i="24"/>
  <c r="BL38" i="24"/>
  <c r="CL38" i="24" s="1"/>
  <c r="BK32" i="24"/>
  <c r="CK32" i="24" s="1"/>
  <c r="BL34" i="24"/>
  <c r="BK31" i="24"/>
  <c r="CK31" i="24" s="1"/>
  <c r="BL13" i="24"/>
  <c r="BK10" i="24"/>
  <c r="BK14" i="24"/>
  <c r="CK14" i="24" s="1"/>
  <c r="BJ11" i="24"/>
  <c r="CJ11" i="24" s="1"/>
  <c r="BJ8" i="24"/>
  <c r="CJ8" i="24" s="1"/>
  <c r="BL50" i="23"/>
  <c r="BK32" i="23"/>
  <c r="BK14" i="23"/>
  <c r="CK14" i="23" s="1"/>
  <c r="BJ11" i="23"/>
  <c r="CJ11" i="23" s="1"/>
  <c r="BJ18" i="24"/>
  <c r="BJ48" i="24"/>
  <c r="BJ21" i="24"/>
  <c r="BJ36" i="24"/>
  <c r="BJ42" i="24"/>
  <c r="BK18" i="24"/>
  <c r="BK45" i="24"/>
  <c r="BI9" i="24"/>
  <c r="BJ39" i="24"/>
  <c r="BJ24" i="24"/>
  <c r="BJ51" i="24"/>
  <c r="BJ27" i="24"/>
  <c r="CL39" i="24" l="1"/>
  <c r="W32" i="23"/>
  <c r="AJ50" i="23"/>
  <c r="CL50" i="23"/>
  <c r="CJ12" i="24"/>
  <c r="AI31" i="24"/>
  <c r="AI33" i="24" s="1"/>
  <c r="AI10" i="24"/>
  <c r="AI12" i="24" s="1"/>
  <c r="V7" i="24"/>
  <c r="AI7" i="24" s="1"/>
  <c r="AI9" i="24" s="1"/>
  <c r="CK10" i="24"/>
  <c r="BK7" i="24"/>
  <c r="CK7" i="24" s="1"/>
  <c r="CL16" i="24"/>
  <c r="CL18" i="24" s="1"/>
  <c r="AR16" i="24"/>
  <c r="CL34" i="24"/>
  <c r="CL36" i="24" s="1"/>
  <c r="CL28" i="24"/>
  <c r="CL30" i="24" s="1"/>
  <c r="AR28" i="24"/>
  <c r="CL49" i="24"/>
  <c r="CL51" i="24" s="1"/>
  <c r="CL25" i="24"/>
  <c r="CL27" i="24" s="1"/>
  <c r="CL43" i="24"/>
  <c r="CL45" i="24" s="1"/>
  <c r="AR43" i="24"/>
  <c r="AK37" i="24"/>
  <c r="AK39" i="24" s="1"/>
  <c r="X39" i="24"/>
  <c r="CL19" i="24"/>
  <c r="CL21" i="24" s="1"/>
  <c r="AR19" i="24"/>
  <c r="CL13" i="24"/>
  <c r="AR13" i="24"/>
  <c r="CL22" i="24"/>
  <c r="CL24" i="24" s="1"/>
  <c r="AR22" i="24"/>
  <c r="CL40" i="24"/>
  <c r="CL42" i="24" s="1"/>
  <c r="CL46" i="24"/>
  <c r="CL48" i="24" s="1"/>
  <c r="AR46" i="24"/>
  <c r="AK11" i="23"/>
  <c r="CK24" i="24"/>
  <c r="AI14" i="23"/>
  <c r="AR14" i="23"/>
  <c r="AI32" i="23"/>
  <c r="CK21" i="24"/>
  <c r="CK27" i="24"/>
  <c r="AJ16" i="24"/>
  <c r="W18" i="24"/>
  <c r="CK18" i="24"/>
  <c r="AJ46" i="24"/>
  <c r="AJ48" i="24" s="1"/>
  <c r="W48" i="24"/>
  <c r="AJ19" i="24"/>
  <c r="W21" i="24"/>
  <c r="AJ43" i="24"/>
  <c r="AJ45" i="24" s="1"/>
  <c r="W45" i="24"/>
  <c r="AJ22" i="24"/>
  <c r="AJ49" i="24"/>
  <c r="AJ51" i="24" s="1"/>
  <c r="AJ20" i="24"/>
  <c r="AR20" i="24"/>
  <c r="AJ38" i="24"/>
  <c r="AJ39" i="24" s="1"/>
  <c r="W32" i="24"/>
  <c r="CK15" i="24"/>
  <c r="AJ34" i="24"/>
  <c r="AJ36" i="24" s="1"/>
  <c r="W31" i="24"/>
  <c r="AJ17" i="24"/>
  <c r="W11" i="24"/>
  <c r="W8" i="24"/>
  <c r="AR17" i="24"/>
  <c r="AJ23" i="24"/>
  <c r="AR23" i="24"/>
  <c r="W10" i="24"/>
  <c r="AJ13" i="24"/>
  <c r="AJ15" i="24" s="1"/>
  <c r="AJ28" i="24"/>
  <c r="AJ30" i="24" s="1"/>
  <c r="W30" i="24"/>
  <c r="AJ26" i="24"/>
  <c r="AJ27" i="24" s="1"/>
  <c r="AR26" i="24"/>
  <c r="CJ9" i="24"/>
  <c r="CK33" i="24"/>
  <c r="V33" i="24"/>
  <c r="V12" i="24"/>
  <c r="BL30" i="24"/>
  <c r="BM22" i="24"/>
  <c r="CM22" i="24" s="1"/>
  <c r="BM25" i="24"/>
  <c r="CM25" i="24" s="1"/>
  <c r="BM20" i="24"/>
  <c r="CM20" i="24" s="1"/>
  <c r="BM43" i="24"/>
  <c r="CM43" i="24" s="1"/>
  <c r="CM45" i="24" s="1"/>
  <c r="BM28" i="24"/>
  <c r="CM28" i="24" s="1"/>
  <c r="BM40" i="24"/>
  <c r="CM40" i="24" s="1"/>
  <c r="CM42" i="24" s="1"/>
  <c r="BN37" i="24"/>
  <c r="CN37" i="24" s="1"/>
  <c r="BJ12" i="24"/>
  <c r="BM19" i="24"/>
  <c r="CM19" i="24" s="1"/>
  <c r="BN17" i="24"/>
  <c r="CN17" i="24" s="1"/>
  <c r="BM46" i="24"/>
  <c r="CM46" i="24" s="1"/>
  <c r="CM48" i="24" s="1"/>
  <c r="BM49" i="24"/>
  <c r="CM49" i="24" s="1"/>
  <c r="BM29" i="24"/>
  <c r="CM29" i="24" s="1"/>
  <c r="BK15" i="24"/>
  <c r="BM16" i="24"/>
  <c r="CM16" i="24" s="1"/>
  <c r="CM18" i="24" s="1"/>
  <c r="BM23" i="24"/>
  <c r="CM23" i="24" s="1"/>
  <c r="BM50" i="24"/>
  <c r="CM50" i="24" s="1"/>
  <c r="BM26" i="24"/>
  <c r="CM26" i="24" s="1"/>
  <c r="BO17" i="23"/>
  <c r="CO17" i="23" s="1"/>
  <c r="BK33" i="24"/>
  <c r="BM34" i="24"/>
  <c r="CM34" i="24" s="1"/>
  <c r="CM36" i="24" s="1"/>
  <c r="BL31" i="24"/>
  <c r="CL31" i="24" s="1"/>
  <c r="BM38" i="24"/>
  <c r="CM38" i="24" s="1"/>
  <c r="CM39" i="24" s="1"/>
  <c r="BL32" i="24"/>
  <c r="CL32" i="24" s="1"/>
  <c r="BL14" i="24"/>
  <c r="CL14" i="24" s="1"/>
  <c r="BK11" i="24"/>
  <c r="CK11" i="24" s="1"/>
  <c r="BK8" i="24"/>
  <c r="CK8" i="24" s="1"/>
  <c r="BM13" i="24"/>
  <c r="CM13" i="24" s="1"/>
  <c r="BL10" i="24"/>
  <c r="BL14" i="23"/>
  <c r="CL14" i="23" s="1"/>
  <c r="BK11" i="23"/>
  <c r="CK11" i="23" s="1"/>
  <c r="BN50" i="23"/>
  <c r="CN50" i="23" s="1"/>
  <c r="BL32" i="23"/>
  <c r="BK51" i="24"/>
  <c r="BL18" i="24"/>
  <c r="BK42" i="24"/>
  <c r="BK21" i="24"/>
  <c r="BK39" i="24"/>
  <c r="BJ9" i="24"/>
  <c r="BK27" i="24"/>
  <c r="BK24" i="24"/>
  <c r="BL45" i="24"/>
  <c r="BK36" i="24"/>
  <c r="BK48" i="24"/>
  <c r="X32" i="23" l="1"/>
  <c r="AK50" i="23"/>
  <c r="AR50" i="23"/>
  <c r="AJ32" i="23"/>
  <c r="W8" i="23"/>
  <c r="AJ21" i="24"/>
  <c r="AJ18" i="24"/>
  <c r="CL15" i="24"/>
  <c r="V9" i="24"/>
  <c r="CK12" i="24"/>
  <c r="W7" i="24"/>
  <c r="W9" i="24" s="1"/>
  <c r="CL10" i="24"/>
  <c r="BL7" i="24"/>
  <c r="CL7" i="24" s="1"/>
  <c r="AK40" i="24"/>
  <c r="AK42" i="24" s="1"/>
  <c r="X42" i="24"/>
  <c r="AR40" i="24"/>
  <c r="X15" i="24"/>
  <c r="AK13" i="24"/>
  <c r="AK15" i="24" s="1"/>
  <c r="X10" i="24"/>
  <c r="AK25" i="24"/>
  <c r="AK27" i="24" s="1"/>
  <c r="X27" i="24"/>
  <c r="AR25" i="24"/>
  <c r="AK49" i="24"/>
  <c r="AK51" i="24" s="1"/>
  <c r="X51" i="24"/>
  <c r="AK28" i="24"/>
  <c r="AK30" i="24" s="1"/>
  <c r="X30" i="24"/>
  <c r="X18" i="24"/>
  <c r="AK16" i="24"/>
  <c r="AK18" i="24" s="1"/>
  <c r="AK34" i="24"/>
  <c r="AK36" i="24" s="1"/>
  <c r="X31" i="24"/>
  <c r="AR31" i="24" s="1"/>
  <c r="X36" i="24"/>
  <c r="AR34" i="24"/>
  <c r="AR49" i="24"/>
  <c r="AK46" i="24"/>
  <c r="AK48" i="24" s="1"/>
  <c r="X48" i="24"/>
  <c r="AK22" i="24"/>
  <c r="AK24" i="24" s="1"/>
  <c r="X24" i="24"/>
  <c r="AK19" i="24"/>
  <c r="AK21" i="24" s="1"/>
  <c r="X21" i="24"/>
  <c r="AK43" i="24"/>
  <c r="AK45" i="24" s="1"/>
  <c r="X45" i="24"/>
  <c r="V8" i="23"/>
  <c r="AI11" i="23"/>
  <c r="AR11" i="23"/>
  <c r="W12" i="24"/>
  <c r="AJ10" i="24"/>
  <c r="W33" i="24"/>
  <c r="AJ31" i="24"/>
  <c r="AR8" i="24"/>
  <c r="AJ8" i="24"/>
  <c r="AR32" i="24"/>
  <c r="AJ32" i="24"/>
  <c r="AR11" i="24"/>
  <c r="AJ11" i="24"/>
  <c r="AJ24" i="24"/>
  <c r="CM51" i="24"/>
  <c r="CK9" i="24"/>
  <c r="CM21" i="24"/>
  <c r="CL33" i="24"/>
  <c r="CM27" i="24"/>
  <c r="CM30" i="24"/>
  <c r="CM24" i="24"/>
  <c r="T51" i="25"/>
  <c r="E93" i="25" s="1"/>
  <c r="BM30" i="24"/>
  <c r="BL15" i="24"/>
  <c r="BK12" i="24"/>
  <c r="BN49" i="24"/>
  <c r="CN49" i="24" s="1"/>
  <c r="CN51" i="24" s="1"/>
  <c r="BO17" i="24"/>
  <c r="CO17" i="24" s="1"/>
  <c r="BO37" i="24"/>
  <c r="CO37" i="24" s="1"/>
  <c r="BN28" i="24"/>
  <c r="CN28" i="24" s="1"/>
  <c r="BN16" i="24"/>
  <c r="CN16" i="24" s="1"/>
  <c r="CN18" i="24" s="1"/>
  <c r="BN20" i="24"/>
  <c r="CN20" i="24" s="1"/>
  <c r="BN29" i="24"/>
  <c r="CN29" i="24" s="1"/>
  <c r="BN46" i="24"/>
  <c r="CN46" i="24" s="1"/>
  <c r="CN48" i="24" s="1"/>
  <c r="BN19" i="24"/>
  <c r="CN19" i="24" s="1"/>
  <c r="BN40" i="24"/>
  <c r="CN40" i="24" s="1"/>
  <c r="CN42" i="24" s="1"/>
  <c r="BN22" i="24"/>
  <c r="CN22" i="24" s="1"/>
  <c r="BN26" i="24"/>
  <c r="CN26" i="24" s="1"/>
  <c r="BN23" i="24"/>
  <c r="CN23" i="24" s="1"/>
  <c r="BN43" i="24"/>
  <c r="CN43" i="24" s="1"/>
  <c r="CN45" i="24" s="1"/>
  <c r="BN25" i="24"/>
  <c r="CN25" i="24" s="1"/>
  <c r="BP17" i="23"/>
  <c r="CP17" i="23" s="1"/>
  <c r="BM32" i="24"/>
  <c r="CM32" i="24" s="1"/>
  <c r="BN38" i="24"/>
  <c r="CN38" i="24" s="1"/>
  <c r="CN39" i="24" s="1"/>
  <c r="BL33" i="24"/>
  <c r="BN34" i="24"/>
  <c r="CN34" i="24" s="1"/>
  <c r="CN36" i="24" s="1"/>
  <c r="BM31" i="24"/>
  <c r="CM31" i="24" s="1"/>
  <c r="BN13" i="24"/>
  <c r="CN13" i="24" s="1"/>
  <c r="BM10" i="24"/>
  <c r="BM14" i="24"/>
  <c r="CM14" i="24" s="1"/>
  <c r="CM15" i="24" s="1"/>
  <c r="BL11" i="24"/>
  <c r="CL11" i="24" s="1"/>
  <c r="BL8" i="24"/>
  <c r="CL8" i="24" s="1"/>
  <c r="BO50" i="23"/>
  <c r="CO50" i="23" s="1"/>
  <c r="BN32" i="23"/>
  <c r="BM14" i="23"/>
  <c r="CM14" i="23" s="1"/>
  <c r="BL11" i="23"/>
  <c r="CL11" i="23" s="1"/>
  <c r="BL27" i="24"/>
  <c r="BL48" i="24"/>
  <c r="BL24" i="24"/>
  <c r="BL21" i="24"/>
  <c r="BL36" i="24"/>
  <c r="BM45" i="24"/>
  <c r="BK9" i="24"/>
  <c r="BM18" i="24"/>
  <c r="BL42" i="24"/>
  <c r="BL39" i="24"/>
  <c r="BL51" i="24"/>
  <c r="AK32" i="23" l="1"/>
  <c r="AR32" i="23"/>
  <c r="X8" i="23"/>
  <c r="AR8" i="23" s="1"/>
  <c r="X7" i="24"/>
  <c r="AK7" i="24" s="1"/>
  <c r="AK9" i="24" s="1"/>
  <c r="AJ7" i="24"/>
  <c r="U51" i="25" s="1"/>
  <c r="F93" i="25" s="1"/>
  <c r="AR10" i="24"/>
  <c r="CL12" i="24"/>
  <c r="CM10" i="24"/>
  <c r="BM7" i="24"/>
  <c r="CM7" i="24" s="1"/>
  <c r="X33" i="24"/>
  <c r="AK31" i="24"/>
  <c r="AK33" i="24" s="1"/>
  <c r="X12" i="24"/>
  <c r="AK10" i="24"/>
  <c r="AK12" i="24" s="1"/>
  <c r="AJ12" i="24"/>
  <c r="AJ33" i="24"/>
  <c r="CM33" i="24"/>
  <c r="CN21" i="24"/>
  <c r="CN27" i="24"/>
  <c r="CN30" i="24"/>
  <c r="CL9" i="24"/>
  <c r="CN24" i="24"/>
  <c r="BN30" i="24"/>
  <c r="BO46" i="24"/>
  <c r="CO46" i="24" s="1"/>
  <c r="CO48" i="24" s="1"/>
  <c r="BO23" i="24"/>
  <c r="CO23" i="24" s="1"/>
  <c r="BO22" i="24"/>
  <c r="CO22" i="24" s="1"/>
  <c r="BP37" i="24"/>
  <c r="CP37" i="24" s="1"/>
  <c r="BO49" i="24"/>
  <c r="CO49" i="24" s="1"/>
  <c r="CO51" i="24" s="1"/>
  <c r="BO43" i="24"/>
  <c r="CO43" i="24" s="1"/>
  <c r="CO45" i="24" s="1"/>
  <c r="BO40" i="24"/>
  <c r="CO40" i="24" s="1"/>
  <c r="CO42" i="24" s="1"/>
  <c r="BO16" i="24"/>
  <c r="CO16" i="24" s="1"/>
  <c r="CO18" i="24" s="1"/>
  <c r="BL12" i="24"/>
  <c r="BO25" i="24"/>
  <c r="CO25" i="24" s="1"/>
  <c r="BO19" i="24"/>
  <c r="CO19" i="24" s="1"/>
  <c r="BO29" i="24"/>
  <c r="CO29" i="24" s="1"/>
  <c r="BO20" i="24"/>
  <c r="CO20" i="24" s="1"/>
  <c r="BM15" i="24"/>
  <c r="BO26" i="24"/>
  <c r="CO26" i="24" s="1"/>
  <c r="BO28" i="24"/>
  <c r="CO28" i="24" s="1"/>
  <c r="BP17" i="24"/>
  <c r="CP17" i="24" s="1"/>
  <c r="BM33" i="24"/>
  <c r="BL9" i="24"/>
  <c r="BQ17" i="23"/>
  <c r="CQ17" i="23" s="1"/>
  <c r="BO34" i="24"/>
  <c r="CO34" i="24" s="1"/>
  <c r="CO36" i="24" s="1"/>
  <c r="BN31" i="24"/>
  <c r="CN31" i="24" s="1"/>
  <c r="BO38" i="24"/>
  <c r="CO38" i="24" s="1"/>
  <c r="CO39" i="24" s="1"/>
  <c r="BN32" i="24"/>
  <c r="CN32" i="24" s="1"/>
  <c r="BO13" i="24"/>
  <c r="CO13" i="24" s="1"/>
  <c r="BN10" i="24"/>
  <c r="BN14" i="24"/>
  <c r="CN14" i="24" s="1"/>
  <c r="CN15" i="24" s="1"/>
  <c r="BM11" i="24"/>
  <c r="CM11" i="24" s="1"/>
  <c r="BM8" i="24"/>
  <c r="CM8" i="24" s="1"/>
  <c r="BN14" i="23"/>
  <c r="CN14" i="23" s="1"/>
  <c r="BM11" i="23"/>
  <c r="CM11" i="23" s="1"/>
  <c r="BP50" i="23"/>
  <c r="CP50" i="23" s="1"/>
  <c r="BO32" i="23"/>
  <c r="BM39" i="24"/>
  <c r="BM42" i="24"/>
  <c r="BM36" i="24"/>
  <c r="BN45" i="24"/>
  <c r="BM21" i="24"/>
  <c r="BM51" i="24"/>
  <c r="BN18" i="24"/>
  <c r="BM24" i="24"/>
  <c r="BM48" i="24"/>
  <c r="BM27" i="24"/>
  <c r="AR7" i="24" l="1"/>
  <c r="X9" i="24"/>
  <c r="AJ9" i="24"/>
  <c r="CM12" i="24"/>
  <c r="V51" i="25"/>
  <c r="G93" i="25" s="1"/>
  <c r="CN10" i="24"/>
  <c r="BN7" i="24"/>
  <c r="CN7" i="24" s="1"/>
  <c r="CO30" i="24"/>
  <c r="CM9" i="24"/>
  <c r="CN33" i="24"/>
  <c r="CO27" i="24"/>
  <c r="CO21" i="24"/>
  <c r="CO24" i="24"/>
  <c r="BO30" i="24"/>
  <c r="BN15" i="24"/>
  <c r="BP20" i="24"/>
  <c r="CP20" i="24" s="1"/>
  <c r="BP19" i="24"/>
  <c r="CP19" i="24" s="1"/>
  <c r="BP40" i="24"/>
  <c r="CP40" i="24" s="1"/>
  <c r="CP42" i="24" s="1"/>
  <c r="BQ17" i="24"/>
  <c r="CQ17" i="24" s="1"/>
  <c r="BP23" i="24"/>
  <c r="CP23" i="24" s="1"/>
  <c r="BP28" i="24"/>
  <c r="CP28" i="24" s="1"/>
  <c r="BP49" i="24"/>
  <c r="CP49" i="24" s="1"/>
  <c r="CP51" i="24" s="1"/>
  <c r="BP22" i="24"/>
  <c r="CP22" i="24" s="1"/>
  <c r="BP26" i="24"/>
  <c r="CP26" i="24" s="1"/>
  <c r="BQ37" i="24"/>
  <c r="CQ37" i="24" s="1"/>
  <c r="BM12" i="24"/>
  <c r="BP29" i="24"/>
  <c r="CP29" i="24" s="1"/>
  <c r="BP25" i="24"/>
  <c r="CP25" i="24" s="1"/>
  <c r="BP16" i="24"/>
  <c r="CP16" i="24" s="1"/>
  <c r="CP18" i="24" s="1"/>
  <c r="BP43" i="24"/>
  <c r="CP43" i="24" s="1"/>
  <c r="CP45" i="24" s="1"/>
  <c r="BP46" i="24"/>
  <c r="CP46" i="24" s="1"/>
  <c r="CP48" i="24" s="1"/>
  <c r="BR17" i="23"/>
  <c r="BP38" i="24"/>
  <c r="CP38" i="24" s="1"/>
  <c r="CP39" i="24" s="1"/>
  <c r="BO32" i="24"/>
  <c r="CO32" i="24" s="1"/>
  <c r="BN33" i="24"/>
  <c r="BP34" i="24"/>
  <c r="CP34" i="24" s="1"/>
  <c r="CP36" i="24" s="1"/>
  <c r="BO31" i="24"/>
  <c r="CO31" i="24" s="1"/>
  <c r="BO14" i="24"/>
  <c r="CO14" i="24" s="1"/>
  <c r="CO15" i="24" s="1"/>
  <c r="BN11" i="24"/>
  <c r="CN11" i="24" s="1"/>
  <c r="BN8" i="24"/>
  <c r="CN8" i="24" s="1"/>
  <c r="BP13" i="24"/>
  <c r="CP13" i="24" s="1"/>
  <c r="BO10" i="24"/>
  <c r="BQ50" i="23"/>
  <c r="CQ50" i="23" s="1"/>
  <c r="BP32" i="23"/>
  <c r="BO14" i="23"/>
  <c r="CO14" i="23" s="1"/>
  <c r="BN11" i="23"/>
  <c r="CN11" i="23" s="1"/>
  <c r="BM9" i="24"/>
  <c r="BN21" i="24"/>
  <c r="BN42" i="24"/>
  <c r="BN36" i="24"/>
  <c r="BN48" i="24"/>
  <c r="BO18" i="24"/>
  <c r="BN51" i="24"/>
  <c r="BO45" i="24"/>
  <c r="BN27" i="24"/>
  <c r="BN24" i="24"/>
  <c r="BN39" i="24"/>
  <c r="CP27" i="24" l="1"/>
  <c r="CN12" i="24"/>
  <c r="CO10" i="24"/>
  <c r="BO7" i="24"/>
  <c r="CO7" i="24" s="1"/>
  <c r="CR17" i="23"/>
  <c r="BG16" i="23"/>
  <c r="CG16" i="23" s="1"/>
  <c r="CG18" i="23" s="1"/>
  <c r="CN9" i="24"/>
  <c r="CP24" i="24"/>
  <c r="CP21" i="24"/>
  <c r="CO33" i="24"/>
  <c r="CP30" i="24"/>
  <c r="BQ29" i="24"/>
  <c r="CQ29" i="24" s="1"/>
  <c r="BN12" i="24"/>
  <c r="BQ20" i="24"/>
  <c r="CQ20" i="24" s="1"/>
  <c r="BR37" i="24"/>
  <c r="CR37" i="24" s="1"/>
  <c r="BQ40" i="24"/>
  <c r="CQ40" i="24" s="1"/>
  <c r="CQ42" i="24" s="1"/>
  <c r="BQ28" i="24"/>
  <c r="CQ28" i="24" s="1"/>
  <c r="BQ16" i="24"/>
  <c r="CQ16" i="24" s="1"/>
  <c r="CQ18" i="24" s="1"/>
  <c r="BQ22" i="24"/>
  <c r="CQ22" i="24" s="1"/>
  <c r="BQ23" i="24"/>
  <c r="CQ23" i="24" s="1"/>
  <c r="BO15" i="24"/>
  <c r="BQ43" i="24"/>
  <c r="CQ43" i="24" s="1"/>
  <c r="CQ45" i="24" s="1"/>
  <c r="BQ25" i="24"/>
  <c r="CQ25" i="24" s="1"/>
  <c r="BP30" i="24"/>
  <c r="BQ46" i="24"/>
  <c r="CQ46" i="24" s="1"/>
  <c r="CQ48" i="24" s="1"/>
  <c r="BQ26" i="24"/>
  <c r="CQ26" i="24" s="1"/>
  <c r="BQ49" i="24"/>
  <c r="CQ49" i="24" s="1"/>
  <c r="CQ51" i="24" s="1"/>
  <c r="BR17" i="24"/>
  <c r="CR17" i="24" s="1"/>
  <c r="BQ19" i="24"/>
  <c r="CQ19" i="24" s="1"/>
  <c r="BO33" i="24"/>
  <c r="BQ34" i="24"/>
  <c r="CQ34" i="24" s="1"/>
  <c r="CQ36" i="24" s="1"/>
  <c r="BP31" i="24"/>
  <c r="CP31" i="24" s="1"/>
  <c r="BQ38" i="24"/>
  <c r="CQ38" i="24" s="1"/>
  <c r="CQ39" i="24" s="1"/>
  <c r="BP32" i="24"/>
  <c r="CP32" i="24" s="1"/>
  <c r="BQ13" i="24"/>
  <c r="CQ13" i="24" s="1"/>
  <c r="BP10" i="24"/>
  <c r="BP14" i="24"/>
  <c r="CP14" i="24" s="1"/>
  <c r="CP15" i="24" s="1"/>
  <c r="BO11" i="24"/>
  <c r="CO11" i="24" s="1"/>
  <c r="BO8" i="24"/>
  <c r="CO8" i="24" s="1"/>
  <c r="BP14" i="23"/>
  <c r="CP14" i="23" s="1"/>
  <c r="BO11" i="23"/>
  <c r="CO11" i="23" s="1"/>
  <c r="BR50" i="23"/>
  <c r="CR50" i="23" s="1"/>
  <c r="BQ32" i="23"/>
  <c r="BO39" i="24"/>
  <c r="BO51" i="24"/>
  <c r="BO36" i="24"/>
  <c r="BO21" i="24"/>
  <c r="BP45" i="24"/>
  <c r="BP18" i="24"/>
  <c r="BO42" i="24"/>
  <c r="BO24" i="24"/>
  <c r="BN9" i="24"/>
  <c r="BO27" i="24"/>
  <c r="BO48" i="24"/>
  <c r="CP10" i="24" l="1"/>
  <c r="BP7" i="24"/>
  <c r="CP7" i="24" s="1"/>
  <c r="CO12" i="24"/>
  <c r="CQ30" i="24"/>
  <c r="CQ21" i="24"/>
  <c r="CO9" i="24"/>
  <c r="CP33" i="24"/>
  <c r="CQ27" i="24"/>
  <c r="CQ24" i="24"/>
  <c r="BQ30" i="24"/>
  <c r="BP15" i="24"/>
  <c r="BR26" i="24"/>
  <c r="CR26" i="24" s="1"/>
  <c r="BR22" i="24"/>
  <c r="CR22" i="24" s="1"/>
  <c r="BO12" i="24"/>
  <c r="BR43" i="24"/>
  <c r="CR43" i="24" s="1"/>
  <c r="CR45" i="24" s="1"/>
  <c r="BR28" i="24"/>
  <c r="CR28" i="24" s="1"/>
  <c r="BR19" i="24"/>
  <c r="CR19" i="24" s="1"/>
  <c r="BR49" i="24"/>
  <c r="CR49" i="24" s="1"/>
  <c r="CR51" i="24" s="1"/>
  <c r="BR46" i="24"/>
  <c r="CR46" i="24" s="1"/>
  <c r="CR48" i="24" s="1"/>
  <c r="BR23" i="24"/>
  <c r="CR23" i="24" s="1"/>
  <c r="BR16" i="24"/>
  <c r="CR16" i="24" s="1"/>
  <c r="CR18" i="24" s="1"/>
  <c r="BR25" i="24"/>
  <c r="CR25" i="24" s="1"/>
  <c r="BR40" i="24"/>
  <c r="CR40" i="24" s="1"/>
  <c r="CR42" i="24" s="1"/>
  <c r="BR20" i="24"/>
  <c r="CR20" i="24" s="1"/>
  <c r="BR29" i="24"/>
  <c r="CR29" i="24" s="1"/>
  <c r="BR32" i="23"/>
  <c r="BR38" i="24"/>
  <c r="CR38" i="24" s="1"/>
  <c r="CR39" i="24" s="1"/>
  <c r="BQ32" i="24"/>
  <c r="CQ32" i="24" s="1"/>
  <c r="BP33" i="24"/>
  <c r="BR34" i="24"/>
  <c r="CR34" i="24" s="1"/>
  <c r="CR36" i="24" s="1"/>
  <c r="BQ31" i="24"/>
  <c r="CQ31" i="24" s="1"/>
  <c r="BR13" i="24"/>
  <c r="CR13" i="24" s="1"/>
  <c r="BQ10" i="24"/>
  <c r="BQ14" i="24"/>
  <c r="CQ14" i="24" s="1"/>
  <c r="CQ15" i="24" s="1"/>
  <c r="BP11" i="24"/>
  <c r="CP11" i="24" s="1"/>
  <c r="BP8" i="24"/>
  <c r="CP8" i="24" s="1"/>
  <c r="BQ14" i="23"/>
  <c r="CQ14" i="23" s="1"/>
  <c r="BP11" i="23"/>
  <c r="CP11" i="23" s="1"/>
  <c r="BP42" i="24"/>
  <c r="BP21" i="24"/>
  <c r="BP39" i="24"/>
  <c r="BP27" i="24"/>
  <c r="BQ45" i="24"/>
  <c r="BP36" i="24"/>
  <c r="BO9" i="24"/>
  <c r="BQ18" i="24"/>
  <c r="BP48" i="24"/>
  <c r="BP24" i="24"/>
  <c r="BP51" i="24"/>
  <c r="CP12" i="24" l="1"/>
  <c r="CQ10" i="24"/>
  <c r="BQ7" i="24"/>
  <c r="CQ7" i="24" s="1"/>
  <c r="CR30" i="24"/>
  <c r="CQ33" i="24"/>
  <c r="CR21" i="24"/>
  <c r="CR24" i="24"/>
  <c r="CP9" i="24"/>
  <c r="CR27" i="24"/>
  <c r="BR30" i="24"/>
  <c r="BR31" i="24"/>
  <c r="CR31" i="24" s="1"/>
  <c r="BR10" i="24"/>
  <c r="BP12" i="24"/>
  <c r="BR32" i="24"/>
  <c r="CR32" i="24" s="1"/>
  <c r="BQ33" i="24"/>
  <c r="BR14" i="24"/>
  <c r="CR14" i="24" s="1"/>
  <c r="CR15" i="24" s="1"/>
  <c r="BQ11" i="24"/>
  <c r="CQ11" i="24" s="1"/>
  <c r="BQ8" i="24"/>
  <c r="CQ8" i="24" s="1"/>
  <c r="BQ15" i="24"/>
  <c r="BP9" i="24"/>
  <c r="BR14" i="23"/>
  <c r="CR14" i="23" s="1"/>
  <c r="BQ11" i="23"/>
  <c r="CQ11" i="23" s="1"/>
  <c r="BQ24" i="24"/>
  <c r="BQ42" i="24"/>
  <c r="BR18" i="24"/>
  <c r="BQ21" i="24"/>
  <c r="BQ39" i="24"/>
  <c r="BQ48" i="24"/>
  <c r="BQ27" i="24"/>
  <c r="BR45" i="24"/>
  <c r="BQ51" i="24"/>
  <c r="BQ36" i="24"/>
  <c r="CQ12" i="24" l="1"/>
  <c r="CR10" i="24"/>
  <c r="BR7" i="24"/>
  <c r="CR7" i="24" s="1"/>
  <c r="CQ9" i="24"/>
  <c r="CR33" i="24"/>
  <c r="BQ12" i="24"/>
  <c r="BR15" i="24"/>
  <c r="BR33" i="24"/>
  <c r="BQ9" i="24"/>
  <c r="BR11" i="24"/>
  <c r="CR11" i="24" s="1"/>
  <c r="BR8" i="24"/>
  <c r="CR8" i="24" s="1"/>
  <c r="BG13" i="23"/>
  <c r="CG13" i="23" s="1"/>
  <c r="CG15" i="23" s="1"/>
  <c r="BR11" i="23"/>
  <c r="CR11" i="23" s="1"/>
  <c r="BR24" i="24"/>
  <c r="BR39" i="24"/>
  <c r="BR51" i="24"/>
  <c r="BR27" i="24"/>
  <c r="BR36" i="24"/>
  <c r="BR48" i="24"/>
  <c r="BR21" i="24"/>
  <c r="BR42" i="24"/>
  <c r="CR12" i="24" l="1"/>
  <c r="CR9" i="24"/>
  <c r="BR12" i="24"/>
  <c r="BH13" i="23"/>
  <c r="CH13" i="23" s="1"/>
  <c r="CH15" i="23" s="1"/>
  <c r="BR9" i="24"/>
  <c r="BI13" i="23" l="1"/>
  <c r="CI13" i="23" s="1"/>
  <c r="CI15" i="23" s="1"/>
  <c r="D38" i="23"/>
  <c r="D35" i="23"/>
  <c r="CQ35" i="23" l="1"/>
  <c r="CM35" i="23"/>
  <c r="CI35" i="23"/>
  <c r="CC35" i="23"/>
  <c r="CC36" i="23" s="1"/>
  <c r="BY35" i="23"/>
  <c r="BY36" i="23" s="1"/>
  <c r="BU35" i="23"/>
  <c r="BU36" i="23" s="1"/>
  <c r="CP35" i="23"/>
  <c r="CL35" i="23"/>
  <c r="CH35" i="23"/>
  <c r="CB35" i="23"/>
  <c r="CB36" i="23" s="1"/>
  <c r="BX35" i="23"/>
  <c r="BX36" i="23" s="1"/>
  <c r="BT35" i="23"/>
  <c r="BT36" i="23" s="1"/>
  <c r="CO35" i="23"/>
  <c r="CK35" i="23"/>
  <c r="CG35" i="23"/>
  <c r="CG36" i="23" s="1"/>
  <c r="CE35" i="23"/>
  <c r="CE36" i="23" s="1"/>
  <c r="CA35" i="23"/>
  <c r="CA36" i="23" s="1"/>
  <c r="BW35" i="23"/>
  <c r="BW36" i="23" s="1"/>
  <c r="CR35" i="23"/>
  <c r="CN35" i="23"/>
  <c r="CJ35" i="23"/>
  <c r="CD35" i="23"/>
  <c r="CD36" i="23" s="1"/>
  <c r="BZ35" i="23"/>
  <c r="BZ36" i="23" s="1"/>
  <c r="BV35" i="23"/>
  <c r="BV36" i="23" s="1"/>
  <c r="CP38" i="23"/>
  <c r="CL38" i="23"/>
  <c r="CH38" i="23"/>
  <c r="CC38" i="23"/>
  <c r="CC39" i="23" s="1"/>
  <c r="BY38" i="23"/>
  <c r="BY39" i="23" s="1"/>
  <c r="BU38" i="23"/>
  <c r="BU39" i="23" s="1"/>
  <c r="CO38" i="23"/>
  <c r="CK38" i="23"/>
  <c r="CG38" i="23"/>
  <c r="CG39" i="23" s="1"/>
  <c r="CB38" i="23"/>
  <c r="CB39" i="23" s="1"/>
  <c r="BX38" i="23"/>
  <c r="BX39" i="23" s="1"/>
  <c r="BT38" i="23"/>
  <c r="BT39" i="23" s="1"/>
  <c r="CR38" i="23"/>
  <c r="CN38" i="23"/>
  <c r="CJ38" i="23"/>
  <c r="CE38" i="23"/>
  <c r="CE39" i="23" s="1"/>
  <c r="CA38" i="23"/>
  <c r="CA39" i="23" s="1"/>
  <c r="BW38" i="23"/>
  <c r="BW39" i="23" s="1"/>
  <c r="CQ38" i="23"/>
  <c r="CM38" i="23"/>
  <c r="CI38" i="23"/>
  <c r="CD38" i="23"/>
  <c r="CD39" i="23" s="1"/>
  <c r="BZ38" i="23"/>
  <c r="BZ39" i="23" s="1"/>
  <c r="BV38" i="23"/>
  <c r="BV39" i="23" s="1"/>
  <c r="BJ13" i="23"/>
  <c r="D32" i="23"/>
  <c r="BR8" i="23"/>
  <c r="BQ8" i="23"/>
  <c r="BP8" i="23"/>
  <c r="BO8" i="23"/>
  <c r="BN8" i="23"/>
  <c r="BM8" i="23"/>
  <c r="BL8" i="23"/>
  <c r="BK8" i="23"/>
  <c r="BJ8" i="23"/>
  <c r="BI8" i="23"/>
  <c r="CJ13" i="23" l="1"/>
  <c r="CJ15" i="23" s="1"/>
  <c r="CR32" i="23"/>
  <c r="CN32" i="23"/>
  <c r="CJ32" i="23"/>
  <c r="CQ32" i="23"/>
  <c r="CM32" i="23"/>
  <c r="CI32" i="23"/>
  <c r="CO32" i="23"/>
  <c r="CG32" i="23"/>
  <c r="CG33" i="23" s="1"/>
  <c r="CK32" i="23"/>
  <c r="CL32" i="23"/>
  <c r="CP32" i="23"/>
  <c r="CH32" i="23"/>
  <c r="BW32" i="23"/>
  <c r="BW33" i="23" s="1"/>
  <c r="CE32" i="23"/>
  <c r="CE33" i="23" s="1"/>
  <c r="CB32" i="23"/>
  <c r="CB33" i="23" s="1"/>
  <c r="BZ32" i="23"/>
  <c r="BZ33" i="23" s="1"/>
  <c r="BU32" i="23"/>
  <c r="BU33" i="23" s="1"/>
  <c r="CC32" i="23"/>
  <c r="CC33" i="23" s="1"/>
  <c r="CA32" i="23"/>
  <c r="CA33" i="23" s="1"/>
  <c r="BT32" i="23"/>
  <c r="BT33" i="23" s="1"/>
  <c r="BV32" i="23"/>
  <c r="BV33" i="23" s="1"/>
  <c r="CD32" i="23"/>
  <c r="CD33" i="23" s="1"/>
  <c r="BX32" i="23"/>
  <c r="BX33" i="23" s="1"/>
  <c r="BY32" i="23"/>
  <c r="BY33" i="23" s="1"/>
  <c r="BK13" i="23"/>
  <c r="U271" i="22"/>
  <c r="AV8" i="23"/>
  <c r="BD8" i="23"/>
  <c r="BC8" i="23"/>
  <c r="BC9" i="23" s="1"/>
  <c r="BB8" i="23"/>
  <c r="BA8" i="23"/>
  <c r="AZ8" i="23"/>
  <c r="AY8" i="23"/>
  <c r="AY9" i="23" s="1"/>
  <c r="AX8" i="23"/>
  <c r="AW8" i="23"/>
  <c r="AU8" i="23"/>
  <c r="F8" i="23"/>
  <c r="AT8" i="23"/>
  <c r="O8" i="23"/>
  <c r="N8" i="23"/>
  <c r="M8" i="23"/>
  <c r="L8" i="23"/>
  <c r="K8" i="23"/>
  <c r="J8" i="23"/>
  <c r="AJ8" i="23"/>
  <c r="H8" i="23"/>
  <c r="AI8" i="23" s="1"/>
  <c r="E8" i="23"/>
  <c r="D8" i="23"/>
  <c r="BG51" i="23"/>
  <c r="BG48" i="23"/>
  <c r="BG45" i="23"/>
  <c r="BG42" i="23"/>
  <c r="BG39" i="23"/>
  <c r="BG36" i="23"/>
  <c r="BE51" i="23"/>
  <c r="BD51" i="23"/>
  <c r="BC51" i="23"/>
  <c r="BB51" i="23"/>
  <c r="BA51" i="23"/>
  <c r="AZ51" i="23"/>
  <c r="AY51" i="23"/>
  <c r="AX51" i="23"/>
  <c r="AW51" i="23"/>
  <c r="AV51" i="23"/>
  <c r="BE48" i="23"/>
  <c r="BD48" i="23"/>
  <c r="BC48" i="23"/>
  <c r="BB48" i="23"/>
  <c r="BA48" i="23"/>
  <c r="AZ48" i="23"/>
  <c r="AY48" i="23"/>
  <c r="AX48" i="23"/>
  <c r="AW48" i="23"/>
  <c r="AV48" i="23"/>
  <c r="BE45" i="23"/>
  <c r="BD45" i="23"/>
  <c r="BC45" i="23"/>
  <c r="BB45" i="23"/>
  <c r="BA45" i="23"/>
  <c r="AZ45" i="23"/>
  <c r="AY45" i="23"/>
  <c r="AX45" i="23"/>
  <c r="AW45" i="23"/>
  <c r="AV45" i="23"/>
  <c r="BE42" i="23"/>
  <c r="BD42" i="23"/>
  <c r="BC42" i="23"/>
  <c r="BB42" i="23"/>
  <c r="BA42" i="23"/>
  <c r="AZ42" i="23"/>
  <c r="AY42" i="23"/>
  <c r="AX42" i="23"/>
  <c r="AW42" i="23"/>
  <c r="AV42" i="23"/>
  <c r="BE39" i="23"/>
  <c r="BD39" i="23"/>
  <c r="BC39" i="23"/>
  <c r="BB39" i="23"/>
  <c r="BA39" i="23"/>
  <c r="AZ39" i="23"/>
  <c r="AY39" i="23"/>
  <c r="AX39" i="23"/>
  <c r="AW39" i="23"/>
  <c r="AV39" i="23"/>
  <c r="BE36" i="23"/>
  <c r="BD36" i="23"/>
  <c r="BC36" i="23"/>
  <c r="BB36" i="23"/>
  <c r="BA36" i="23"/>
  <c r="AZ36" i="23"/>
  <c r="AY36" i="23"/>
  <c r="AX36" i="23"/>
  <c r="AW36" i="23"/>
  <c r="AV36" i="23"/>
  <c r="BE30" i="23"/>
  <c r="BD30" i="23"/>
  <c r="BC30" i="23"/>
  <c r="BB30" i="23"/>
  <c r="BA30" i="23"/>
  <c r="AZ30" i="23"/>
  <c r="AY30" i="23"/>
  <c r="AX30" i="23"/>
  <c r="AW30" i="23"/>
  <c r="AV30" i="23"/>
  <c r="BE27" i="23"/>
  <c r="BD27" i="23"/>
  <c r="BC27" i="23"/>
  <c r="BB27" i="23"/>
  <c r="BA27" i="23"/>
  <c r="AZ27" i="23"/>
  <c r="AY27" i="23"/>
  <c r="AX27" i="23"/>
  <c r="AW27" i="23"/>
  <c r="AV27" i="23"/>
  <c r="BE24" i="23"/>
  <c r="BD24" i="23"/>
  <c r="BC24" i="23"/>
  <c r="BB24" i="23"/>
  <c r="BA24" i="23"/>
  <c r="AZ24" i="23"/>
  <c r="AY24" i="23"/>
  <c r="AX24" i="23"/>
  <c r="AW24" i="23"/>
  <c r="AV24" i="23"/>
  <c r="BE21" i="23"/>
  <c r="BD21" i="23"/>
  <c r="BC21" i="23"/>
  <c r="BB21" i="23"/>
  <c r="BA21" i="23"/>
  <c r="AZ21" i="23"/>
  <c r="AY21" i="23"/>
  <c r="AX21" i="23"/>
  <c r="AW21" i="23"/>
  <c r="AV21" i="23"/>
  <c r="BE18" i="23"/>
  <c r="BD18" i="23"/>
  <c r="BC18" i="23"/>
  <c r="BB18" i="23"/>
  <c r="BA18" i="23"/>
  <c r="AZ18" i="23"/>
  <c r="AY18" i="23"/>
  <c r="AX18" i="23"/>
  <c r="AW18" i="23"/>
  <c r="AV18" i="23"/>
  <c r="AV15" i="23"/>
  <c r="BE15" i="23"/>
  <c r="BD15" i="23"/>
  <c r="BC15" i="23"/>
  <c r="BB15" i="23"/>
  <c r="BA15" i="23"/>
  <c r="AZ15" i="23"/>
  <c r="AY15" i="23"/>
  <c r="AX15" i="23"/>
  <c r="AW15" i="23"/>
  <c r="P60" i="23"/>
  <c r="O60" i="23"/>
  <c r="N60" i="23"/>
  <c r="M60" i="23"/>
  <c r="L60" i="23"/>
  <c r="K60" i="23"/>
  <c r="J60" i="23"/>
  <c r="I60" i="23"/>
  <c r="H60" i="23"/>
  <c r="G60" i="23"/>
  <c r="P51" i="23"/>
  <c r="O51" i="23"/>
  <c r="N51" i="23"/>
  <c r="M51" i="23"/>
  <c r="L51" i="23"/>
  <c r="K51" i="23"/>
  <c r="J51" i="23"/>
  <c r="I51" i="23"/>
  <c r="H51" i="23"/>
  <c r="G51" i="23"/>
  <c r="P48" i="23"/>
  <c r="O48" i="23"/>
  <c r="N48" i="23"/>
  <c r="M48" i="23"/>
  <c r="L48" i="23"/>
  <c r="I48" i="23"/>
  <c r="H48" i="23"/>
  <c r="G48" i="23"/>
  <c r="P45" i="23"/>
  <c r="O45" i="23"/>
  <c r="N45" i="23"/>
  <c r="M45" i="23"/>
  <c r="L45" i="23"/>
  <c r="I45" i="23"/>
  <c r="H45" i="23"/>
  <c r="G45" i="23"/>
  <c r="P42" i="23"/>
  <c r="O42" i="23"/>
  <c r="N42" i="23"/>
  <c r="M42" i="23"/>
  <c r="L42" i="23"/>
  <c r="I42" i="23"/>
  <c r="H42" i="23"/>
  <c r="G42" i="23"/>
  <c r="P39" i="23"/>
  <c r="O39" i="23"/>
  <c r="N39" i="23"/>
  <c r="M39" i="23"/>
  <c r="L39" i="23"/>
  <c r="I39" i="23"/>
  <c r="H39" i="23"/>
  <c r="G39" i="23"/>
  <c r="P36" i="23"/>
  <c r="O36" i="23"/>
  <c r="N36" i="23"/>
  <c r="M36" i="23"/>
  <c r="L36" i="23"/>
  <c r="I36" i="23"/>
  <c r="H36" i="23"/>
  <c r="G36" i="23"/>
  <c r="P30" i="23"/>
  <c r="O30" i="23"/>
  <c r="N30" i="23"/>
  <c r="M30" i="23"/>
  <c r="L30" i="23"/>
  <c r="K30" i="23"/>
  <c r="J30" i="23"/>
  <c r="I30" i="23"/>
  <c r="H30" i="23"/>
  <c r="G30" i="23"/>
  <c r="P27" i="23"/>
  <c r="O27" i="23"/>
  <c r="N27" i="23"/>
  <c r="M27" i="23"/>
  <c r="L27" i="23"/>
  <c r="AA27" i="23" s="1"/>
  <c r="K27" i="23"/>
  <c r="J27" i="23"/>
  <c r="I27" i="23"/>
  <c r="H27" i="23"/>
  <c r="G27" i="23"/>
  <c r="P24" i="23"/>
  <c r="O24" i="23"/>
  <c r="N24" i="23"/>
  <c r="M24" i="23"/>
  <c r="L24" i="23"/>
  <c r="AA24" i="23" s="1"/>
  <c r="K24" i="23"/>
  <c r="J24" i="23"/>
  <c r="I24" i="23"/>
  <c r="H24" i="23"/>
  <c r="G24" i="23"/>
  <c r="P21" i="23"/>
  <c r="O21" i="23"/>
  <c r="N21" i="23"/>
  <c r="M21" i="23"/>
  <c r="L21" i="23"/>
  <c r="AA21" i="23" s="1"/>
  <c r="K21" i="23"/>
  <c r="J21" i="23"/>
  <c r="I21" i="23"/>
  <c r="H21" i="23"/>
  <c r="G21" i="23"/>
  <c r="P18" i="23"/>
  <c r="O18" i="23"/>
  <c r="N18" i="23"/>
  <c r="M18" i="23"/>
  <c r="L18" i="23"/>
  <c r="AA18" i="23" s="1"/>
  <c r="K18" i="23"/>
  <c r="J18" i="23"/>
  <c r="I18" i="23"/>
  <c r="H18" i="23"/>
  <c r="G18" i="23"/>
  <c r="AB21" i="23" l="1"/>
  <c r="AB27" i="23"/>
  <c r="AB18" i="23"/>
  <c r="AB24" i="23"/>
  <c r="AB36" i="23"/>
  <c r="AB42" i="23"/>
  <c r="AB48" i="23"/>
  <c r="AB39" i="23"/>
  <c r="AB45" i="23"/>
  <c r="CK13" i="23"/>
  <c r="CK15" i="23" s="1"/>
  <c r="AI13" i="23"/>
  <c r="AI15" i="23" s="1"/>
  <c r="V15" i="23"/>
  <c r="BW8" i="23"/>
  <c r="AM8" i="23"/>
  <c r="AM9" i="23" s="1"/>
  <c r="CA8" i="23"/>
  <c r="BX8" i="23"/>
  <c r="AN8" i="23"/>
  <c r="AN9" i="23" s="1"/>
  <c r="CB8" i="23"/>
  <c r="AG8" i="23"/>
  <c r="AG9" i="23" s="1"/>
  <c r="BU8" i="23"/>
  <c r="CO8" i="23"/>
  <c r="CK8" i="23"/>
  <c r="CG8" i="23"/>
  <c r="CR8" i="23"/>
  <c r="CN8" i="23"/>
  <c r="CJ8" i="23"/>
  <c r="CQ8" i="23"/>
  <c r="CI8" i="23"/>
  <c r="CP8" i="23"/>
  <c r="CH8" i="23"/>
  <c r="CM8" i="23"/>
  <c r="CL8" i="23"/>
  <c r="CE8" i="23"/>
  <c r="BV8" i="23"/>
  <c r="AK8" i="23"/>
  <c r="BY8" i="23"/>
  <c r="AO8" i="23"/>
  <c r="AO9" i="23" s="1"/>
  <c r="CC8" i="23"/>
  <c r="AF8" i="23"/>
  <c r="AF9" i="23" s="1"/>
  <c r="BT8" i="23"/>
  <c r="E9" i="23"/>
  <c r="AL8" i="23"/>
  <c r="AL9" i="23" s="1"/>
  <c r="BZ8" i="23"/>
  <c r="AP8" i="23"/>
  <c r="AP9" i="23" s="1"/>
  <c r="CD8" i="23"/>
  <c r="T71" i="25"/>
  <c r="D4" i="25"/>
  <c r="D5" i="25" s="1"/>
  <c r="BL13" i="23"/>
  <c r="BD9" i="23"/>
  <c r="S71" i="25"/>
  <c r="AZ9" i="23"/>
  <c r="K9" i="23"/>
  <c r="AX9" i="23"/>
  <c r="BB9" i="23"/>
  <c r="H9" i="23"/>
  <c r="G9" i="23"/>
  <c r="M9" i="23"/>
  <c r="I9" i="23"/>
  <c r="N9" i="23"/>
  <c r="J9" i="23"/>
  <c r="O9" i="23"/>
  <c r="L9" i="23"/>
  <c r="P9" i="23"/>
  <c r="AV9" i="23"/>
  <c r="AW9" i="23"/>
  <c r="BA9" i="23"/>
  <c r="BE9" i="23"/>
  <c r="N15" i="23"/>
  <c r="M15" i="23"/>
  <c r="L15" i="23"/>
  <c r="AA15" i="23" s="1"/>
  <c r="AB15" i="23" s="1"/>
  <c r="K15" i="23"/>
  <c r="J15" i="23"/>
  <c r="I15" i="23"/>
  <c r="H15" i="23"/>
  <c r="G15" i="23"/>
  <c r="CL13" i="23" l="1"/>
  <c r="CL15" i="23" s="1"/>
  <c r="AJ13" i="23"/>
  <c r="AJ15" i="23" s="1"/>
  <c r="W15" i="23"/>
  <c r="T92" i="25"/>
  <c r="E5" i="25"/>
  <c r="AR13" i="23"/>
  <c r="S92" i="25"/>
  <c r="BM13" i="23"/>
  <c r="CM13" i="23" s="1"/>
  <c r="CM15" i="23" s="1"/>
  <c r="E57" i="23"/>
  <c r="D55" i="23"/>
  <c r="E60" i="23"/>
  <c r="AT48" i="23"/>
  <c r="E48" i="23"/>
  <c r="AT45" i="23"/>
  <c r="AT42" i="23"/>
  <c r="AT36" i="23"/>
  <c r="E36" i="23"/>
  <c r="E21" i="23"/>
  <c r="E18" i="23"/>
  <c r="D16" i="23"/>
  <c r="D7" i="23" s="1"/>
  <c r="H71" i="25" l="1"/>
  <c r="M71" i="25"/>
  <c r="J71" i="25"/>
  <c r="K71" i="25"/>
  <c r="L71" i="25"/>
  <c r="I71" i="25"/>
  <c r="CC16" i="23"/>
  <c r="CC18" i="23" s="1"/>
  <c r="BY16" i="23"/>
  <c r="BY18" i="23" s="1"/>
  <c r="CB16" i="23"/>
  <c r="CB18" i="23" s="1"/>
  <c r="BX16" i="23"/>
  <c r="BX18" i="23" s="1"/>
  <c r="CE16" i="23"/>
  <c r="CE18" i="23" s="1"/>
  <c r="CA16" i="23"/>
  <c r="CA18" i="23" s="1"/>
  <c r="BW16" i="23"/>
  <c r="BW18" i="23" s="1"/>
  <c r="BV16" i="23"/>
  <c r="BV18" i="23" s="1"/>
  <c r="CD16" i="23"/>
  <c r="CD18" i="23" s="1"/>
  <c r="BZ16" i="23"/>
  <c r="BZ18" i="23" s="1"/>
  <c r="CC55" i="23"/>
  <c r="BY55" i="23"/>
  <c r="BU55" i="23"/>
  <c r="CB55" i="23"/>
  <c r="BX55" i="23"/>
  <c r="CE55" i="23"/>
  <c r="CA55" i="23"/>
  <c r="BW55" i="23"/>
  <c r="CD55" i="23"/>
  <c r="BZ55" i="23"/>
  <c r="BV55" i="23"/>
  <c r="CH55" i="23"/>
  <c r="AK13" i="23"/>
  <c r="AK15" i="23" s="1"/>
  <c r="X15" i="23"/>
  <c r="D52" i="23"/>
  <c r="BT52" i="23" s="1"/>
  <c r="D10" i="23"/>
  <c r="BN13" i="23"/>
  <c r="CN13" i="23" s="1"/>
  <c r="CN15" i="23" s="1"/>
  <c r="BG15" i="23"/>
  <c r="D51" i="25"/>
  <c r="D92" i="25" s="1"/>
  <c r="AT24" i="23"/>
  <c r="AT27" i="23"/>
  <c r="BG25" i="23"/>
  <c r="CG25" i="23" s="1"/>
  <c r="CG27" i="23" s="1"/>
  <c r="AT15" i="23"/>
  <c r="E24" i="23"/>
  <c r="AU48" i="23"/>
  <c r="AU36" i="23"/>
  <c r="AU45" i="23"/>
  <c r="AU51" i="23"/>
  <c r="E15" i="23"/>
  <c r="F57" i="23"/>
  <c r="BU57" i="23" s="1"/>
  <c r="F60" i="23"/>
  <c r="F51" i="23"/>
  <c r="F48" i="23"/>
  <c r="E51" i="23"/>
  <c r="F45" i="23"/>
  <c r="E45" i="23"/>
  <c r="F42" i="23"/>
  <c r="E42" i="23"/>
  <c r="E39" i="23"/>
  <c r="F39" i="23"/>
  <c r="F36" i="23"/>
  <c r="F30" i="23"/>
  <c r="E30" i="23"/>
  <c r="F27" i="23"/>
  <c r="E27" i="23"/>
  <c r="F24" i="23"/>
  <c r="F21" i="23"/>
  <c r="F18" i="23"/>
  <c r="F15" i="23"/>
  <c r="BH46" i="23"/>
  <c r="CH46" i="23" s="1"/>
  <c r="CH48" i="23" s="1"/>
  <c r="BH34" i="23"/>
  <c r="CH34" i="23" s="1"/>
  <c r="CH36" i="23" s="1"/>
  <c r="BH58" i="23"/>
  <c r="CH58" i="23" s="1"/>
  <c r="BH43" i="23"/>
  <c r="CH43" i="23" s="1"/>
  <c r="CH45" i="23" s="1"/>
  <c r="BH49" i="23"/>
  <c r="CH49" i="23" s="1"/>
  <c r="CH51" i="23" s="1"/>
  <c r="BH40" i="23"/>
  <c r="CH40" i="23" s="1"/>
  <c r="CH42" i="23" s="1"/>
  <c r="G71" i="25" l="1"/>
  <c r="BT7" i="23"/>
  <c r="BT9" i="23" s="1"/>
  <c r="F71" i="25"/>
  <c r="BT10" i="23"/>
  <c r="BT12" i="23" s="1"/>
  <c r="BU10" i="23"/>
  <c r="BU12" i="23" s="1"/>
  <c r="CE10" i="23"/>
  <c r="CE12" i="23" s="1"/>
  <c r="CD10" i="23"/>
  <c r="CD12" i="23" s="1"/>
  <c r="BV10" i="23"/>
  <c r="BV12" i="23" s="1"/>
  <c r="BW10" i="23"/>
  <c r="BW12" i="23" s="1"/>
  <c r="BY10" i="23"/>
  <c r="BY12" i="23" s="1"/>
  <c r="BX10" i="23"/>
  <c r="BX12" i="23" s="1"/>
  <c r="CA10" i="23"/>
  <c r="CA12" i="23" s="1"/>
  <c r="CC10" i="23"/>
  <c r="CC12" i="23" s="1"/>
  <c r="BZ10" i="23"/>
  <c r="BZ12" i="23" s="1"/>
  <c r="CB10" i="23"/>
  <c r="CB12" i="23" s="1"/>
  <c r="BX7" i="23"/>
  <c r="BX9" i="23" s="1"/>
  <c r="BZ7" i="23"/>
  <c r="BZ9" i="23" s="1"/>
  <c r="CB7" i="23"/>
  <c r="CB9" i="23" s="1"/>
  <c r="BW7" i="23"/>
  <c r="BW9" i="23" s="1"/>
  <c r="CE7" i="23"/>
  <c r="CE9" i="23" s="1"/>
  <c r="CC7" i="23"/>
  <c r="CC9" i="23" s="1"/>
  <c r="CA7" i="23"/>
  <c r="CA9" i="23" s="1"/>
  <c r="BU7" i="23"/>
  <c r="BU9" i="23" s="1"/>
  <c r="CD7" i="23"/>
  <c r="CD9" i="23" s="1"/>
  <c r="BV7" i="23"/>
  <c r="BV9" i="23" s="1"/>
  <c r="BY7" i="23"/>
  <c r="BY9" i="23" s="1"/>
  <c r="CE52" i="23"/>
  <c r="CE54" i="23" s="1"/>
  <c r="CC52" i="23"/>
  <c r="CC54" i="23" s="1"/>
  <c r="BZ52" i="23"/>
  <c r="BZ54" i="23" s="1"/>
  <c r="CA52" i="23"/>
  <c r="CA54" i="23" s="1"/>
  <c r="CB52" i="23"/>
  <c r="CB54" i="23" s="1"/>
  <c r="BW52" i="23"/>
  <c r="BX52" i="23"/>
  <c r="BY52" i="23"/>
  <c r="BV52" i="23"/>
  <c r="CD52" i="23"/>
  <c r="CD54" i="23" s="1"/>
  <c r="E71" i="25"/>
  <c r="D71" i="25"/>
  <c r="Q9" i="23"/>
  <c r="C5" i="25"/>
  <c r="BH52" i="23"/>
  <c r="BO13" i="23"/>
  <c r="CO13" i="23" s="1"/>
  <c r="CO15" i="23" s="1"/>
  <c r="B4" i="25"/>
  <c r="F9" i="23"/>
  <c r="BH25" i="23"/>
  <c r="CH25" i="23" s="1"/>
  <c r="CH27" i="23" s="1"/>
  <c r="BG27" i="23"/>
  <c r="BG24" i="23"/>
  <c r="BH22" i="23"/>
  <c r="CH22" i="23" s="1"/>
  <c r="CH24" i="23" s="1"/>
  <c r="BH37" i="23"/>
  <c r="CH37" i="23" s="1"/>
  <c r="CH39" i="23" s="1"/>
  <c r="AU27" i="23"/>
  <c r="AU42" i="23"/>
  <c r="BH45" i="23"/>
  <c r="BI55" i="23"/>
  <c r="CI55" i="23" s="1"/>
  <c r="BH51" i="23"/>
  <c r="BI34" i="23"/>
  <c r="CI34" i="23" s="1"/>
  <c r="CI36" i="23" s="1"/>
  <c r="BH36" i="23"/>
  <c r="BI46" i="23"/>
  <c r="CI46" i="23" s="1"/>
  <c r="CI48" i="23" s="1"/>
  <c r="BH48" i="23"/>
  <c r="BI43" i="23"/>
  <c r="CI43" i="23" s="1"/>
  <c r="CI45" i="23" s="1"/>
  <c r="BI49" i="23"/>
  <c r="CI49" i="23" s="1"/>
  <c r="CI51" i="23" s="1"/>
  <c r="BI58" i="23"/>
  <c r="CI58" i="23" s="1"/>
  <c r="B5" i="25" l="1"/>
  <c r="N5" i="25"/>
  <c r="N4" i="25"/>
  <c r="CH52" i="23"/>
  <c r="BH54" i="23"/>
  <c r="C51" i="25"/>
  <c r="C92" i="25" s="1"/>
  <c r="B51" i="25"/>
  <c r="B92" i="25" s="1"/>
  <c r="BH31" i="23"/>
  <c r="CH31" i="23" s="1"/>
  <c r="CH33" i="23" s="1"/>
  <c r="BI22" i="23"/>
  <c r="CI22" i="23" s="1"/>
  <c r="CI24" i="23" s="1"/>
  <c r="BI25" i="23"/>
  <c r="CI25" i="23" s="1"/>
  <c r="CI27" i="23" s="1"/>
  <c r="R92" i="25"/>
  <c r="BI52" i="23"/>
  <c r="BP13" i="23"/>
  <c r="CP13" i="23" s="1"/>
  <c r="CP15" i="23" s="1"/>
  <c r="BJ34" i="23"/>
  <c r="Q92" i="25"/>
  <c r="AU24" i="23"/>
  <c r="BH16" i="23"/>
  <c r="BG18" i="23"/>
  <c r="AT30" i="23"/>
  <c r="BG28" i="23"/>
  <c r="CG28" i="23" s="1"/>
  <c r="CG30" i="23" s="1"/>
  <c r="AT21" i="23"/>
  <c r="BG19" i="23"/>
  <c r="CG19" i="23" s="1"/>
  <c r="CG21" i="23" s="1"/>
  <c r="AU9" i="23"/>
  <c r="AT18" i="23"/>
  <c r="AU30" i="23"/>
  <c r="BJ49" i="23"/>
  <c r="BI51" i="23"/>
  <c r="AU15" i="23"/>
  <c r="BH27" i="23"/>
  <c r="BH39" i="23"/>
  <c r="BI37" i="23"/>
  <c r="CI37" i="23" s="1"/>
  <c r="CI39" i="23" s="1"/>
  <c r="BI40" i="23"/>
  <c r="CI40" i="23" s="1"/>
  <c r="CI42" i="23" s="1"/>
  <c r="BH42" i="23"/>
  <c r="BJ43" i="23"/>
  <c r="BI45" i="23"/>
  <c r="BI36" i="23"/>
  <c r="BH24" i="23"/>
  <c r="AU18" i="23"/>
  <c r="BJ46" i="23"/>
  <c r="BI48" i="23"/>
  <c r="BJ55" i="23"/>
  <c r="CJ55" i="23" s="1"/>
  <c r="BJ58" i="23"/>
  <c r="S6" i="22"/>
  <c r="V271" i="22"/>
  <c r="T271" i="22"/>
  <c r="R271" i="22"/>
  <c r="Q271" i="22"/>
  <c r="P271" i="22"/>
  <c r="O271" i="22"/>
  <c r="N271" i="22"/>
  <c r="M271" i="22"/>
  <c r="L271" i="22"/>
  <c r="K271" i="22"/>
  <c r="J271" i="22"/>
  <c r="I271" i="22"/>
  <c r="H271" i="22"/>
  <c r="G271" i="22"/>
  <c r="S270" i="22"/>
  <c r="S269" i="22"/>
  <c r="S268" i="22"/>
  <c r="S267" i="22"/>
  <c r="S266" i="22"/>
  <c r="S265" i="22"/>
  <c r="F265" i="22"/>
  <c r="S264" i="22"/>
  <c r="F264" i="22"/>
  <c r="S263" i="22"/>
  <c r="S262" i="22"/>
  <c r="S261" i="22"/>
  <c r="S260" i="22"/>
  <c r="S259" i="22"/>
  <c r="S258" i="22"/>
  <c r="S257" i="22"/>
  <c r="S256" i="22"/>
  <c r="S255" i="22"/>
  <c r="S254" i="22"/>
  <c r="S253" i="22"/>
  <c r="S252" i="22"/>
  <c r="S251" i="22"/>
  <c r="S250" i="22"/>
  <c r="S249" i="22"/>
  <c r="S248" i="22"/>
  <c r="S247" i="22"/>
  <c r="S246" i="22"/>
  <c r="S245" i="22"/>
  <c r="S244" i="22"/>
  <c r="S243" i="22"/>
  <c r="S242" i="22"/>
  <c r="S241" i="22"/>
  <c r="S240" i="22"/>
  <c r="S239" i="22"/>
  <c r="S238" i="22"/>
  <c r="S237" i="22"/>
  <c r="S236" i="22"/>
  <c r="S235" i="22"/>
  <c r="S234" i="22"/>
  <c r="S233" i="22"/>
  <c r="S232" i="22"/>
  <c r="S231" i="22"/>
  <c r="S230" i="22"/>
  <c r="S229" i="22"/>
  <c r="S228" i="22"/>
  <c r="S227" i="22"/>
  <c r="S226" i="22"/>
  <c r="S225" i="22"/>
  <c r="S224" i="22"/>
  <c r="S223" i="22"/>
  <c r="S222" i="22"/>
  <c r="S221" i="22"/>
  <c r="S220" i="22"/>
  <c r="S219" i="22"/>
  <c r="S218" i="22"/>
  <c r="S217" i="22"/>
  <c r="S216" i="22"/>
  <c r="S215" i="22"/>
  <c r="S214" i="22"/>
  <c r="S213" i="22"/>
  <c r="S212" i="22"/>
  <c r="S211" i="22"/>
  <c r="S210" i="22"/>
  <c r="S209" i="22"/>
  <c r="S208" i="22"/>
  <c r="S207" i="22"/>
  <c r="S206" i="22"/>
  <c r="S205" i="22"/>
  <c r="S204" i="22"/>
  <c r="S203" i="22"/>
  <c r="S202" i="22"/>
  <c r="S201" i="22"/>
  <c r="S200" i="22"/>
  <c r="S199" i="22"/>
  <c r="S198" i="22"/>
  <c r="S197" i="22"/>
  <c r="S196" i="22"/>
  <c r="S195" i="22"/>
  <c r="S194" i="22"/>
  <c r="S193" i="22"/>
  <c r="S192" i="22"/>
  <c r="S191" i="22"/>
  <c r="S190" i="22"/>
  <c r="S189" i="22"/>
  <c r="S188" i="22"/>
  <c r="S187" i="22"/>
  <c r="S186" i="22"/>
  <c r="S185" i="22"/>
  <c r="S184" i="22"/>
  <c r="S183" i="22"/>
  <c r="S182" i="22"/>
  <c r="S181" i="22"/>
  <c r="S180" i="22"/>
  <c r="S179" i="22"/>
  <c r="S178" i="22"/>
  <c r="S177" i="22"/>
  <c r="S176" i="22"/>
  <c r="S175" i="22"/>
  <c r="S174" i="22"/>
  <c r="S173" i="22"/>
  <c r="S172" i="22"/>
  <c r="S171" i="22"/>
  <c r="S170" i="22"/>
  <c r="S169" i="22"/>
  <c r="S168" i="22"/>
  <c r="S167" i="22"/>
  <c r="S166" i="22"/>
  <c r="S165" i="22"/>
  <c r="S164" i="22"/>
  <c r="S163" i="22"/>
  <c r="S162" i="22"/>
  <c r="S161" i="22"/>
  <c r="S160" i="22"/>
  <c r="S157" i="22"/>
  <c r="S155" i="22"/>
  <c r="S154" i="22"/>
  <c r="S153" i="22"/>
  <c r="S152" i="22"/>
  <c r="S151" i="22"/>
  <c r="S150" i="22"/>
  <c r="S148" i="22"/>
  <c r="S147" i="22"/>
  <c r="S146" i="22"/>
  <c r="S145" i="22"/>
  <c r="S144" i="22"/>
  <c r="S143" i="22"/>
  <c r="S142" i="22"/>
  <c r="S141" i="22"/>
  <c r="S140" i="22"/>
  <c r="S139" i="22"/>
  <c r="S138" i="22"/>
  <c r="S137" i="22"/>
  <c r="S136" i="22"/>
  <c r="S135" i="22"/>
  <c r="S134" i="22"/>
  <c r="S133" i="22"/>
  <c r="S132" i="22"/>
  <c r="S131" i="22"/>
  <c r="S130" i="22"/>
  <c r="S129" i="22"/>
  <c r="S128" i="22"/>
  <c r="S127" i="22"/>
  <c r="S126" i="22"/>
  <c r="S125" i="22"/>
  <c r="S124" i="22"/>
  <c r="S123" i="22"/>
  <c r="S122" i="22"/>
  <c r="S121" i="22"/>
  <c r="S120" i="22"/>
  <c r="S119" i="22"/>
  <c r="S118" i="22"/>
  <c r="S117" i="22"/>
  <c r="S116" i="22"/>
  <c r="S115" i="22"/>
  <c r="S114" i="22"/>
  <c r="S113" i="22"/>
  <c r="S112" i="22"/>
  <c r="S111" i="22"/>
  <c r="S110" i="22"/>
  <c r="S109" i="22"/>
  <c r="S108" i="22"/>
  <c r="S107" i="22"/>
  <c r="S106" i="22"/>
  <c r="S105" i="22"/>
  <c r="S104" i="22"/>
  <c r="S103" i="22"/>
  <c r="S102" i="22"/>
  <c r="S101" i="22"/>
  <c r="S100" i="22"/>
  <c r="S99" i="22"/>
  <c r="S98" i="22"/>
  <c r="S97" i="22"/>
  <c r="S96" i="22"/>
  <c r="S95" i="22"/>
  <c r="S94" i="22"/>
  <c r="S93" i="22"/>
  <c r="S92" i="22"/>
  <c r="S91" i="22"/>
  <c r="S90" i="22"/>
  <c r="S89" i="22"/>
  <c r="S88" i="22"/>
  <c r="S87" i="22"/>
  <c r="S86" i="22"/>
  <c r="S85" i="22"/>
  <c r="S84" i="22"/>
  <c r="S83" i="22"/>
  <c r="S82" i="22"/>
  <c r="S81" i="22"/>
  <c r="S80" i="22"/>
  <c r="S79" i="22"/>
  <c r="S78" i="22"/>
  <c r="S77" i="22"/>
  <c r="S76" i="22"/>
  <c r="S75" i="22"/>
  <c r="S74" i="22"/>
  <c r="S73" i="22"/>
  <c r="S72" i="22"/>
  <c r="S71" i="22"/>
  <c r="S70" i="22"/>
  <c r="S69" i="22"/>
  <c r="S68" i="22"/>
  <c r="S67" i="22"/>
  <c r="S66" i="22"/>
  <c r="S65" i="22"/>
  <c r="S64" i="22"/>
  <c r="S63" i="22"/>
  <c r="S62" i="22"/>
  <c r="S61" i="22"/>
  <c r="S60" i="22"/>
  <c r="S59" i="22"/>
  <c r="S58" i="22"/>
  <c r="S57" i="22"/>
  <c r="S56" i="22"/>
  <c r="S55" i="22"/>
  <c r="S54" i="22"/>
  <c r="S53" i="22"/>
  <c r="S52" i="22"/>
  <c r="S51" i="22"/>
  <c r="S50" i="22"/>
  <c r="S49" i="22"/>
  <c r="S48" i="22"/>
  <c r="S47" i="22"/>
  <c r="S46" i="22"/>
  <c r="S45" i="22"/>
  <c r="S44" i="22"/>
  <c r="S43" i="22"/>
  <c r="S42" i="22"/>
  <c r="S41" i="22"/>
  <c r="S40" i="22"/>
  <c r="S39" i="22"/>
  <c r="S38" i="22"/>
  <c r="S37" i="22"/>
  <c r="S36" i="22"/>
  <c r="S35" i="22"/>
  <c r="S34" i="22"/>
  <c r="S33" i="22"/>
  <c r="S32" i="22"/>
  <c r="S31" i="22"/>
  <c r="S30" i="22"/>
  <c r="S29" i="22"/>
  <c r="S28" i="22"/>
  <c r="S27" i="22"/>
  <c r="S26" i="22"/>
  <c r="S25" i="22"/>
  <c r="S24" i="22"/>
  <c r="AY23" i="22"/>
  <c r="S23" i="22"/>
  <c r="BH22" i="22"/>
  <c r="BG22" i="22"/>
  <c r="BF22" i="22"/>
  <c r="BE22" i="22"/>
  <c r="BD22" i="22"/>
  <c r="S22" i="22"/>
  <c r="BI21" i="22"/>
  <c r="S21" i="22"/>
  <c r="BI20" i="22"/>
  <c r="BI22" i="22" s="1"/>
  <c r="S20" i="22"/>
  <c r="BH19" i="22"/>
  <c r="BG19" i="22"/>
  <c r="BF19" i="22"/>
  <c r="BE19" i="22"/>
  <c r="BD19" i="22"/>
  <c r="BC19" i="22"/>
  <c r="BB19" i="22"/>
  <c r="BA19" i="22"/>
  <c r="AZ19" i="22"/>
  <c r="AW19" i="22"/>
  <c r="S19" i="22"/>
  <c r="BI18" i="22"/>
  <c r="S18" i="22"/>
  <c r="BI17" i="22"/>
  <c r="S17" i="22"/>
  <c r="BI16" i="22"/>
  <c r="S16" i="22"/>
  <c r="BI15" i="22"/>
  <c r="S15" i="22"/>
  <c r="BI14" i="22"/>
  <c r="S14" i="22"/>
  <c r="BI13" i="22"/>
  <c r="S13" i="22"/>
  <c r="BH12" i="22"/>
  <c r="BG12" i="22"/>
  <c r="BF12" i="22"/>
  <c r="BE12" i="22"/>
  <c r="BD12" i="22"/>
  <c r="BC12" i="22"/>
  <c r="BB12" i="22"/>
  <c r="BA12" i="22"/>
  <c r="AZ12" i="22"/>
  <c r="AW12" i="22"/>
  <c r="S12" i="22"/>
  <c r="BI11" i="22"/>
  <c r="S11" i="22"/>
  <c r="BI10" i="22"/>
  <c r="S10" i="22"/>
  <c r="BI9" i="22"/>
  <c r="S9" i="22"/>
  <c r="BI8" i="22"/>
  <c r="BI7" i="22"/>
  <c r="S7" i="22"/>
  <c r="BI6" i="22"/>
  <c r="CI52" i="23" l="1"/>
  <c r="BI54" i="23"/>
  <c r="CJ34" i="23"/>
  <c r="CJ36" i="23" s="1"/>
  <c r="CJ43" i="23"/>
  <c r="CJ45" i="23" s="1"/>
  <c r="CJ46" i="23"/>
  <c r="CJ48" i="23" s="1"/>
  <c r="CJ49" i="23"/>
  <c r="CJ51" i="23" s="1"/>
  <c r="F271" i="22"/>
  <c r="S271" i="22"/>
  <c r="CJ58" i="23"/>
  <c r="AI58" i="23"/>
  <c r="CH16" i="23"/>
  <c r="CH18" i="23" s="1"/>
  <c r="BK49" i="23"/>
  <c r="BI19" i="22"/>
  <c r="AI55" i="23"/>
  <c r="BJ22" i="23"/>
  <c r="BI39" i="23"/>
  <c r="BJ36" i="23"/>
  <c r="BJ25" i="23"/>
  <c r="BH33" i="23"/>
  <c r="BG10" i="23"/>
  <c r="CG10" i="23" s="1"/>
  <c r="CG12" i="23" s="1"/>
  <c r="BJ52" i="23"/>
  <c r="BK34" i="23"/>
  <c r="BQ13" i="23"/>
  <c r="CQ13" i="23" s="1"/>
  <c r="CQ15" i="23" s="1"/>
  <c r="BI16" i="23"/>
  <c r="BI31" i="23"/>
  <c r="CI31" i="23" s="1"/>
  <c r="CI33" i="23" s="1"/>
  <c r="R71" i="25"/>
  <c r="C71" i="25"/>
  <c r="Q71" i="25"/>
  <c r="B71" i="25"/>
  <c r="BH19" i="23"/>
  <c r="CH19" i="23" s="1"/>
  <c r="CH21" i="23" s="1"/>
  <c r="BG21" i="23"/>
  <c r="BH28" i="23"/>
  <c r="CH28" i="23" s="1"/>
  <c r="CH30" i="23" s="1"/>
  <c r="BG30" i="23"/>
  <c r="AT9" i="23"/>
  <c r="BH15" i="23"/>
  <c r="BK46" i="23"/>
  <c r="BJ48" i="23"/>
  <c r="BH18" i="23"/>
  <c r="BK55" i="23"/>
  <c r="CK55" i="23" s="1"/>
  <c r="BI24" i="23"/>
  <c r="BK43" i="23"/>
  <c r="BJ45" i="23"/>
  <c r="BJ40" i="23"/>
  <c r="BI42" i="23"/>
  <c r="BI27" i="23"/>
  <c r="BJ37" i="23"/>
  <c r="BJ51" i="23"/>
  <c r="BK58" i="23"/>
  <c r="AW23" i="22"/>
  <c r="BG23" i="22"/>
  <c r="AZ23" i="22"/>
  <c r="BD23" i="22"/>
  <c r="BH23" i="22"/>
  <c r="BB23" i="22"/>
  <c r="BF23" i="22"/>
  <c r="BI12" i="22"/>
  <c r="BA23" i="22"/>
  <c r="BE23" i="22"/>
  <c r="BC23" i="22"/>
  <c r="CJ52" i="23" l="1"/>
  <c r="BJ54" i="23"/>
  <c r="CJ22" i="23"/>
  <c r="CJ24" i="23" s="1"/>
  <c r="CJ25" i="23"/>
  <c r="CJ27" i="23" s="1"/>
  <c r="CJ37" i="23"/>
  <c r="CJ39" i="23" s="1"/>
  <c r="CJ40" i="23"/>
  <c r="CJ42" i="23" s="1"/>
  <c r="CK43" i="23"/>
  <c r="CK45" i="23" s="1"/>
  <c r="CK46" i="23"/>
  <c r="CK48" i="23" s="1"/>
  <c r="W48" i="23"/>
  <c r="CK49" i="23"/>
  <c r="CK51" i="23" s="1"/>
  <c r="CK34" i="23"/>
  <c r="CK36" i="23" s="1"/>
  <c r="BL34" i="23"/>
  <c r="AI46" i="23"/>
  <c r="AI48" i="23" s="1"/>
  <c r="V48" i="23"/>
  <c r="V60" i="23"/>
  <c r="AI49" i="23"/>
  <c r="AI51" i="23" s="1"/>
  <c r="V51" i="23"/>
  <c r="AI34" i="23"/>
  <c r="AI36" i="23" s="1"/>
  <c r="V36" i="23"/>
  <c r="AI43" i="23"/>
  <c r="AI45" i="23" s="1"/>
  <c r="V45" i="23"/>
  <c r="CK58" i="23"/>
  <c r="CI16" i="23"/>
  <c r="CI18" i="23" s="1"/>
  <c r="BG7" i="23"/>
  <c r="W45" i="23"/>
  <c r="W36" i="23"/>
  <c r="AJ55" i="23"/>
  <c r="V52" i="23"/>
  <c r="BI33" i="23"/>
  <c r="BG12" i="23"/>
  <c r="BK25" i="23"/>
  <c r="BH21" i="23"/>
  <c r="BI28" i="23"/>
  <c r="CI28" i="23" s="1"/>
  <c r="CI30" i="23" s="1"/>
  <c r="BK36" i="23"/>
  <c r="BK22" i="23"/>
  <c r="BJ31" i="23"/>
  <c r="CJ31" i="23" s="1"/>
  <c r="CJ33" i="23" s="1"/>
  <c r="BK52" i="23"/>
  <c r="BR13" i="23"/>
  <c r="CR13" i="23" s="1"/>
  <c r="CR15" i="23" s="1"/>
  <c r="BH10" i="23"/>
  <c r="CH10" i="23" s="1"/>
  <c r="CH12" i="23" s="1"/>
  <c r="BJ16" i="23"/>
  <c r="AC71" i="25"/>
  <c r="BH30" i="23"/>
  <c r="BI19" i="23"/>
  <c r="CI19" i="23" s="1"/>
  <c r="CI21" i="23" s="1"/>
  <c r="BK37" i="23"/>
  <c r="BJ39" i="23"/>
  <c r="BK40" i="23"/>
  <c r="BJ42" i="23"/>
  <c r="BL49" i="23"/>
  <c r="BK51" i="23"/>
  <c r="BI15" i="23"/>
  <c r="BJ24" i="23"/>
  <c r="BL55" i="23"/>
  <c r="CL55" i="23" s="1"/>
  <c r="BI18" i="23"/>
  <c r="BJ27" i="23"/>
  <c r="BL43" i="23"/>
  <c r="BK45" i="23"/>
  <c r="BL46" i="23"/>
  <c r="BK48" i="23"/>
  <c r="BL58" i="23"/>
  <c r="BI23" i="22"/>
  <c r="CK52" i="23" l="1"/>
  <c r="BK54" i="23"/>
  <c r="CJ16" i="23"/>
  <c r="CJ18" i="23" s="1"/>
  <c r="CK22" i="23"/>
  <c r="CK24" i="23" s="1"/>
  <c r="W24" i="23"/>
  <c r="CK25" i="23"/>
  <c r="CK27" i="23" s="1"/>
  <c r="CK37" i="23"/>
  <c r="CK39" i="23" s="1"/>
  <c r="CK40" i="23"/>
  <c r="CK42" i="23" s="1"/>
  <c r="CL46" i="23"/>
  <c r="CL48" i="23" s="1"/>
  <c r="AR46" i="23"/>
  <c r="X36" i="23"/>
  <c r="AK34" i="23"/>
  <c r="AK36" i="23" s="1"/>
  <c r="CL49" i="23"/>
  <c r="CL51" i="23" s="1"/>
  <c r="AR49" i="23"/>
  <c r="CL58" i="23"/>
  <c r="AR58" i="23"/>
  <c r="CL43" i="23"/>
  <c r="CL45" i="23" s="1"/>
  <c r="AR43" i="23"/>
  <c r="AI25" i="23"/>
  <c r="AI27" i="23" s="1"/>
  <c r="V27" i="23"/>
  <c r="W60" i="23"/>
  <c r="AJ58" i="23"/>
  <c r="AI37" i="23"/>
  <c r="AI39" i="23" s="1"/>
  <c r="V39" i="23"/>
  <c r="AJ49" i="23"/>
  <c r="AJ51" i="23" s="1"/>
  <c r="W51" i="23"/>
  <c r="AI22" i="23"/>
  <c r="AI24" i="23" s="1"/>
  <c r="V24" i="23"/>
  <c r="AI40" i="23"/>
  <c r="AI42" i="23" s="1"/>
  <c r="V42" i="23"/>
  <c r="AI52" i="23"/>
  <c r="V54" i="23"/>
  <c r="BI30" i="23"/>
  <c r="BL36" i="23"/>
  <c r="CL34" i="23"/>
  <c r="CL36" i="23" s="1"/>
  <c r="AJ46" i="23"/>
  <c r="AJ48" i="23" s="1"/>
  <c r="AJ43" i="23"/>
  <c r="AJ45" i="23" s="1"/>
  <c r="AJ34" i="23"/>
  <c r="AJ36" i="23" s="1"/>
  <c r="CG7" i="23"/>
  <c r="CG9" i="23" s="1"/>
  <c r="BG9" i="23"/>
  <c r="BI10" i="23"/>
  <c r="CI10" i="23" s="1"/>
  <c r="CI12" i="23" s="1"/>
  <c r="W42" i="23"/>
  <c r="AR34" i="23"/>
  <c r="W52" i="23"/>
  <c r="BH7" i="23"/>
  <c r="BH9" i="23" s="1"/>
  <c r="W39" i="23"/>
  <c r="W27" i="23"/>
  <c r="V31" i="23"/>
  <c r="BL22" i="23"/>
  <c r="BJ28" i="23"/>
  <c r="BL25" i="23"/>
  <c r="BJ33" i="23"/>
  <c r="BH12" i="23"/>
  <c r="BM34" i="23"/>
  <c r="CM34" i="23" s="1"/>
  <c r="CM36" i="23" s="1"/>
  <c r="BK31" i="23"/>
  <c r="CK31" i="23" s="1"/>
  <c r="CK33" i="23" s="1"/>
  <c r="BL52" i="23"/>
  <c r="BK16" i="23"/>
  <c r="BI21" i="23"/>
  <c r="BJ19" i="23"/>
  <c r="BJ18" i="23"/>
  <c r="BM49" i="23"/>
  <c r="CM49" i="23" s="1"/>
  <c r="CM51" i="23" s="1"/>
  <c r="BL51" i="23"/>
  <c r="BL37" i="23"/>
  <c r="BK39" i="23"/>
  <c r="BM46" i="23"/>
  <c r="CM46" i="23" s="1"/>
  <c r="CM48" i="23" s="1"/>
  <c r="BL48" i="23"/>
  <c r="BK27" i="23"/>
  <c r="BK24" i="23"/>
  <c r="BL40" i="23"/>
  <c r="BK42" i="23"/>
  <c r="BJ15" i="23"/>
  <c r="BM43" i="23"/>
  <c r="CM43" i="23" s="1"/>
  <c r="CM45" i="23" s="1"/>
  <c r="BL45" i="23"/>
  <c r="BM55" i="23"/>
  <c r="CM55" i="23" s="1"/>
  <c r="BM58" i="23"/>
  <c r="CM58" i="23" s="1"/>
  <c r="CM60" i="23" s="1"/>
  <c r="CL52" i="23" l="1"/>
  <c r="BL54" i="23"/>
  <c r="CJ19" i="23"/>
  <c r="CJ21" i="23" s="1"/>
  <c r="CJ28" i="23"/>
  <c r="CJ30" i="23" s="1"/>
  <c r="X52" i="23"/>
  <c r="AR52" i="23" s="1"/>
  <c r="AK58" i="23"/>
  <c r="X60" i="23"/>
  <c r="CK16" i="23"/>
  <c r="CK18" i="23" s="1"/>
  <c r="BL16" i="23"/>
  <c r="CL22" i="23"/>
  <c r="CL24" i="23" s="1"/>
  <c r="AR22" i="23"/>
  <c r="X45" i="23"/>
  <c r="AK43" i="23"/>
  <c r="AK45" i="23" s="1"/>
  <c r="X51" i="23"/>
  <c r="AK49" i="23"/>
  <c r="AK51" i="23" s="1"/>
  <c r="X48" i="23"/>
  <c r="AK46" i="23"/>
  <c r="AK48" i="23" s="1"/>
  <c r="CL37" i="23"/>
  <c r="CL39" i="23" s="1"/>
  <c r="CL40" i="23"/>
  <c r="CL42" i="23" s="1"/>
  <c r="AR40" i="23"/>
  <c r="CL25" i="23"/>
  <c r="CL27" i="23" s="1"/>
  <c r="AR25" i="23"/>
  <c r="AI31" i="23"/>
  <c r="AI33" i="23" s="1"/>
  <c r="V33" i="23"/>
  <c r="V18" i="23"/>
  <c r="AJ52" i="23"/>
  <c r="W54" i="23"/>
  <c r="AI16" i="23"/>
  <c r="AI18" i="23" s="1"/>
  <c r="AJ40" i="23"/>
  <c r="AJ42" i="23" s="1"/>
  <c r="AJ37" i="23"/>
  <c r="AJ39" i="23" s="1"/>
  <c r="CH7" i="23"/>
  <c r="CH9" i="23" s="1"/>
  <c r="AJ22" i="23"/>
  <c r="AJ24" i="23" s="1"/>
  <c r="AJ25" i="23"/>
  <c r="AJ27" i="23" s="1"/>
  <c r="BI7" i="23"/>
  <c r="CI7" i="23" s="1"/>
  <c r="CI9" i="23" s="1"/>
  <c r="W31" i="23"/>
  <c r="BN34" i="23"/>
  <c r="BM36" i="23"/>
  <c r="BJ30" i="23"/>
  <c r="BK33" i="23"/>
  <c r="BM60" i="23"/>
  <c r="BL42" i="23"/>
  <c r="BJ10" i="23"/>
  <c r="CJ10" i="23" s="1"/>
  <c r="CJ12" i="23" s="1"/>
  <c r="BK28" i="23"/>
  <c r="BI12" i="23"/>
  <c r="BM25" i="23"/>
  <c r="CM25" i="23" s="1"/>
  <c r="CM27" i="23" s="1"/>
  <c r="BM22" i="23"/>
  <c r="CM22" i="23" s="1"/>
  <c r="CM24" i="23" s="1"/>
  <c r="BM52" i="23"/>
  <c r="BL31" i="23"/>
  <c r="CL31" i="23" s="1"/>
  <c r="CL33" i="23" s="1"/>
  <c r="BK19" i="23"/>
  <c r="BJ21" i="23"/>
  <c r="BK15" i="23"/>
  <c r="BN55" i="23"/>
  <c r="CN55" i="23" s="1"/>
  <c r="BM40" i="23"/>
  <c r="CM40" i="23" s="1"/>
  <c r="CM42" i="23" s="1"/>
  <c r="BN46" i="23"/>
  <c r="CN46" i="23" s="1"/>
  <c r="CN48" i="23" s="1"/>
  <c r="BM48" i="23"/>
  <c r="BK18" i="23"/>
  <c r="BL27" i="23"/>
  <c r="BL24" i="23"/>
  <c r="BN49" i="23"/>
  <c r="CN49" i="23" s="1"/>
  <c r="CN51" i="23" s="1"/>
  <c r="BM51" i="23"/>
  <c r="BN43" i="23"/>
  <c r="CN43" i="23" s="1"/>
  <c r="CN45" i="23" s="1"/>
  <c r="BM45" i="23"/>
  <c r="BM37" i="23"/>
  <c r="CM37" i="23" s="1"/>
  <c r="CM39" i="23" s="1"/>
  <c r="BL39" i="23"/>
  <c r="BN58" i="23"/>
  <c r="CN58" i="23" s="1"/>
  <c r="CN60" i="23" s="1"/>
  <c r="CM52" i="23" l="1"/>
  <c r="CM54" i="23" s="1"/>
  <c r="BM54" i="23"/>
  <c r="CK19" i="23"/>
  <c r="CK21" i="23" s="1"/>
  <c r="CK28" i="23"/>
  <c r="CK30" i="23" s="1"/>
  <c r="W30" i="23"/>
  <c r="X39" i="23"/>
  <c r="AK37" i="23"/>
  <c r="AK39" i="23" s="1"/>
  <c r="X24" i="23"/>
  <c r="AK22" i="23"/>
  <c r="AK24" i="23" s="1"/>
  <c r="X54" i="23"/>
  <c r="AR54" i="23" s="1"/>
  <c r="AK52" i="23"/>
  <c r="AR37" i="23"/>
  <c r="X31" i="23"/>
  <c r="AR31" i="23" s="1"/>
  <c r="X42" i="23"/>
  <c r="AK40" i="23"/>
  <c r="AK42" i="23" s="1"/>
  <c r="X27" i="23"/>
  <c r="AK25" i="23"/>
  <c r="AK27" i="23" s="1"/>
  <c r="CL16" i="23"/>
  <c r="CL18" i="23" s="1"/>
  <c r="AR16" i="23"/>
  <c r="AI19" i="23"/>
  <c r="AI21" i="23" s="1"/>
  <c r="V21" i="23"/>
  <c r="AJ16" i="23"/>
  <c r="AJ18" i="23" s="1"/>
  <c r="W18" i="23"/>
  <c r="AI28" i="23"/>
  <c r="AI30" i="23" s="1"/>
  <c r="V30" i="23"/>
  <c r="W33" i="23"/>
  <c r="BN36" i="23"/>
  <c r="CN34" i="23"/>
  <c r="CN36" i="23" s="1"/>
  <c r="AJ31" i="23"/>
  <c r="AJ33" i="23" s="1"/>
  <c r="BI9" i="23"/>
  <c r="BO34" i="23"/>
  <c r="BJ7" i="23"/>
  <c r="CJ7" i="23" s="1"/>
  <c r="CJ9" i="23" s="1"/>
  <c r="W21" i="23"/>
  <c r="V10" i="23"/>
  <c r="BK30" i="23"/>
  <c r="BK21" i="23"/>
  <c r="BJ12" i="23"/>
  <c r="BM31" i="23"/>
  <c r="CM31" i="23" s="1"/>
  <c r="CM33" i="23" s="1"/>
  <c r="BL33" i="23"/>
  <c r="BN22" i="23"/>
  <c r="CN22" i="23" s="1"/>
  <c r="CN24" i="23" s="1"/>
  <c r="BN25" i="23"/>
  <c r="CN25" i="23" s="1"/>
  <c r="CN27" i="23" s="1"/>
  <c r="BL28" i="23"/>
  <c r="BK10" i="23"/>
  <c r="CK10" i="23" s="1"/>
  <c r="CK12" i="23" s="1"/>
  <c r="BM16" i="23"/>
  <c r="CM16" i="23" s="1"/>
  <c r="CM18" i="23" s="1"/>
  <c r="BN52" i="23"/>
  <c r="BL19" i="23"/>
  <c r="BL15" i="23"/>
  <c r="BL18" i="23"/>
  <c r="BO55" i="23"/>
  <c r="CO55" i="23" s="1"/>
  <c r="BM24" i="23"/>
  <c r="BM27" i="23"/>
  <c r="BN40" i="23"/>
  <c r="CN40" i="23" s="1"/>
  <c r="CN42" i="23" s="1"/>
  <c r="BM42" i="23"/>
  <c r="BN37" i="23"/>
  <c r="CN37" i="23" s="1"/>
  <c r="CN39" i="23" s="1"/>
  <c r="BM39" i="23"/>
  <c r="BO43" i="23"/>
  <c r="CO43" i="23" s="1"/>
  <c r="CO45" i="23" s="1"/>
  <c r="BN45" i="23"/>
  <c r="BN60" i="23"/>
  <c r="BO49" i="23"/>
  <c r="CO49" i="23" s="1"/>
  <c r="CO51" i="23" s="1"/>
  <c r="BN51" i="23"/>
  <c r="BO46" i="23"/>
  <c r="CO46" i="23" s="1"/>
  <c r="CO48" i="23" s="1"/>
  <c r="BN48" i="23"/>
  <c r="BO58" i="23"/>
  <c r="CO58" i="23" s="1"/>
  <c r="CO60" i="23" s="1"/>
  <c r="CN52" i="23" l="1"/>
  <c r="CN54" i="23" s="1"/>
  <c r="BN54" i="23"/>
  <c r="X33" i="23"/>
  <c r="AK31" i="23"/>
  <c r="AK33" i="23" s="1"/>
  <c r="CL28" i="23"/>
  <c r="CL30" i="23" s="1"/>
  <c r="AR28" i="23"/>
  <c r="CL19" i="23"/>
  <c r="CL21" i="23" s="1"/>
  <c r="AR19" i="23"/>
  <c r="X18" i="23"/>
  <c r="AK16" i="23"/>
  <c r="AK18" i="23" s="1"/>
  <c r="V12" i="23"/>
  <c r="V7" i="23"/>
  <c r="BO36" i="23"/>
  <c r="CO34" i="23"/>
  <c r="CO36" i="23" s="1"/>
  <c r="BJ9" i="23"/>
  <c r="BP34" i="23"/>
  <c r="CP34" i="23" s="1"/>
  <c r="CP36" i="23" s="1"/>
  <c r="AI10" i="23"/>
  <c r="AI12" i="23" s="1"/>
  <c r="AJ19" i="23"/>
  <c r="AJ21" i="23" s="1"/>
  <c r="AJ28" i="23"/>
  <c r="AJ30" i="23" s="1"/>
  <c r="BK7" i="23"/>
  <c r="BK9" i="23" s="1"/>
  <c r="W10" i="23"/>
  <c r="BL30" i="23"/>
  <c r="BL10" i="23"/>
  <c r="BK12" i="23"/>
  <c r="BO25" i="23"/>
  <c r="CO25" i="23" s="1"/>
  <c r="CO27" i="23" s="1"/>
  <c r="BM28" i="23"/>
  <c r="CM28" i="23" s="1"/>
  <c r="CM30" i="23" s="1"/>
  <c r="BO22" i="23"/>
  <c r="CO22" i="23" s="1"/>
  <c r="CO24" i="23" s="1"/>
  <c r="BM33" i="23"/>
  <c r="BN31" i="23"/>
  <c r="CN31" i="23" s="1"/>
  <c r="CN33" i="23" s="1"/>
  <c r="BN16" i="23"/>
  <c r="CN16" i="23" s="1"/>
  <c r="CN18" i="23" s="1"/>
  <c r="BO52" i="23"/>
  <c r="BM19" i="23"/>
  <c r="CM19" i="23" s="1"/>
  <c r="CM21" i="23" s="1"/>
  <c r="BL21" i="23"/>
  <c r="BM15" i="23"/>
  <c r="BN24" i="23"/>
  <c r="BM18" i="23"/>
  <c r="BN27" i="23"/>
  <c r="BP46" i="23"/>
  <c r="CP46" i="23" s="1"/>
  <c r="CP48" i="23" s="1"/>
  <c r="BO48" i="23"/>
  <c r="BO60" i="23"/>
  <c r="BP49" i="23"/>
  <c r="CP49" i="23" s="1"/>
  <c r="CP51" i="23" s="1"/>
  <c r="BO51" i="23"/>
  <c r="BP43" i="23"/>
  <c r="CP43" i="23" s="1"/>
  <c r="CP45" i="23" s="1"/>
  <c r="BO45" i="23"/>
  <c r="BO40" i="23"/>
  <c r="CO40" i="23" s="1"/>
  <c r="CO42" i="23" s="1"/>
  <c r="BN42" i="23"/>
  <c r="BO37" i="23"/>
  <c r="CO37" i="23" s="1"/>
  <c r="CO39" i="23" s="1"/>
  <c r="BN39" i="23"/>
  <c r="BP55" i="23"/>
  <c r="CP55" i="23" s="1"/>
  <c r="CP57" i="23" s="1"/>
  <c r="BP58" i="23"/>
  <c r="CP58" i="23" s="1"/>
  <c r="CP60" i="23" s="1"/>
  <c r="CO52" i="23" l="1"/>
  <c r="CO54" i="23" s="1"/>
  <c r="BO54" i="23"/>
  <c r="CL10" i="23"/>
  <c r="CL12" i="23" s="1"/>
  <c r="BL7" i="23"/>
  <c r="X10" i="23"/>
  <c r="X7" i="23" s="1"/>
  <c r="X30" i="23"/>
  <c r="AK28" i="23"/>
  <c r="AK30" i="23" s="1"/>
  <c r="X21" i="23"/>
  <c r="AK19" i="23"/>
  <c r="AK21" i="23" s="1"/>
  <c r="V9" i="23"/>
  <c r="AJ10" i="23"/>
  <c r="AJ12" i="23" s="1"/>
  <c r="W12" i="23"/>
  <c r="W7" i="23"/>
  <c r="W9" i="23" s="1"/>
  <c r="BQ34" i="23"/>
  <c r="CQ34" i="23" s="1"/>
  <c r="CQ36" i="23" s="1"/>
  <c r="BP36" i="23"/>
  <c r="AI7" i="23"/>
  <c r="AI9" i="23" s="1"/>
  <c r="CK7" i="23"/>
  <c r="CK9" i="23" s="1"/>
  <c r="BM30" i="23"/>
  <c r="BM21" i="23"/>
  <c r="BN28" i="23"/>
  <c r="CN28" i="23" s="1"/>
  <c r="CN30" i="23" s="1"/>
  <c r="BN33" i="23"/>
  <c r="BP22" i="23"/>
  <c r="CP22" i="23" s="1"/>
  <c r="CP24" i="23" s="1"/>
  <c r="BP25" i="23"/>
  <c r="CP25" i="23" s="1"/>
  <c r="CP27" i="23" s="1"/>
  <c r="BL12" i="23"/>
  <c r="BO31" i="23"/>
  <c r="CO31" i="23" s="1"/>
  <c r="CO33" i="23" s="1"/>
  <c r="BM10" i="23"/>
  <c r="CM10" i="23" s="1"/>
  <c r="CM12" i="23" s="1"/>
  <c r="BO16" i="23"/>
  <c r="CO16" i="23" s="1"/>
  <c r="CO18" i="23" s="1"/>
  <c r="BP57" i="23"/>
  <c r="BP52" i="23"/>
  <c r="CP52" i="23" s="1"/>
  <c r="CP54" i="23" s="1"/>
  <c r="BN19" i="23"/>
  <c r="CN19" i="23" s="1"/>
  <c r="CN21" i="23" s="1"/>
  <c r="BP60" i="23"/>
  <c r="BQ43" i="23"/>
  <c r="CQ43" i="23" s="1"/>
  <c r="CQ45" i="23" s="1"/>
  <c r="BP45" i="23"/>
  <c r="BQ46" i="23"/>
  <c r="CQ46" i="23" s="1"/>
  <c r="CQ48" i="23" s="1"/>
  <c r="BP48" i="23"/>
  <c r="BP37" i="23"/>
  <c r="CP37" i="23" s="1"/>
  <c r="CP39" i="23" s="1"/>
  <c r="BO39" i="23"/>
  <c r="BP40" i="23"/>
  <c r="CP40" i="23" s="1"/>
  <c r="CP42" i="23" s="1"/>
  <c r="BO42" i="23"/>
  <c r="BN15" i="23"/>
  <c r="BQ55" i="23"/>
  <c r="CQ55" i="23" s="1"/>
  <c r="CQ57" i="23" s="1"/>
  <c r="BN18" i="23"/>
  <c r="BQ49" i="23"/>
  <c r="CQ49" i="23" s="1"/>
  <c r="CQ51" i="23" s="1"/>
  <c r="BP51" i="23"/>
  <c r="BO27" i="23"/>
  <c r="BO24" i="23"/>
  <c r="BQ58" i="23"/>
  <c r="CQ58" i="23" s="1"/>
  <c r="CQ60" i="23" s="1"/>
  <c r="AR10" i="23" l="1"/>
  <c r="X12" i="23"/>
  <c r="AK10" i="23"/>
  <c r="AK12" i="23" s="1"/>
  <c r="AJ7" i="23"/>
  <c r="AJ9" i="23" s="1"/>
  <c r="X9" i="23"/>
  <c r="AK7" i="23"/>
  <c r="AR7" i="23"/>
  <c r="BR34" i="23"/>
  <c r="CR34" i="23" s="1"/>
  <c r="CR36" i="23" s="1"/>
  <c r="BQ36" i="23"/>
  <c r="CL7" i="23"/>
  <c r="CL9" i="23" s="1"/>
  <c r="E51" i="25"/>
  <c r="E92" i="25" s="1"/>
  <c r="BL9" i="23"/>
  <c r="BM7" i="23"/>
  <c r="BM9" i="23" s="1"/>
  <c r="BN10" i="23"/>
  <c r="CN10" i="23" s="1"/>
  <c r="CN12" i="23" s="1"/>
  <c r="BQ22" i="23"/>
  <c r="CQ22" i="23" s="1"/>
  <c r="CQ24" i="23" s="1"/>
  <c r="BO28" i="23"/>
  <c r="BN30" i="23"/>
  <c r="BM12" i="23"/>
  <c r="BP54" i="23"/>
  <c r="BO33" i="23"/>
  <c r="BQ25" i="23"/>
  <c r="CQ25" i="23" s="1"/>
  <c r="CQ27" i="23" s="1"/>
  <c r="BP31" i="23"/>
  <c r="CP31" i="23" s="1"/>
  <c r="CP33" i="23" s="1"/>
  <c r="BP16" i="23"/>
  <c r="CP16" i="23" s="1"/>
  <c r="CP18" i="23" s="1"/>
  <c r="BQ52" i="23"/>
  <c r="CQ52" i="23" s="1"/>
  <c r="CQ54" i="23" s="1"/>
  <c r="BO19" i="23"/>
  <c r="CO19" i="23" s="1"/>
  <c r="CO21" i="23" s="1"/>
  <c r="BN21" i="23"/>
  <c r="BP27" i="23"/>
  <c r="BQ40" i="23"/>
  <c r="CQ40" i="23" s="1"/>
  <c r="CQ42" i="23" s="1"/>
  <c r="BP42" i="23"/>
  <c r="BR46" i="23"/>
  <c r="CR46" i="23" s="1"/>
  <c r="CR48" i="23" s="1"/>
  <c r="BQ48" i="23"/>
  <c r="BO15" i="23"/>
  <c r="BP24" i="23"/>
  <c r="BO18" i="23"/>
  <c r="BQ60" i="23"/>
  <c r="BR49" i="23"/>
  <c r="CR49" i="23" s="1"/>
  <c r="CR51" i="23" s="1"/>
  <c r="BQ51" i="23"/>
  <c r="BR55" i="23"/>
  <c r="CR55" i="23" s="1"/>
  <c r="CR57" i="23" s="1"/>
  <c r="BQ57" i="23"/>
  <c r="BQ37" i="23"/>
  <c r="CQ37" i="23" s="1"/>
  <c r="CQ39" i="23" s="1"/>
  <c r="BP39" i="23"/>
  <c r="BR43" i="23"/>
  <c r="CR43" i="23" s="1"/>
  <c r="CR45" i="23" s="1"/>
  <c r="BQ45" i="23"/>
  <c r="BR58" i="23"/>
  <c r="CR58" i="23" s="1"/>
  <c r="CR60" i="23" s="1"/>
  <c r="F51" i="25" l="1"/>
  <c r="F92" i="25" s="1"/>
  <c r="AK9" i="23"/>
  <c r="G51" i="25"/>
  <c r="G92" i="25" s="1"/>
  <c r="BR36" i="23"/>
  <c r="BO30" i="23"/>
  <c r="CO28" i="23"/>
  <c r="CO30" i="23" s="1"/>
  <c r="BN12" i="23"/>
  <c r="CM7" i="23"/>
  <c r="CM9" i="23" s="1"/>
  <c r="BN7" i="23"/>
  <c r="BP33" i="23"/>
  <c r="BO21" i="23"/>
  <c r="BR22" i="23"/>
  <c r="CR22" i="23" s="1"/>
  <c r="CR24" i="23" s="1"/>
  <c r="BQ54" i="23"/>
  <c r="BR25" i="23"/>
  <c r="CR25" i="23" s="1"/>
  <c r="CR27" i="23" s="1"/>
  <c r="BP28" i="23"/>
  <c r="CP28" i="23" s="1"/>
  <c r="CP30" i="23" s="1"/>
  <c r="BQ31" i="23"/>
  <c r="CQ31" i="23" s="1"/>
  <c r="CQ33" i="23" s="1"/>
  <c r="BO10" i="23"/>
  <c r="CO10" i="23" s="1"/>
  <c r="CO12" i="23" s="1"/>
  <c r="BR52" i="23"/>
  <c r="CR52" i="23" s="1"/>
  <c r="CR54" i="23" s="1"/>
  <c r="BQ16" i="23"/>
  <c r="CQ16" i="23" s="1"/>
  <c r="CQ18" i="23" s="1"/>
  <c r="BP19" i="23"/>
  <c r="CP19" i="23" s="1"/>
  <c r="CP21" i="23" s="1"/>
  <c r="BP15" i="23"/>
  <c r="BQ24" i="23"/>
  <c r="BR40" i="23"/>
  <c r="CR40" i="23" s="1"/>
  <c r="CR42" i="23" s="1"/>
  <c r="BQ42" i="23"/>
  <c r="BR51" i="23"/>
  <c r="BR57" i="23"/>
  <c r="BR48" i="23"/>
  <c r="BR45" i="23"/>
  <c r="BP18" i="23"/>
  <c r="BR60" i="23"/>
  <c r="BR37" i="23"/>
  <c r="CR37" i="23" s="1"/>
  <c r="CR39" i="23" s="1"/>
  <c r="BQ39" i="23"/>
  <c r="BQ27" i="23"/>
  <c r="CN7" i="23" l="1"/>
  <c r="CN9" i="23" s="1"/>
  <c r="BN9" i="23"/>
  <c r="BO7" i="23"/>
  <c r="BP10" i="23"/>
  <c r="CP10" i="23" s="1"/>
  <c r="CP12" i="23" s="1"/>
  <c r="BO12" i="23"/>
  <c r="BQ33" i="23"/>
  <c r="BQ28" i="23"/>
  <c r="CQ28" i="23" s="1"/>
  <c r="CQ30" i="23" s="1"/>
  <c r="BP30" i="23"/>
  <c r="BR54" i="23"/>
  <c r="BR31" i="23"/>
  <c r="CR31" i="23" s="1"/>
  <c r="CR33" i="23" s="1"/>
  <c r="BR16" i="23"/>
  <c r="CR16" i="23" s="1"/>
  <c r="CR18" i="23" s="1"/>
  <c r="BQ19" i="23"/>
  <c r="CQ19" i="23" s="1"/>
  <c r="CQ21" i="23" s="1"/>
  <c r="BP21" i="23"/>
  <c r="BQ18" i="23"/>
  <c r="BR42" i="23"/>
  <c r="BR39" i="23"/>
  <c r="BQ15" i="23"/>
  <c r="BR27" i="23"/>
  <c r="BR24" i="23"/>
  <c r="CO7" i="23" l="1"/>
  <c r="CO9" i="23" s="1"/>
  <c r="BO9" i="23"/>
  <c r="BP7" i="23"/>
  <c r="BR33" i="23"/>
  <c r="BQ21" i="23"/>
  <c r="BR28" i="23"/>
  <c r="CR28" i="23" s="1"/>
  <c r="CR30" i="23" s="1"/>
  <c r="BQ30" i="23"/>
  <c r="BP12" i="23"/>
  <c r="BQ10" i="23"/>
  <c r="CQ10" i="23" s="1"/>
  <c r="CQ12" i="23" s="1"/>
  <c r="BR19" i="23"/>
  <c r="CR19" i="23" s="1"/>
  <c r="CR21" i="23" s="1"/>
  <c r="BR18" i="23"/>
  <c r="BR15" i="23"/>
  <c r="CP7" i="23" l="1"/>
  <c r="CP9" i="23" s="1"/>
  <c r="BQ7" i="23"/>
  <c r="BP9" i="23"/>
  <c r="BR30" i="23"/>
  <c r="BQ12" i="23"/>
  <c r="BR10" i="23"/>
  <c r="CR10" i="23" s="1"/>
  <c r="CR12" i="23" s="1"/>
  <c r="BR21" i="23"/>
  <c r="CQ7" i="23" l="1"/>
  <c r="CQ9" i="23" s="1"/>
  <c r="BQ9" i="23"/>
  <c r="BR7" i="23"/>
  <c r="BR12" i="23"/>
  <c r="B17" i="11"/>
  <c r="CR7" i="23" l="1"/>
  <c r="CR9" i="23" s="1"/>
  <c r="BR9" i="23"/>
  <c r="N17" i="11"/>
  <c r="M17" i="11"/>
  <c r="L17" i="11"/>
  <c r="K17" i="11"/>
  <c r="J17" i="11"/>
  <c r="I17" i="11"/>
  <c r="H17" i="11"/>
  <c r="G17" i="11"/>
  <c r="F17" i="11"/>
  <c r="E17" i="11"/>
  <c r="D17" i="11"/>
  <c r="C17" i="11"/>
  <c r="AY11" i="11" l="1"/>
  <c r="AX11" i="11"/>
  <c r="AX12" i="11"/>
  <c r="AX13" i="11"/>
  <c r="AX14" i="11"/>
  <c r="AX15" i="11"/>
  <c r="AX16" i="11"/>
  <c r="AW11" i="11"/>
  <c r="AW12" i="11"/>
  <c r="AW13" i="11"/>
  <c r="AW14" i="11"/>
  <c r="AW15" i="11"/>
  <c r="AW16" i="11"/>
  <c r="AV11" i="11"/>
  <c r="AV12" i="11"/>
  <c r="AV13" i="11"/>
  <c r="AV14" i="11"/>
  <c r="AV15" i="11"/>
  <c r="AV16" i="11"/>
  <c r="AU11" i="11"/>
  <c r="AU12" i="11"/>
  <c r="AU13" i="11"/>
  <c r="AU14" i="11"/>
  <c r="AU15" i="11"/>
  <c r="AU16" i="11"/>
  <c r="AT11" i="11"/>
  <c r="AT12" i="11"/>
  <c r="AT13" i="11"/>
  <c r="AT14" i="11"/>
  <c r="AT15" i="11"/>
  <c r="AT16" i="11"/>
  <c r="AS11" i="11"/>
  <c r="AS12" i="11"/>
  <c r="AS13" i="11"/>
  <c r="AS14" i="11"/>
  <c r="AS15" i="11"/>
  <c r="AS16" i="11"/>
  <c r="AR11" i="11"/>
  <c r="AR12" i="11"/>
  <c r="AR13" i="11"/>
  <c r="AR14" i="11"/>
  <c r="AR15" i="11"/>
  <c r="AR16" i="11"/>
  <c r="AQ11" i="11"/>
  <c r="AQ12" i="11"/>
  <c r="AQ13" i="11"/>
  <c r="AQ14" i="11"/>
  <c r="AQ15" i="11"/>
  <c r="AQ16" i="11"/>
  <c r="BB16" i="11" l="1"/>
  <c r="BB15" i="11"/>
  <c r="BB14" i="11"/>
  <c r="BB13" i="11"/>
  <c r="BB12" i="11"/>
  <c r="BB11" i="11"/>
  <c r="BB10" i="11"/>
  <c r="BA11" i="11" l="1"/>
  <c r="BA12" i="11"/>
  <c r="BA13" i="11"/>
  <c r="BA14" i="11"/>
  <c r="BA15" i="11"/>
  <c r="BA16" i="11"/>
  <c r="BA10" i="11"/>
  <c r="AB10" i="11" l="1"/>
  <c r="AB15" i="11"/>
  <c r="AB13" i="11"/>
  <c r="AB14" i="11"/>
  <c r="BC10" i="11" l="1"/>
  <c r="AZ16" i="11"/>
  <c r="AZ15" i="11"/>
  <c r="AZ14" i="11"/>
  <c r="AZ13" i="11"/>
  <c r="AZ12" i="11"/>
  <c r="AZ11" i="11"/>
  <c r="AZ10" i="11"/>
  <c r="BC13" i="11" l="1"/>
  <c r="AY14" i="11"/>
  <c r="AY16" i="11"/>
  <c r="AY15" i="11"/>
  <c r="AY13" i="11"/>
  <c r="AY12" i="11"/>
  <c r="AY10" i="11"/>
  <c r="AX10" i="11" l="1"/>
  <c r="AW10" i="11"/>
  <c r="AB22" i="11" l="1"/>
  <c r="AB16" i="11" l="1"/>
  <c r="AV10" i="11"/>
  <c r="BC16" i="11" l="1"/>
  <c r="AB11" i="11"/>
  <c r="AB28" i="11"/>
  <c r="AB27" i="11"/>
  <c r="AB26" i="11"/>
  <c r="AB25" i="11"/>
  <c r="AB24" i="11"/>
  <c r="AB23" i="11"/>
  <c r="BC15" i="11"/>
  <c r="BC14" i="11"/>
  <c r="AB12" i="11"/>
  <c r="BC12" i="11" s="1"/>
  <c r="BC11" i="11" l="1"/>
  <c r="AB17" i="11"/>
  <c r="AB29" i="11"/>
  <c r="AU10" i="11" l="1"/>
  <c r="AT10" i="11" l="1"/>
  <c r="AS10" i="11"/>
  <c r="AR10" i="11" l="1"/>
  <c r="N29" i="11" l="1"/>
  <c r="M29" i="11"/>
  <c r="L29" i="11"/>
  <c r="K29" i="11"/>
  <c r="J29" i="11"/>
  <c r="I29" i="11"/>
  <c r="H29" i="11"/>
  <c r="G29" i="11"/>
  <c r="F29" i="11"/>
  <c r="E29" i="11"/>
  <c r="D29" i="11"/>
  <c r="C29" i="11"/>
  <c r="AQ10" i="11" l="1"/>
  <c r="BC17" i="11" l="1"/>
  <c r="AJ17" i="11"/>
  <c r="AH17" i="11"/>
  <c r="AN17" i="11"/>
  <c r="AG17" i="11"/>
  <c r="AM17" i="11"/>
  <c r="AF17" i="11"/>
  <c r="AL17" i="11"/>
  <c r="AE17" i="11"/>
  <c r="AK17" i="11"/>
  <c r="AD17" i="11"/>
  <c r="AI17" i="11"/>
  <c r="AO17" i="11"/>
  <c r="X17" i="11"/>
  <c r="AA29" i="11" l="1"/>
  <c r="Z29" i="11"/>
  <c r="AA17" i="11"/>
  <c r="Z17" i="11"/>
  <c r="Y17" i="11"/>
  <c r="Y29" i="11"/>
  <c r="X29" i="11" l="1"/>
  <c r="W29" i="11"/>
  <c r="V29" i="11"/>
  <c r="U29" i="11"/>
  <c r="T29" i="11"/>
  <c r="S29" i="11"/>
  <c r="R29" i="11"/>
  <c r="Q29" i="11"/>
  <c r="P29" i="11"/>
  <c r="B29" i="11"/>
  <c r="W17" i="11"/>
  <c r="V17" i="11"/>
  <c r="U17" i="11"/>
  <c r="T17" i="11"/>
  <c r="AU17" i="11" s="1"/>
  <c r="S17" i="11"/>
  <c r="R17" i="11"/>
  <c r="AS17" i="11" s="1"/>
  <c r="Q17" i="11"/>
  <c r="P17" i="11"/>
  <c r="AY17" i="11"/>
  <c r="AR17" i="11" l="1"/>
  <c r="AV17" i="11"/>
  <c r="AZ17" i="11"/>
  <c r="BB17" i="11"/>
  <c r="BA17" i="11"/>
  <c r="AQ17" i="11"/>
  <c r="AW17" i="11"/>
  <c r="AT17" i="11"/>
  <c r="AX1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Lam Nhu An</author>
  </authors>
  <commentList>
    <comment ref="AR3" authorId="0" shapeId="0" xr:uid="{11FD8EF6-84C2-4BF4-9400-02D7763669BC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excl. resigned</t>
        </r>
      </text>
    </comment>
    <comment ref="D14" authorId="0" shapeId="0" xr:uid="{8F0A1306-04A9-40BA-8945-083E4875CDEB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from Mar'20: +1 HC (FS)
</t>
        </r>
      </text>
    </comment>
    <comment ref="D35" authorId="0" shapeId="0" xr:uid="{024AC173-26F6-4D82-96AE-D9E84D78B405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from 11.2019: </t>
        </r>
        <r>
          <rPr>
            <b/>
            <sz val="9"/>
            <color indexed="81"/>
            <rFont val="Tahoma"/>
            <family val="2"/>
          </rPr>
          <t>+1 HC</t>
        </r>
      </text>
    </comment>
    <comment ref="D39" authorId="0" shapeId="0" xr:uid="{0079D333-DB69-4910-891C-3F505F8E0F31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from 11.2019: </t>
        </r>
        <r>
          <rPr>
            <b/>
            <sz val="9"/>
            <color indexed="81"/>
            <rFont val="Tahoma"/>
            <family val="2"/>
          </rPr>
          <t>-1 HC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Lam Nhu An</author>
  </authors>
  <commentList>
    <comment ref="AR3" authorId="0" shapeId="0" xr:uid="{79C27EF2-28A5-45D0-9A5C-C012D6AEA57B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excl. resigned</t>
        </r>
      </text>
    </comment>
    <comment ref="D14" authorId="0" shapeId="0" xr:uid="{4AD90BA7-4DB3-477B-BDFE-03D707B5C2DF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from Mar'20: +1 HC (FS)
</t>
        </r>
      </text>
    </comment>
    <comment ref="D35" authorId="0" shapeId="0" xr:uid="{E50C3916-76EA-4FDF-BC21-E7CBB56F8F9A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from 11.2019: </t>
        </r>
        <r>
          <rPr>
            <b/>
            <sz val="9"/>
            <color indexed="81"/>
            <rFont val="Tahoma"/>
            <family val="2"/>
          </rPr>
          <t>+1 HC</t>
        </r>
      </text>
    </comment>
    <comment ref="D39" authorId="0" shapeId="0" xr:uid="{5E87480C-503C-4A0B-A6F8-E66E4C0C1482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from 11.2019: </t>
        </r>
        <r>
          <rPr>
            <b/>
            <sz val="9"/>
            <color indexed="81"/>
            <rFont val="Tahoma"/>
            <family val="2"/>
          </rPr>
          <t>-1 HC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Lam Nhu An</author>
  </authors>
  <commentList>
    <comment ref="S4" authorId="0" shapeId="0" xr:uid="{AE698AB7-E451-422F-9286-A5BD301E3F09}">
      <text>
        <r>
          <rPr>
            <sz val="9"/>
            <color indexed="81"/>
            <rFont val="Tahoma"/>
            <family val="2"/>
          </rPr>
          <t>Include Resigned</t>
        </r>
      </text>
    </comment>
    <comment ref="BG4" authorId="0" shapeId="0" xr:uid="{E46C4BD3-A04F-49B2-8D64-A9C0E5F3D57F}">
      <text>
        <r>
          <rPr>
            <sz val="9"/>
            <color indexed="81"/>
            <rFont val="Tahoma"/>
            <family val="2"/>
          </rPr>
          <t>excl. resigned</t>
        </r>
      </text>
    </comment>
    <comment ref="D16" authorId="0" shapeId="0" xr:uid="{38DDA384-19D1-4662-8E54-1FB880176D6F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from Mar'20: +1 HC (FS)
</t>
        </r>
      </text>
    </comment>
    <comment ref="D35" authorId="0" shapeId="0" xr:uid="{030FD02F-70A4-460A-8118-56C34E771B78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from 11.2019: </t>
        </r>
        <r>
          <rPr>
            <b/>
            <sz val="9"/>
            <color indexed="81"/>
            <rFont val="Tahoma"/>
            <family val="2"/>
          </rPr>
          <t>+1 HC</t>
        </r>
      </text>
    </comment>
    <comment ref="D38" authorId="0" shapeId="0" xr:uid="{7F6C2A97-F283-4EE5-B2D1-B453CB813CD4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from 11.2019: </t>
        </r>
        <r>
          <rPr>
            <b/>
            <sz val="9"/>
            <color indexed="81"/>
            <rFont val="Tahoma"/>
            <family val="2"/>
          </rPr>
          <t>-1 HC</t>
        </r>
      </text>
    </comment>
    <comment ref="B55" authorId="0" shapeId="0" xr:uid="{DDFEB853-5325-46BC-92C4-26777602F389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inactive from 15.2.2020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Lam Nhu An</author>
  </authors>
  <commentList>
    <comment ref="S4" authorId="0" shapeId="0" xr:uid="{5069B8AF-67FA-4063-A1CF-483B352B548B}">
      <text>
        <r>
          <rPr>
            <sz val="9"/>
            <color indexed="81"/>
            <rFont val="Tahoma"/>
            <family val="2"/>
          </rPr>
          <t>Include Resigned</t>
        </r>
      </text>
    </comment>
    <comment ref="BG4" authorId="0" shapeId="0" xr:uid="{7EADDD9D-4A04-4D6B-B9C8-334D431C0EE5}">
      <text>
        <r>
          <rPr>
            <sz val="9"/>
            <color indexed="81"/>
            <rFont val="Tahoma"/>
            <family val="2"/>
          </rPr>
          <t>excl. resigned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Lam Nhu An</author>
  </authors>
  <commentList>
    <comment ref="G46" authorId="0" shapeId="0" xr:uid="{EC02056F-78BF-4A0A-873A-85A117BB2349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Võ Minh Tâm</t>
        </r>
      </text>
    </comment>
    <comment ref="G53" authorId="0" shapeId="0" xr:uid="{2FF85873-A370-4B95-BA5A-7F49C8B5B3A7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Trần Phương Thảo
</t>
        </r>
      </text>
    </comment>
    <comment ref="I53" authorId="0" shapeId="0" xr:uid="{C58AD529-2857-4192-8BF6-4E04666C020B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Nguyễn Thành Đại R00296</t>
        </r>
      </text>
    </comment>
    <comment ref="G59" authorId="0" shapeId="0" xr:uid="{6BAF8946-763E-4CBA-9127-717AEEDDC3FC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Nguyễn Hoàng Nhựt</t>
        </r>
      </text>
    </comment>
    <comment ref="H59" authorId="0" shapeId="0" xr:uid="{787E5B95-F4E9-4917-941D-E8996E181238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Nguyễn Thị Phương Duyên</t>
        </r>
      </text>
    </comment>
    <comment ref="L59" authorId="0" shapeId="0" xr:uid="{270CF54C-0F40-42EF-B128-5036EA6FA37F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NGUYEN THI THANH THUY A
</t>
        </r>
      </text>
    </comment>
    <comment ref="I67" authorId="0" shapeId="0" xr:uid="{5C0D27FA-E6C0-488A-BC82-2240BBC92DE4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Đỗ Hữu Hảo R00040
</t>
        </r>
      </text>
    </comment>
    <comment ref="G75" authorId="0" shapeId="0" xr:uid="{66FEFB11-18B7-4AFC-8426-2D6C96ACB7E7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Nguyễn Thị Vụ</t>
        </r>
      </text>
    </comment>
    <comment ref="K82" authorId="0" shapeId="0" xr:uid="{ECCF740A-1EBE-4D9B-810E-9E4EC9E1C621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Phan Nhi Chan R00302</t>
        </r>
      </text>
    </comment>
    <comment ref="L82" authorId="0" shapeId="0" xr:uid="{C5BC18C8-EF86-4750-9C3C-18C97613CA96}">
      <text>
        <r>
          <rPr>
            <b/>
            <sz val="9"/>
            <color indexed="81"/>
            <rFont val="Tahoma"/>
            <family val="2"/>
          </rPr>
          <t xml:space="preserve">Nguyen Lam Nhu An
</t>
        </r>
        <r>
          <rPr>
            <sz val="9"/>
            <color indexed="81"/>
            <rFont val="Tahoma"/>
            <family val="2"/>
          </rPr>
          <t>Trần Quang Minh R00302</t>
        </r>
      </text>
    </comment>
    <comment ref="H100" authorId="0" shapeId="0" xr:uid="{0A9D46DA-B98A-4CE0-A5D8-316E42DDF90C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Lê Thanh Ngọc</t>
        </r>
      </text>
    </comment>
    <comment ref="G101" authorId="0" shapeId="0" xr:uid="{A14013E5-BF91-409E-A256-8E607BF05837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Trần Thị Nhài</t>
        </r>
      </text>
    </comment>
    <comment ref="G106" authorId="0" shapeId="0" xr:uid="{24D35FA3-24E6-43E1-8D48-FA07546D185F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Trần Bá Thuần</t>
        </r>
      </text>
    </comment>
    <comment ref="F156" authorId="0" shapeId="0" xr:uid="{BA818EBB-1874-4D6A-B7AF-394F55AA2780}">
      <text>
        <r>
          <rPr>
            <b/>
            <sz val="9"/>
            <color indexed="81"/>
            <rFont val="Tahoma"/>
            <family val="2"/>
          </rPr>
          <t>Nguyen Lam Nhu An:</t>
        </r>
        <r>
          <rPr>
            <sz val="9"/>
            <color indexed="81"/>
            <rFont val="Tahoma"/>
            <family val="2"/>
          </rPr>
          <t xml:space="preserve">
DSR Admin
</t>
        </r>
      </text>
    </comment>
  </commentList>
</comments>
</file>

<file path=xl/sharedStrings.xml><?xml version="1.0" encoding="utf-8"?>
<sst xmlns="http://schemas.openxmlformats.org/spreadsheetml/2006/main" count="2627" uniqueCount="595">
  <si>
    <t>Resigned</t>
  </si>
  <si>
    <t>New</t>
  </si>
  <si>
    <t>SALES FORCE TURNOVER RATE_CBC 2016 (DSR)</t>
  </si>
  <si>
    <t>Region</t>
  </si>
  <si>
    <t>HC</t>
  </si>
  <si>
    <t># DSR RESIGNED</t>
  </si>
  <si>
    <t>YTD</t>
  </si>
  <si>
    <t>% DSR RESIGNED (Compare with Headcount)</t>
  </si>
  <si>
    <t>% DSR RESIGNED (Compare w. HC)</t>
  </si>
  <si>
    <t>CT</t>
  </si>
  <si>
    <t>HCM</t>
  </si>
  <si>
    <t>HN</t>
  </si>
  <si>
    <t>MK</t>
  </si>
  <si>
    <t>MT</t>
  </si>
  <si>
    <t>NP</t>
  </si>
  <si>
    <t>SE</t>
  </si>
  <si>
    <t>Total</t>
  </si>
  <si>
    <t># DSR NEW</t>
  </si>
  <si>
    <t>SALES FORCE TURNOVER RATE 2020 (SS)</t>
  </si>
  <si>
    <t>Month</t>
  </si>
  <si>
    <t>RESIGNED</t>
  </si>
  <si>
    <t>% TURNOVER RATE</t>
  </si>
  <si>
    <t>NEW</t>
  </si>
  <si>
    <t>CURRENT</t>
  </si>
  <si>
    <t>Channel</t>
  </si>
  <si>
    <t>vs.</t>
  </si>
  <si>
    <t>Headcount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</si>
  <si>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</si>
  <si>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</si>
  <si>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</si>
  <si>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</si>
  <si>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</si>
  <si>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</si>
  <si>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</si>
  <si>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</si>
  <si>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</si>
  <si>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</si>
  <si>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</si>
  <si>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</si>
  <si>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VN</t>
  </si>
  <si>
    <t>VN TOTAL</t>
  </si>
  <si>
    <t>% 20 vs 19</t>
  </si>
  <si>
    <t>% vs Last month</t>
  </si>
  <si>
    <t>GT</t>
  </si>
  <si>
    <t>GTCT</t>
  </si>
  <si>
    <t>GTHCM</t>
  </si>
  <si>
    <t>GTHN</t>
  </si>
  <si>
    <t>GTNP</t>
  </si>
  <si>
    <t>GTMK</t>
  </si>
  <si>
    <t>GTSE</t>
  </si>
  <si>
    <t>MTCT</t>
  </si>
  <si>
    <t>MTHCM</t>
  </si>
  <si>
    <t>MTHN</t>
  </si>
  <si>
    <t>MTNP</t>
  </si>
  <si>
    <t>MTMK</t>
  </si>
  <si>
    <t>MTSE</t>
  </si>
  <si>
    <t>SALES FORCE TURNOVER RATE 2020 (DSR)</t>
  </si>
  <si>
    <t>FS</t>
  </si>
  <si>
    <t>FSHCM</t>
  </si>
  <si>
    <t>FSHN</t>
  </si>
  <si>
    <t>SALES FORCE TURNOVER RATE 2021</t>
  </si>
  <si>
    <t>For HR</t>
  </si>
  <si>
    <t>For Sales</t>
  </si>
  <si>
    <t>DSR</t>
  </si>
  <si>
    <t>ACTUAL</t>
  </si>
  <si>
    <t>CURRENT DSR</t>
  </si>
  <si>
    <t>% RESIGNED vs. HEADCOUNT</t>
  </si>
  <si>
    <t>% VACANT</t>
  </si>
  <si>
    <t>YTD20</t>
  </si>
  <si>
    <t>% 21 vs 20</t>
  </si>
  <si>
    <t>GT TOTAL</t>
  </si>
  <si>
    <t>MT TOTAL</t>
  </si>
  <si>
    <t>FS TOTAL</t>
  </si>
  <si>
    <t>SALES SUPERVISOR</t>
  </si>
  <si>
    <t># Salesman RESIGNED 2021 vs 2020 (By Month)</t>
  </si>
  <si>
    <t># Sale Supervisor RESIGNED 2021 vs 2020 (By Month)</t>
  </si>
  <si>
    <t>Year</t>
  </si>
  <si>
    <t>Jan</t>
  </si>
  <si>
    <t>Feb</t>
  </si>
  <si>
    <t xml:space="preserve"> 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</si>
  <si>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</si>
  <si>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</si>
  <si>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</si>
  <si>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</si>
  <si>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</si>
  <si>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</si>
  <si>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</si>
  <si>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</si>
  <si>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</si>
  <si>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</si>
  <si>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FY</t>
  </si>
  <si>
    <t>+/-</t>
  </si>
  <si>
    <t># DSR RESIGNED 2021 vs 2020 (By Region)</t>
  </si>
  <si>
    <t># SS RESIGNED 2021 vs 2020 (By Region)</t>
  </si>
  <si>
    <t>Central</t>
  </si>
  <si>
    <t>Ho Chi Minh City</t>
  </si>
  <si>
    <t>Ha Noi City</t>
  </si>
  <si>
    <t>North Province</t>
  </si>
  <si>
    <t>Mekong</t>
  </si>
  <si>
    <t>South East</t>
  </si>
  <si>
    <t>E-com</t>
  </si>
  <si>
    <t xml:space="preserve"> </t>
  </si>
  <si>
    <t>% DSR RESIGNED 2021 vs 2020</t>
  </si>
  <si>
    <t>% SS RESIGNED 2021 vs 2020</t>
  </si>
  <si>
    <t/>
  </si>
  <si>
    <t>% DSR/SS NEW HIRE 2021</t>
  </si>
  <si>
    <t># DSR/SS NEW HIRE 2021</t>
  </si>
  <si>
    <t>SS</t>
  </si>
  <si>
    <t>% DSR/SS RESIGNED 2021</t>
  </si>
  <si>
    <t># DSR/SS RESIGNED 2021</t>
  </si>
  <si>
    <t>DETAILS 2021</t>
  </si>
  <si>
    <t># DSR Resigned By Route</t>
  </si>
  <si>
    <t>MATERNITY LEAVE</t>
  </si>
  <si>
    <t>SS Name</t>
  </si>
  <si>
    <t>Distributor</t>
  </si>
  <si>
    <t>Area</t>
  </si>
  <si>
    <t>Route ID</t>
  </si>
  <si>
    <t># DSR changed 2019</t>
  </si>
  <si>
    <t># DSR changed 2020</t>
  </si>
  <si>
    <t># DSR changed 2021</t>
  </si>
  <si>
    <t>FY2021</t>
  </si>
  <si>
    <t>TÔN THẤT HOÀI NIỆM</t>
  </si>
  <si>
    <t>VĂN MINH</t>
  </si>
  <si>
    <t>Huế</t>
  </si>
  <si>
    <t>R00071</t>
  </si>
  <si>
    <t>GT_CT</t>
  </si>
  <si>
    <t>R00069</t>
  </si>
  <si>
    <t>GT_HCM</t>
  </si>
  <si>
    <t>R00073</t>
  </si>
  <si>
    <t>GT_HN</t>
  </si>
  <si>
    <t>R00070</t>
  </si>
  <si>
    <t>GT_NP</t>
  </si>
  <si>
    <t>R00072</t>
  </si>
  <si>
    <t>GT_MK</t>
  </si>
  <si>
    <t>TRẦN NGUYỄN</t>
  </si>
  <si>
    <t>Quảng Bình</t>
  </si>
  <si>
    <t>R00075</t>
  </si>
  <si>
    <t>GT_SE</t>
  </si>
  <si>
    <t>R00074</t>
  </si>
  <si>
    <t>AN BẢO DUYÊN</t>
  </si>
  <si>
    <t>Quảng Trị</t>
  </si>
  <si>
    <t>R00067</t>
  </si>
  <si>
    <t>MT_CT</t>
  </si>
  <si>
    <t>R00066</t>
  </si>
  <si>
    <t>MT_HCM</t>
  </si>
  <si>
    <t>R00068</t>
  </si>
  <si>
    <t>MT_HN</t>
  </si>
  <si>
    <t>HUỲNH NGỌC THÀNH</t>
  </si>
  <si>
    <t>BÙI THỊ LỆ HÀ</t>
  </si>
  <si>
    <t>Quảng Ngãi 1</t>
  </si>
  <si>
    <t>R00085</t>
  </si>
  <si>
    <t>MT_NP</t>
  </si>
  <si>
    <t>R00084</t>
  </si>
  <si>
    <t>MT_MK</t>
  </si>
  <si>
    <t>R00086</t>
  </si>
  <si>
    <t>MT_SE</t>
  </si>
  <si>
    <t>BÍCH NGỌC</t>
  </si>
  <si>
    <t>Quảng Ngãi 2</t>
  </si>
  <si>
    <t>R00065</t>
  </si>
  <si>
    <t>NGUYỄN THỊ THU THỦY</t>
  </si>
  <si>
    <t>Bình Định 1_Hoài Nhơn</t>
  </si>
  <si>
    <t>R00061</t>
  </si>
  <si>
    <t>FS_HN</t>
  </si>
  <si>
    <t>TRẦN HỮU HƯNG</t>
  </si>
  <si>
    <t>BẢO PHƯƠNG</t>
  </si>
  <si>
    <t>Bình Định 2_Quy Nhơn</t>
  </si>
  <si>
    <t>R00080</t>
  </si>
  <si>
    <t>FS HCM</t>
  </si>
  <si>
    <t>R00332</t>
  </si>
  <si>
    <t>THANH YÊN</t>
  </si>
  <si>
    <t>Bình Định 3_An Nhơn</t>
  </si>
  <si>
    <t>R00064</t>
  </si>
  <si>
    <t>HUỲNH THỊ NGỌC THẠNH</t>
  </si>
  <si>
    <t>Phú Yên 2</t>
  </si>
  <si>
    <t>R00088</t>
  </si>
  <si>
    <t>R00089</t>
  </si>
  <si>
    <t>R00087</t>
  </si>
  <si>
    <t>PHAN MINH TÂM</t>
  </si>
  <si>
    <t>TÂM TRANG</t>
  </si>
  <si>
    <t>Khánh Hòa 1_Nha Trang</t>
  </si>
  <si>
    <t>R00082</t>
  </si>
  <si>
    <t>R00083</t>
  </si>
  <si>
    <t>R00081</t>
  </si>
  <si>
    <t>TƯỜNG NGHI</t>
  </si>
  <si>
    <t>Khánh Hòa 2_Nha Trang</t>
  </si>
  <si>
    <t>R00078</t>
  </si>
  <si>
    <t>R00076</t>
  </si>
  <si>
    <t>R00077</t>
  </si>
  <si>
    <t>LÊ VĂN CƯ</t>
  </si>
  <si>
    <t>HƯƠNG BÌNH</t>
  </si>
  <si>
    <t>Đà Nẵng</t>
  </si>
  <si>
    <t>R00094</t>
  </si>
  <si>
    <t>R00095</t>
  </si>
  <si>
    <t>R00092</t>
  </si>
  <si>
    <t>R00091</t>
  </si>
  <si>
    <t>R00090</t>
  </si>
  <si>
    <t>R00096</t>
  </si>
  <si>
    <t>R00093</t>
  </si>
  <si>
    <t>HỒ CÔNG THÁI</t>
  </si>
  <si>
    <t>THIÊN THẠCH</t>
  </si>
  <si>
    <t>Quảng Nam 2_Tam Kỳ</t>
  </si>
  <si>
    <t>R00062</t>
  </si>
  <si>
    <t>R00063</t>
  </si>
  <si>
    <t>GIA BẢO UYÊN</t>
  </si>
  <si>
    <t>Quảng Nam 3_Thăng Bình</t>
  </si>
  <si>
    <t>R00060</t>
  </si>
  <si>
    <t>HUY NGỌC PHƯƠNG</t>
  </si>
  <si>
    <t>Quảng Nam 1_Điện Bàn</t>
  </si>
  <si>
    <t>R00057</t>
  </si>
  <si>
    <t>R00059</t>
  </si>
  <si>
    <t>R00058</t>
  </si>
  <si>
    <t>BÙI VĂN BẢY</t>
  </si>
  <si>
    <t>HƯƠNG THỦY</t>
  </si>
  <si>
    <t>R00011</t>
  </si>
  <si>
    <t>R00007</t>
  </si>
  <si>
    <t>R00012</t>
  </si>
  <si>
    <t>R00008</t>
  </si>
  <si>
    <t>R00009</t>
  </si>
  <si>
    <t>R00010</t>
  </si>
  <si>
    <t>R00013</t>
  </si>
  <si>
    <t>PHẠM PHI HÙNG</t>
  </si>
  <si>
    <t>R00299</t>
  </si>
  <si>
    <t>ĐẶNG LÊ HỢP</t>
  </si>
  <si>
    <t>R00298</t>
  </si>
  <si>
    <t>R00300</t>
  </si>
  <si>
    <t>R00295</t>
  </si>
  <si>
    <t>R00297</t>
  </si>
  <si>
    <t>R00294</t>
  </si>
  <si>
    <t>ĐẶNG NHỰT TỐT</t>
  </si>
  <si>
    <t>R00316</t>
  </si>
  <si>
    <t>R00313</t>
  </si>
  <si>
    <t>R00315</t>
  </si>
  <si>
    <t>R00312</t>
  </si>
  <si>
    <t>R00310</t>
  </si>
  <si>
    <t>R00314</t>
  </si>
  <si>
    <t>R00311</t>
  </si>
  <si>
    <t>R00318</t>
  </si>
  <si>
    <t>TRẦN THỊ THU TRANG</t>
  </si>
  <si>
    <t>R00047</t>
  </si>
  <si>
    <t>R00043</t>
  </si>
  <si>
    <t>R00048</t>
  </si>
  <si>
    <t>R00044</t>
  </si>
  <si>
    <t>R00046</t>
  </si>
  <si>
    <t>R00045</t>
  </si>
  <si>
    <t>R00042</t>
  </si>
  <si>
    <t>R00041</t>
  </si>
  <si>
    <t>R00015</t>
  </si>
  <si>
    <t>R00017</t>
  </si>
  <si>
    <t>R00014</t>
  </si>
  <si>
    <t>R00018</t>
  </si>
  <si>
    <t>R00019</t>
  </si>
  <si>
    <t>R00020</t>
  </si>
  <si>
    <t>R00021</t>
  </si>
  <si>
    <t>NGUYỄN CÔNG KỲ</t>
  </si>
  <si>
    <t>R00301</t>
  </si>
  <si>
    <t>R00001</t>
  </si>
  <si>
    <t>R00003</t>
  </si>
  <si>
    <t>R00004</t>
  </si>
  <si>
    <t>R00005</t>
  </si>
  <si>
    <t>R00002</t>
  </si>
  <si>
    <t>R00006</t>
  </si>
  <si>
    <t>R00306</t>
  </si>
  <si>
    <t>R00303</t>
  </si>
  <si>
    <t>R00305</t>
  </si>
  <si>
    <t>R00308</t>
  </si>
  <si>
    <t>NGUYỄN TẤN CẢM</t>
  </si>
  <si>
    <t>R00309</t>
  </si>
  <si>
    <t>R00304</t>
  </si>
  <si>
    <t>R00321</t>
  </si>
  <si>
    <t>R00322</t>
  </si>
  <si>
    <t>R00320</t>
  </si>
  <si>
    <t>R00323</t>
  </si>
  <si>
    <t>R00325</t>
  </si>
  <si>
    <t>R00022</t>
  </si>
  <si>
    <t>R00024</t>
  </si>
  <si>
    <t>R00025</t>
  </si>
  <si>
    <t>R00026</t>
  </si>
  <si>
    <t>R00319</t>
  </si>
  <si>
    <t>TRẦN THỊ HUYỀN TRANG</t>
  </si>
  <si>
    <t>HT BẠCH ĐẰNG - GT</t>
  </si>
  <si>
    <t>R00205</t>
  </si>
  <si>
    <t>R00209</t>
  </si>
  <si>
    <t>R00207</t>
  </si>
  <si>
    <t>R00202</t>
  </si>
  <si>
    <t>R00208</t>
  </si>
  <si>
    <t>R00206</t>
  </si>
  <si>
    <t>TRẦN VĂN DUY</t>
  </si>
  <si>
    <t>HT HÀ ĐÔNG - GT</t>
  </si>
  <si>
    <t>R00338</t>
  </si>
  <si>
    <t>R00335</t>
  </si>
  <si>
    <t>R00342</t>
  </si>
  <si>
    <t>R00334</t>
  </si>
  <si>
    <t>R00339</t>
  </si>
  <si>
    <t>LÝ QUYỀN ƯỚC</t>
  </si>
  <si>
    <t>R00336</t>
  </si>
  <si>
    <t>R00343</t>
  </si>
  <si>
    <t>R00344</t>
  </si>
  <si>
    <t>R00340</t>
  </si>
  <si>
    <t>R00341</t>
  </si>
  <si>
    <t>NGUYỄN MINH TÂM</t>
  </si>
  <si>
    <t>R00337</t>
  </si>
  <si>
    <t>R00203</t>
  </si>
  <si>
    <t>R00204</t>
  </si>
  <si>
    <t>HB FOODS</t>
  </si>
  <si>
    <t xml:space="preserve">HN1_Hà Đông </t>
  </si>
  <si>
    <t>R00352</t>
  </si>
  <si>
    <t>R00052</t>
  </si>
  <si>
    <t>R00051</t>
  </si>
  <si>
    <t>TRƯƠNG MẠNH DŨNG HN</t>
  </si>
  <si>
    <t>DUNG ANH</t>
  </si>
  <si>
    <t xml:space="preserve">HN2_Sơn Tây </t>
  </si>
  <si>
    <t>R00049</t>
  </si>
  <si>
    <t>R00050</t>
  </si>
  <si>
    <t>TUẤN PHƯƠNG</t>
  </si>
  <si>
    <t xml:space="preserve">HN3_Đông Anh </t>
  </si>
  <si>
    <t>R00053</t>
  </si>
  <si>
    <t>NGUYỄN VĂN CƯƠNG</t>
  </si>
  <si>
    <t>NGUYỄN THỊ LIÊN</t>
  </si>
  <si>
    <t xml:space="preserve">Thái Nguyên </t>
  </si>
  <si>
    <t>R00216</t>
  </si>
  <si>
    <t>TRẦN THANH HÀ</t>
  </si>
  <si>
    <t xml:space="preserve">Bắc Giang </t>
  </si>
  <si>
    <t>R00219</t>
  </si>
  <si>
    <t>QUANG ANH</t>
  </si>
  <si>
    <t xml:space="preserve">Bắc Ninh </t>
  </si>
  <si>
    <t>R00217</t>
  </si>
  <si>
    <t>R00218</t>
  </si>
  <si>
    <t>NGUYỄN QUYẾT</t>
  </si>
  <si>
    <t>ĐỒNG TIẾN</t>
  </si>
  <si>
    <t>Hải Phòng</t>
  </si>
  <si>
    <t>R00210</t>
  </si>
  <si>
    <t>R00211</t>
  </si>
  <si>
    <t>R00212</t>
  </si>
  <si>
    <t>TRẦN THỊ PHƯỢNG</t>
  </si>
  <si>
    <t>Uông Bí</t>
  </si>
  <si>
    <t>R00144</t>
  </si>
  <si>
    <t>TC QUẢNG NINH</t>
  </si>
  <si>
    <t>Quảng Ninh</t>
  </si>
  <si>
    <t>R00146</t>
  </si>
  <si>
    <t>R00145</t>
  </si>
  <si>
    <t xml:space="preserve">NGUYỄN VĂN CHIẾN </t>
  </si>
  <si>
    <t xml:space="preserve">Hải Dương </t>
  </si>
  <si>
    <t>R00213</t>
  </si>
  <si>
    <t>R00214</t>
  </si>
  <si>
    <t>T&amp;H</t>
  </si>
  <si>
    <t xml:space="preserve">Hưng Yên </t>
  </si>
  <si>
    <t>R00215</t>
  </si>
  <si>
    <t>ĐẶNG VĂN THÙY</t>
  </si>
  <si>
    <t>TRANG PHƯƠNG</t>
  </si>
  <si>
    <t xml:space="preserve">Nam Định </t>
  </si>
  <si>
    <t>R00200</t>
  </si>
  <si>
    <t>TRUNG HIỀN</t>
  </si>
  <si>
    <t xml:space="preserve">Hà Nam </t>
  </si>
  <si>
    <t>R00199</t>
  </si>
  <si>
    <t>DUY NGẦN</t>
  </si>
  <si>
    <t xml:space="preserve">Thái Bình </t>
  </si>
  <si>
    <t>R00201</t>
  </si>
  <si>
    <t>TÙNG LỘC</t>
  </si>
  <si>
    <t xml:space="preserve">Ninh Bình </t>
  </si>
  <si>
    <t>R00198</t>
  </si>
  <si>
    <t>HOÀNG XUÂN THẮNG</t>
  </si>
  <si>
    <t>PROS VIỆT</t>
  </si>
  <si>
    <t>Thanh Hóa</t>
  </si>
  <si>
    <t>R00196</t>
  </si>
  <si>
    <t>R00195</t>
  </si>
  <si>
    <t>R00425</t>
  </si>
  <si>
    <t>MAI HƯƠNG</t>
  </si>
  <si>
    <t xml:space="preserve">Nghệ An </t>
  </si>
  <si>
    <t>R00193</t>
  </si>
  <si>
    <t>R00194</t>
  </si>
  <si>
    <t>TRẦN THỊ LAN</t>
  </si>
  <si>
    <t xml:space="preserve">Hà Tĩnh </t>
  </si>
  <si>
    <t>R00197</t>
  </si>
  <si>
    <t>TRƯƠNG MẠNH DŨNG NP</t>
  </si>
  <si>
    <t>Quý Nga</t>
  </si>
  <si>
    <t>Vĩnh Phúc</t>
  </si>
  <si>
    <t>R00220</t>
  </si>
  <si>
    <t>R00420</t>
  </si>
  <si>
    <t>LONG LÂM</t>
  </si>
  <si>
    <t xml:space="preserve">Phú Thọ </t>
  </si>
  <si>
    <t>R00224</t>
  </si>
  <si>
    <t>R00411</t>
  </si>
  <si>
    <t>QUAN THỊ LANG</t>
  </si>
  <si>
    <t xml:space="preserve">Tuyên Quang </t>
  </si>
  <si>
    <t>R00221</t>
  </si>
  <si>
    <t>TUẤN LINH</t>
  </si>
  <si>
    <t xml:space="preserve">Lào Cai </t>
  </si>
  <si>
    <t>R00222</t>
  </si>
  <si>
    <t>PHẠM THỊ THU HẰNG</t>
  </si>
  <si>
    <t>Yên Bái</t>
  </si>
  <si>
    <t>R00223</t>
  </si>
  <si>
    <t>Trần Thị Hương</t>
  </si>
  <si>
    <t>Sơn La</t>
  </si>
  <si>
    <t>R00407</t>
  </si>
  <si>
    <t>HƯƠNG TRUNG</t>
  </si>
  <si>
    <t>Hà Giang</t>
  </si>
  <si>
    <t>R00406</t>
  </si>
  <si>
    <t>NGUYỄN HOÀI HẬN</t>
  </si>
  <si>
    <t>HẢI NAM</t>
  </si>
  <si>
    <t>Hậu Giang</t>
  </si>
  <si>
    <t>R00185</t>
  </si>
  <si>
    <t>HẢI QUỐC</t>
  </si>
  <si>
    <t>Sóc Trăng</t>
  </si>
  <si>
    <t>R00186</t>
  </si>
  <si>
    <t>R00187</t>
  </si>
  <si>
    <t>TRẦN SỶ HÙNG</t>
  </si>
  <si>
    <t>Bạc Liêu</t>
  </si>
  <si>
    <t>R00188</t>
  </si>
  <si>
    <t>R00189</t>
  </si>
  <si>
    <t>KIM LOAN CM</t>
  </si>
  <si>
    <t>Cà Mau</t>
  </si>
  <si>
    <t>R00175</t>
  </si>
  <si>
    <t>R00174</t>
  </si>
  <si>
    <t>TRƯƠNG KHÁNH DUY</t>
  </si>
  <si>
    <t>HOÀNG NGÂN</t>
  </si>
  <si>
    <t>Đồng Tháp_Sa Đéc</t>
  </si>
  <si>
    <t>R00054</t>
  </si>
  <si>
    <t>HẢI ĐĂNG KHOA</t>
  </si>
  <si>
    <t>Cần Thơ</t>
  </si>
  <si>
    <t>R00152</t>
  </si>
  <si>
    <t>R00149</t>
  </si>
  <si>
    <t>R00150</t>
  </si>
  <si>
    <t>R00151</t>
  </si>
  <si>
    <t>TRẦN HOA ANH</t>
  </si>
  <si>
    <t>Đồng Tháp_Cao Lãnh</t>
  </si>
  <si>
    <t>R00143</t>
  </si>
  <si>
    <t>R00142</t>
  </si>
  <si>
    <t>VACANT</t>
  </si>
  <si>
    <t>LAY LOAN</t>
  </si>
  <si>
    <t>Long An</t>
  </si>
  <si>
    <t>R00140</t>
  </si>
  <si>
    <t>R00139</t>
  </si>
  <si>
    <t>R00141</t>
  </si>
  <si>
    <t>ANH DƯƠNG</t>
  </si>
  <si>
    <t>Tiền Giang</t>
  </si>
  <si>
    <t>R00177</t>
  </si>
  <si>
    <t>R00176</t>
  </si>
  <si>
    <t>R00178</t>
  </si>
  <si>
    <t>R00179</t>
  </si>
  <si>
    <t>TRƯƠNG MINH THẮNG</t>
  </si>
  <si>
    <t>DUY PHÁT</t>
  </si>
  <si>
    <t>An Giang_Long Xuyên</t>
  </si>
  <si>
    <t>R00183</t>
  </si>
  <si>
    <t>R00184</t>
  </si>
  <si>
    <t>MỸ PHÁT THÀNH</t>
  </si>
  <si>
    <t>Kiên Giang</t>
  </si>
  <si>
    <t>R00182</t>
  </si>
  <si>
    <t>R00181</t>
  </si>
  <si>
    <t>R00180</t>
  </si>
  <si>
    <t>THU VÂN</t>
  </si>
  <si>
    <t>An Giang_Châu Đốc</t>
  </si>
  <si>
    <t>R00148</t>
  </si>
  <si>
    <t>R00147</t>
  </si>
  <si>
    <t>BBC</t>
  </si>
  <si>
    <t>Phú Quốc</t>
  </si>
  <si>
    <t>R00351</t>
  </si>
  <si>
    <t>PHAN TẤN ĐỆ</t>
  </si>
  <si>
    <t xml:space="preserve">NGỌC PHƯỢNG </t>
  </si>
  <si>
    <t>Vĩnh Long</t>
  </si>
  <si>
    <t>R00056</t>
  </si>
  <si>
    <t>R00055</t>
  </si>
  <si>
    <t>BÍCH DUYÊN</t>
  </si>
  <si>
    <t>Bến Tre</t>
  </si>
  <si>
    <t>R00190</t>
  </si>
  <si>
    <t>R00191</t>
  </si>
  <si>
    <t>R00192</t>
  </si>
  <si>
    <t>CÔNG LINH</t>
  </si>
  <si>
    <t>Trà Vinh</t>
  </si>
  <si>
    <t>R00138</t>
  </si>
  <si>
    <t>R00137</t>
  </si>
  <si>
    <t>NGUYỄN DUY TRỊ</t>
  </si>
  <si>
    <t>TẤN HIỆP</t>
  </si>
  <si>
    <t>Đồng Nai_Biên Hòa</t>
  </si>
  <si>
    <t>R00105</t>
  </si>
  <si>
    <t>R00100</t>
  </si>
  <si>
    <t>R00101</t>
  </si>
  <si>
    <t>R00102</t>
  </si>
  <si>
    <t>R00103</t>
  </si>
  <si>
    <t>R00104</t>
  </si>
  <si>
    <t>R00394</t>
  </si>
  <si>
    <t>ĐÀO SỸ DUY</t>
  </si>
  <si>
    <t>Đồng Nai_Long Khánh</t>
  </si>
  <si>
    <t>R00107</t>
  </si>
  <si>
    <t>R00106</t>
  </si>
  <si>
    <t>TRẦN NGỌC HIỀN</t>
  </si>
  <si>
    <t>Đồng Nai_Tân Phú</t>
  </si>
  <si>
    <t>R00108</t>
  </si>
  <si>
    <t>HỒ MINH PHƯƠNG</t>
  </si>
  <si>
    <t>NGUYỄN THỊ HỒNG BÍCH</t>
  </si>
  <si>
    <t>Đồng Nai_Long Thành</t>
  </si>
  <si>
    <t>R00135</t>
  </si>
  <si>
    <t>R00136</t>
  </si>
  <si>
    <t>HỒNG THANH</t>
  </si>
  <si>
    <t>Bà Rịa_Vũng Tàu</t>
  </si>
  <si>
    <t>R00037</t>
  </si>
  <si>
    <t>R00035</t>
  </si>
  <si>
    <t>R00036</t>
  </si>
  <si>
    <t>BẠCH MAI</t>
  </si>
  <si>
    <t>Bà Rịa</t>
  </si>
  <si>
    <t>R00099</t>
  </si>
  <si>
    <t>R00097</t>
  </si>
  <si>
    <t>R00098</t>
  </si>
  <si>
    <t>R00392</t>
  </si>
  <si>
    <t>TỐNG DUY PHƯƠNG</t>
  </si>
  <si>
    <t>THIÊN Y</t>
  </si>
  <si>
    <t>Bình Dương</t>
  </si>
  <si>
    <t>R00028</t>
  </si>
  <si>
    <t>R00032</t>
  </si>
  <si>
    <t>R00031</t>
  </si>
  <si>
    <t>R00027</t>
  </si>
  <si>
    <t>R00030</t>
  </si>
  <si>
    <t>R00029</t>
  </si>
  <si>
    <t>R00393</t>
  </si>
  <si>
    <t>NHỰT TRANG</t>
  </si>
  <si>
    <t>Tây Ninh</t>
  </si>
  <si>
    <t>R00109</t>
  </si>
  <si>
    <t>R00110</t>
  </si>
  <si>
    <t>VƯƠNG THANH NHỰT</t>
  </si>
  <si>
    <t>Tây Ninh_Gò Dầu</t>
  </si>
  <si>
    <t>R00111</t>
  </si>
  <si>
    <t>TRƯƠNG QUỐC ĐÀI</t>
  </si>
  <si>
    <t>HỒNG MỸ</t>
  </si>
  <si>
    <t>Bình Thuận_Phan Thiết</t>
  </si>
  <si>
    <t>R00112</t>
  </si>
  <si>
    <t>R00113</t>
  </si>
  <si>
    <t>R00114</t>
  </si>
  <si>
    <t>MINH HÀ</t>
  </si>
  <si>
    <t>Bình Thuận_Hàm Tân</t>
  </si>
  <si>
    <t>R00173</t>
  </si>
  <si>
    <t>VÕ KỲ NHẤT THANH</t>
  </si>
  <si>
    <t>Ninh Thuận</t>
  </si>
  <si>
    <t>R00038</t>
  </si>
  <si>
    <t>R00039</t>
  </si>
  <si>
    <t>BÌNH LUYNH</t>
  </si>
  <si>
    <t>Bình Thuận_Đức Linh</t>
  </si>
  <si>
    <t>R00391</t>
  </si>
  <si>
    <t>VĂN THANH TỊNH</t>
  </si>
  <si>
    <t>TRÍ NGUYÊN</t>
  </si>
  <si>
    <t>Lâm Đồng_Đà Lạt</t>
  </si>
  <si>
    <t>R00115</t>
  </si>
  <si>
    <t>R00116</t>
  </si>
  <si>
    <t>R00117</t>
  </si>
  <si>
    <t>PHƯỚC TRẦN THÀNH</t>
  </si>
  <si>
    <t>Lâm Đồng_Bảo Lộc</t>
  </si>
  <si>
    <t>R00120</t>
  </si>
  <si>
    <t>R00121</t>
  </si>
  <si>
    <t>HAI MƠI</t>
  </si>
  <si>
    <t>Lâm Đồng_Đức Trọng</t>
  </si>
  <si>
    <t>R00118</t>
  </si>
  <si>
    <t>R00119</t>
  </si>
  <si>
    <t>NGUYỄN QUỐC VIỆT</t>
  </si>
  <si>
    <t>VƯỢNG TÀI</t>
  </si>
  <si>
    <t>Bình Phước</t>
  </si>
  <si>
    <t>R00122</t>
  </si>
  <si>
    <t>R00123</t>
  </si>
  <si>
    <t>TÙNG HẠNH</t>
  </si>
  <si>
    <t>Daklak_Buôn Ma Thuột</t>
  </si>
  <si>
    <t>R00124</t>
  </si>
  <si>
    <t>R00126</t>
  </si>
  <si>
    <t>R00125</t>
  </si>
  <si>
    <t>NGUYỄN CÔNG HIỆP</t>
  </si>
  <si>
    <t>Daklak_Buôn Hồ</t>
  </si>
  <si>
    <t>R00127</t>
  </si>
  <si>
    <t>PHẠM THỊ MINH THU</t>
  </si>
  <si>
    <t>Đắc Nông</t>
  </si>
  <si>
    <t>R00128</t>
  </si>
  <si>
    <t>HOÀNG TÚ</t>
  </si>
  <si>
    <t>HOÀNG HUY PHÁT</t>
  </si>
  <si>
    <t>Gia Lai</t>
  </si>
  <si>
    <t>R00132</t>
  </si>
  <si>
    <t>R00131</t>
  </si>
  <si>
    <t>R00129</t>
  </si>
  <si>
    <t>R00130</t>
  </si>
  <si>
    <t>LÊ XUÂN SƠN</t>
  </si>
  <si>
    <t>Kontum</t>
  </si>
  <si>
    <t>R00134</t>
  </si>
  <si>
    <t>R00133</t>
  </si>
  <si>
    <t>LÊ MẠNH TRƯỜNG</t>
  </si>
  <si>
    <t>GIA PHÁT</t>
  </si>
  <si>
    <t>R00416</t>
  </si>
  <si>
    <t>R00417</t>
  </si>
  <si>
    <t>NGUYỄN VĂN SƠN</t>
  </si>
  <si>
    <t>PHÚC THỊNH</t>
  </si>
  <si>
    <t>R00419</t>
  </si>
  <si>
    <t>CAO BẢO NGỌC</t>
  </si>
  <si>
    <t>NGUYỄN THỊ THÙY TRANG</t>
  </si>
  <si>
    <t>TRẦN ĐẮC HUY CƯỜNG</t>
  </si>
  <si>
    <t>DƯƠNG THỊ HỒNG HẠNH</t>
  </si>
  <si>
    <t>NGUYỄN PHƯƠNG LINH</t>
  </si>
  <si>
    <t>NEW SS 3</t>
  </si>
  <si>
    <t>NEW SS 4</t>
  </si>
  <si>
    <t>VÕ DUY LỘC</t>
  </si>
  <si>
    <t>LƯU HOÀNG HẢI ÂU</t>
  </si>
  <si>
    <t>LƯƠNG THỊ VINH</t>
  </si>
  <si>
    <t>LƯƠNG LÊ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</si>
</sst>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0_);\(0\)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63"/>
    </font>
    <font>
      <b/>
      <sz val="11"/>
      <name val="Calibri"/>
      <family val="2"/>
    </font>
    <font>
      <b/>
      <sz val="11"/>
      <color rgb="FFFF0000"/>
      <name val="Calibri"/>
      <family val="2"/>
      <charset val="163"/>
    </font>
    <font>
      <sz val="11"/>
      <name val="Calibri"/>
      <family val="2"/>
      <charset val="163"/>
    </font>
    <font>
      <b/>
      <sz val="11"/>
      <name val="Calibri"/>
      <family val="2"/>
      <charset val="163"/>
      <scheme val="minor"/>
    </font>
    <font>
      <b/>
      <sz val="11"/>
      <color rgb="FF002060"/>
      <name val="Calibri"/>
      <family val="2"/>
      <charset val="163"/>
    </font>
    <font>
      <b/>
      <sz val="14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63"/>
    </font>
    <font>
      <sz val="11"/>
      <color theme="1"/>
      <name val="Calibri"/>
      <family val="2"/>
      <charset val="163"/>
    </font>
    <font>
      <sz val="11"/>
      <name val="Calibri"/>
      <family val="2"/>
    </font>
    <font>
      <b/>
      <sz val="11"/>
      <color theme="1"/>
      <name val="Calibri"/>
      <family val="2"/>
      <charset val="163"/>
      <scheme val="minor"/>
    </font>
    <font>
      <b/>
      <sz val="14"/>
      <color theme="0"/>
      <name val="Calibri"/>
      <family val="2"/>
      <charset val="163"/>
      <scheme val="minor"/>
    </font>
    <font>
      <sz val="11"/>
      <color theme="0" tint="-0.499984740745262"/>
      <name val="Calibri"/>
      <family val="2"/>
    </font>
    <font>
      <sz val="11"/>
      <color theme="0" tint="-0.499984740745262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1"/>
      <color theme="0" tint="-0.499984740745262"/>
      <name val="Calibri"/>
      <family val="2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70C0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</font>
    <font>
      <b/>
      <sz val="9"/>
      <name val="Calibri"/>
      <family val="2"/>
      <charset val="163"/>
      <scheme val="minor"/>
    </font>
    <font>
      <sz val="10"/>
      <color rgb="FF0070C0"/>
      <name val="Calibri"/>
      <family val="2"/>
    </font>
    <font>
      <sz val="9"/>
      <color rgb="FF0070C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sz val="10"/>
      <color theme="0" tint="-0.499984740745262"/>
      <name val="Calibri"/>
      <family val="2"/>
      <scheme val="minor"/>
    </font>
    <font>
      <b/>
      <sz val="9"/>
      <color rgb="FF002060"/>
      <name val="Calibri"/>
      <family val="2"/>
    </font>
    <font>
      <b/>
      <sz val="11"/>
      <color rgb="FF002060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64"/>
      </left>
      <right style="double">
        <color theme="0" tint="-0.499984740745262"/>
      </right>
      <top/>
      <bottom style="hair">
        <color indexed="64"/>
      </bottom>
      <diagonal/>
    </border>
    <border>
      <left style="hair">
        <color indexed="64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auto="1"/>
      </bottom>
      <diagonal/>
    </border>
    <border>
      <left style="hair">
        <color theme="0" tint="-0.499984740745262"/>
      </left>
      <right style="double">
        <color theme="0" tint="-0.499984740745262"/>
      </right>
      <top style="hair">
        <color theme="0" tint="-0.499984740745262"/>
      </top>
      <bottom style="double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theme="0" tint="-0.499984740745262"/>
      </right>
      <top style="hair">
        <color indexed="64"/>
      </top>
      <bottom style="hair">
        <color indexed="64"/>
      </bottom>
      <diagonal/>
    </border>
    <border>
      <left style="medium">
        <color theme="0" tint="-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theme="0" tint="-0.499984740745262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theme="0" tint="-0.499984740745262"/>
      </right>
      <top style="hair">
        <color indexed="64"/>
      </top>
      <bottom/>
      <diagonal/>
    </border>
    <border>
      <left style="hair">
        <color indexed="64"/>
      </left>
      <right style="medium">
        <color theme="0" tint="-0.499984740745262"/>
      </right>
      <top/>
      <bottom/>
      <diagonal/>
    </border>
    <border>
      <left/>
      <right/>
      <top style="hair">
        <color indexed="64"/>
      </top>
      <bottom/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hair">
        <color indexed="64"/>
      </right>
      <top/>
      <bottom style="hair">
        <color indexed="64"/>
      </bottom>
      <diagonal/>
    </border>
    <border>
      <left style="double">
        <color theme="0" tint="-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hair">
        <color indexed="64"/>
      </bottom>
      <diagonal/>
    </border>
    <border>
      <left/>
      <right/>
      <top style="medium">
        <color theme="0" tint="-0.499984740745262"/>
      </top>
      <bottom style="hair">
        <color indexed="64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hair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hair">
        <color indexed="64"/>
      </top>
      <bottom style="hair">
        <color indexed="64"/>
      </bottom>
      <diagonal/>
    </border>
    <border>
      <left style="medium">
        <color theme="0" tint="-0.499984740745262"/>
      </left>
      <right style="hair">
        <color indexed="64"/>
      </right>
      <top style="hair">
        <color indexed="64"/>
      </top>
      <bottom style="medium">
        <color theme="0" tint="-0.499984740745262"/>
      </bottom>
      <diagonal/>
    </border>
    <border>
      <left/>
      <right/>
      <top style="hair">
        <color indexed="64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theme="0" tint="-0.499984740745262"/>
      </bottom>
      <diagonal/>
    </border>
    <border>
      <left style="hair">
        <color indexed="64"/>
      </left>
      <right style="medium">
        <color theme="0" tint="-0.499984740745262"/>
      </right>
      <top style="hair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/>
      <diagonal/>
    </border>
    <border>
      <left style="hair">
        <color theme="0" tint="-0.499984740745262"/>
      </left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hair">
        <color theme="0" tint="-0.499984740745262"/>
      </bottom>
      <diagonal/>
    </border>
    <border>
      <left/>
      <right/>
      <top style="medium">
        <color theme="0" tint="-0.499984740745262"/>
      </top>
      <bottom style="hair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 style="medium">
        <color theme="0" tint="-0.499984740745262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theme="0" tint="-0.499984740745262"/>
      </left>
      <right style="hair">
        <color indexed="64"/>
      </right>
      <top style="hair">
        <color indexed="64"/>
      </top>
      <bottom/>
      <diagonal/>
    </border>
    <border>
      <left style="medium">
        <color theme="0" tint="-0.499984740745262"/>
      </left>
      <right style="hair">
        <color indexed="64"/>
      </right>
      <top/>
      <bottom/>
      <diagonal/>
    </border>
    <border>
      <left style="medium">
        <color theme="0" tint="-0.499984740745262"/>
      </left>
      <right style="hair">
        <color indexed="64"/>
      </right>
      <top style="hair">
        <color indexed="64"/>
      </top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theme="0" tint="-0.499984740745262"/>
      </right>
      <top style="hair">
        <color indexed="64"/>
      </top>
      <bottom style="hair">
        <color theme="0" tint="-0.499984740745262"/>
      </bottom>
      <diagonal/>
    </border>
  </borders>
  <cellStyleXfs count="4">
    <xf numFmtId="0" fontId="0" fillId="0" borderId="0"/>
    <xf numFmtId="0" fontId="2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9">
    <xf numFmtId="0" fontId="0" fillId="0" borderId="0" xfId="0"/>
    <xf numFmtId="9" fontId="1" fillId="0" borderId="1" xfId="2" applyFont="1" applyFill="1" applyBorder="1"/>
    <xf numFmtId="0" fontId="0" fillId="0" borderId="0" xfId="0" applyAlignment="1">
      <alignment horizontal="center"/>
    </xf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41" fontId="8" fillId="0" borderId="1" xfId="0" applyNumberFormat="1" applyFont="1" applyBorder="1" applyAlignment="1">
      <alignment horizontal="center"/>
    </xf>
    <xf numFmtId="164" fontId="9" fillId="4" borderId="2" xfId="3" applyNumberFormat="1" applyFont="1" applyFill="1" applyBorder="1" applyAlignment="1">
      <alignment horizontal="center"/>
    </xf>
    <xf numFmtId="164" fontId="9" fillId="5" borderId="2" xfId="3" applyNumberFormat="1" applyFont="1" applyFill="1" applyBorder="1" applyAlignment="1">
      <alignment horizontal="center"/>
    </xf>
    <xf numFmtId="164" fontId="9" fillId="3" borderId="2" xfId="3" applyNumberFormat="1" applyFont="1" applyFill="1" applyBorder="1" applyAlignment="1">
      <alignment horizontal="center"/>
    </xf>
    <xf numFmtId="165" fontId="9" fillId="4" borderId="2" xfId="3" applyNumberFormat="1" applyFont="1" applyFill="1" applyBorder="1" applyAlignment="1">
      <alignment horizontal="center"/>
    </xf>
    <xf numFmtId="165" fontId="9" fillId="3" borderId="2" xfId="3" applyNumberFormat="1" applyFont="1" applyFill="1" applyBorder="1" applyAlignment="1">
      <alignment horizontal="center"/>
    </xf>
    <xf numFmtId="9" fontId="9" fillId="4" borderId="2" xfId="2" applyFont="1" applyFill="1" applyBorder="1" applyAlignment="1">
      <alignment horizontal="center"/>
    </xf>
    <xf numFmtId="9" fontId="9" fillId="3" borderId="2" xfId="2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vertical="center"/>
    </xf>
    <xf numFmtId="41" fontId="5" fillId="0" borderId="4" xfId="0" applyNumberFormat="1" applyFont="1" applyBorder="1" applyAlignment="1">
      <alignment horizontal="center"/>
    </xf>
    <xf numFmtId="164" fontId="9" fillId="0" borderId="0" xfId="3" applyNumberFormat="1" applyFont="1" applyFill="1" applyBorder="1" applyAlignment="1"/>
    <xf numFmtId="41" fontId="5" fillId="0" borderId="0" xfId="0" applyNumberFormat="1" applyFont="1" applyAlignment="1">
      <alignment vertical="center" wrapText="1"/>
    </xf>
    <xf numFmtId="164" fontId="9" fillId="7" borderId="2" xfId="3" applyNumberFormat="1" applyFont="1" applyFill="1" applyBorder="1" applyAlignment="1">
      <alignment horizontal="center"/>
    </xf>
    <xf numFmtId="164" fontId="9" fillId="6" borderId="2" xfId="3" applyNumberFormat="1" applyFont="1" applyFill="1" applyBorder="1" applyAlignment="1">
      <alignment horizontal="center"/>
    </xf>
    <xf numFmtId="9" fontId="9" fillId="7" borderId="2" xfId="2" applyFont="1" applyFill="1" applyBorder="1" applyAlignment="1">
      <alignment horizontal="center"/>
    </xf>
    <xf numFmtId="9" fontId="9" fillId="6" borderId="2" xfId="2" applyFont="1" applyFill="1" applyBorder="1" applyAlignment="1">
      <alignment horizontal="center"/>
    </xf>
    <xf numFmtId="165" fontId="9" fillId="5" borderId="2" xfId="3" applyNumberFormat="1" applyFont="1" applyFill="1" applyBorder="1" applyAlignment="1">
      <alignment horizontal="center"/>
    </xf>
    <xf numFmtId="41" fontId="5" fillId="0" borderId="1" xfId="0" applyNumberFormat="1" applyFont="1" applyBorder="1" applyAlignment="1">
      <alignment horizontal="center"/>
    </xf>
    <xf numFmtId="165" fontId="9" fillId="9" borderId="2" xfId="3" applyNumberFormat="1" applyFont="1" applyFill="1" applyBorder="1" applyAlignment="1">
      <alignment horizontal="center"/>
    </xf>
    <xf numFmtId="41" fontId="5" fillId="9" borderId="1" xfId="0" applyNumberFormat="1" applyFont="1" applyFill="1" applyBorder="1" applyAlignment="1">
      <alignment horizontal="center"/>
    </xf>
    <xf numFmtId="164" fontId="9" fillId="9" borderId="2" xfId="3" applyNumberFormat="1" applyFont="1" applyFill="1" applyBorder="1" applyAlignment="1">
      <alignment horizontal="center"/>
    </xf>
    <xf numFmtId="0" fontId="0" fillId="9" borderId="0" xfId="0" applyFill="1"/>
    <xf numFmtId="0" fontId="5" fillId="9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 wrapText="1"/>
    </xf>
    <xf numFmtId="165" fontId="9" fillId="4" borderId="9" xfId="3" applyNumberFormat="1" applyFont="1" applyFill="1" applyBorder="1" applyAlignment="1">
      <alignment horizontal="center"/>
    </xf>
    <xf numFmtId="165" fontId="9" fillId="3" borderId="9" xfId="3" applyNumberFormat="1" applyFont="1" applyFill="1" applyBorder="1" applyAlignment="1">
      <alignment horizontal="center"/>
    </xf>
    <xf numFmtId="165" fontId="9" fillId="7" borderId="9" xfId="3" applyNumberFormat="1" applyFont="1" applyFill="1" applyBorder="1" applyAlignment="1">
      <alignment horizontal="center"/>
    </xf>
    <xf numFmtId="165" fontId="9" fillId="6" borderId="9" xfId="3" applyNumberFormat="1" applyFont="1" applyFill="1" applyBorder="1" applyAlignment="1">
      <alignment horizontal="center"/>
    </xf>
    <xf numFmtId="9" fontId="9" fillId="5" borderId="2" xfId="2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9" fontId="1" fillId="9" borderId="1" xfId="2" applyFont="1" applyFill="1" applyBorder="1"/>
    <xf numFmtId="9" fontId="9" fillId="9" borderId="2" xfId="2" applyFont="1" applyFill="1" applyBorder="1" applyAlignment="1">
      <alignment horizontal="center"/>
    </xf>
    <xf numFmtId="41" fontId="5" fillId="0" borderId="6" xfId="0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166" fontId="9" fillId="2" borderId="6" xfId="3" applyNumberFormat="1" applyFont="1" applyFill="1" applyBorder="1" applyAlignment="1">
      <alignment horizontal="center" wrapText="1"/>
    </xf>
    <xf numFmtId="41" fontId="5" fillId="0" borderId="5" xfId="0" applyNumberFormat="1" applyFont="1" applyBorder="1" applyAlignment="1">
      <alignment horizontal="center"/>
    </xf>
    <xf numFmtId="164" fontId="9" fillId="2" borderId="12" xfId="3" applyNumberFormat="1" applyFont="1" applyFill="1" applyBorder="1" applyAlignment="1">
      <alignment horizontal="center"/>
    </xf>
    <xf numFmtId="164" fontId="9" fillId="3" borderId="12" xfId="3" applyNumberFormat="1" applyFont="1" applyFill="1" applyBorder="1" applyAlignment="1">
      <alignment horizontal="center"/>
    </xf>
    <xf numFmtId="9" fontId="5" fillId="0" borderId="6" xfId="2" applyFont="1" applyBorder="1" applyAlignment="1">
      <alignment horizontal="center"/>
    </xf>
    <xf numFmtId="9" fontId="9" fillId="2" borderId="12" xfId="2" applyFont="1" applyFill="1" applyBorder="1" applyAlignment="1">
      <alignment horizontal="center"/>
    </xf>
    <xf numFmtId="164" fontId="0" fillId="0" borderId="0" xfId="0" applyNumberFormat="1"/>
    <xf numFmtId="41" fontId="8" fillId="0" borderId="4" xfId="0" applyNumberFormat="1" applyFont="1" applyBorder="1" applyAlignment="1">
      <alignment horizontal="center"/>
    </xf>
    <xf numFmtId="41" fontId="8" fillId="0" borderId="11" xfId="0" applyNumberFormat="1" applyFont="1" applyBorder="1" applyAlignment="1">
      <alignment horizontal="center"/>
    </xf>
    <xf numFmtId="41" fontId="8" fillId="0" borderId="10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166" fontId="9" fillId="3" borderId="6" xfId="3" applyNumberFormat="1" applyFont="1" applyFill="1" applyBorder="1" applyAlignment="1">
      <alignment horizontal="center" wrapText="1"/>
    </xf>
    <xf numFmtId="0" fontId="0" fillId="0" borderId="0" xfId="0" quotePrefix="1" applyAlignment="1">
      <alignment wrapText="1"/>
    </xf>
    <xf numFmtId="0" fontId="0" fillId="0" borderId="0" xfId="0" applyAlignment="1">
      <alignment vertical="center" wrapText="1"/>
    </xf>
    <xf numFmtId="41" fontId="8" fillId="0" borderId="17" xfId="0" applyNumberFormat="1" applyFont="1" applyBorder="1" applyAlignment="1">
      <alignment horizontal="center"/>
    </xf>
    <xf numFmtId="9" fontId="1" fillId="0" borderId="17" xfId="2" applyFont="1" applyFill="1" applyBorder="1"/>
    <xf numFmtId="41" fontId="8" fillId="0" borderId="18" xfId="0" applyNumberFormat="1" applyFont="1" applyBorder="1" applyAlignment="1">
      <alignment horizontal="center"/>
    </xf>
    <xf numFmtId="165" fontId="9" fillId="0" borderId="0" xfId="3" applyNumberFormat="1" applyFont="1" applyFill="1" applyBorder="1" applyAlignment="1">
      <alignment vertical="center"/>
    </xf>
    <xf numFmtId="0" fontId="9" fillId="0" borderId="0" xfId="0" applyFont="1"/>
    <xf numFmtId="0" fontId="0" fillId="0" borderId="0" xfId="0" applyAlignment="1">
      <alignment horizontal="right"/>
    </xf>
    <xf numFmtId="0" fontId="11" fillId="0" borderId="0" xfId="0" applyFont="1"/>
    <xf numFmtId="41" fontId="6" fillId="11" borderId="17" xfId="0" applyNumberFormat="1" applyFont="1" applyFill="1" applyBorder="1" applyAlignment="1">
      <alignment horizontal="center"/>
    </xf>
    <xf numFmtId="41" fontId="6" fillId="11" borderId="18" xfId="0" applyNumberFormat="1" applyFont="1" applyFill="1" applyBorder="1" applyAlignment="1">
      <alignment horizontal="center"/>
    </xf>
    <xf numFmtId="41" fontId="6" fillId="11" borderId="23" xfId="0" applyNumberFormat="1" applyFont="1" applyFill="1" applyBorder="1" applyAlignment="1">
      <alignment horizontal="center"/>
    </xf>
    <xf numFmtId="9" fontId="0" fillId="0" borderId="0" xfId="2" applyFont="1"/>
    <xf numFmtId="41" fontId="6" fillId="11" borderId="26" xfId="0" applyNumberFormat="1" applyFont="1" applyFill="1" applyBorder="1" applyAlignment="1">
      <alignment horizontal="center"/>
    </xf>
    <xf numFmtId="41" fontId="8" fillId="0" borderId="23" xfId="0" applyNumberFormat="1" applyFont="1" applyBorder="1" applyAlignment="1">
      <alignment horizontal="center"/>
    </xf>
    <xf numFmtId="41" fontId="8" fillId="0" borderId="25" xfId="0" applyNumberFormat="1" applyFont="1" applyBorder="1" applyAlignment="1">
      <alignment horizontal="center"/>
    </xf>
    <xf numFmtId="41" fontId="6" fillId="11" borderId="25" xfId="0" applyNumberFormat="1" applyFont="1" applyFill="1" applyBorder="1" applyAlignment="1">
      <alignment horizontal="center"/>
    </xf>
    <xf numFmtId="41" fontId="5" fillId="0" borderId="23" xfId="0" applyNumberFormat="1" applyFont="1" applyBorder="1" applyAlignment="1">
      <alignment horizontal="center"/>
    </xf>
    <xf numFmtId="41" fontId="6" fillId="11" borderId="27" xfId="0" applyNumberFormat="1" applyFont="1" applyFill="1" applyBorder="1" applyAlignment="1">
      <alignment horizontal="center"/>
    </xf>
    <xf numFmtId="0" fontId="0" fillId="8" borderId="0" xfId="0" applyFill="1"/>
    <xf numFmtId="0" fontId="18" fillId="0" borderId="22" xfId="0" applyFont="1" applyBorder="1" applyProtection="1">
      <protection locked="0"/>
    </xf>
    <xf numFmtId="0" fontId="18" fillId="0" borderId="22" xfId="0" applyFont="1" applyBorder="1"/>
    <xf numFmtId="0" fontId="18" fillId="0" borderId="17" xfId="0" applyFont="1" applyBorder="1" applyProtection="1">
      <protection locked="0"/>
    </xf>
    <xf numFmtId="0" fontId="18" fillId="0" borderId="17" xfId="0" applyFont="1" applyBorder="1"/>
    <xf numFmtId="0" fontId="19" fillId="0" borderId="17" xfId="0" applyFont="1" applyBorder="1" applyProtection="1">
      <protection locked="0"/>
    </xf>
    <xf numFmtId="0" fontId="19" fillId="0" borderId="17" xfId="0" applyFont="1" applyBorder="1"/>
    <xf numFmtId="0" fontId="19" fillId="0" borderId="17" xfId="0" applyFont="1" applyBorder="1" applyAlignment="1" applyProtection="1">
      <alignment vertical="center"/>
      <protection locked="0"/>
    </xf>
    <xf numFmtId="0" fontId="18" fillId="0" borderId="17" xfId="0" applyFont="1" applyBorder="1" applyAlignment="1" applyProtection="1">
      <alignment vertical="center"/>
      <protection locked="0"/>
    </xf>
    <xf numFmtId="0" fontId="8" fillId="0" borderId="17" xfId="0" applyFont="1" applyBorder="1" applyProtection="1">
      <protection locked="0"/>
    </xf>
    <xf numFmtId="0" fontId="8" fillId="0" borderId="17" xfId="0" applyFont="1" applyBorder="1"/>
    <xf numFmtId="0" fontId="18" fillId="0" borderId="30" xfId="0" applyFont="1" applyBorder="1"/>
    <xf numFmtId="0" fontId="18" fillId="0" borderId="31" xfId="0" applyFont="1" applyBorder="1"/>
    <xf numFmtId="0" fontId="19" fillId="0" borderId="31" xfId="0" applyFont="1" applyBorder="1"/>
    <xf numFmtId="0" fontId="19" fillId="0" borderId="31" xfId="0" applyFont="1" applyBorder="1" applyAlignment="1" applyProtection="1">
      <alignment vertical="center"/>
      <protection locked="0"/>
    </xf>
    <xf numFmtId="0" fontId="18" fillId="0" borderId="31" xfId="0" applyFont="1" applyBorder="1" applyAlignment="1" applyProtection="1">
      <alignment vertical="center"/>
      <protection locked="0"/>
    </xf>
    <xf numFmtId="0" fontId="8" fillId="0" borderId="31" xfId="0" applyFont="1" applyBorder="1" applyProtection="1">
      <protection locked="0"/>
    </xf>
    <xf numFmtId="0" fontId="19" fillId="0" borderId="31" xfId="0" applyFont="1" applyBorder="1" applyProtection="1">
      <protection locked="0"/>
    </xf>
    <xf numFmtId="0" fontId="8" fillId="0" borderId="31" xfId="0" applyFont="1" applyBorder="1"/>
    <xf numFmtId="0" fontId="16" fillId="0" borderId="0" xfId="0" applyFont="1"/>
    <xf numFmtId="0" fontId="16" fillId="0" borderId="17" xfId="0" applyFont="1" applyBorder="1"/>
    <xf numFmtId="41" fontId="19" fillId="0" borderId="17" xfId="0" applyNumberFormat="1" applyFont="1" applyBorder="1" applyAlignment="1">
      <alignment horizontal="center"/>
    </xf>
    <xf numFmtId="0" fontId="6" fillId="2" borderId="33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/>
    </xf>
    <xf numFmtId="0" fontId="10" fillId="2" borderId="34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6" fillId="0" borderId="31" xfId="0" applyFont="1" applyBorder="1" applyAlignment="1">
      <alignment horizontal="center"/>
    </xf>
    <xf numFmtId="165" fontId="9" fillId="4" borderId="1" xfId="3" applyNumberFormat="1" applyFont="1" applyFill="1" applyBorder="1" applyAlignment="1">
      <alignment horizontal="center" wrapText="1"/>
    </xf>
    <xf numFmtId="165" fontId="9" fillId="3" borderId="1" xfId="3" applyNumberFormat="1" applyFont="1" applyFill="1" applyBorder="1" applyAlignment="1">
      <alignment horizontal="center" wrapText="1"/>
    </xf>
    <xf numFmtId="165" fontId="9" fillId="7" borderId="1" xfId="3" applyNumberFormat="1" applyFont="1" applyFill="1" applyBorder="1" applyAlignment="1">
      <alignment horizontal="center" wrapText="1"/>
    </xf>
    <xf numFmtId="165" fontId="9" fillId="6" borderId="1" xfId="3" applyNumberFormat="1" applyFont="1" applyFill="1" applyBorder="1" applyAlignment="1">
      <alignment horizontal="center" wrapText="1"/>
    </xf>
    <xf numFmtId="165" fontId="9" fillId="2" borderId="1" xfId="3" applyNumberFormat="1" applyFont="1" applyFill="1" applyBorder="1" applyAlignment="1">
      <alignment horizontal="center" wrapText="1"/>
    </xf>
    <xf numFmtId="41" fontId="0" fillId="0" borderId="1" xfId="0" applyNumberFormat="1" applyBorder="1" applyAlignment="1">
      <alignment horizontal="center"/>
    </xf>
    <xf numFmtId="41" fontId="20" fillId="0" borderId="1" xfId="0" applyNumberFormat="1" applyFont="1" applyBorder="1" applyAlignment="1">
      <alignment horizontal="center"/>
    </xf>
    <xf numFmtId="0" fontId="0" fillId="0" borderId="0" xfId="0" quotePrefix="1"/>
    <xf numFmtId="41" fontId="20" fillId="0" borderId="0" xfId="2" applyNumberFormat="1" applyFont="1" applyFill="1" applyAlignment="1"/>
    <xf numFmtId="9" fontId="0" fillId="0" borderId="1" xfId="2" applyFont="1" applyBorder="1" applyAlignment="1">
      <alignment horizontal="center"/>
    </xf>
    <xf numFmtId="0" fontId="17" fillId="2" borderId="28" xfId="0" applyFont="1" applyFill="1" applyBorder="1" applyAlignment="1" applyProtection="1">
      <alignment horizontal="center" vertical="center" wrapText="1"/>
      <protection locked="0"/>
    </xf>
    <xf numFmtId="0" fontId="17" fillId="2" borderId="29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/>
    <xf numFmtId="0" fontId="24" fillId="0" borderId="0" xfId="0" applyFont="1"/>
    <xf numFmtId="41" fontId="22" fillId="0" borderId="26" xfId="0" applyNumberFormat="1" applyFont="1" applyBorder="1" applyAlignment="1">
      <alignment horizontal="center"/>
    </xf>
    <xf numFmtId="41" fontId="25" fillId="0" borderId="27" xfId="0" applyNumberFormat="1" applyFont="1" applyBorder="1" applyAlignment="1">
      <alignment horizontal="center"/>
    </xf>
    <xf numFmtId="41" fontId="8" fillId="0" borderId="36" xfId="0" applyNumberFormat="1" applyFont="1" applyBorder="1" applyAlignment="1">
      <alignment horizontal="center"/>
    </xf>
    <xf numFmtId="41" fontId="8" fillId="0" borderId="37" xfId="0" applyNumberFormat="1" applyFont="1" applyBorder="1" applyAlignment="1">
      <alignment horizontal="center"/>
    </xf>
    <xf numFmtId="41" fontId="8" fillId="0" borderId="44" xfId="0" applyNumberFormat="1" applyFont="1" applyBorder="1" applyAlignment="1">
      <alignment horizontal="center"/>
    </xf>
    <xf numFmtId="41" fontId="8" fillId="0" borderId="45" xfId="0" applyNumberFormat="1" applyFont="1" applyBorder="1" applyAlignment="1">
      <alignment horizontal="center"/>
    </xf>
    <xf numFmtId="41" fontId="8" fillId="0" borderId="41" xfId="0" applyNumberFormat="1" applyFont="1" applyBorder="1" applyAlignment="1">
      <alignment horizontal="center"/>
    </xf>
    <xf numFmtId="41" fontId="8" fillId="0" borderId="47" xfId="0" applyNumberFormat="1" applyFont="1" applyBorder="1" applyAlignment="1">
      <alignment horizontal="center"/>
    </xf>
    <xf numFmtId="165" fontId="12" fillId="10" borderId="24" xfId="3" applyNumberFormat="1" applyFont="1" applyFill="1" applyBorder="1" applyAlignment="1">
      <alignment horizontal="center" vertical="center" wrapText="1"/>
    </xf>
    <xf numFmtId="165" fontId="12" fillId="10" borderId="17" xfId="3" applyNumberFormat="1" applyFont="1" applyFill="1" applyBorder="1" applyAlignment="1">
      <alignment horizontal="center" vertical="center" wrapText="1"/>
    </xf>
    <xf numFmtId="164" fontId="12" fillId="10" borderId="21" xfId="3" applyNumberFormat="1" applyFont="1" applyFill="1" applyBorder="1" applyAlignment="1"/>
    <xf numFmtId="164" fontId="12" fillId="10" borderId="19" xfId="3" applyNumberFormat="1" applyFont="1" applyFill="1" applyBorder="1" applyAlignment="1"/>
    <xf numFmtId="165" fontId="12" fillId="10" borderId="17" xfId="3" applyNumberFormat="1" applyFont="1" applyFill="1" applyBorder="1" applyAlignment="1">
      <alignment horizontal="center" vertical="center"/>
    </xf>
    <xf numFmtId="164" fontId="12" fillId="13" borderId="19" xfId="3" applyNumberFormat="1" applyFont="1" applyFill="1" applyBorder="1" applyAlignment="1"/>
    <xf numFmtId="165" fontId="12" fillId="13" borderId="17" xfId="3" applyNumberFormat="1" applyFont="1" applyFill="1" applyBorder="1" applyAlignment="1">
      <alignment horizontal="center" vertical="center" wrapText="1"/>
    </xf>
    <xf numFmtId="166" fontId="12" fillId="13" borderId="23" xfId="3" applyNumberFormat="1" applyFont="1" applyFill="1" applyBorder="1" applyAlignment="1">
      <alignment horizontal="center" vertical="center" wrapText="1"/>
    </xf>
    <xf numFmtId="165" fontId="12" fillId="16" borderId="17" xfId="3" applyNumberFormat="1" applyFont="1" applyFill="1" applyBorder="1" applyAlignment="1">
      <alignment horizontal="center" vertical="center" wrapText="1"/>
    </xf>
    <xf numFmtId="164" fontId="12" fillId="16" borderId="19" xfId="3" applyNumberFormat="1" applyFont="1" applyFill="1" applyBorder="1" applyAlignment="1"/>
    <xf numFmtId="165" fontId="12" fillId="16" borderId="24" xfId="3" applyNumberFormat="1" applyFont="1" applyFill="1" applyBorder="1" applyAlignment="1">
      <alignment horizontal="center" vertical="center" wrapText="1"/>
    </xf>
    <xf numFmtId="166" fontId="12" fillId="13" borderId="20" xfId="3" applyNumberFormat="1" applyFont="1" applyFill="1" applyBorder="1" applyAlignment="1">
      <alignment horizontal="center" vertical="center" wrapText="1"/>
    </xf>
    <xf numFmtId="9" fontId="23" fillId="0" borderId="0" xfId="2" applyFont="1" applyFill="1" applyAlignment="1"/>
    <xf numFmtId="0" fontId="17" fillId="2" borderId="48" xfId="0" applyFont="1" applyFill="1" applyBorder="1" applyAlignment="1" applyProtection="1">
      <alignment horizontal="center" vertical="center" wrapText="1"/>
      <protection locked="0"/>
    </xf>
    <xf numFmtId="0" fontId="18" fillId="0" borderId="49" xfId="0" applyFont="1" applyBorder="1" applyProtection="1">
      <protection locked="0"/>
    </xf>
    <xf numFmtId="0" fontId="18" fillId="0" borderId="50" xfId="0" applyFont="1" applyBorder="1" applyProtection="1">
      <protection locked="0"/>
    </xf>
    <xf numFmtId="0" fontId="19" fillId="0" borderId="50" xfId="0" applyFont="1" applyBorder="1" applyProtection="1">
      <protection locked="0"/>
    </xf>
    <xf numFmtId="0" fontId="8" fillId="0" borderId="50" xfId="0" applyFont="1" applyBorder="1" applyProtection="1">
      <protection locked="0"/>
    </xf>
    <xf numFmtId="0" fontId="16" fillId="0" borderId="50" xfId="0" applyFont="1" applyBorder="1"/>
    <xf numFmtId="0" fontId="27" fillId="0" borderId="0" xfId="0" applyFont="1"/>
    <xf numFmtId="17" fontId="27" fillId="0" borderId="0" xfId="0" applyNumberFormat="1" applyFont="1"/>
    <xf numFmtId="0" fontId="29" fillId="0" borderId="0" xfId="0" applyFont="1"/>
    <xf numFmtId="0" fontId="19" fillId="0" borderId="51" xfId="0" applyFont="1" applyBorder="1" applyAlignment="1">
      <alignment horizontal="left"/>
    </xf>
    <xf numFmtId="0" fontId="28" fillId="0" borderId="51" xfId="0" applyFont="1" applyBorder="1" applyAlignment="1">
      <alignment horizontal="left"/>
    </xf>
    <xf numFmtId="9" fontId="32" fillId="0" borderId="41" xfId="2" applyFont="1" applyBorder="1" applyAlignment="1"/>
    <xf numFmtId="9" fontId="32" fillId="0" borderId="17" xfId="2" applyFont="1" applyBorder="1" applyAlignment="1"/>
    <xf numFmtId="165" fontId="31" fillId="14" borderId="53" xfId="3" applyNumberFormat="1" applyFont="1" applyFill="1" applyBorder="1" applyAlignment="1">
      <alignment horizontal="center" vertical="center" wrapText="1"/>
    </xf>
    <xf numFmtId="165" fontId="31" fillId="14" borderId="54" xfId="3" applyNumberFormat="1" applyFont="1" applyFill="1" applyBorder="1" applyAlignment="1">
      <alignment horizontal="center" vertical="center" wrapText="1"/>
    </xf>
    <xf numFmtId="165" fontId="9" fillId="14" borderId="53" xfId="3" applyNumberFormat="1" applyFont="1" applyFill="1" applyBorder="1" applyAlignment="1">
      <alignment horizontal="left" vertical="center"/>
    </xf>
    <xf numFmtId="0" fontId="10" fillId="0" borderId="61" xfId="0" applyFont="1" applyBorder="1" applyAlignment="1">
      <alignment horizontal="center"/>
    </xf>
    <xf numFmtId="0" fontId="19" fillId="0" borderId="60" xfId="0" applyFont="1" applyBorder="1" applyAlignment="1">
      <alignment horizontal="left"/>
    </xf>
    <xf numFmtId="0" fontId="25" fillId="0" borderId="60" xfId="0" applyFont="1" applyBorder="1" applyAlignment="1">
      <alignment horizontal="left"/>
    </xf>
    <xf numFmtId="0" fontId="25" fillId="0" borderId="61" xfId="0" applyFont="1" applyBorder="1" applyAlignment="1">
      <alignment horizontal="center"/>
    </xf>
    <xf numFmtId="0" fontId="5" fillId="2" borderId="68" xfId="0" applyFont="1" applyFill="1" applyBorder="1" applyAlignment="1">
      <alignment horizontal="center" vertical="center" wrapText="1"/>
    </xf>
    <xf numFmtId="0" fontId="5" fillId="2" borderId="66" xfId="0" applyFont="1" applyFill="1" applyBorder="1" applyAlignment="1">
      <alignment horizontal="center" vertical="center" wrapText="1"/>
    </xf>
    <xf numFmtId="0" fontId="5" fillId="2" borderId="67" xfId="0" applyFont="1" applyFill="1" applyBorder="1" applyAlignment="1">
      <alignment horizontal="center" vertical="center" wrapText="1"/>
    </xf>
    <xf numFmtId="0" fontId="5" fillId="2" borderId="69" xfId="0" applyFont="1" applyFill="1" applyBorder="1" applyAlignment="1">
      <alignment horizontal="center" vertical="center" wrapText="1"/>
    </xf>
    <xf numFmtId="9" fontId="1" fillId="0" borderId="43" xfId="2" applyFont="1" applyFill="1" applyBorder="1"/>
    <xf numFmtId="9" fontId="1" fillId="0" borderId="44" xfId="2" applyFont="1" applyFill="1" applyBorder="1"/>
    <xf numFmtId="9" fontId="32" fillId="0" borderId="43" xfId="2" applyFont="1" applyBorder="1" applyAlignment="1"/>
    <xf numFmtId="9" fontId="32" fillId="0" borderId="44" xfId="2" applyFont="1" applyBorder="1" applyAlignment="1"/>
    <xf numFmtId="9" fontId="32" fillId="0" borderId="56" xfId="2" applyFont="1" applyBorder="1" applyAlignment="1"/>
    <xf numFmtId="9" fontId="32" fillId="0" borderId="57" xfId="2" applyFont="1" applyBorder="1" applyAlignment="1"/>
    <xf numFmtId="9" fontId="32" fillId="0" borderId="58" xfId="2" applyFont="1" applyBorder="1" applyAlignment="1"/>
    <xf numFmtId="9" fontId="32" fillId="0" borderId="59" xfId="2" applyFont="1" applyBorder="1" applyAlignment="1"/>
    <xf numFmtId="41" fontId="8" fillId="0" borderId="60" xfId="0" applyNumberFormat="1" applyFont="1" applyBorder="1" applyAlignment="1">
      <alignment horizontal="center"/>
    </xf>
    <xf numFmtId="41" fontId="8" fillId="0" borderId="32" xfId="0" applyNumberFormat="1" applyFont="1" applyBorder="1" applyAlignment="1">
      <alignment horizontal="center"/>
    </xf>
    <xf numFmtId="41" fontId="8" fillId="0" borderId="61" xfId="0" applyNumberFormat="1" applyFont="1" applyBorder="1" applyAlignment="1">
      <alignment horizontal="center"/>
    </xf>
    <xf numFmtId="165" fontId="9" fillId="17" borderId="70" xfId="3" applyNumberFormat="1" applyFont="1" applyFill="1" applyBorder="1" applyAlignment="1">
      <alignment horizontal="left" vertical="center"/>
    </xf>
    <xf numFmtId="165" fontId="31" fillId="17" borderId="71" xfId="3" applyNumberFormat="1" applyFont="1" applyFill="1" applyBorder="1" applyAlignment="1">
      <alignment horizontal="center" vertical="center" wrapText="1"/>
    </xf>
    <xf numFmtId="165" fontId="31" fillId="17" borderId="72" xfId="3" applyNumberFormat="1" applyFont="1" applyFill="1" applyBorder="1" applyAlignment="1">
      <alignment horizontal="center" vertical="center" wrapText="1"/>
    </xf>
    <xf numFmtId="165" fontId="9" fillId="18" borderId="70" xfId="3" applyNumberFormat="1" applyFont="1" applyFill="1" applyBorder="1" applyAlignment="1">
      <alignment horizontal="left" vertical="center"/>
    </xf>
    <xf numFmtId="165" fontId="31" fillId="18" borderId="71" xfId="3" applyNumberFormat="1" applyFont="1" applyFill="1" applyBorder="1" applyAlignment="1">
      <alignment horizontal="center" vertical="center" wrapText="1"/>
    </xf>
    <xf numFmtId="165" fontId="31" fillId="18" borderId="72" xfId="3" applyNumberFormat="1" applyFont="1" applyFill="1" applyBorder="1" applyAlignment="1">
      <alignment horizontal="center" vertical="center" wrapText="1"/>
    </xf>
    <xf numFmtId="17" fontId="34" fillId="10" borderId="36" xfId="0" applyNumberFormat="1" applyFont="1" applyFill="1" applyBorder="1" applyAlignment="1">
      <alignment horizontal="center" vertical="center" wrapText="1"/>
    </xf>
    <xf numFmtId="17" fontId="34" fillId="10" borderId="17" xfId="0" applyNumberFormat="1" applyFont="1" applyFill="1" applyBorder="1" applyAlignment="1">
      <alignment horizontal="center" vertical="center" wrapText="1"/>
    </xf>
    <xf numFmtId="17" fontId="34" fillId="10" borderId="55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7" fontId="34" fillId="10" borderId="43" xfId="0" applyNumberFormat="1" applyFont="1" applyFill="1" applyBorder="1" applyAlignment="1">
      <alignment horizontal="center" vertical="center" wrapText="1"/>
    </xf>
    <xf numFmtId="17" fontId="34" fillId="10" borderId="60" xfId="0" applyNumberFormat="1" applyFont="1" applyFill="1" applyBorder="1" applyAlignment="1">
      <alignment horizontal="center" vertical="center" wrapText="1"/>
    </xf>
    <xf numFmtId="17" fontId="34" fillId="10" borderId="32" xfId="0" applyNumberFormat="1" applyFont="1" applyFill="1" applyBorder="1" applyAlignment="1">
      <alignment horizontal="center" vertical="center" wrapText="1"/>
    </xf>
    <xf numFmtId="17" fontId="34" fillId="10" borderId="61" xfId="0" applyNumberFormat="1" applyFont="1" applyFill="1" applyBorder="1" applyAlignment="1">
      <alignment horizontal="center" vertical="center" wrapText="1"/>
    </xf>
    <xf numFmtId="0" fontId="35" fillId="0" borderId="0" xfId="0" applyFont="1"/>
    <xf numFmtId="0" fontId="36" fillId="0" borderId="61" xfId="0" applyFont="1" applyBorder="1" applyAlignment="1">
      <alignment horizontal="center"/>
    </xf>
    <xf numFmtId="41" fontId="37" fillId="0" borderId="36" xfId="0" applyNumberFormat="1" applyFont="1" applyBorder="1" applyAlignment="1">
      <alignment horizontal="center"/>
    </xf>
    <xf numFmtId="41" fontId="37" fillId="0" borderId="41" xfId="0" applyNumberFormat="1" applyFont="1" applyBorder="1" applyAlignment="1">
      <alignment horizontal="center"/>
    </xf>
    <xf numFmtId="41" fontId="37" fillId="0" borderId="17" xfId="0" applyNumberFormat="1" applyFont="1" applyBorder="1" applyAlignment="1">
      <alignment horizontal="center"/>
    </xf>
    <xf numFmtId="41" fontId="37" fillId="0" borderId="44" xfId="0" applyNumberFormat="1" applyFont="1" applyBorder="1" applyAlignment="1">
      <alignment horizontal="center"/>
    </xf>
    <xf numFmtId="0" fontId="38" fillId="0" borderId="0" xfId="0" applyFont="1"/>
    <xf numFmtId="9" fontId="38" fillId="0" borderId="43" xfId="2" applyFont="1" applyFill="1" applyBorder="1"/>
    <xf numFmtId="9" fontId="38" fillId="0" borderId="17" xfId="2" applyFont="1" applyFill="1" applyBorder="1"/>
    <xf numFmtId="9" fontId="38" fillId="0" borderId="44" xfId="2" applyFont="1" applyFill="1" applyBorder="1"/>
    <xf numFmtId="41" fontId="37" fillId="0" borderId="60" xfId="0" applyNumberFormat="1" applyFont="1" applyBorder="1" applyAlignment="1">
      <alignment horizontal="center"/>
    </xf>
    <xf numFmtId="41" fontId="37" fillId="0" borderId="32" xfId="0" applyNumberFormat="1" applyFont="1" applyBorder="1" applyAlignment="1">
      <alignment horizontal="center"/>
    </xf>
    <xf numFmtId="41" fontId="37" fillId="0" borderId="37" xfId="0" applyNumberFormat="1" applyFont="1" applyBorder="1" applyAlignment="1">
      <alignment horizontal="center"/>
    </xf>
    <xf numFmtId="41" fontId="37" fillId="0" borderId="47" xfId="0" applyNumberFormat="1" applyFont="1" applyBorder="1" applyAlignment="1">
      <alignment horizontal="center"/>
    </xf>
    <xf numFmtId="41" fontId="37" fillId="0" borderId="18" xfId="0" applyNumberFormat="1" applyFont="1" applyBorder="1" applyAlignment="1">
      <alignment horizontal="center"/>
    </xf>
    <xf numFmtId="41" fontId="37" fillId="0" borderId="45" xfId="0" applyNumberFormat="1" applyFont="1" applyBorder="1" applyAlignment="1">
      <alignment horizontal="center"/>
    </xf>
    <xf numFmtId="41" fontId="37" fillId="0" borderId="38" xfId="0" applyNumberFormat="1" applyFont="1" applyBorder="1" applyAlignment="1">
      <alignment horizontal="center"/>
    </xf>
    <xf numFmtId="41" fontId="37" fillId="0" borderId="26" xfId="0" applyNumberFormat="1" applyFont="1" applyBorder="1" applyAlignment="1">
      <alignment horizontal="center"/>
    </xf>
    <xf numFmtId="41" fontId="37" fillId="0" borderId="46" xfId="0" applyNumberFormat="1" applyFont="1" applyBorder="1" applyAlignment="1">
      <alignment horizontal="center"/>
    </xf>
    <xf numFmtId="0" fontId="19" fillId="0" borderId="62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10" fillId="0" borderId="65" xfId="0" applyFont="1" applyBorder="1" applyAlignment="1">
      <alignment horizontal="center"/>
    </xf>
    <xf numFmtId="41" fontId="37" fillId="0" borderId="61" xfId="0" applyNumberFormat="1" applyFont="1" applyBorder="1" applyAlignment="1">
      <alignment horizontal="center"/>
    </xf>
    <xf numFmtId="0" fontId="19" fillId="0" borderId="32" xfId="0" applyFont="1" applyBorder="1" applyAlignment="1">
      <alignment horizontal="left"/>
    </xf>
    <xf numFmtId="0" fontId="19" fillId="0" borderId="63" xfId="0" applyFont="1" applyBorder="1" applyAlignment="1">
      <alignment horizontal="left"/>
    </xf>
    <xf numFmtId="0" fontId="30" fillId="0" borderId="60" xfId="0" applyFont="1" applyBorder="1" applyAlignment="1">
      <alignment horizontal="left"/>
    </xf>
    <xf numFmtId="0" fontId="30" fillId="0" borderId="32" xfId="0" applyFont="1" applyBorder="1" applyAlignment="1">
      <alignment horizontal="left"/>
    </xf>
    <xf numFmtId="0" fontId="33" fillId="0" borderId="51" xfId="0" applyFont="1" applyBorder="1" applyAlignment="1">
      <alignment horizontal="left"/>
    </xf>
    <xf numFmtId="0" fontId="39" fillId="0" borderId="61" xfId="0" applyFont="1" applyBorder="1" applyAlignment="1">
      <alignment horizontal="center"/>
    </xf>
    <xf numFmtId="9" fontId="33" fillId="0" borderId="43" xfId="2" applyFont="1" applyBorder="1" applyAlignment="1"/>
    <xf numFmtId="9" fontId="33" fillId="0" borderId="41" xfId="2" applyFont="1" applyBorder="1" applyAlignment="1"/>
    <xf numFmtId="9" fontId="33" fillId="0" borderId="17" xfId="2" applyFont="1" applyBorder="1" applyAlignment="1"/>
    <xf numFmtId="9" fontId="33" fillId="0" borderId="44" xfId="2" applyFont="1" applyBorder="1" applyAlignment="1"/>
    <xf numFmtId="0" fontId="5" fillId="0" borderId="73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5" fillId="0" borderId="75" xfId="0" applyFont="1" applyBorder="1" applyAlignment="1">
      <alignment horizontal="center" vertical="center" wrapText="1"/>
    </xf>
    <xf numFmtId="0" fontId="5" fillId="0" borderId="76" xfId="0" applyFont="1" applyBorder="1" applyAlignment="1">
      <alignment horizontal="center" vertical="center" wrapText="1"/>
    </xf>
    <xf numFmtId="17" fontId="34" fillId="0" borderId="36" xfId="0" applyNumberFormat="1" applyFont="1" applyBorder="1" applyAlignment="1">
      <alignment horizontal="center" vertical="center" wrapText="1"/>
    </xf>
    <xf numFmtId="17" fontId="34" fillId="0" borderId="41" xfId="0" applyNumberFormat="1" applyFont="1" applyBorder="1" applyAlignment="1">
      <alignment horizontal="center" vertical="center" wrapText="1"/>
    </xf>
    <xf numFmtId="17" fontId="34" fillId="0" borderId="17" xfId="0" applyNumberFormat="1" applyFont="1" applyBorder="1" applyAlignment="1">
      <alignment horizontal="center" vertical="center" wrapText="1"/>
    </xf>
    <xf numFmtId="17" fontId="34" fillId="0" borderId="42" xfId="0" applyNumberFormat="1" applyFont="1" applyBorder="1" applyAlignment="1">
      <alignment horizontal="center" vertical="center" wrapText="1"/>
    </xf>
    <xf numFmtId="17" fontId="34" fillId="0" borderId="43" xfId="0" applyNumberFormat="1" applyFont="1" applyBorder="1" applyAlignment="1">
      <alignment horizontal="center" vertical="center" wrapText="1"/>
    </xf>
    <xf numFmtId="17" fontId="34" fillId="0" borderId="60" xfId="0" applyNumberFormat="1" applyFont="1" applyBorder="1" applyAlignment="1">
      <alignment horizontal="center" vertical="center" wrapText="1"/>
    </xf>
    <xf numFmtId="17" fontId="34" fillId="0" borderId="32" xfId="0" applyNumberFormat="1" applyFont="1" applyBorder="1" applyAlignment="1">
      <alignment horizontal="center" vertical="center" wrapText="1"/>
    </xf>
    <xf numFmtId="41" fontId="19" fillId="0" borderId="60" xfId="0" applyNumberFormat="1" applyFont="1" applyBorder="1" applyAlignment="1">
      <alignment horizontal="center"/>
    </xf>
    <xf numFmtId="41" fontId="19" fillId="0" borderId="32" xfId="0" applyNumberFormat="1" applyFont="1" applyBorder="1" applyAlignment="1">
      <alignment horizontal="center"/>
    </xf>
    <xf numFmtId="41" fontId="19" fillId="0" borderId="61" xfId="0" applyNumberFormat="1" applyFont="1" applyBorder="1" applyAlignment="1">
      <alignment horizontal="center"/>
    </xf>
    <xf numFmtId="0" fontId="4" fillId="0" borderId="0" xfId="0" applyFont="1"/>
    <xf numFmtId="0" fontId="41" fillId="0" borderId="0" xfId="0" applyFont="1"/>
    <xf numFmtId="164" fontId="8" fillId="0" borderId="17" xfId="3" applyNumberFormat="1" applyFont="1" applyBorder="1" applyAlignment="1">
      <alignment horizontal="center"/>
    </xf>
    <xf numFmtId="165" fontId="12" fillId="10" borderId="41" xfId="3" applyNumberFormat="1" applyFont="1" applyFill="1" applyBorder="1" applyAlignment="1">
      <alignment horizontal="center" vertical="center" wrapText="1"/>
    </xf>
    <xf numFmtId="41" fontId="6" fillId="11" borderId="36" xfId="0" applyNumberFormat="1" applyFont="1" applyFill="1" applyBorder="1" applyAlignment="1">
      <alignment horizontal="center"/>
    </xf>
    <xf numFmtId="41" fontId="6" fillId="11" borderId="37" xfId="0" applyNumberFormat="1" applyFont="1" applyFill="1" applyBorder="1" applyAlignment="1">
      <alignment horizontal="center"/>
    </xf>
    <xf numFmtId="41" fontId="22" fillId="0" borderId="38" xfId="0" applyNumberFormat="1" applyFont="1" applyBorder="1" applyAlignment="1">
      <alignment horizontal="center"/>
    </xf>
    <xf numFmtId="41" fontId="6" fillId="11" borderId="38" xfId="0" applyNumberFormat="1" applyFont="1" applyFill="1" applyBorder="1" applyAlignment="1">
      <alignment horizontal="center"/>
    </xf>
    <xf numFmtId="164" fontId="12" fillId="10" borderId="77" xfId="3" applyNumberFormat="1" applyFont="1" applyFill="1" applyBorder="1" applyAlignment="1"/>
    <xf numFmtId="0" fontId="6" fillId="0" borderId="24" xfId="0" applyFont="1" applyBorder="1" applyAlignment="1">
      <alignment horizontal="left"/>
    </xf>
    <xf numFmtId="0" fontId="6" fillId="11" borderId="24" xfId="0" applyFont="1" applyFill="1" applyBorder="1" applyAlignment="1">
      <alignment horizontal="left"/>
    </xf>
    <xf numFmtId="165" fontId="9" fillId="5" borderId="24" xfId="3" applyNumberFormat="1" applyFont="1" applyFill="1" applyBorder="1" applyAlignment="1">
      <alignment horizontal="center" vertical="center" wrapText="1"/>
    </xf>
    <xf numFmtId="0" fontId="22" fillId="0" borderId="50" xfId="0" applyFont="1" applyBorder="1" applyProtection="1">
      <protection locked="0"/>
    </xf>
    <xf numFmtId="0" fontId="22" fillId="0" borderId="17" xfId="0" applyFont="1" applyBorder="1" applyProtection="1">
      <protection locked="0"/>
    </xf>
    <xf numFmtId="0" fontId="22" fillId="0" borderId="17" xfId="0" applyFont="1" applyBorder="1"/>
    <xf numFmtId="0" fontId="22" fillId="0" borderId="31" xfId="0" applyFont="1" applyBorder="1"/>
    <xf numFmtId="41" fontId="22" fillId="0" borderId="17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9" fillId="4" borderId="1" xfId="3" applyNumberFormat="1" applyFont="1" applyFill="1" applyBorder="1" applyAlignment="1">
      <alignment horizontal="left" vertical="center" wrapText="1"/>
    </xf>
    <xf numFmtId="165" fontId="9" fillId="4" borderId="7" xfId="3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30" fillId="2" borderId="60" xfId="0" applyFont="1" applyFill="1" applyBorder="1" applyAlignment="1">
      <alignment horizontal="left"/>
    </xf>
    <xf numFmtId="0" fontId="30" fillId="2" borderId="32" xfId="0" applyFont="1" applyFill="1" applyBorder="1" applyAlignment="1">
      <alignment horizontal="left"/>
    </xf>
    <xf numFmtId="0" fontId="30" fillId="11" borderId="60" xfId="0" applyFont="1" applyFill="1" applyBorder="1" applyAlignment="1">
      <alignment horizontal="left"/>
    </xf>
    <xf numFmtId="0" fontId="30" fillId="11" borderId="32" xfId="0" applyFont="1" applyFill="1" applyBorder="1" applyAlignment="1">
      <alignment horizontal="left"/>
    </xf>
    <xf numFmtId="0" fontId="6" fillId="11" borderId="51" xfId="0" applyFont="1" applyFill="1" applyBorder="1" applyAlignment="1">
      <alignment horizontal="left"/>
    </xf>
    <xf numFmtId="0" fontId="40" fillId="11" borderId="61" xfId="0" applyFont="1" applyFill="1" applyBorder="1" applyAlignment="1">
      <alignment horizontal="center"/>
    </xf>
    <xf numFmtId="41" fontId="6" fillId="11" borderId="45" xfId="0" applyNumberFormat="1" applyFont="1" applyFill="1" applyBorder="1" applyAlignment="1">
      <alignment horizontal="center"/>
    </xf>
    <xf numFmtId="9" fontId="4" fillId="11" borderId="43" xfId="2" applyFont="1" applyFill="1" applyBorder="1"/>
    <xf numFmtId="9" fontId="4" fillId="11" borderId="17" xfId="2" applyFont="1" applyFill="1" applyBorder="1"/>
    <xf numFmtId="9" fontId="4" fillId="11" borderId="44" xfId="2" applyFont="1" applyFill="1" applyBorder="1"/>
    <xf numFmtId="41" fontId="6" fillId="11" borderId="60" xfId="0" applyNumberFormat="1" applyFont="1" applyFill="1" applyBorder="1" applyAlignment="1">
      <alignment horizontal="center"/>
    </xf>
    <xf numFmtId="41" fontId="6" fillId="11" borderId="32" xfId="0" applyNumberFormat="1" applyFont="1" applyFill="1" applyBorder="1" applyAlignment="1">
      <alignment horizontal="center"/>
    </xf>
    <xf numFmtId="41" fontId="6" fillId="11" borderId="61" xfId="0" applyNumberFormat="1" applyFont="1" applyFill="1" applyBorder="1" applyAlignment="1">
      <alignment horizontal="center"/>
    </xf>
    <xf numFmtId="41" fontId="6" fillId="11" borderId="44" xfId="0" applyNumberFormat="1" applyFont="1" applyFill="1" applyBorder="1" applyAlignment="1">
      <alignment horizontal="center"/>
    </xf>
    <xf numFmtId="0" fontId="42" fillId="0" borderId="0" xfId="0" applyFont="1"/>
    <xf numFmtId="41" fontId="6" fillId="11" borderId="41" xfId="0" applyNumberFormat="1" applyFont="1" applyFill="1" applyBorder="1" applyAlignment="1">
      <alignment horizontal="center"/>
    </xf>
    <xf numFmtId="0" fontId="6" fillId="2" borderId="51" xfId="0" applyFont="1" applyFill="1" applyBorder="1" applyAlignment="1">
      <alignment horizontal="left"/>
    </xf>
    <xf numFmtId="0" fontId="40" fillId="2" borderId="61" xfId="0" applyFont="1" applyFill="1" applyBorder="1" applyAlignment="1">
      <alignment horizontal="center"/>
    </xf>
    <xf numFmtId="41" fontId="43" fillId="10" borderId="36" xfId="0" applyNumberFormat="1" applyFont="1" applyFill="1" applyBorder="1" applyAlignment="1">
      <alignment horizontal="center"/>
    </xf>
    <xf numFmtId="41" fontId="43" fillId="10" borderId="41" xfId="0" applyNumberFormat="1" applyFont="1" applyFill="1" applyBorder="1" applyAlignment="1">
      <alignment horizontal="center"/>
    </xf>
    <xf numFmtId="41" fontId="43" fillId="10" borderId="17" xfId="0" applyNumberFormat="1" applyFont="1" applyFill="1" applyBorder="1" applyAlignment="1">
      <alignment horizontal="center"/>
    </xf>
    <xf numFmtId="41" fontId="43" fillId="10" borderId="44" xfId="0" applyNumberFormat="1" applyFont="1" applyFill="1" applyBorder="1" applyAlignment="1">
      <alignment horizontal="center"/>
    </xf>
    <xf numFmtId="9" fontId="15" fillId="10" borderId="43" xfId="2" applyFont="1" applyFill="1" applyBorder="1"/>
    <xf numFmtId="9" fontId="15" fillId="10" borderId="17" xfId="2" applyFont="1" applyFill="1" applyBorder="1"/>
    <xf numFmtId="9" fontId="15" fillId="10" borderId="44" xfId="2" applyFont="1" applyFill="1" applyBorder="1"/>
    <xf numFmtId="41" fontId="43" fillId="10" borderId="60" xfId="0" applyNumberFormat="1" applyFont="1" applyFill="1" applyBorder="1" applyAlignment="1">
      <alignment horizontal="center"/>
    </xf>
    <xf numFmtId="41" fontId="43" fillId="10" borderId="32" xfId="0" applyNumberFormat="1" applyFont="1" applyFill="1" applyBorder="1" applyAlignment="1">
      <alignment horizontal="center"/>
    </xf>
    <xf numFmtId="41" fontId="43" fillId="10" borderId="61" xfId="0" applyNumberFormat="1" applyFont="1" applyFill="1" applyBorder="1" applyAlignment="1">
      <alignment horizontal="center"/>
    </xf>
    <xf numFmtId="9" fontId="0" fillId="0" borderId="0" xfId="2" applyFont="1" applyFill="1" applyAlignment="1"/>
    <xf numFmtId="41" fontId="43" fillId="10" borderId="43" xfId="0" applyNumberFormat="1" applyFont="1" applyFill="1" applyBorder="1" applyAlignment="1">
      <alignment horizontal="center"/>
    </xf>
    <xf numFmtId="41" fontId="37" fillId="0" borderId="43" xfId="0" applyNumberFormat="1" applyFont="1" applyBorder="1" applyAlignment="1">
      <alignment horizontal="center"/>
    </xf>
    <xf numFmtId="41" fontId="6" fillId="11" borderId="43" xfId="0" applyNumberFormat="1" applyFont="1" applyFill="1" applyBorder="1" applyAlignment="1">
      <alignment horizontal="center"/>
    </xf>
    <xf numFmtId="41" fontId="8" fillId="0" borderId="43" xfId="0" applyNumberFormat="1" applyFont="1" applyBorder="1" applyAlignment="1">
      <alignment horizontal="center"/>
    </xf>
    <xf numFmtId="41" fontId="37" fillId="0" borderId="78" xfId="0" applyNumberFormat="1" applyFont="1" applyBorder="1" applyAlignment="1">
      <alignment horizontal="center"/>
    </xf>
    <xf numFmtId="41" fontId="8" fillId="0" borderId="78" xfId="0" applyNumberFormat="1" applyFont="1" applyBorder="1" applyAlignment="1">
      <alignment horizontal="center"/>
    </xf>
    <xf numFmtId="41" fontId="6" fillId="11" borderId="78" xfId="0" applyNumberFormat="1" applyFont="1" applyFill="1" applyBorder="1" applyAlignment="1">
      <alignment horizontal="center"/>
    </xf>
    <xf numFmtId="41" fontId="37" fillId="0" borderId="79" xfId="0" applyNumberFormat="1" applyFont="1" applyBorder="1" applyAlignment="1">
      <alignment horizontal="center"/>
    </xf>
    <xf numFmtId="9" fontId="0" fillId="0" borderId="0" xfId="2" applyFont="1" applyFill="1" applyAlignment="1">
      <alignment horizontal="right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right"/>
    </xf>
    <xf numFmtId="165" fontId="9" fillId="0" borderId="0" xfId="3" applyNumberFormat="1" applyFont="1" applyFill="1" applyBorder="1" applyAlignment="1">
      <alignment horizontal="right" vertical="center"/>
    </xf>
    <xf numFmtId="17" fontId="34" fillId="10" borderId="60" xfId="0" applyNumberFormat="1" applyFont="1" applyFill="1" applyBorder="1" applyAlignment="1">
      <alignment horizontal="right" vertical="center" wrapText="1"/>
    </xf>
    <xf numFmtId="17" fontId="34" fillId="10" borderId="32" xfId="0" applyNumberFormat="1" applyFont="1" applyFill="1" applyBorder="1" applyAlignment="1">
      <alignment horizontal="right" vertical="center" wrapText="1"/>
    </xf>
    <xf numFmtId="17" fontId="34" fillId="10" borderId="61" xfId="0" applyNumberFormat="1" applyFont="1" applyFill="1" applyBorder="1" applyAlignment="1">
      <alignment horizontal="right" vertical="center" wrapText="1"/>
    </xf>
    <xf numFmtId="17" fontId="34" fillId="0" borderId="60" xfId="0" applyNumberFormat="1" applyFont="1" applyBorder="1" applyAlignment="1">
      <alignment horizontal="right" vertical="center" wrapText="1"/>
    </xf>
    <xf numFmtId="17" fontId="34" fillId="0" borderId="32" xfId="0" applyNumberFormat="1" applyFont="1" applyBorder="1" applyAlignment="1">
      <alignment horizontal="right" vertical="center" wrapText="1"/>
    </xf>
    <xf numFmtId="9" fontId="43" fillId="10" borderId="60" xfId="2" applyFont="1" applyFill="1" applyBorder="1" applyAlignment="1">
      <alignment horizontal="right"/>
    </xf>
    <xf numFmtId="9" fontId="43" fillId="10" borderId="32" xfId="2" applyFont="1" applyFill="1" applyBorder="1" applyAlignment="1">
      <alignment horizontal="right"/>
    </xf>
    <xf numFmtId="9" fontId="43" fillId="10" borderId="61" xfId="2" applyFont="1" applyFill="1" applyBorder="1" applyAlignment="1">
      <alignment horizontal="right"/>
    </xf>
    <xf numFmtId="9" fontId="37" fillId="0" borderId="60" xfId="2" applyFont="1" applyBorder="1" applyAlignment="1">
      <alignment horizontal="right"/>
    </xf>
    <xf numFmtId="9" fontId="37" fillId="0" borderId="32" xfId="2" applyFont="1" applyBorder="1" applyAlignment="1">
      <alignment horizontal="right"/>
    </xf>
    <xf numFmtId="9" fontId="37" fillId="0" borderId="61" xfId="2" applyFont="1" applyBorder="1" applyAlignment="1">
      <alignment horizontal="right"/>
    </xf>
    <xf numFmtId="9" fontId="32" fillId="0" borderId="43" xfId="2" applyFont="1" applyBorder="1" applyAlignment="1">
      <alignment horizontal="right"/>
    </xf>
    <xf numFmtId="9" fontId="32" fillId="0" borderId="41" xfId="2" applyFont="1" applyBorder="1" applyAlignment="1">
      <alignment horizontal="right"/>
    </xf>
    <xf numFmtId="9" fontId="32" fillId="0" borderId="17" xfId="2" applyFont="1" applyBorder="1" applyAlignment="1">
      <alignment horizontal="right"/>
    </xf>
    <xf numFmtId="9" fontId="32" fillId="0" borderId="44" xfId="2" applyFont="1" applyBorder="1" applyAlignment="1">
      <alignment horizontal="right"/>
    </xf>
    <xf numFmtId="9" fontId="6" fillId="11" borderId="60" xfId="2" applyFont="1" applyFill="1" applyBorder="1" applyAlignment="1">
      <alignment horizontal="right"/>
    </xf>
    <xf numFmtId="9" fontId="6" fillId="11" borderId="32" xfId="2" applyFont="1" applyFill="1" applyBorder="1" applyAlignment="1">
      <alignment horizontal="right"/>
    </xf>
    <xf numFmtId="9" fontId="6" fillId="11" borderId="61" xfId="2" applyFont="1" applyFill="1" applyBorder="1" applyAlignment="1">
      <alignment horizontal="right"/>
    </xf>
    <xf numFmtId="9" fontId="8" fillId="0" borderId="60" xfId="2" applyFont="1" applyBorder="1" applyAlignment="1">
      <alignment horizontal="right"/>
    </xf>
    <xf numFmtId="9" fontId="8" fillId="0" borderId="32" xfId="2" applyFont="1" applyBorder="1" applyAlignment="1">
      <alignment horizontal="right"/>
    </xf>
    <xf numFmtId="9" fontId="8" fillId="0" borderId="61" xfId="2" applyFont="1" applyBorder="1" applyAlignment="1">
      <alignment horizontal="right"/>
    </xf>
    <xf numFmtId="9" fontId="19" fillId="0" borderId="60" xfId="2" applyFont="1" applyBorder="1" applyAlignment="1">
      <alignment horizontal="right"/>
    </xf>
    <xf numFmtId="9" fontId="19" fillId="0" borderId="32" xfId="2" applyFont="1" applyBorder="1" applyAlignment="1">
      <alignment horizontal="right"/>
    </xf>
    <xf numFmtId="9" fontId="19" fillId="0" borderId="61" xfId="2" applyFont="1" applyBorder="1" applyAlignment="1">
      <alignment horizontal="right"/>
    </xf>
    <xf numFmtId="0" fontId="44" fillId="0" borderId="0" xfId="0" applyFont="1"/>
    <xf numFmtId="9" fontId="35" fillId="0" borderId="0" xfId="2" applyFont="1"/>
    <xf numFmtId="0" fontId="35" fillId="0" borderId="0" xfId="0" quotePrefix="1" applyFont="1" applyAlignment="1">
      <alignment horizontal="right"/>
    </xf>
    <xf numFmtId="41" fontId="45" fillId="0" borderId="0" xfId="2" applyNumberFormat="1" applyFont="1" applyFill="1" applyAlignment="1"/>
    <xf numFmtId="17" fontId="27" fillId="0" borderId="0" xfId="0" applyNumberFormat="1" applyFont="1" applyAlignment="1">
      <alignment horizontal="right"/>
    </xf>
    <xf numFmtId="9" fontId="38" fillId="0" borderId="0" xfId="2" applyFont="1"/>
    <xf numFmtId="0" fontId="38" fillId="0" borderId="0" xfId="0" quotePrefix="1" applyFont="1" applyAlignment="1">
      <alignment horizontal="right"/>
    </xf>
    <xf numFmtId="41" fontId="46" fillId="0" borderId="0" xfId="2" applyNumberFormat="1" applyFont="1" applyFill="1" applyAlignment="1"/>
    <xf numFmtId="17" fontId="34" fillId="0" borderId="61" xfId="0" applyNumberFormat="1" applyFont="1" applyBorder="1" applyAlignment="1">
      <alignment horizontal="right" vertical="center" wrapText="1"/>
    </xf>
    <xf numFmtId="41" fontId="8" fillId="0" borderId="80" xfId="0" applyNumberFormat="1" applyFont="1" applyBorder="1" applyAlignment="1">
      <alignment horizontal="center"/>
    </xf>
    <xf numFmtId="41" fontId="8" fillId="0" borderId="81" xfId="0" applyNumberFormat="1" applyFont="1" applyBorder="1" applyAlignment="1">
      <alignment horizontal="center"/>
    </xf>
    <xf numFmtId="165" fontId="9" fillId="4" borderId="5" xfId="3" applyNumberFormat="1" applyFont="1" applyFill="1" applyBorder="1" applyAlignment="1">
      <alignment horizontal="left" vertical="center" wrapText="1"/>
    </xf>
    <xf numFmtId="41" fontId="37" fillId="0" borderId="1" xfId="0" applyNumberFormat="1" applyFont="1" applyBorder="1" applyAlignment="1">
      <alignment horizontal="center"/>
    </xf>
    <xf numFmtId="41" fontId="6" fillId="11" borderId="1" xfId="0" applyNumberFormat="1" applyFont="1" applyFill="1" applyBorder="1" applyAlignment="1">
      <alignment horizontal="center"/>
    </xf>
    <xf numFmtId="41" fontId="0" fillId="0" borderId="1" xfId="0" applyNumberFormat="1" applyBorder="1" applyAlignment="1">
      <alignment horizontal="center" vertical="center"/>
    </xf>
    <xf numFmtId="41" fontId="8" fillId="0" borderId="0" xfId="0" applyNumberFormat="1" applyFont="1" applyAlignment="1">
      <alignment horizontal="center"/>
    </xf>
    <xf numFmtId="165" fontId="9" fillId="4" borderId="7" xfId="3" applyNumberFormat="1" applyFont="1" applyFill="1" applyBorder="1" applyAlignment="1">
      <alignment horizontal="center" vertical="center" wrapText="1"/>
    </xf>
    <xf numFmtId="0" fontId="0" fillId="0" borderId="82" xfId="0" applyBorder="1" applyAlignment="1">
      <alignment vertical="center" wrapText="1"/>
    </xf>
    <xf numFmtId="41" fontId="8" fillId="0" borderId="83" xfId="0" applyNumberFormat="1" applyFont="1" applyBorder="1" applyAlignment="1">
      <alignment horizontal="center"/>
    </xf>
    <xf numFmtId="9" fontId="47" fillId="0" borderId="0" xfId="2" applyFont="1"/>
    <xf numFmtId="43" fontId="20" fillId="0" borderId="1" xfId="3" applyFont="1" applyBorder="1" applyAlignment="1">
      <alignment horizontal="center"/>
    </xf>
    <xf numFmtId="41" fontId="4" fillId="0" borderId="1" xfId="0" applyNumberFormat="1" applyFont="1" applyBorder="1" applyAlignment="1">
      <alignment horizontal="center"/>
    </xf>
    <xf numFmtId="41" fontId="4" fillId="0" borderId="1" xfId="0" applyNumberFormat="1" applyFont="1" applyBorder="1" applyAlignment="1">
      <alignment horizontal="center" vertical="center"/>
    </xf>
    <xf numFmtId="0" fontId="9" fillId="8" borderId="4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6" fillId="15" borderId="52" xfId="0" applyFont="1" applyFill="1" applyBorder="1" applyAlignment="1">
      <alignment horizontal="left" vertical="center"/>
    </xf>
    <xf numFmtId="0" fontId="26" fillId="15" borderId="53" xfId="0" applyFont="1" applyFill="1" applyBorder="1" applyAlignment="1">
      <alignment horizontal="left" vertical="center"/>
    </xf>
    <xf numFmtId="0" fontId="26" fillId="15" borderId="54" xfId="0" applyFont="1" applyFill="1" applyBorder="1" applyAlignment="1">
      <alignment horizontal="left" vertical="center"/>
    </xf>
    <xf numFmtId="165" fontId="9" fillId="19" borderId="53" xfId="3" applyNumberFormat="1" applyFont="1" applyFill="1" applyBorder="1" applyAlignment="1">
      <alignment horizontal="center" vertical="center"/>
    </xf>
    <xf numFmtId="165" fontId="9" fillId="19" borderId="54" xfId="3" applyNumberFormat="1" applyFont="1" applyFill="1" applyBorder="1" applyAlignment="1">
      <alignment horizontal="center" vertical="center"/>
    </xf>
    <xf numFmtId="165" fontId="9" fillId="19" borderId="70" xfId="3" applyNumberFormat="1" applyFont="1" applyFill="1" applyBorder="1" applyAlignment="1">
      <alignment horizontal="center" vertical="center"/>
    </xf>
    <xf numFmtId="165" fontId="9" fillId="19" borderId="71" xfId="3" applyNumberFormat="1" applyFont="1" applyFill="1" applyBorder="1" applyAlignment="1">
      <alignment horizontal="center" vertical="center"/>
    </xf>
    <xf numFmtId="165" fontId="9" fillId="19" borderId="72" xfId="3" applyNumberFormat="1" applyFont="1" applyFill="1" applyBorder="1" applyAlignment="1">
      <alignment horizontal="center" vertical="center"/>
    </xf>
    <xf numFmtId="165" fontId="9" fillId="19" borderId="52" xfId="3" applyNumberFormat="1" applyFont="1" applyFill="1" applyBorder="1" applyAlignment="1">
      <alignment horizontal="center" vertical="center"/>
    </xf>
    <xf numFmtId="0" fontId="26" fillId="19" borderId="52" xfId="0" applyFont="1" applyFill="1" applyBorder="1" applyAlignment="1">
      <alignment horizontal="center" vertical="center"/>
    </xf>
    <xf numFmtId="0" fontId="26" fillId="19" borderId="53" xfId="0" applyFont="1" applyFill="1" applyBorder="1" applyAlignment="1">
      <alignment horizontal="center" vertical="center"/>
    </xf>
    <xf numFmtId="0" fontId="26" fillId="19" borderId="54" xfId="0" applyFont="1" applyFill="1" applyBorder="1" applyAlignment="1">
      <alignment horizontal="center" vertical="center"/>
    </xf>
    <xf numFmtId="0" fontId="21" fillId="10" borderId="0" xfId="0" applyFont="1" applyFill="1" applyAlignment="1">
      <alignment horizontal="center"/>
    </xf>
    <xf numFmtId="0" fontId="15" fillId="12" borderId="39" xfId="0" applyFont="1" applyFill="1" applyBorder="1" applyAlignment="1">
      <alignment horizontal="center" vertical="center" wrapText="1"/>
    </xf>
    <xf numFmtId="0" fontId="15" fillId="12" borderId="40" xfId="0" applyFont="1" applyFill="1" applyBorder="1" applyAlignment="1">
      <alignment horizontal="center" vertical="center" wrapText="1"/>
    </xf>
  </cellXfs>
  <cellStyles count="4">
    <cellStyle name="Normal 2" xfId="1" xr:uid="{00000000-0005-0000-0000-000002000000}"/>
    <cellStyle name="千位分隔" xfId="3" builtinId="3"/>
    <cellStyle name="常规" xfId="0" builtinId="0"/>
    <cellStyle name="百分比" xfId="2" builtinId="5"/>
  </cellStyles>
  <dxfs count="293"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0000FF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% SS</a:t>
            </a:r>
            <a:r>
              <a:rPr lang="en-US" sz="1600" b="1" baseline="0">
                <a:solidFill>
                  <a:srgbClr val="FF0000"/>
                </a:solidFill>
              </a:rPr>
              <a:t> RESIGNED 2021 vs 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23856481481481481"/>
          <c:w val="0.93888888888888888"/>
          <c:h val="0.60368802857976089"/>
        </c:manualLayout>
      </c:layout>
      <c:lineChart>
        <c:grouping val="standard"/>
        <c:varyColors val="0"/>
        <c:ser>
          <c:idx val="2"/>
          <c:order val="0"/>
          <c:tx>
            <c:strRef>
              <c:f>Chart!$P$50</c:f>
              <c:strCache>
                <c:ptCount val="1"/>
                <c:pt idx="0">
                  <c:v>2020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Chart!$Q$49:$AB$49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Chart!$Q$50:$AB$50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2.3255813953488372E-2</c:v>
                </c:pt>
                <c:pt idx="3">
                  <c:v>2.3255813953488372E-2</c:v>
                </c:pt>
                <c:pt idx="4">
                  <c:v>4.2553191489361701E-2</c:v>
                </c:pt>
                <c:pt idx="5">
                  <c:v>6.5217391304347824E-2</c:v>
                </c:pt>
                <c:pt idx="6">
                  <c:v>0</c:v>
                </c:pt>
                <c:pt idx="7">
                  <c:v>0</c:v>
                </c:pt>
                <c:pt idx="8">
                  <c:v>4.1666666666666664E-2</c:v>
                </c:pt>
                <c:pt idx="9">
                  <c:v>4.0816326530612242E-2</c:v>
                </c:pt>
                <c:pt idx="10">
                  <c:v>0</c:v>
                </c:pt>
                <c:pt idx="11">
                  <c:v>2.0408163265306121E-2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7-4237-A1B1-A5B07FAB6F29}"/>
            </c:ext>
          </c:extLst>
        </c:ser>
        <c:ser>
          <c:idx val="3"/>
          <c:order val="1"/>
          <c:tx>
            <c:strRef>
              <c:f>Chart!$P$51</c:f>
              <c:strCache>
                <c:ptCount val="1"/>
                <c:pt idx="0">
                  <c:v>2021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Chart!$Q$49:$AB$49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Chart!$Q$51:$AB$51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2.0408163265306121E-2</c:v>
                </c:pt>
                <c:pt idx="4">
                  <c:v>2.0833333333333332E-2</c:v>
                </c:pt>
                <c:pt idx="5">
                  <c:v>6.1224489795918366E-2</c:v>
                </c:pt>
                <c:pt idx="6">
                  <c:v>4.3478260869565216E-2</c:v>
                </c:pt>
                <c:pt idx="7">
                  <c:v>2.2727272727272728E-2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4.2553191489361701E-2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7-4237-A1B1-A5B07FAB6F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3507736"/>
        <c:axId val="223507344"/>
      </c:lineChart>
      <c:catAx>
        <c:axId val="22350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07344"/>
        <c:crossesAt val="0"/>
        <c:auto val="1"/>
        <c:lblAlgn val="ctr"/>
        <c:lblOffset val="100"/>
        <c:noMultiLvlLbl val="0"/>
      </c:catAx>
      <c:valAx>
        <c:axId val="223507344"/>
        <c:scaling>
          <c:orientation val="minMax"/>
          <c:max val="0.1500000000000000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223507736"/>
        <c:crosses val="max"/>
        <c:crossBetween val="between"/>
        <c:majorUnit val="5.000000000000001E-2"/>
      </c:valAx>
      <c:spPr>
        <a:ln>
          <a:noFill/>
        </a:ln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rgbClr val="FF0000"/>
                </a:solidFill>
                <a:effectLst/>
                <a:latin typeface="+mn-lt"/>
              </a:rPr>
              <a:t># SS RESIGNED 2021 vs 2020</a:t>
            </a:r>
            <a:endParaRPr lang="en-US" sz="1600">
              <a:solidFill>
                <a:srgbClr val="FF0000"/>
              </a:solidFill>
              <a:effectLst/>
              <a:latin typeface="+mn-lt"/>
            </a:endParaRPr>
          </a:p>
          <a:p>
            <a:pPr>
              <a:defRPr/>
            </a:pPr>
            <a:r>
              <a:rPr lang="en-US" sz="1600" b="1" i="0" baseline="0">
                <a:solidFill>
                  <a:srgbClr val="FF0000"/>
                </a:solidFill>
                <a:effectLst/>
                <a:latin typeface="+mn-lt"/>
              </a:rPr>
              <a:t>(By Month)</a:t>
            </a:r>
            <a:endParaRPr lang="en-US" sz="1600">
              <a:solidFill>
                <a:srgbClr val="FF0000"/>
              </a:solidFill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Chart!$P$3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Chart!$Q$2:$AB$2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Chart!$Q$3:$AB$3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F-4296-A07E-DAF8E0FEF0DE}"/>
            </c:ext>
          </c:extLst>
        </c:ser>
        <c:ser>
          <c:idx val="1"/>
          <c:order val="1"/>
          <c:tx>
            <c:strRef>
              <c:f>Chart!$P$4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Chart!$Q$2:$AB$2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Chart!$Q$4:$AB$4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F-4296-A07E-DAF8E0FEF0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140000"/>
        <c:axId val="555144920"/>
      </c:barChart>
      <c:catAx>
        <c:axId val="5551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4920"/>
        <c:crosses val="autoZero"/>
        <c:auto val="1"/>
        <c:lblAlgn val="ctr"/>
        <c:lblOffset val="100"/>
        <c:noMultiLvlLbl val="0"/>
      </c:catAx>
      <c:valAx>
        <c:axId val="555144920"/>
        <c:scaling>
          <c:orientation val="minMax"/>
          <c:max val="5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00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% DSR/SS NEW</a:t>
            </a:r>
            <a:r>
              <a:rPr lang="en-US" sz="1600" b="1" baseline="0">
                <a:solidFill>
                  <a:srgbClr val="FF0000"/>
                </a:solidFill>
              </a:rPr>
              <a:t> HIRE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23856481481481481"/>
          <c:w val="0.93888888888888888"/>
          <c:h val="0.60368802857976089"/>
        </c:manualLayout>
      </c:layout>
      <c:lineChart>
        <c:grouping val="standard"/>
        <c:varyColors val="0"/>
        <c:ser>
          <c:idx val="1"/>
          <c:order val="1"/>
          <c:tx>
            <c:strRef>
              <c:f>Chart!$A$72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Chart!$A$70:$M$70</c15:sqref>
                  </c15:fullRef>
                </c:ext>
              </c:extLst>
              <c:f>Chart!$B$70:$M$70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Chart!$A$72:$M$72</c15:sqref>
                  </c15:fullRef>
                </c:ext>
              </c:extLst>
              <c:f>Chart!$B$72:$M$72</c:f>
              <c:numCache>
                <c:formatCode>0%</c:formatCode>
                <c:ptCount val="12"/>
                <c:pt idx="0">
                  <c:v>0</c:v>
                </c:pt>
                <c:pt idx="1">
                  <c:v>2.0833333333333332E-2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4.1666666666666664E-2</c:v>
                </c:pt>
                <c:pt idx="6">
                  <c:v>0</c:v>
                </c:pt>
                <c:pt idx="7">
                  <c:v>0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6-47BB-9172-A2DE12ADF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07736"/>
        <c:axId val="223507344"/>
      </c:lineChart>
      <c:lineChart>
        <c:grouping val="standard"/>
        <c:varyColors val="0"/>
        <c:ser>
          <c:idx val="0"/>
          <c:order val="0"/>
          <c:tx>
            <c:strRef>
              <c:f>Chart!$A$71</c:f>
              <c:strCache>
                <c:ptCount val="1"/>
                <c:pt idx="0">
                  <c:v>DSR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Chart!$A$70:$M$70</c15:sqref>
                  </c15:fullRef>
                </c:ext>
              </c:extLst>
              <c:f>Chart!$B$70:$M$70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Chart!$A$71:$M$71</c15:sqref>
                  </c15:fullRef>
                </c:ext>
              </c:extLst>
              <c:f>Chart!$B$71:$M$71</c:f>
              <c:numCache>
                <c:formatCode>0%</c:formatCode>
                <c:ptCount val="12"/>
                <c:pt idx="0">
                  <c:v>2.8735632183908046E-2</c:v>
                </c:pt>
                <c:pt idx="1">
                  <c:v>2.0114942528735632E-2</c:v>
                </c:pt>
                <c:pt idx="2">
                  <c:v>3.7356321839080463E-2</c:v>
                </c:pt>
                <c:pt idx="3">
                  <c:v>3.7356321839080463E-2</c:v>
                </c:pt>
                <c:pt idx="4">
                  <c:v>4.0229885057471264E-2</c:v>
                </c:pt>
                <c:pt idx="5">
                  <c:v>5.1724137931034482E-2</c:v>
                </c:pt>
                <c:pt idx="6">
                  <c:v>4.0229885057471264E-2</c:v>
                </c:pt>
                <c:pt idx="7">
                  <c:v>4.0229885057471264E-2</c:v>
                </c:pt>
                <c:pt idx="8">
                  <c:v>1.4367816091954023E-2</c:v>
                </c:pt>
                <c:pt idx="9">
                  <c:v>4.5977011494252873E-2</c:v>
                </c:pt>
                <c:pt idx="10">
                  <c:v>1.7241379310344827E-2</c:v>
                </c:pt>
                <c:pt idx="11">
                  <c:v>1.7241379310344827E-2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6-47BB-9172-A2DE12ADF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56232"/>
        <c:axId val="521050984"/>
      </c:lineChart>
      <c:catAx>
        <c:axId val="22350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07344"/>
        <c:crossesAt val="0"/>
        <c:auto val="1"/>
        <c:lblAlgn val="ctr"/>
        <c:lblOffset val="100"/>
        <c:noMultiLvlLbl val="0"/>
      </c:catAx>
      <c:valAx>
        <c:axId val="223507344"/>
        <c:scaling>
          <c:orientation val="minMax"/>
          <c:max val="3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23507736"/>
        <c:crosses val="autoZero"/>
        <c:crossBetween val="between"/>
      </c:valAx>
      <c:valAx>
        <c:axId val="521050984"/>
        <c:scaling>
          <c:orientation val="minMax"/>
          <c:max val="0.1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56232"/>
        <c:crosses val="max"/>
        <c:crossBetween val="between"/>
        <c:majorUnit val="2.0000000000000004E-2"/>
      </c:valAx>
      <c:catAx>
        <c:axId val="521056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050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# DSR/SS NEW</a:t>
            </a:r>
            <a:r>
              <a:rPr lang="en-US" sz="1600" b="1" baseline="0">
                <a:solidFill>
                  <a:srgbClr val="FF0000"/>
                </a:solidFill>
              </a:rPr>
              <a:t> HIRE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23856481481481481"/>
          <c:w val="0.93888888888888888"/>
          <c:h val="0.60368802857976089"/>
        </c:manualLayout>
      </c:layout>
      <c:lineChart>
        <c:grouping val="standard"/>
        <c:varyColors val="0"/>
        <c:ser>
          <c:idx val="1"/>
          <c:order val="1"/>
          <c:tx>
            <c:strRef>
              <c:f>Chart!$P$72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Chart!$P$70:$AB$70</c15:sqref>
                  </c15:fullRef>
                </c:ext>
              </c:extLst>
              <c:f>Chart!$Q$70:$AB$70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Chart!$P$72:$AB$72</c15:sqref>
                  </c15:fullRef>
                </c:ext>
              </c:extLst>
              <c:f>Chart!$Q$72:$AB$72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6-4D18-9E2C-8DC91837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07736"/>
        <c:axId val="223507344"/>
      </c:lineChart>
      <c:lineChart>
        <c:grouping val="standard"/>
        <c:varyColors val="0"/>
        <c:ser>
          <c:idx val="0"/>
          <c:order val="0"/>
          <c:tx>
            <c:strRef>
              <c:f>Chart!$P$71</c:f>
              <c:strCache>
                <c:ptCount val="1"/>
                <c:pt idx="0">
                  <c:v>DSR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Chart!$P$70:$AB$70</c15:sqref>
                  </c15:fullRef>
                </c:ext>
              </c:extLst>
              <c:f>Chart!$Q$70:$AB$70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Chart!$P$71:$AB$71</c15:sqref>
                  </c15:fullRef>
                </c:ext>
              </c:extLst>
              <c:f>Chart!$Q$71:$AB$71</c:f>
              <c:numCache>
                <c:formatCode>_(* #,##0_);_(* \(#,##0\);_(* "-"_);_(@_)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18</c:v>
                </c:pt>
                <c:pt idx="6">
                  <c:v>14</c:v>
                </c:pt>
                <c:pt idx="7">
                  <c:v>14</c:v>
                </c:pt>
                <c:pt idx="8">
                  <c:v>5</c:v>
                </c:pt>
                <c:pt idx="9">
                  <c:v>16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6-4D18-9E2C-8DC91837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56232"/>
        <c:axId val="521050984"/>
      </c:lineChart>
      <c:catAx>
        <c:axId val="22350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07344"/>
        <c:crossesAt val="0"/>
        <c:auto val="1"/>
        <c:lblAlgn val="ctr"/>
        <c:lblOffset val="100"/>
        <c:noMultiLvlLbl val="0"/>
      </c:catAx>
      <c:valAx>
        <c:axId val="223507344"/>
        <c:scaling>
          <c:orientation val="minMax"/>
          <c:max val="35"/>
        </c:scaling>
        <c:delete val="1"/>
        <c:axPos val="l"/>
        <c:numFmt formatCode="General" sourceLinked="1"/>
        <c:majorTickMark val="out"/>
        <c:minorTickMark val="none"/>
        <c:tickLblPos val="nextTo"/>
        <c:crossAx val="223507736"/>
        <c:crosses val="autoZero"/>
        <c:crossBetween val="between"/>
      </c:valAx>
      <c:valAx>
        <c:axId val="521050984"/>
        <c:scaling>
          <c:orientation val="minMax"/>
          <c:max val="2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56232"/>
        <c:crosses val="max"/>
        <c:crossBetween val="between"/>
      </c:valAx>
      <c:catAx>
        <c:axId val="521056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050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% DSR/SS R</a:t>
            </a:r>
            <a:r>
              <a:rPr lang="en-US" sz="1600" b="1" baseline="0">
                <a:solidFill>
                  <a:srgbClr val="FF0000"/>
                </a:solidFill>
              </a:rPr>
              <a:t>ESIGNED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23856481481481481"/>
          <c:w val="0.93888888888888888"/>
          <c:h val="0.60368802857976089"/>
        </c:manualLayout>
      </c:layout>
      <c:lineChart>
        <c:grouping val="standard"/>
        <c:varyColors val="0"/>
        <c:ser>
          <c:idx val="1"/>
          <c:order val="1"/>
          <c:tx>
            <c:strRef>
              <c:f>Chart!$A$93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Chart!$A$91:$M$91</c15:sqref>
                  </c15:fullRef>
                </c:ext>
              </c:extLst>
              <c:f>Chart!$B$91:$M$91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Chart!$A$93:$M$93</c15:sqref>
                  </c15:fullRef>
                </c:ext>
              </c:extLst>
              <c:f>Chart!$B$93:$M$93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2.0408163265306121E-2</c:v>
                </c:pt>
                <c:pt idx="4">
                  <c:v>2.0833333333333332E-2</c:v>
                </c:pt>
                <c:pt idx="5">
                  <c:v>6.1224489795918366E-2</c:v>
                </c:pt>
                <c:pt idx="6">
                  <c:v>4.3478260869565216E-2</c:v>
                </c:pt>
                <c:pt idx="7">
                  <c:v>2.2727272727272728E-2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4.2553191489361701E-2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1-4FE5-9BE9-DCA0AB01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07736"/>
        <c:axId val="223507344"/>
      </c:lineChart>
      <c:lineChart>
        <c:grouping val="standard"/>
        <c:varyColors val="0"/>
        <c:ser>
          <c:idx val="0"/>
          <c:order val="0"/>
          <c:tx>
            <c:strRef>
              <c:f>Chart!$A$92</c:f>
              <c:strCache>
                <c:ptCount val="1"/>
                <c:pt idx="0">
                  <c:v>DSR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Chart!$A$91:$M$91</c15:sqref>
                  </c15:fullRef>
                </c:ext>
              </c:extLst>
              <c:f>Chart!$B$91:$M$91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Chart!$A$92:$M$92</c15:sqref>
                  </c15:fullRef>
                </c:ext>
              </c:extLst>
              <c:f>Chart!$B$92:$M$92</c:f>
              <c:numCache>
                <c:formatCode>0%</c:formatCode>
                <c:ptCount val="12"/>
                <c:pt idx="0">
                  <c:v>2.8328611898016998E-2</c:v>
                </c:pt>
                <c:pt idx="1">
                  <c:v>1.4285714285714285E-2</c:v>
                </c:pt>
                <c:pt idx="2">
                  <c:v>3.9106145251396648E-2</c:v>
                </c:pt>
                <c:pt idx="3">
                  <c:v>3.081232492997199E-2</c:v>
                </c:pt>
                <c:pt idx="4">
                  <c:v>5.8333333333333334E-2</c:v>
                </c:pt>
                <c:pt idx="5">
                  <c:v>5.6022408963585436E-2</c:v>
                </c:pt>
                <c:pt idx="6">
                  <c:v>5.128205128205128E-2</c:v>
                </c:pt>
                <c:pt idx="7">
                  <c:v>3.7463976945244955E-2</c:v>
                </c:pt>
                <c:pt idx="8">
                  <c:v>2.359882005899705E-2</c:v>
                </c:pt>
                <c:pt idx="9">
                  <c:v>4.8991354466858789E-2</c:v>
                </c:pt>
                <c:pt idx="10">
                  <c:v>3.273809523809524E-2</c:v>
                </c:pt>
                <c:pt idx="11">
                  <c:v>2.4169184290030211E-2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1-4FE5-9BE9-DCA0AB01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56232"/>
        <c:axId val="521050984"/>
      </c:lineChart>
      <c:catAx>
        <c:axId val="22350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07344"/>
        <c:crossesAt val="0"/>
        <c:auto val="1"/>
        <c:lblAlgn val="ctr"/>
        <c:lblOffset val="100"/>
        <c:noMultiLvlLbl val="0"/>
      </c:catAx>
      <c:valAx>
        <c:axId val="223507344"/>
        <c:scaling>
          <c:orientation val="minMax"/>
          <c:max val="3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23507736"/>
        <c:crosses val="autoZero"/>
        <c:crossBetween val="between"/>
      </c:valAx>
      <c:valAx>
        <c:axId val="521050984"/>
        <c:scaling>
          <c:orientation val="minMax"/>
          <c:max val="0.1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56232"/>
        <c:crosses val="max"/>
        <c:crossBetween val="between"/>
        <c:majorUnit val="2.0000000000000004E-2"/>
      </c:valAx>
      <c:catAx>
        <c:axId val="521056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050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# DSR/SS R</a:t>
            </a:r>
            <a:r>
              <a:rPr lang="en-US" sz="1600" b="1" baseline="0">
                <a:solidFill>
                  <a:srgbClr val="FF0000"/>
                </a:solidFill>
              </a:rPr>
              <a:t>ESIGNED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23856481481481481"/>
          <c:w val="0.93888888888888888"/>
          <c:h val="0.60368802857976089"/>
        </c:manualLayout>
      </c:layout>
      <c:lineChart>
        <c:grouping val="standard"/>
        <c:varyColors val="0"/>
        <c:ser>
          <c:idx val="1"/>
          <c:order val="1"/>
          <c:tx>
            <c:strRef>
              <c:f>Chart!$P$93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Chart!$P$91:$AB$91</c15:sqref>
                  </c15:fullRef>
                </c:ext>
              </c:extLst>
              <c:f>Chart!$Q$91:$AB$91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Chart!$P$93:$AB$93</c15:sqref>
                  </c15:fullRef>
                </c:ext>
              </c:extLst>
              <c:f>Chart!$Q$93:$AB$93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E-47FE-8647-36D8D431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07736"/>
        <c:axId val="223507344"/>
      </c:lineChart>
      <c:lineChart>
        <c:grouping val="standard"/>
        <c:varyColors val="0"/>
        <c:ser>
          <c:idx val="0"/>
          <c:order val="0"/>
          <c:tx>
            <c:strRef>
              <c:f>Chart!$P$92</c:f>
              <c:strCache>
                <c:ptCount val="1"/>
                <c:pt idx="0">
                  <c:v>DSR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Chart!$P$91:$AB$91</c15:sqref>
                  </c15:fullRef>
                </c:ext>
              </c:extLst>
              <c:f>Chart!$Q$91:$AB$91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Chart!$P$92:$AB$92</c15:sqref>
                  </c15:fullRef>
                </c:ext>
              </c:extLst>
              <c:f>Chart!$Q$92:$AB$92</c:f>
              <c:numCache>
                <c:formatCode>_(* #,##0_);_(* \(#,##0\);_(* "-"_);_(@_)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20</c:v>
                </c:pt>
                <c:pt idx="6">
                  <c:v>18</c:v>
                </c:pt>
                <c:pt idx="7">
                  <c:v>13</c:v>
                </c:pt>
                <c:pt idx="8">
                  <c:v>18</c:v>
                </c:pt>
                <c:pt idx="9">
                  <c:v>17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E-47FE-8647-36D8D431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56232"/>
        <c:axId val="521050984"/>
      </c:lineChart>
      <c:catAx>
        <c:axId val="22350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07344"/>
        <c:crossesAt val="0"/>
        <c:auto val="1"/>
        <c:lblAlgn val="ctr"/>
        <c:lblOffset val="100"/>
        <c:noMultiLvlLbl val="0"/>
      </c:catAx>
      <c:valAx>
        <c:axId val="223507344"/>
        <c:scaling>
          <c:orientation val="minMax"/>
          <c:max val="35"/>
        </c:scaling>
        <c:delete val="1"/>
        <c:axPos val="l"/>
        <c:numFmt formatCode="General" sourceLinked="1"/>
        <c:majorTickMark val="out"/>
        <c:minorTickMark val="none"/>
        <c:tickLblPos val="nextTo"/>
        <c:crossAx val="223507736"/>
        <c:crosses val="autoZero"/>
        <c:crossBetween val="between"/>
      </c:valAx>
      <c:valAx>
        <c:axId val="521050984"/>
        <c:scaling>
          <c:orientation val="minMax"/>
          <c:max val="2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56232"/>
        <c:crosses val="max"/>
        <c:crossBetween val="between"/>
      </c:valAx>
      <c:catAx>
        <c:axId val="521056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050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rgbClr val="FF0000"/>
                </a:solidFill>
                <a:effectLst/>
              </a:rPr>
              <a:t># DSR RESIGNED 2021 vs 2020 </a:t>
            </a:r>
          </a:p>
          <a:p>
            <a:pPr>
              <a:defRPr/>
            </a:pPr>
            <a:r>
              <a:rPr lang="en-US" sz="1600" b="1" i="0" baseline="0">
                <a:solidFill>
                  <a:srgbClr val="FF0000"/>
                </a:solidFill>
                <a:effectLst/>
              </a:rPr>
              <a:t>(By Region)</a:t>
            </a:r>
            <a:endParaRPr lang="en-US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Chart!$C$24:$I$24</c:f>
              <c:strCache>
                <c:ptCount val="7"/>
                <c:pt idx="0">
                  <c:v>Central</c:v>
                </c:pt>
                <c:pt idx="1">
                  <c:v>Ho Chi Minh City</c:v>
                </c:pt>
                <c:pt idx="2">
                  <c:v>Ha Noi City</c:v>
                </c:pt>
                <c:pt idx="3">
                  <c:v>North Province</c:v>
                </c:pt>
                <c:pt idx="4">
                  <c:v>Mekong</c:v>
                </c:pt>
                <c:pt idx="5">
                  <c:v>South East</c:v>
                </c:pt>
                <c:pt idx="6">
                  <c:v>E-com</c:v>
                </c:pt>
              </c:strCache>
            </c:strRef>
          </c:cat>
          <c:val>
            <c:numRef>
              <c:f>Chart!$C$25:$I$25</c:f>
              <c:numCache>
                <c:formatCode>_(* #,##0_);_(* \(#,##0\);_(* "-"_);_(@_)</c:formatCode>
                <c:ptCount val="7"/>
                <c:pt idx="0">
                  <c:v>20</c:v>
                </c:pt>
                <c:pt idx="1">
                  <c:v>36</c:v>
                </c:pt>
                <c:pt idx="2">
                  <c:v>21</c:v>
                </c:pt>
                <c:pt idx="3">
                  <c:v>12</c:v>
                </c:pt>
                <c:pt idx="4">
                  <c:v>30</c:v>
                </c:pt>
                <c:pt idx="5">
                  <c:v>57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1-4EB8-B4A2-1247B0A8F803}"/>
            </c:ext>
          </c:extLst>
        </c:ser>
        <c:ser>
          <c:idx val="1"/>
          <c:order val="1"/>
          <c:tx>
            <c:strRef>
              <c:f>Chart!$B$26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Chart!$C$24:$I$24</c:f>
              <c:strCache>
                <c:ptCount val="7"/>
                <c:pt idx="0">
                  <c:v>Central</c:v>
                </c:pt>
                <c:pt idx="1">
                  <c:v>Ho Chi Minh City</c:v>
                </c:pt>
                <c:pt idx="2">
                  <c:v>Ha Noi City</c:v>
                </c:pt>
                <c:pt idx="3">
                  <c:v>North Province</c:v>
                </c:pt>
                <c:pt idx="4">
                  <c:v>Mekong</c:v>
                </c:pt>
                <c:pt idx="5">
                  <c:v>South East</c:v>
                </c:pt>
                <c:pt idx="6">
                  <c:v>E-com</c:v>
                </c:pt>
              </c:strCache>
            </c:strRef>
          </c:cat>
          <c:val>
            <c:numRef>
              <c:f>Chart!$C$26:$I$26</c:f>
              <c:numCache>
                <c:formatCode>_(* #,##0_);_(* \(#,##0\);_(* "-"_);_(@_)</c:formatCode>
                <c:ptCount val="7"/>
                <c:pt idx="0">
                  <c:v>11</c:v>
                </c:pt>
                <c:pt idx="1">
                  <c:v>29</c:v>
                </c:pt>
                <c:pt idx="2">
                  <c:v>15</c:v>
                </c:pt>
                <c:pt idx="3">
                  <c:v>25</c:v>
                </c:pt>
                <c:pt idx="4">
                  <c:v>42</c:v>
                </c:pt>
                <c:pt idx="5">
                  <c:v>71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1-4EB8-B4A2-1247B0A8F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7473640"/>
        <c:axId val="637470032"/>
      </c:barChart>
      <c:catAx>
        <c:axId val="6374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70032"/>
        <c:crosses val="autoZero"/>
        <c:auto val="1"/>
        <c:lblAlgn val="ctr"/>
        <c:lblOffset val="100"/>
        <c:noMultiLvlLbl val="0"/>
      </c:catAx>
      <c:valAx>
        <c:axId val="637470032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7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rgbClr val="FF0000"/>
                </a:solidFill>
                <a:effectLst/>
              </a:rPr>
              <a:t># SS RESIGNED 2021 vs 2020 </a:t>
            </a:r>
            <a:endParaRPr lang="en-US" sz="1600">
              <a:solidFill>
                <a:srgbClr val="FF0000"/>
              </a:solidFill>
              <a:effectLst/>
            </a:endParaRPr>
          </a:p>
          <a:p>
            <a:pPr>
              <a:defRPr/>
            </a:pPr>
            <a:r>
              <a:rPr lang="en-US" sz="1600" b="1" i="0" baseline="0">
                <a:solidFill>
                  <a:srgbClr val="FF0000"/>
                </a:solidFill>
                <a:effectLst/>
              </a:rPr>
              <a:t>(By Region)</a:t>
            </a:r>
            <a:endParaRPr lang="en-US" sz="16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87641546767614E-2"/>
          <c:y val="0.24662732135218199"/>
          <c:w val="0.90869991105306414"/>
          <c:h val="0.56097586638770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Chart!$P$25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Chart!$Q$24:$W$24</c:f>
              <c:strCache>
                <c:ptCount val="7"/>
                <c:pt idx="0">
                  <c:v>Central</c:v>
                </c:pt>
                <c:pt idx="1">
                  <c:v>Ho Chi Minh City</c:v>
                </c:pt>
                <c:pt idx="2">
                  <c:v>Ha Noi City</c:v>
                </c:pt>
                <c:pt idx="3">
                  <c:v>North Province</c:v>
                </c:pt>
                <c:pt idx="4">
                  <c:v>Mekong</c:v>
                </c:pt>
                <c:pt idx="5">
                  <c:v>South East</c:v>
                </c:pt>
                <c:pt idx="6">
                  <c:v>E-com</c:v>
                </c:pt>
              </c:strCache>
            </c:strRef>
          </c:cat>
          <c:val>
            <c:numRef>
              <c:f>Chart!$Q$25:$W$25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0-4360-917E-FF92169159E3}"/>
            </c:ext>
          </c:extLst>
        </c:ser>
        <c:ser>
          <c:idx val="1"/>
          <c:order val="1"/>
          <c:tx>
            <c:strRef>
              <c:f>Chart!$P$26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Chart!$Q$24:$W$24</c:f>
              <c:strCache>
                <c:ptCount val="7"/>
                <c:pt idx="0">
                  <c:v>Central</c:v>
                </c:pt>
                <c:pt idx="1">
                  <c:v>Ho Chi Minh City</c:v>
                </c:pt>
                <c:pt idx="2">
                  <c:v>Ha Noi City</c:v>
                </c:pt>
                <c:pt idx="3">
                  <c:v>North Province</c:v>
                </c:pt>
                <c:pt idx="4">
                  <c:v>Mekong</c:v>
                </c:pt>
                <c:pt idx="5">
                  <c:v>South East</c:v>
                </c:pt>
                <c:pt idx="6">
                  <c:v>E-com</c:v>
                </c:pt>
              </c:strCache>
            </c:strRef>
          </c:cat>
          <c:val>
            <c:numRef>
              <c:f>Chart!$Q$26:$W$26</c:f>
              <c:numCache>
                <c:formatCode>_(* #,##0_);_(* \(#,##0\);_(* "-"_);_(@_)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0-4360-917E-FF9216915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7450432"/>
        <c:axId val="637457320"/>
      </c:barChart>
      <c:catAx>
        <c:axId val="6374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57320"/>
        <c:crosses val="autoZero"/>
        <c:auto val="1"/>
        <c:lblAlgn val="ctr"/>
        <c:lblOffset val="100"/>
        <c:noMultiLvlLbl val="0"/>
      </c:catAx>
      <c:valAx>
        <c:axId val="637457320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rgbClr val="FF0000"/>
                </a:solidFill>
                <a:effectLst/>
              </a:rPr>
              <a:t>% DSR RESIGNED 2021 vs 2020</a:t>
            </a:r>
            <a:endParaRPr lang="en-US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47176768679036E-2"/>
          <c:y val="0.24680776905386512"/>
          <c:w val="0.90539367919027258"/>
          <c:h val="0.61255124373073966"/>
        </c:manualLayout>
      </c:layout>
      <c:lineChart>
        <c:grouping val="standard"/>
        <c:varyColors val="0"/>
        <c:ser>
          <c:idx val="0"/>
          <c:order val="0"/>
          <c:tx>
            <c:strRef>
              <c:f>Chart!$A$50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Chart!$B$49:$M$49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Chart!$B$50:$M$50</c:f>
              <c:numCache>
                <c:formatCode>0%</c:formatCode>
                <c:ptCount val="12"/>
                <c:pt idx="0">
                  <c:v>1.7094017094017096E-2</c:v>
                </c:pt>
                <c:pt idx="1">
                  <c:v>6.5217391304347824E-2</c:v>
                </c:pt>
                <c:pt idx="2">
                  <c:v>5.2486187845303865E-2</c:v>
                </c:pt>
                <c:pt idx="3">
                  <c:v>3.9436619718309862E-2</c:v>
                </c:pt>
                <c:pt idx="4">
                  <c:v>1.9943019943019943E-2</c:v>
                </c:pt>
                <c:pt idx="5">
                  <c:v>5.5865921787709494E-2</c:v>
                </c:pt>
                <c:pt idx="6">
                  <c:v>5.0139275766016712E-2</c:v>
                </c:pt>
                <c:pt idx="7">
                  <c:v>3.1428571428571431E-2</c:v>
                </c:pt>
                <c:pt idx="8">
                  <c:v>4.7619047619047616E-2</c:v>
                </c:pt>
                <c:pt idx="9">
                  <c:v>5.0991501416430593E-2</c:v>
                </c:pt>
                <c:pt idx="10">
                  <c:v>2.556818181818182E-2</c:v>
                </c:pt>
                <c:pt idx="11">
                  <c:v>4.456824512534819E-2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0-4EEA-896B-01F2843E3FEB}"/>
            </c:ext>
          </c:extLst>
        </c:ser>
        <c:ser>
          <c:idx val="1"/>
          <c:order val="1"/>
          <c:tx>
            <c:strRef>
              <c:f>Chart!$A$51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Chart!$B$49:$M$49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Chart!$B$51:$M$51</c:f>
              <c:numCache>
                <c:formatCode>0%</c:formatCode>
                <c:ptCount val="12"/>
                <c:pt idx="0">
                  <c:v>2.8328611898016998E-2</c:v>
                </c:pt>
                <c:pt idx="1">
                  <c:v>1.4285714285714285E-2</c:v>
                </c:pt>
                <c:pt idx="2">
                  <c:v>3.9106145251396648E-2</c:v>
                </c:pt>
                <c:pt idx="3">
                  <c:v>3.081232492997199E-2</c:v>
                </c:pt>
                <c:pt idx="4">
                  <c:v>5.8333333333333334E-2</c:v>
                </c:pt>
                <c:pt idx="5">
                  <c:v>5.6022408963585436E-2</c:v>
                </c:pt>
                <c:pt idx="6">
                  <c:v>5.128205128205128E-2</c:v>
                </c:pt>
                <c:pt idx="7">
                  <c:v>3.7463976945244955E-2</c:v>
                </c:pt>
                <c:pt idx="8">
                  <c:v>2.359882005899705E-2</c:v>
                </c:pt>
                <c:pt idx="9">
                  <c:v>4.8991354466858789E-2</c:v>
                </c:pt>
                <c:pt idx="10">
                  <c:v>3.273809523809524E-2</c:v>
                </c:pt>
                <c:pt idx="11">
                  <c:v>2.4169184290030211E-2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0-4EEA-896B-01F2843E3F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2481768"/>
        <c:axId val="542482096"/>
      </c:lineChart>
      <c:catAx>
        <c:axId val="54248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82096"/>
        <c:crosses val="autoZero"/>
        <c:auto val="1"/>
        <c:lblAlgn val="ctr"/>
        <c:lblOffset val="100"/>
        <c:noMultiLvlLbl val="0"/>
      </c:catAx>
      <c:valAx>
        <c:axId val="542482096"/>
        <c:scaling>
          <c:orientation val="minMax"/>
          <c:max val="0.15000000000000002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81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9776902887139"/>
          <c:y val="0.12094852726742486"/>
          <c:w val="0.23163870066067338"/>
          <c:h val="7.6378328503720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rgbClr val="FF0000"/>
                </a:solidFill>
                <a:effectLst/>
              </a:rPr>
              <a:t># DSR RESIGNED 2021 vs 2020 </a:t>
            </a:r>
            <a:endParaRPr lang="en-US" sz="1600">
              <a:solidFill>
                <a:srgbClr val="FF0000"/>
              </a:solidFill>
              <a:effectLst/>
            </a:endParaRPr>
          </a:p>
          <a:p>
            <a:pPr>
              <a:defRPr/>
            </a:pPr>
            <a:r>
              <a:rPr lang="en-US" sz="1600" b="1" i="0" baseline="0">
                <a:solidFill>
                  <a:srgbClr val="FF0000"/>
                </a:solidFill>
                <a:effectLst/>
              </a:rPr>
              <a:t>(By Month)</a:t>
            </a:r>
            <a:endParaRPr lang="en-US" sz="16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Chart!$B$3:$M$3</c:f>
              <c:numCache>
                <c:formatCode>_(* #,##0_);_(* \(#,##0\);_(* "-"_);_(@_)</c:formatCode>
                <c:ptCount val="12"/>
                <c:pt idx="0">
                  <c:v>6</c:v>
                </c:pt>
                <c:pt idx="1">
                  <c:v>24</c:v>
                </c:pt>
                <c:pt idx="2">
                  <c:v>19</c:v>
                </c:pt>
                <c:pt idx="3">
                  <c:v>14</c:v>
                </c:pt>
                <c:pt idx="4">
                  <c:v>7</c:v>
                </c:pt>
                <c:pt idx="5">
                  <c:v>20</c:v>
                </c:pt>
                <c:pt idx="6">
                  <c:v>18</c:v>
                </c:pt>
                <c:pt idx="7">
                  <c:v>11</c:v>
                </c:pt>
                <c:pt idx="8">
                  <c:v>17</c:v>
                </c:pt>
                <c:pt idx="9">
                  <c:v>18</c:v>
                </c:pt>
                <c:pt idx="10">
                  <c:v>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6EE-9C20-9DA9002C1333}"/>
            </c:ext>
          </c:extLst>
        </c:ser>
        <c:ser>
          <c:idx val="1"/>
          <c:order val="1"/>
          <c:tx>
            <c:strRef>
              <c:f>Chart!$A$4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 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Chart!$B$4:$M$4</c:f>
              <c:numCache>
                <c:formatCode>_(* #,##0_);_(* \(#,##0\);_(* "-"_);_(@_)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20</c:v>
                </c:pt>
                <c:pt idx="6">
                  <c:v>18</c:v>
                </c:pt>
                <c:pt idx="7">
                  <c:v>13</c:v>
                </c:pt>
                <c:pt idx="8">
                  <c:v>18</c:v>
                </c:pt>
                <c:pt idx="9">
                  <c:v>17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46EE-9C20-9DA9002C13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6873904"/>
        <c:axId val="636870624"/>
      </c:barChart>
      <c:catAx>
        <c:axId val="6368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70624"/>
        <c:crosses val="autoZero"/>
        <c:auto val="1"/>
        <c:lblAlgn val="ctr"/>
        <c:lblOffset val="100"/>
        <c:noMultiLvlLbl val="0"/>
      </c:catAx>
      <c:valAx>
        <c:axId val="636870624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739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604837</xdr:colOff>
      <xdr:row>51</xdr:row>
      <xdr:rowOff>119063</xdr:rowOff>
    </xdr:from>
    <xdr:to>
      <xdr:col>28</xdr:col>
      <xdr:colOff>409575</xdr:colOff>
      <xdr:row>66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263EC-E137-418C-A200-A5E64FBA7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19048</xdr:colOff>
      <xdr:row>73</xdr:row>
      <xdr:rowOff>14286</xdr:rowOff>
    </xdr:from>
    <xdr:to>
      <xdr:col>13</xdr:col>
      <xdr:colOff>419100</xdr:colOff>
      <xdr:row>87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25EBD8-D788-4179-8E97-746B90A72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19048</xdr:colOff>
      <xdr:row>73</xdr:row>
      <xdr:rowOff>14286</xdr:rowOff>
    </xdr:from>
    <xdr:to>
      <xdr:col>29</xdr:col>
      <xdr:colOff>28575</xdr:colOff>
      <xdr:row>87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1C23AA-E1E2-444A-816A-87DFBB13D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94</xdr:row>
      <xdr:rowOff>14286</xdr:rowOff>
    </xdr:from>
    <xdr:to>
      <xdr:col>13</xdr:col>
      <xdr:colOff>400052</xdr:colOff>
      <xdr:row>108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401C1E-834E-4DA1-9068-C2D394E41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19048</xdr:colOff>
      <xdr:row>94</xdr:row>
      <xdr:rowOff>14286</xdr:rowOff>
    </xdr:from>
    <xdr:to>
      <xdr:col>28</xdr:col>
      <xdr:colOff>419100</xdr:colOff>
      <xdr:row>108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1EE11F-E556-4213-A91B-4D7C92970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26</xdr:row>
      <xdr:rowOff>89647</xdr:rowOff>
    </xdr:from>
    <xdr:to>
      <xdr:col>13</xdr:col>
      <xdr:colOff>336176</xdr:colOff>
      <xdr:row>43</xdr:row>
      <xdr:rowOff>112059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4F2566C-BAE3-4692-8078-AE5E73FBB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26</xdr:row>
      <xdr:rowOff>112059</xdr:rowOff>
    </xdr:from>
    <xdr:to>
      <xdr:col>28</xdr:col>
      <xdr:colOff>347383</xdr:colOff>
      <xdr:row>42</xdr:row>
      <xdr:rowOff>105336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ADC6A3D-08A0-4956-8AAF-3D88A998B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56029</xdr:colOff>
      <xdr:row>51</xdr:row>
      <xdr:rowOff>145676</xdr:rowOff>
    </xdr:from>
    <xdr:to>
      <xdr:col>14</xdr:col>
      <xdr:colOff>22411</xdr:colOff>
      <xdr:row>66</xdr:row>
      <xdr:rowOff>94129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B2C39-F3CD-445E-8576-70EFFE6F0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100852</xdr:colOff>
      <xdr:row>5</xdr:row>
      <xdr:rowOff>78441</xdr:rowOff>
    </xdr:from>
    <xdr:to>
      <xdr:col>13</xdr:col>
      <xdr:colOff>381000</xdr:colOff>
      <xdr:row>21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3CC0C-3B59-4342-98CB-2972EBDC5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16807</xdr:colOff>
      <xdr:row>5</xdr:row>
      <xdr:rowOff>100853</xdr:rowOff>
    </xdr:from>
    <xdr:to>
      <xdr:col>28</xdr:col>
      <xdr:colOff>392205</xdr:colOff>
      <xdr:row>21</xdr:row>
      <xdr:rowOff>82923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7A88D5-8CF9-4D67-B784-3F6F245EA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D34"/>
  <sheetViews>
    <sheetView topLeftCell="A5" zoomScale="85" zoomScaleNormal="85" workbookViewId="0">
      <pane xSplit="2" ySplit="5" topLeftCell="C10" activePane="bottomRight" state="frozen"/>
      <selection pane="bottomRight" activeCell="AS31" sqref="AS31"/>
      <selection pane="bottomLeft" activeCell="A16" sqref="A16"/>
      <selection pane="topRight" activeCell="C5" sqref="C5"/>
    </sheetView>
  </sheetViews>
  <sheetFormatPr defaultRowHeight="14.25" outlineLevelCol="1"/>
  <cols>
    <col min="1" max="1" width="7.42578125" customWidth="1"/>
    <col min="2" max="2" width="6.28515625" customWidth="1"/>
    <col min="3" max="14" width="7.28515625" hidden="1" customWidth="1" outlineLevel="1"/>
    <col min="15" max="15" width="0.7109375" hidden="1" customWidth="1" outlineLevel="1"/>
    <col min="16" max="16" width="8.7109375" customWidth="1" collapsed="1"/>
    <col min="17" max="27" width="7.42578125" customWidth="1"/>
    <col min="28" max="28" width="8.140625" customWidth="1"/>
    <col min="29" max="29" width="3.28515625" customWidth="1"/>
    <col min="30" max="41" width="7.28515625" hidden="1" customWidth="1" outlineLevel="1"/>
    <col min="42" max="42" width="1.28515625" hidden="1" customWidth="1" outlineLevel="1"/>
    <col min="43" max="43" width="8.85546875" customWidth="1" collapsed="1"/>
    <col min="44" max="44" width="7" customWidth="1"/>
    <col min="45" max="45" width="7.28515625" customWidth="1"/>
    <col min="46" max="46" width="6.85546875" customWidth="1"/>
    <col min="47" max="47" width="7.5703125" customWidth="1"/>
    <col min="48" max="48" width="6.7109375" customWidth="1"/>
    <col min="49" max="49" width="6.140625" customWidth="1"/>
    <col min="50" max="50" width="7.140625" customWidth="1"/>
    <col min="51" max="51" width="7" customWidth="1"/>
    <col min="52" max="52" width="6.7109375" customWidth="1"/>
    <col min="53" max="53" width="7.28515625" customWidth="1" outlineLevel="1"/>
    <col min="54" max="54" width="7" customWidth="1" outlineLevel="1"/>
    <col min="56" max="56" width="19.85546875" customWidth="1"/>
  </cols>
  <sheetData>
    <row r="4" spans="1:56">
      <c r="B4" t="s">
        <v>0</v>
      </c>
      <c r="R4" t="s">
        <v>1</v>
      </c>
    </row>
    <row r="5" spans="1:56" ht="18">
      <c r="A5" s="17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56" ht="12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56">
      <c r="C7" s="351">
        <v>2015</v>
      </c>
      <c r="D7" s="351"/>
      <c r="E7" s="351"/>
      <c r="F7" s="351"/>
      <c r="G7" s="351"/>
      <c r="H7" s="351"/>
      <c r="I7" s="351"/>
      <c r="J7" s="351"/>
      <c r="K7" s="351"/>
      <c r="L7" s="351"/>
      <c r="M7" s="351"/>
      <c r="N7" s="351"/>
      <c r="O7" s="33"/>
      <c r="P7" s="348">
        <v>2016</v>
      </c>
      <c r="Q7" s="349"/>
      <c r="R7" s="349"/>
      <c r="S7" s="349"/>
      <c r="T7" s="349"/>
      <c r="U7" s="349"/>
      <c r="V7" s="349"/>
      <c r="W7" s="349"/>
      <c r="X7" s="349"/>
      <c r="Y7" s="349"/>
      <c r="Z7" s="349"/>
      <c r="AA7" s="349"/>
      <c r="AB7" s="350"/>
      <c r="AD7" s="351">
        <v>2015</v>
      </c>
      <c r="AE7" s="351"/>
      <c r="AF7" s="351"/>
      <c r="AG7" s="351"/>
      <c r="AH7" s="351"/>
      <c r="AI7" s="351"/>
      <c r="AJ7" s="351"/>
      <c r="AK7" s="351"/>
      <c r="AL7" s="351"/>
      <c r="AM7" s="351"/>
      <c r="AN7" s="351"/>
      <c r="AO7" s="351"/>
      <c r="AP7" s="33"/>
      <c r="AQ7" s="348">
        <v>2016</v>
      </c>
      <c r="AR7" s="349"/>
      <c r="AS7" s="349"/>
      <c r="AT7" s="349"/>
      <c r="AU7" s="349"/>
      <c r="AV7" s="349"/>
      <c r="AW7" s="349"/>
      <c r="AX7" s="349"/>
      <c r="AY7" s="349"/>
      <c r="AZ7" s="349"/>
      <c r="BA7" s="349"/>
      <c r="BB7" s="349"/>
      <c r="BC7" s="350"/>
    </row>
    <row r="8" spans="1:56" s="18" customFormat="1" ht="15.75" customHeight="1" thickBot="1">
      <c r="A8" s="361" t="s">
        <v>3</v>
      </c>
      <c r="B8" s="363" t="s">
        <v>4</v>
      </c>
      <c r="C8" s="353" t="s">
        <v>5</v>
      </c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7"/>
      <c r="P8" s="353" t="s">
        <v>5</v>
      </c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53"/>
      <c r="AB8" s="47" t="s">
        <v>6</v>
      </c>
      <c r="AD8" s="354" t="s">
        <v>7</v>
      </c>
      <c r="AE8" s="354"/>
      <c r="AF8" s="354"/>
      <c r="AG8" s="354"/>
      <c r="AH8" s="354"/>
      <c r="AI8" s="354"/>
      <c r="AJ8" s="354"/>
      <c r="AK8" s="354"/>
      <c r="AL8" s="354"/>
      <c r="AM8" s="354"/>
      <c r="AN8" s="354"/>
      <c r="AO8" s="354"/>
      <c r="AP8" s="43"/>
      <c r="AQ8" s="20" t="s">
        <v>8</v>
      </c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47" t="s">
        <v>6</v>
      </c>
    </row>
    <row r="9" spans="1:56" s="2" customFormat="1" ht="14.65" thickBot="1">
      <c r="A9" s="362"/>
      <c r="B9" s="362"/>
      <c r="C9" s="38">
        <v>42005</v>
      </c>
      <c r="D9" s="38">
        <v>42036</v>
      </c>
      <c r="E9" s="38">
        <v>42064</v>
      </c>
      <c r="F9" s="39">
        <v>42095</v>
      </c>
      <c r="G9" s="39">
        <v>42125</v>
      </c>
      <c r="H9" s="39">
        <v>42156</v>
      </c>
      <c r="I9" s="40">
        <v>42186</v>
      </c>
      <c r="J9" s="40">
        <v>42217</v>
      </c>
      <c r="K9" s="40">
        <v>42248</v>
      </c>
      <c r="L9" s="41">
        <v>42278</v>
      </c>
      <c r="M9" s="41">
        <v>42309</v>
      </c>
      <c r="N9" s="41">
        <v>42339</v>
      </c>
      <c r="O9" s="30"/>
      <c r="P9" s="38">
        <v>42370</v>
      </c>
      <c r="Q9" s="38">
        <v>42401</v>
      </c>
      <c r="R9" s="38">
        <v>42430</v>
      </c>
      <c r="S9" s="39">
        <v>42461</v>
      </c>
      <c r="T9" s="39">
        <v>42491</v>
      </c>
      <c r="U9" s="39">
        <v>42522</v>
      </c>
      <c r="V9" s="40">
        <v>42552</v>
      </c>
      <c r="W9" s="40">
        <v>42583</v>
      </c>
      <c r="X9" s="40">
        <v>42614</v>
      </c>
      <c r="Y9" s="41">
        <v>42644</v>
      </c>
      <c r="Z9" s="41">
        <v>42675</v>
      </c>
      <c r="AA9" s="41">
        <v>42705</v>
      </c>
      <c r="AB9" s="48">
        <v>2016</v>
      </c>
      <c r="AC9" s="22"/>
      <c r="AD9" s="13">
        <v>42005</v>
      </c>
      <c r="AE9" s="13">
        <v>42036</v>
      </c>
      <c r="AF9" s="13">
        <v>42064</v>
      </c>
      <c r="AG9" s="28">
        <v>42095</v>
      </c>
      <c r="AH9" s="28">
        <v>42125</v>
      </c>
      <c r="AI9" s="28">
        <v>42156</v>
      </c>
      <c r="AJ9" s="14">
        <v>42186</v>
      </c>
      <c r="AK9" s="14">
        <v>42217</v>
      </c>
      <c r="AL9" s="14">
        <v>42248</v>
      </c>
      <c r="AM9" s="13">
        <v>42278</v>
      </c>
      <c r="AN9" s="13">
        <v>42309</v>
      </c>
      <c r="AO9" s="13">
        <v>42339</v>
      </c>
      <c r="AP9" s="30"/>
      <c r="AQ9" s="38">
        <v>42370</v>
      </c>
      <c r="AR9" s="38">
        <v>42401</v>
      </c>
      <c r="AS9" s="38">
        <v>42430</v>
      </c>
      <c r="AT9" s="39">
        <v>42461</v>
      </c>
      <c r="AU9" s="39">
        <v>42491</v>
      </c>
      <c r="AV9" s="39">
        <v>42522</v>
      </c>
      <c r="AW9" s="40">
        <v>42552</v>
      </c>
      <c r="AX9" s="40">
        <v>42583</v>
      </c>
      <c r="AY9" s="40">
        <v>42614</v>
      </c>
      <c r="AZ9" s="41">
        <v>42644</v>
      </c>
      <c r="BA9" s="41">
        <v>42675</v>
      </c>
      <c r="BB9" s="41">
        <v>42705</v>
      </c>
      <c r="BC9" s="48">
        <v>2016</v>
      </c>
    </row>
    <row r="10" spans="1:56">
      <c r="A10" s="7" t="s">
        <v>9</v>
      </c>
      <c r="B10" s="8">
        <v>38</v>
      </c>
      <c r="C10" s="9">
        <v>7</v>
      </c>
      <c r="D10" s="9">
        <v>4</v>
      </c>
      <c r="E10" s="9">
        <v>4</v>
      </c>
      <c r="F10" s="9">
        <v>3</v>
      </c>
      <c r="G10" s="9">
        <v>2</v>
      </c>
      <c r="H10" s="9">
        <v>3</v>
      </c>
      <c r="I10" s="9">
        <v>2</v>
      </c>
      <c r="J10" s="9">
        <v>6</v>
      </c>
      <c r="K10" s="9">
        <v>3</v>
      </c>
      <c r="L10" s="9">
        <v>3</v>
      </c>
      <c r="M10" s="9">
        <v>1</v>
      </c>
      <c r="N10" s="55">
        <v>2</v>
      </c>
      <c r="O10" s="31"/>
      <c r="P10" s="9">
        <v>2</v>
      </c>
      <c r="Q10" s="9">
        <v>1</v>
      </c>
      <c r="R10" s="9">
        <v>4</v>
      </c>
      <c r="S10" s="9">
        <v>8</v>
      </c>
      <c r="T10" s="9"/>
      <c r="U10" s="9"/>
      <c r="V10" s="9"/>
      <c r="W10" s="9"/>
      <c r="X10" s="9"/>
      <c r="Y10" s="9"/>
      <c r="Z10" s="9"/>
      <c r="AA10" s="55"/>
      <c r="AB10" s="46">
        <f>SUM(P10:AA10)</f>
        <v>15</v>
      </c>
      <c r="AC10" s="23"/>
      <c r="AD10" s="1">
        <v>0.19444444444444445</v>
      </c>
      <c r="AE10" s="1">
        <v>0.1111111111111111</v>
      </c>
      <c r="AF10" s="1">
        <v>0.1111111111111111</v>
      </c>
      <c r="AG10" s="1">
        <v>8.3333333333333329E-2</v>
      </c>
      <c r="AH10" s="1">
        <v>5.5555555555555552E-2</v>
      </c>
      <c r="AI10" s="1">
        <v>8.3333333333333329E-2</v>
      </c>
      <c r="AJ10" s="1">
        <v>5.5555555555555552E-2</v>
      </c>
      <c r="AK10" s="1">
        <v>0.16666666666666666</v>
      </c>
      <c r="AL10" s="1">
        <v>8.3333333333333329E-2</v>
      </c>
      <c r="AM10" s="1">
        <v>8.3333333333333329E-2</v>
      </c>
      <c r="AN10" s="1">
        <v>2.7777777777777776E-2</v>
      </c>
      <c r="AO10" s="1">
        <v>5.5555555555555552E-2</v>
      </c>
      <c r="AP10" s="44"/>
      <c r="AQ10" s="1">
        <f t="shared" ref="AQ10:AV16" si="0">P10/$B10</f>
        <v>5.2631578947368418E-2</v>
      </c>
      <c r="AR10" s="1">
        <f t="shared" si="0"/>
        <v>2.6315789473684209E-2</v>
      </c>
      <c r="AS10" s="1">
        <f t="shared" si="0"/>
        <v>0.10526315789473684</v>
      </c>
      <c r="AT10" s="1">
        <f t="shared" si="0"/>
        <v>0.21052631578947367</v>
      </c>
      <c r="AU10" s="1">
        <f t="shared" si="0"/>
        <v>0</v>
      </c>
      <c r="AV10" s="1">
        <f t="shared" si="0"/>
        <v>0</v>
      </c>
      <c r="AW10" s="1">
        <f>V10/$B10</f>
        <v>0</v>
      </c>
      <c r="AX10" s="1">
        <f t="shared" ref="AX10:BB16" si="1">+W10/$B10</f>
        <v>0</v>
      </c>
      <c r="AY10" s="1">
        <f t="shared" si="1"/>
        <v>0</v>
      </c>
      <c r="AZ10" s="1">
        <f t="shared" si="1"/>
        <v>0</v>
      </c>
      <c r="BA10" s="1">
        <f t="shared" si="1"/>
        <v>0</v>
      </c>
      <c r="BB10" s="1">
        <f t="shared" si="1"/>
        <v>0</v>
      </c>
      <c r="BC10" s="52">
        <f>AB10/$B10</f>
        <v>0.39473684210526316</v>
      </c>
      <c r="BD10" s="60"/>
    </row>
    <row r="11" spans="1:56">
      <c r="A11" s="7" t="s">
        <v>10</v>
      </c>
      <c r="B11" s="8">
        <v>72</v>
      </c>
      <c r="C11" s="9">
        <v>7</v>
      </c>
      <c r="D11" s="9">
        <v>7</v>
      </c>
      <c r="E11" s="9">
        <v>9</v>
      </c>
      <c r="F11" s="9">
        <v>8</v>
      </c>
      <c r="G11" s="9">
        <v>9</v>
      </c>
      <c r="H11" s="9">
        <v>5</v>
      </c>
      <c r="I11" s="9">
        <v>7</v>
      </c>
      <c r="J11" s="9">
        <v>6</v>
      </c>
      <c r="K11" s="9">
        <v>2</v>
      </c>
      <c r="L11" s="9">
        <v>4</v>
      </c>
      <c r="M11" s="9">
        <v>6</v>
      </c>
      <c r="N11" s="55">
        <v>3</v>
      </c>
      <c r="O11" s="31"/>
      <c r="P11" s="9">
        <v>3</v>
      </c>
      <c r="Q11" s="9">
        <v>1</v>
      </c>
      <c r="R11" s="9">
        <v>1</v>
      </c>
      <c r="S11" s="9">
        <v>5</v>
      </c>
      <c r="T11" s="9"/>
      <c r="U11" s="9"/>
      <c r="V11" s="9"/>
      <c r="W11" s="9"/>
      <c r="X11" s="9"/>
      <c r="Y11" s="9"/>
      <c r="Z11" s="9"/>
      <c r="AA11" s="55"/>
      <c r="AB11" s="29">
        <f>SUM(P11:AA11)</f>
        <v>10</v>
      </c>
      <c r="AC11" s="23"/>
      <c r="AD11" s="1">
        <v>9.7222222222222224E-2</v>
      </c>
      <c r="AE11" s="1">
        <v>9.7222222222222224E-2</v>
      </c>
      <c r="AF11" s="1">
        <v>0.125</v>
      </c>
      <c r="AG11" s="1">
        <v>0.1111111111111111</v>
      </c>
      <c r="AH11" s="1">
        <v>0.125</v>
      </c>
      <c r="AI11" s="1">
        <v>6.9444444444444448E-2</v>
      </c>
      <c r="AJ11" s="1">
        <v>9.7222222222222224E-2</v>
      </c>
      <c r="AK11" s="1">
        <v>8.3333333333333329E-2</v>
      </c>
      <c r="AL11" s="1">
        <v>2.7777777777777776E-2</v>
      </c>
      <c r="AM11" s="1">
        <v>5.5555555555555552E-2</v>
      </c>
      <c r="AN11" s="1">
        <v>8.3333333333333329E-2</v>
      </c>
      <c r="AO11" s="1">
        <v>4.1666666666666664E-2</v>
      </c>
      <c r="AP11" s="44"/>
      <c r="AQ11" s="1">
        <f t="shared" si="0"/>
        <v>4.1666666666666664E-2</v>
      </c>
      <c r="AR11" s="1">
        <f t="shared" si="0"/>
        <v>1.3888888888888888E-2</v>
      </c>
      <c r="AS11" s="1">
        <f t="shared" si="0"/>
        <v>1.3888888888888888E-2</v>
      </c>
      <c r="AT11" s="1">
        <f t="shared" si="0"/>
        <v>6.9444444444444448E-2</v>
      </c>
      <c r="AU11" s="1">
        <f t="shared" si="0"/>
        <v>0</v>
      </c>
      <c r="AV11" s="1">
        <f t="shared" si="0"/>
        <v>0</v>
      </c>
      <c r="AW11" s="1">
        <f t="shared" ref="AW11:AW16" si="2">V11/$B11</f>
        <v>0</v>
      </c>
      <c r="AX11" s="1">
        <f t="shared" si="1"/>
        <v>0</v>
      </c>
      <c r="AY11" s="1">
        <f t="shared" si="1"/>
        <v>0</v>
      </c>
      <c r="AZ11" s="1">
        <f t="shared" si="1"/>
        <v>0</v>
      </c>
      <c r="BA11" s="1">
        <f t="shared" si="1"/>
        <v>0</v>
      </c>
      <c r="BB11" s="1">
        <f t="shared" si="1"/>
        <v>0</v>
      </c>
      <c r="BC11" s="52">
        <f t="shared" ref="BC11:BC16" si="3">AB11/$B11</f>
        <v>0.1388888888888889</v>
      </c>
    </row>
    <row r="12" spans="1:56">
      <c r="A12" s="7" t="s">
        <v>11</v>
      </c>
      <c r="B12" s="8">
        <v>25</v>
      </c>
      <c r="C12" s="9">
        <v>1</v>
      </c>
      <c r="D12" s="9"/>
      <c r="E12" s="9">
        <v>1</v>
      </c>
      <c r="F12" s="9">
        <v>3</v>
      </c>
      <c r="G12" s="9">
        <v>1</v>
      </c>
      <c r="H12" s="9"/>
      <c r="I12" s="9">
        <v>2</v>
      </c>
      <c r="J12" s="9"/>
      <c r="K12" s="9">
        <v>2</v>
      </c>
      <c r="L12" s="9"/>
      <c r="M12" s="9"/>
      <c r="N12" s="21"/>
      <c r="O12" s="31"/>
      <c r="P12" s="9">
        <v>0</v>
      </c>
      <c r="Q12" s="9">
        <v>0</v>
      </c>
      <c r="R12" s="9">
        <v>0</v>
      </c>
      <c r="S12" s="9">
        <v>2</v>
      </c>
      <c r="T12" s="9"/>
      <c r="U12" s="9"/>
      <c r="V12" s="9"/>
      <c r="W12" s="9"/>
      <c r="X12" s="9"/>
      <c r="Y12" s="9"/>
      <c r="Z12" s="9"/>
      <c r="AA12" s="21"/>
      <c r="AB12" s="29">
        <f t="shared" ref="AB12" si="4">SUM(P12:AA12)</f>
        <v>2</v>
      </c>
      <c r="AC12" s="23"/>
      <c r="AD12" s="1">
        <v>0.04</v>
      </c>
      <c r="AE12" s="1">
        <v>0</v>
      </c>
      <c r="AF12" s="1">
        <v>0.04</v>
      </c>
      <c r="AG12" s="1">
        <v>0.12</v>
      </c>
      <c r="AH12" s="1">
        <v>0.04</v>
      </c>
      <c r="AI12" s="1">
        <v>0</v>
      </c>
      <c r="AJ12" s="1">
        <v>0.08</v>
      </c>
      <c r="AK12" s="1">
        <v>0</v>
      </c>
      <c r="AL12" s="1">
        <v>0.08</v>
      </c>
      <c r="AM12" s="1">
        <v>0</v>
      </c>
      <c r="AN12" s="1">
        <v>0</v>
      </c>
      <c r="AO12" s="1">
        <v>0</v>
      </c>
      <c r="AP12" s="44"/>
      <c r="AQ12" s="1">
        <f t="shared" si="0"/>
        <v>0</v>
      </c>
      <c r="AR12" s="1">
        <f t="shared" si="0"/>
        <v>0</v>
      </c>
      <c r="AS12" s="1">
        <f t="shared" si="0"/>
        <v>0</v>
      </c>
      <c r="AT12" s="1">
        <f t="shared" si="0"/>
        <v>0.08</v>
      </c>
      <c r="AU12" s="1">
        <f t="shared" si="0"/>
        <v>0</v>
      </c>
      <c r="AV12" s="1">
        <f t="shared" si="0"/>
        <v>0</v>
      </c>
      <c r="AW12" s="1">
        <f t="shared" si="2"/>
        <v>0</v>
      </c>
      <c r="AX12" s="1">
        <f t="shared" si="1"/>
        <v>0</v>
      </c>
      <c r="AY12" s="1">
        <f t="shared" ref="AY12:AZ16" si="5">+X12/$B12</f>
        <v>0</v>
      </c>
      <c r="AZ12" s="1">
        <f t="shared" si="5"/>
        <v>0</v>
      </c>
      <c r="BA12" s="1">
        <f t="shared" si="1"/>
        <v>0</v>
      </c>
      <c r="BB12" s="1">
        <f t="shared" si="1"/>
        <v>0</v>
      </c>
      <c r="BC12" s="52">
        <f t="shared" si="3"/>
        <v>0.08</v>
      </c>
    </row>
    <row r="13" spans="1:56">
      <c r="A13" s="7" t="s">
        <v>12</v>
      </c>
      <c r="B13" s="8">
        <v>36</v>
      </c>
      <c r="C13" s="9">
        <v>5</v>
      </c>
      <c r="D13" s="9">
        <v>6</v>
      </c>
      <c r="E13" s="9">
        <v>7</v>
      </c>
      <c r="F13" s="9">
        <v>4</v>
      </c>
      <c r="G13" s="9">
        <v>1</v>
      </c>
      <c r="H13" s="9">
        <v>3</v>
      </c>
      <c r="I13" s="9">
        <v>1</v>
      </c>
      <c r="J13" s="9">
        <v>1</v>
      </c>
      <c r="K13" s="9">
        <v>1</v>
      </c>
      <c r="L13" s="9"/>
      <c r="M13" s="9">
        <v>2</v>
      </c>
      <c r="N13" s="21"/>
      <c r="O13" s="31"/>
      <c r="P13" s="9">
        <v>0</v>
      </c>
      <c r="Q13" s="9">
        <v>1</v>
      </c>
      <c r="R13" s="9">
        <v>0</v>
      </c>
      <c r="S13" s="9">
        <v>2</v>
      </c>
      <c r="T13" s="9"/>
      <c r="U13" s="9"/>
      <c r="V13" s="9"/>
      <c r="W13" s="9"/>
      <c r="X13" s="9"/>
      <c r="Y13" s="9"/>
      <c r="Z13" s="9"/>
      <c r="AA13" s="21"/>
      <c r="AB13" s="29">
        <f>SUM(P13:AA13)</f>
        <v>3</v>
      </c>
      <c r="AC13" s="23"/>
      <c r="AD13" s="1">
        <v>0.14285714285714285</v>
      </c>
      <c r="AE13" s="1">
        <v>0.17142857142857143</v>
      </c>
      <c r="AF13" s="1">
        <v>0.2</v>
      </c>
      <c r="AG13" s="1">
        <v>0.11428571428571428</v>
      </c>
      <c r="AH13" s="1">
        <v>2.8571428571428571E-2</v>
      </c>
      <c r="AI13" s="1">
        <v>8.5714285714285715E-2</v>
      </c>
      <c r="AJ13" s="1">
        <v>2.8571428571428571E-2</v>
      </c>
      <c r="AK13" s="1">
        <v>2.8571428571428571E-2</v>
      </c>
      <c r="AL13" s="1">
        <v>2.8571428571428571E-2</v>
      </c>
      <c r="AM13" s="1">
        <v>0</v>
      </c>
      <c r="AN13" s="1">
        <v>5.7142857142857141E-2</v>
      </c>
      <c r="AO13" s="1">
        <v>0</v>
      </c>
      <c r="AP13" s="44"/>
      <c r="AQ13" s="1">
        <f t="shared" si="0"/>
        <v>0</v>
      </c>
      <c r="AR13" s="1">
        <f t="shared" si="0"/>
        <v>2.7777777777777776E-2</v>
      </c>
      <c r="AS13" s="1">
        <f t="shared" si="0"/>
        <v>0</v>
      </c>
      <c r="AT13" s="1">
        <f t="shared" si="0"/>
        <v>5.5555555555555552E-2</v>
      </c>
      <c r="AU13" s="1">
        <f t="shared" si="0"/>
        <v>0</v>
      </c>
      <c r="AV13" s="1">
        <f t="shared" si="0"/>
        <v>0</v>
      </c>
      <c r="AW13" s="1">
        <f t="shared" si="2"/>
        <v>0</v>
      </c>
      <c r="AX13" s="1">
        <f t="shared" si="1"/>
        <v>0</v>
      </c>
      <c r="AY13" s="1">
        <f t="shared" si="5"/>
        <v>0</v>
      </c>
      <c r="AZ13" s="1">
        <f t="shared" si="5"/>
        <v>0</v>
      </c>
      <c r="BA13" s="1">
        <f t="shared" si="1"/>
        <v>0</v>
      </c>
      <c r="BB13" s="1">
        <f t="shared" si="1"/>
        <v>0</v>
      </c>
      <c r="BC13" s="52">
        <f>AB13/$B13</f>
        <v>8.3333333333333329E-2</v>
      </c>
    </row>
    <row r="14" spans="1:56">
      <c r="A14" s="7" t="s">
        <v>13</v>
      </c>
      <c r="B14" s="8">
        <v>93</v>
      </c>
      <c r="C14" s="9">
        <v>2</v>
      </c>
      <c r="D14" s="9">
        <v>3</v>
      </c>
      <c r="E14" s="9">
        <v>6</v>
      </c>
      <c r="F14" s="9">
        <v>6</v>
      </c>
      <c r="G14" s="9">
        <v>1</v>
      </c>
      <c r="H14" s="9">
        <v>3</v>
      </c>
      <c r="I14" s="9">
        <v>6</v>
      </c>
      <c r="J14" s="9">
        <v>2</v>
      </c>
      <c r="K14" s="9">
        <v>2</v>
      </c>
      <c r="L14" s="9">
        <v>2</v>
      </c>
      <c r="M14" s="9">
        <v>4</v>
      </c>
      <c r="N14" s="21"/>
      <c r="O14" s="31"/>
      <c r="P14" s="9">
        <v>1</v>
      </c>
      <c r="Q14" s="9">
        <v>2</v>
      </c>
      <c r="R14" s="9">
        <v>2</v>
      </c>
      <c r="S14" s="9">
        <v>4</v>
      </c>
      <c r="T14" s="9"/>
      <c r="U14" s="9"/>
      <c r="V14" s="9"/>
      <c r="W14" s="9"/>
      <c r="X14" s="9"/>
      <c r="Y14" s="9"/>
      <c r="Z14" s="9"/>
      <c r="AA14" s="21"/>
      <c r="AB14" s="29">
        <f>SUM(P14:AA14)</f>
        <v>9</v>
      </c>
      <c r="AC14" s="23"/>
      <c r="AD14" s="1">
        <v>2.2988505747126436E-2</v>
      </c>
      <c r="AE14" s="1">
        <v>3.4482758620689655E-2</v>
      </c>
      <c r="AF14" s="1">
        <v>6.8965517241379309E-2</v>
      </c>
      <c r="AG14" s="1">
        <v>6.8965517241379309E-2</v>
      </c>
      <c r="AH14" s="1">
        <v>1.1494252873563218E-2</v>
      </c>
      <c r="AI14" s="1">
        <v>3.4482758620689655E-2</v>
      </c>
      <c r="AJ14" s="1">
        <v>6.8965517241379309E-2</v>
      </c>
      <c r="AK14" s="1">
        <v>2.2988505747126436E-2</v>
      </c>
      <c r="AL14" s="1">
        <v>2.2988505747126436E-2</v>
      </c>
      <c r="AM14" s="1">
        <v>2.2988505747126436E-2</v>
      </c>
      <c r="AN14" s="1">
        <v>4.5977011494252873E-2</v>
      </c>
      <c r="AO14" s="1">
        <v>0</v>
      </c>
      <c r="AP14" s="44"/>
      <c r="AQ14" s="1">
        <f t="shared" si="0"/>
        <v>1.0752688172043012E-2</v>
      </c>
      <c r="AR14" s="1">
        <f t="shared" si="0"/>
        <v>2.1505376344086023E-2</v>
      </c>
      <c r="AS14" s="1">
        <f t="shared" si="0"/>
        <v>2.1505376344086023E-2</v>
      </c>
      <c r="AT14" s="1">
        <f t="shared" si="0"/>
        <v>4.3010752688172046E-2</v>
      </c>
      <c r="AU14" s="1">
        <f t="shared" si="0"/>
        <v>0</v>
      </c>
      <c r="AV14" s="1">
        <f t="shared" si="0"/>
        <v>0</v>
      </c>
      <c r="AW14" s="1">
        <f t="shared" si="2"/>
        <v>0</v>
      </c>
      <c r="AX14" s="1">
        <f t="shared" si="1"/>
        <v>0</v>
      </c>
      <c r="AY14" s="1">
        <f>+X14/$B14</f>
        <v>0</v>
      </c>
      <c r="AZ14" s="1">
        <f>+Y14/$B14</f>
        <v>0</v>
      </c>
      <c r="BA14" s="1">
        <f t="shared" si="1"/>
        <v>0</v>
      </c>
      <c r="BB14" s="1">
        <f t="shared" si="1"/>
        <v>0</v>
      </c>
      <c r="BC14" s="52">
        <f>AB14/$B14</f>
        <v>9.6774193548387094E-2</v>
      </c>
    </row>
    <row r="15" spans="1:56">
      <c r="A15" s="7" t="s">
        <v>14</v>
      </c>
      <c r="B15" s="8">
        <v>28</v>
      </c>
      <c r="C15" s="9">
        <v>1</v>
      </c>
      <c r="D15" s="9"/>
      <c r="E15" s="9">
        <v>1</v>
      </c>
      <c r="F15" s="9">
        <v>3</v>
      </c>
      <c r="G15" s="9">
        <v>1</v>
      </c>
      <c r="H15" s="9">
        <v>2</v>
      </c>
      <c r="I15" s="9">
        <v>1</v>
      </c>
      <c r="J15" s="9">
        <v>1</v>
      </c>
      <c r="K15" s="9"/>
      <c r="L15" s="9">
        <v>1</v>
      </c>
      <c r="M15" s="9"/>
      <c r="N15" s="21"/>
      <c r="O15" s="31"/>
      <c r="P15" s="9">
        <v>0</v>
      </c>
      <c r="Q15" s="9">
        <v>0</v>
      </c>
      <c r="R15" s="9">
        <v>0</v>
      </c>
      <c r="S15" s="9">
        <v>2</v>
      </c>
      <c r="T15" s="9"/>
      <c r="U15" s="9"/>
      <c r="V15" s="9"/>
      <c r="W15" s="9"/>
      <c r="X15" s="9"/>
      <c r="Y15" s="9"/>
      <c r="Z15" s="9"/>
      <c r="AA15" s="21"/>
      <c r="AB15" s="29">
        <f>SUM(P15:AA15)</f>
        <v>2</v>
      </c>
      <c r="AC15" s="23"/>
      <c r="AD15" s="1">
        <v>0.04</v>
      </c>
      <c r="AE15" s="1">
        <v>0</v>
      </c>
      <c r="AF15" s="1">
        <v>0.04</v>
      </c>
      <c r="AG15" s="1">
        <v>0.12</v>
      </c>
      <c r="AH15" s="1">
        <v>0.04</v>
      </c>
      <c r="AI15" s="1">
        <v>0.08</v>
      </c>
      <c r="AJ15" s="1">
        <v>0.04</v>
      </c>
      <c r="AK15" s="1">
        <v>0.04</v>
      </c>
      <c r="AL15" s="1">
        <v>0</v>
      </c>
      <c r="AM15" s="1">
        <v>0.04</v>
      </c>
      <c r="AN15" s="1">
        <v>0</v>
      </c>
      <c r="AO15" s="1">
        <v>0</v>
      </c>
      <c r="AP15" s="44"/>
      <c r="AQ15" s="1">
        <f t="shared" si="0"/>
        <v>0</v>
      </c>
      <c r="AR15" s="1">
        <f t="shared" si="0"/>
        <v>0</v>
      </c>
      <c r="AS15" s="1">
        <f t="shared" si="0"/>
        <v>0</v>
      </c>
      <c r="AT15" s="1">
        <f t="shared" si="0"/>
        <v>7.1428571428571425E-2</v>
      </c>
      <c r="AU15" s="1">
        <f t="shared" si="0"/>
        <v>0</v>
      </c>
      <c r="AV15" s="1">
        <f t="shared" si="0"/>
        <v>0</v>
      </c>
      <c r="AW15" s="1">
        <f t="shared" si="2"/>
        <v>0</v>
      </c>
      <c r="AX15" s="1">
        <f t="shared" si="1"/>
        <v>0</v>
      </c>
      <c r="AY15" s="1">
        <f t="shared" si="5"/>
        <v>0</v>
      </c>
      <c r="AZ15" s="1">
        <f t="shared" si="5"/>
        <v>0</v>
      </c>
      <c r="BA15" s="1">
        <f t="shared" si="1"/>
        <v>0</v>
      </c>
      <c r="BB15" s="1">
        <f t="shared" si="1"/>
        <v>0</v>
      </c>
      <c r="BC15" s="52">
        <f>AB15/$B15</f>
        <v>7.1428571428571425E-2</v>
      </c>
    </row>
    <row r="16" spans="1:56" ht="14.65" thickBot="1">
      <c r="A16" s="7" t="s">
        <v>15</v>
      </c>
      <c r="B16" s="8">
        <v>50</v>
      </c>
      <c r="C16" s="9">
        <v>2</v>
      </c>
      <c r="D16" s="9">
        <v>3</v>
      </c>
      <c r="E16" s="9">
        <v>1</v>
      </c>
      <c r="F16" s="9">
        <v>4</v>
      </c>
      <c r="G16" s="9">
        <v>3</v>
      </c>
      <c r="H16" s="9">
        <v>5</v>
      </c>
      <c r="I16" s="9">
        <v>3</v>
      </c>
      <c r="J16" s="9">
        <v>2</v>
      </c>
      <c r="K16" s="9">
        <v>1</v>
      </c>
      <c r="L16" s="9">
        <v>2</v>
      </c>
      <c r="M16" s="9"/>
      <c r="N16" s="55">
        <v>3</v>
      </c>
      <c r="O16" s="31"/>
      <c r="P16" s="9">
        <v>0</v>
      </c>
      <c r="Q16" s="9">
        <v>2</v>
      </c>
      <c r="R16" s="9">
        <v>4</v>
      </c>
      <c r="S16" s="9">
        <v>7</v>
      </c>
      <c r="T16" s="9"/>
      <c r="U16" s="9"/>
      <c r="V16" s="9"/>
      <c r="W16" s="9"/>
      <c r="X16" s="9"/>
      <c r="Y16" s="9"/>
      <c r="Z16" s="9"/>
      <c r="AA16" s="55"/>
      <c r="AB16" s="49">
        <f>SUM(P16:AA16)</f>
        <v>13</v>
      </c>
      <c r="AC16" s="23"/>
      <c r="AD16" s="1">
        <v>4.1666666666666664E-2</v>
      </c>
      <c r="AE16" s="1">
        <v>6.25E-2</v>
      </c>
      <c r="AF16" s="1">
        <v>2.0833333333333332E-2</v>
      </c>
      <c r="AG16" s="1">
        <v>8.3333333333333329E-2</v>
      </c>
      <c r="AH16" s="1">
        <v>6.25E-2</v>
      </c>
      <c r="AI16" s="1">
        <v>0.10416666666666667</v>
      </c>
      <c r="AJ16" s="1">
        <v>6.25E-2</v>
      </c>
      <c r="AK16" s="1">
        <v>4.1666666666666664E-2</v>
      </c>
      <c r="AL16" s="1">
        <v>2.0833333333333332E-2</v>
      </c>
      <c r="AM16" s="1">
        <v>4.1666666666666664E-2</v>
      </c>
      <c r="AN16" s="1">
        <v>0</v>
      </c>
      <c r="AO16" s="1">
        <v>6.25E-2</v>
      </c>
      <c r="AP16" s="44"/>
      <c r="AQ16" s="1">
        <f t="shared" si="0"/>
        <v>0</v>
      </c>
      <c r="AR16" s="1">
        <f t="shared" si="0"/>
        <v>0.04</v>
      </c>
      <c r="AS16" s="1">
        <f t="shared" si="0"/>
        <v>0.08</v>
      </c>
      <c r="AT16" s="1">
        <f t="shared" si="0"/>
        <v>0.14000000000000001</v>
      </c>
      <c r="AU16" s="1">
        <f t="shared" si="0"/>
        <v>0</v>
      </c>
      <c r="AV16" s="1">
        <f t="shared" si="0"/>
        <v>0</v>
      </c>
      <c r="AW16" s="1">
        <f t="shared" si="2"/>
        <v>0</v>
      </c>
      <c r="AX16" s="1">
        <f t="shared" si="1"/>
        <v>0</v>
      </c>
      <c r="AY16" s="1">
        <f t="shared" si="5"/>
        <v>0</v>
      </c>
      <c r="AZ16" s="1">
        <f t="shared" si="5"/>
        <v>0</v>
      </c>
      <c r="BA16" s="1">
        <f t="shared" si="1"/>
        <v>0</v>
      </c>
      <c r="BB16" s="1">
        <f t="shared" si="1"/>
        <v>0</v>
      </c>
      <c r="BC16" s="52">
        <f t="shared" si="3"/>
        <v>0.26</v>
      </c>
    </row>
    <row r="17" spans="1:55" ht="14.65" thickBot="1">
      <c r="A17" s="3" t="s">
        <v>16</v>
      </c>
      <c r="B17" s="4">
        <f>SUM(B10:B16)</f>
        <v>342</v>
      </c>
      <c r="C17" s="10">
        <f t="shared" ref="C17:N17" si="6">SUM(C10:C16)</f>
        <v>25</v>
      </c>
      <c r="D17" s="10">
        <f t="shared" si="6"/>
        <v>23</v>
      </c>
      <c r="E17" s="10">
        <f t="shared" si="6"/>
        <v>29</v>
      </c>
      <c r="F17" s="12">
        <f t="shared" si="6"/>
        <v>31</v>
      </c>
      <c r="G17" s="12">
        <f t="shared" si="6"/>
        <v>18</v>
      </c>
      <c r="H17" s="12">
        <f t="shared" si="6"/>
        <v>21</v>
      </c>
      <c r="I17" s="24">
        <f t="shared" si="6"/>
        <v>22</v>
      </c>
      <c r="J17" s="24">
        <f t="shared" si="6"/>
        <v>18</v>
      </c>
      <c r="K17" s="24">
        <f t="shared" si="6"/>
        <v>11</v>
      </c>
      <c r="L17" s="25">
        <f t="shared" si="6"/>
        <v>12</v>
      </c>
      <c r="M17" s="25">
        <f t="shared" si="6"/>
        <v>13</v>
      </c>
      <c r="N17" s="25">
        <f t="shared" si="6"/>
        <v>8</v>
      </c>
      <c r="O17" s="32"/>
      <c r="P17" s="10">
        <f t="shared" ref="P17:AA17" si="7">SUM(P10:P16)</f>
        <v>6</v>
      </c>
      <c r="Q17" s="10">
        <f t="shared" si="7"/>
        <v>7</v>
      </c>
      <c r="R17" s="10">
        <f t="shared" si="7"/>
        <v>11</v>
      </c>
      <c r="S17" s="12">
        <f t="shared" si="7"/>
        <v>30</v>
      </c>
      <c r="T17" s="12">
        <f t="shared" si="7"/>
        <v>0</v>
      </c>
      <c r="U17" s="12">
        <f t="shared" si="7"/>
        <v>0</v>
      </c>
      <c r="V17" s="24">
        <f t="shared" si="7"/>
        <v>0</v>
      </c>
      <c r="W17" s="24">
        <f t="shared" si="7"/>
        <v>0</v>
      </c>
      <c r="X17" s="24">
        <f t="shared" si="7"/>
        <v>0</v>
      </c>
      <c r="Y17" s="25">
        <f t="shared" si="7"/>
        <v>0</v>
      </c>
      <c r="Z17" s="25">
        <f t="shared" si="7"/>
        <v>0</v>
      </c>
      <c r="AA17" s="25">
        <f t="shared" si="7"/>
        <v>0</v>
      </c>
      <c r="AB17" s="50">
        <f>SUM(AB10:AB16)</f>
        <v>54</v>
      </c>
      <c r="AC17" s="22"/>
      <c r="AD17" s="15">
        <f>C17/$B17</f>
        <v>7.3099415204678359E-2</v>
      </c>
      <c r="AE17" s="15">
        <f t="shared" ref="AE17:AI17" si="8">D17/$B17</f>
        <v>6.725146198830409E-2</v>
      </c>
      <c r="AF17" s="15">
        <f t="shared" si="8"/>
        <v>8.4795321637426896E-2</v>
      </c>
      <c r="AG17" s="42">
        <f t="shared" si="8"/>
        <v>9.0643274853801165E-2</v>
      </c>
      <c r="AH17" s="42">
        <f t="shared" si="8"/>
        <v>5.2631578947368418E-2</v>
      </c>
      <c r="AI17" s="42">
        <f t="shared" si="8"/>
        <v>6.1403508771929821E-2</v>
      </c>
      <c r="AJ17" s="16">
        <f t="shared" ref="AJ17" si="9">I17/$B17</f>
        <v>6.4327485380116955E-2</v>
      </c>
      <c r="AK17" s="16">
        <f t="shared" ref="AK17" si="10">J17/$B17</f>
        <v>5.2631578947368418E-2</v>
      </c>
      <c r="AL17" s="16">
        <f t="shared" ref="AL17" si="11">K17/$B17</f>
        <v>3.2163742690058478E-2</v>
      </c>
      <c r="AM17" s="15">
        <f t="shared" ref="AM17" si="12">L17/$B17</f>
        <v>3.5087719298245612E-2</v>
      </c>
      <c r="AN17" s="15">
        <f t="shared" ref="AN17" si="13">M17/$B17</f>
        <v>3.8011695906432746E-2</v>
      </c>
      <c r="AO17" s="15">
        <f t="shared" ref="AO17" si="14">N17/$B17</f>
        <v>2.3391812865497075E-2</v>
      </c>
      <c r="AP17" s="45"/>
      <c r="AQ17" s="15">
        <f t="shared" ref="AQ17" si="15">P17/$B17</f>
        <v>1.7543859649122806E-2</v>
      </c>
      <c r="AR17" s="15">
        <f t="shared" ref="AR17" si="16">Q17/$B17</f>
        <v>2.046783625730994E-2</v>
      </c>
      <c r="AS17" s="15">
        <f>R17/$B17</f>
        <v>3.2163742690058478E-2</v>
      </c>
      <c r="AT17" s="16">
        <f t="shared" ref="AT17" si="17">S17/$B17</f>
        <v>8.771929824561403E-2</v>
      </c>
      <c r="AU17" s="16">
        <f>T17/$B17</f>
        <v>0</v>
      </c>
      <c r="AV17" s="16">
        <f t="shared" ref="AV17" si="18">U17/$B17</f>
        <v>0</v>
      </c>
      <c r="AW17" s="26">
        <f t="shared" ref="AW17" si="19">V17/$B17</f>
        <v>0</v>
      </c>
      <c r="AX17" s="26">
        <f t="shared" ref="AX17" si="20">W17/$B17</f>
        <v>0</v>
      </c>
      <c r="AY17" s="26">
        <f>X17/$B17</f>
        <v>0</v>
      </c>
      <c r="AZ17" s="27">
        <f t="shared" ref="AZ17:BA17" si="21">Y17/$B17</f>
        <v>0</v>
      </c>
      <c r="BA17" s="27">
        <f t="shared" si="21"/>
        <v>0</v>
      </c>
      <c r="BB17" s="27">
        <f t="shared" ref="BB17" si="22">AA17/$B17</f>
        <v>0</v>
      </c>
      <c r="BC17" s="53">
        <f>AB17/$B17</f>
        <v>0.15789473684210525</v>
      </c>
    </row>
    <row r="19" spans="1:55">
      <c r="C19" s="351">
        <v>2015</v>
      </c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3"/>
      <c r="P19" s="355">
        <v>2016</v>
      </c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356"/>
      <c r="AB19" s="356"/>
    </row>
    <row r="20" spans="1:55" ht="19.5" customHeight="1">
      <c r="A20" s="357" t="s">
        <v>3</v>
      </c>
      <c r="B20" s="359" t="s">
        <v>4</v>
      </c>
      <c r="C20" s="352" t="s">
        <v>17</v>
      </c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7"/>
      <c r="P20" s="352" t="s">
        <v>17</v>
      </c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52"/>
      <c r="AB20" s="58" t="s">
        <v>6</v>
      </c>
    </row>
    <row r="21" spans="1:55" s="2" customFormat="1" ht="14.65" thickBot="1">
      <c r="A21" s="358"/>
      <c r="B21" s="360"/>
      <c r="C21" s="38">
        <v>42005</v>
      </c>
      <c r="D21" s="38">
        <v>42036</v>
      </c>
      <c r="E21" s="38">
        <v>42064</v>
      </c>
      <c r="F21" s="39">
        <v>42095</v>
      </c>
      <c r="G21" s="39">
        <v>42125</v>
      </c>
      <c r="H21" s="39">
        <v>42156</v>
      </c>
      <c r="I21" s="40">
        <v>42186</v>
      </c>
      <c r="J21" s="40">
        <v>42217</v>
      </c>
      <c r="K21" s="40">
        <v>42248</v>
      </c>
      <c r="L21" s="41">
        <v>42278</v>
      </c>
      <c r="M21" s="41">
        <v>42309</v>
      </c>
      <c r="N21" s="41">
        <v>42339</v>
      </c>
      <c r="O21" s="34"/>
      <c r="P21" s="38">
        <v>42370</v>
      </c>
      <c r="Q21" s="38">
        <v>42401</v>
      </c>
      <c r="R21" s="38">
        <v>42430</v>
      </c>
      <c r="S21" s="39">
        <v>42461</v>
      </c>
      <c r="T21" s="39">
        <v>42491</v>
      </c>
      <c r="U21" s="39">
        <v>42522</v>
      </c>
      <c r="V21" s="40">
        <v>42552</v>
      </c>
      <c r="W21" s="40">
        <v>42583</v>
      </c>
      <c r="X21" s="40">
        <v>42614</v>
      </c>
      <c r="Y21" s="41">
        <v>42644</v>
      </c>
      <c r="Z21" s="41">
        <v>42675</v>
      </c>
      <c r="AA21" s="41">
        <v>42705</v>
      </c>
      <c r="AB21" s="59">
        <v>2016</v>
      </c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</row>
    <row r="22" spans="1:55">
      <c r="A22" s="7" t="s">
        <v>9</v>
      </c>
      <c r="B22" s="8">
        <v>38</v>
      </c>
      <c r="C22" s="9">
        <v>5</v>
      </c>
      <c r="D22" s="9">
        <v>4</v>
      </c>
      <c r="E22" s="9">
        <v>6</v>
      </c>
      <c r="F22" s="9">
        <v>2</v>
      </c>
      <c r="G22" s="9">
        <v>1</v>
      </c>
      <c r="H22" s="9">
        <v>3</v>
      </c>
      <c r="I22" s="9">
        <v>2</v>
      </c>
      <c r="J22" s="9">
        <v>4</v>
      </c>
      <c r="K22" s="9">
        <v>2</v>
      </c>
      <c r="L22" s="9">
        <v>5</v>
      </c>
      <c r="M22" s="9">
        <v>3</v>
      </c>
      <c r="N22" s="57">
        <v>1</v>
      </c>
      <c r="O22" s="35"/>
      <c r="P22" s="9">
        <v>3</v>
      </c>
      <c r="Q22" s="9">
        <v>1</v>
      </c>
      <c r="R22" s="9">
        <v>4</v>
      </c>
      <c r="S22" s="9">
        <v>8</v>
      </c>
      <c r="T22" s="9"/>
      <c r="U22" s="9"/>
      <c r="V22" s="9"/>
      <c r="W22" s="9"/>
      <c r="X22" s="9"/>
      <c r="Y22" s="9"/>
      <c r="Z22" s="9"/>
      <c r="AA22" s="57"/>
      <c r="AB22" s="29">
        <f>SUM(P22:AA22)</f>
        <v>16</v>
      </c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R22" s="2"/>
      <c r="AS22" s="2"/>
      <c r="AT22" s="2"/>
      <c r="AX22" s="2"/>
    </row>
    <row r="23" spans="1:55">
      <c r="A23" s="7" t="s">
        <v>10</v>
      </c>
      <c r="B23" s="8">
        <v>72</v>
      </c>
      <c r="C23" s="9"/>
      <c r="D23" s="9">
        <v>11</v>
      </c>
      <c r="E23" s="9">
        <v>9</v>
      </c>
      <c r="F23" s="9">
        <v>11</v>
      </c>
      <c r="G23" s="9">
        <v>4</v>
      </c>
      <c r="H23" s="9">
        <v>4</v>
      </c>
      <c r="I23" s="9">
        <v>6</v>
      </c>
      <c r="J23" s="9">
        <v>3</v>
      </c>
      <c r="K23" s="9">
        <v>2</v>
      </c>
      <c r="L23" s="9">
        <v>6</v>
      </c>
      <c r="M23" s="9">
        <v>2</v>
      </c>
      <c r="N23" s="9">
        <v>3</v>
      </c>
      <c r="O23" s="35"/>
      <c r="P23" s="9">
        <v>3</v>
      </c>
      <c r="Q23" s="9">
        <v>1</v>
      </c>
      <c r="R23" s="9">
        <v>2</v>
      </c>
      <c r="S23" s="9">
        <v>4</v>
      </c>
      <c r="T23" s="9"/>
      <c r="U23" s="9"/>
      <c r="V23" s="9"/>
      <c r="W23" s="9"/>
      <c r="X23" s="9"/>
      <c r="Y23" s="9"/>
      <c r="Z23" s="9"/>
      <c r="AA23" s="9"/>
      <c r="AB23" s="29">
        <f t="shared" ref="AB23:AB28" si="23">SUM(P23:AA23)</f>
        <v>10</v>
      </c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R23" s="2"/>
      <c r="AS23" s="2"/>
      <c r="AT23" s="2"/>
      <c r="AX23" s="2"/>
    </row>
    <row r="24" spans="1:55">
      <c r="A24" s="7" t="s">
        <v>11</v>
      </c>
      <c r="B24" s="8">
        <v>25</v>
      </c>
      <c r="C24" s="9">
        <v>1</v>
      </c>
      <c r="D24" s="9"/>
      <c r="E24" s="9">
        <v>1</v>
      </c>
      <c r="F24" s="9">
        <v>1</v>
      </c>
      <c r="G24" s="9">
        <v>3</v>
      </c>
      <c r="H24" s="9"/>
      <c r="I24" s="9">
        <v>2</v>
      </c>
      <c r="J24" s="9"/>
      <c r="K24" s="9">
        <v>2</v>
      </c>
      <c r="L24" s="9"/>
      <c r="M24" s="9"/>
      <c r="N24" s="9"/>
      <c r="O24" s="35"/>
      <c r="P24" s="9">
        <v>0</v>
      </c>
      <c r="Q24" s="9">
        <v>0</v>
      </c>
      <c r="R24" s="9"/>
      <c r="S24" s="9">
        <v>2</v>
      </c>
      <c r="T24" s="9"/>
      <c r="U24" s="9"/>
      <c r="V24" s="9"/>
      <c r="W24" s="9"/>
      <c r="X24" s="9"/>
      <c r="Y24" s="9"/>
      <c r="Z24" s="9"/>
      <c r="AA24" s="9"/>
      <c r="AB24" s="29">
        <f t="shared" si="23"/>
        <v>2</v>
      </c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R24" s="2"/>
      <c r="AS24" s="2"/>
      <c r="AT24" s="2"/>
      <c r="AX24" s="2"/>
    </row>
    <row r="25" spans="1:55">
      <c r="A25" s="7" t="s">
        <v>12</v>
      </c>
      <c r="B25" s="8">
        <v>36</v>
      </c>
      <c r="C25" s="9">
        <v>2</v>
      </c>
      <c r="D25" s="9">
        <v>6</v>
      </c>
      <c r="E25" s="9">
        <v>7</v>
      </c>
      <c r="F25" s="9">
        <v>3</v>
      </c>
      <c r="G25" s="9">
        <v>3</v>
      </c>
      <c r="H25" s="9">
        <v>2</v>
      </c>
      <c r="I25" s="9">
        <v>1</v>
      </c>
      <c r="J25" s="9">
        <v>1</v>
      </c>
      <c r="K25" s="9">
        <v>2</v>
      </c>
      <c r="L25" s="9"/>
      <c r="M25" s="9">
        <v>2</v>
      </c>
      <c r="N25" s="9"/>
      <c r="O25" s="35"/>
      <c r="P25" s="9">
        <v>1</v>
      </c>
      <c r="Q25" s="9">
        <v>1</v>
      </c>
      <c r="R25" s="9">
        <v>1</v>
      </c>
      <c r="S25" s="9">
        <v>1</v>
      </c>
      <c r="T25" s="9"/>
      <c r="U25" s="9"/>
      <c r="V25" s="9"/>
      <c r="W25" s="9"/>
      <c r="X25" s="9"/>
      <c r="Y25" s="9"/>
      <c r="Z25" s="9"/>
      <c r="AA25" s="9"/>
      <c r="AB25" s="29">
        <f t="shared" si="23"/>
        <v>4</v>
      </c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R25" s="2"/>
      <c r="AS25" s="2"/>
      <c r="AT25" s="2"/>
      <c r="AX25" s="2"/>
    </row>
    <row r="26" spans="1:55">
      <c r="A26" s="7" t="s">
        <v>13</v>
      </c>
      <c r="B26" s="8">
        <v>93</v>
      </c>
      <c r="C26" s="9">
        <v>3</v>
      </c>
      <c r="D26" s="9"/>
      <c r="E26" s="9">
        <v>5</v>
      </c>
      <c r="F26" s="9">
        <v>2</v>
      </c>
      <c r="G26" s="9">
        <v>3</v>
      </c>
      <c r="H26" s="9">
        <v>4</v>
      </c>
      <c r="I26" s="9">
        <v>4</v>
      </c>
      <c r="J26" s="9">
        <v>3</v>
      </c>
      <c r="K26" s="9">
        <v>2</v>
      </c>
      <c r="L26" s="9">
        <v>4</v>
      </c>
      <c r="M26" s="9">
        <v>4</v>
      </c>
      <c r="N26" s="9">
        <v>2</v>
      </c>
      <c r="O26" s="35"/>
      <c r="P26" s="9">
        <v>4</v>
      </c>
      <c r="Q26" s="9">
        <v>0</v>
      </c>
      <c r="R26" s="9"/>
      <c r="S26" s="9">
        <v>5</v>
      </c>
      <c r="T26" s="9"/>
      <c r="U26" s="9"/>
      <c r="V26" s="9"/>
      <c r="W26" s="9"/>
      <c r="X26" s="9"/>
      <c r="Y26" s="9"/>
      <c r="Z26" s="9"/>
      <c r="AA26" s="9"/>
      <c r="AB26" s="29">
        <f t="shared" si="23"/>
        <v>9</v>
      </c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R26" s="2"/>
      <c r="AS26" s="2"/>
      <c r="AT26" s="2"/>
      <c r="AX26" s="2"/>
    </row>
    <row r="27" spans="1:55">
      <c r="A27" s="7" t="s">
        <v>14</v>
      </c>
      <c r="B27" s="8">
        <v>28</v>
      </c>
      <c r="C27" s="9">
        <v>2</v>
      </c>
      <c r="D27" s="9"/>
      <c r="E27" s="9">
        <v>1</v>
      </c>
      <c r="F27" s="9">
        <v>3</v>
      </c>
      <c r="G27" s="9"/>
      <c r="H27" s="9">
        <v>1</v>
      </c>
      <c r="I27" s="9">
        <v>3</v>
      </c>
      <c r="J27" s="9">
        <v>1</v>
      </c>
      <c r="K27" s="9"/>
      <c r="L27" s="9">
        <v>1</v>
      </c>
      <c r="M27" s="9"/>
      <c r="N27" s="9"/>
      <c r="O27" s="35"/>
      <c r="P27" s="9">
        <v>0</v>
      </c>
      <c r="Q27" s="9">
        <v>0</v>
      </c>
      <c r="R27" s="9"/>
      <c r="S27" s="9">
        <v>4</v>
      </c>
      <c r="T27" s="9"/>
      <c r="U27" s="9"/>
      <c r="V27" s="9"/>
      <c r="W27" s="9"/>
      <c r="X27" s="9"/>
      <c r="Y27" s="9"/>
      <c r="Z27" s="9"/>
      <c r="AA27" s="9"/>
      <c r="AB27" s="29">
        <f t="shared" si="23"/>
        <v>4</v>
      </c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R27" s="2"/>
      <c r="AS27" s="2"/>
      <c r="AT27" s="2"/>
      <c r="AX27" s="2"/>
    </row>
    <row r="28" spans="1:55" ht="14.65" thickBot="1">
      <c r="A28" s="7" t="s">
        <v>15</v>
      </c>
      <c r="B28" s="8">
        <v>50</v>
      </c>
      <c r="C28" s="9">
        <v>2</v>
      </c>
      <c r="D28" s="9">
        <v>3</v>
      </c>
      <c r="E28" s="9">
        <v>1</v>
      </c>
      <c r="F28" s="9">
        <v>2</v>
      </c>
      <c r="G28" s="9">
        <v>3</v>
      </c>
      <c r="H28" s="9">
        <v>7</v>
      </c>
      <c r="I28" s="9">
        <v>2</v>
      </c>
      <c r="J28" s="9">
        <v>2</v>
      </c>
      <c r="K28" s="9">
        <v>1</v>
      </c>
      <c r="L28" s="9">
        <v>2</v>
      </c>
      <c r="M28" s="9"/>
      <c r="N28" s="56">
        <v>3</v>
      </c>
      <c r="O28" s="35"/>
      <c r="P28" s="9">
        <v>2</v>
      </c>
      <c r="Q28" s="9">
        <v>2</v>
      </c>
      <c r="R28" s="9">
        <v>5</v>
      </c>
      <c r="S28" s="9">
        <v>5</v>
      </c>
      <c r="T28" s="9"/>
      <c r="U28" s="9"/>
      <c r="V28" s="9"/>
      <c r="W28" s="9"/>
      <c r="X28" s="9"/>
      <c r="Y28" s="9"/>
      <c r="Z28" s="9"/>
      <c r="AA28" s="56"/>
      <c r="AB28" s="49">
        <f t="shared" si="23"/>
        <v>14</v>
      </c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R28" s="2"/>
    </row>
    <row r="29" spans="1:55" ht="14.65" thickBot="1">
      <c r="A29" s="5" t="s">
        <v>16</v>
      </c>
      <c r="B29" s="6">
        <f t="shared" ref="B29:AA29" si="24">SUM(B22:B28)</f>
        <v>342</v>
      </c>
      <c r="C29" s="10">
        <f t="shared" ref="C29:N29" si="25">SUM(C22:C28)</f>
        <v>15</v>
      </c>
      <c r="D29" s="10">
        <f t="shared" si="25"/>
        <v>24</v>
      </c>
      <c r="E29" s="10">
        <f t="shared" si="25"/>
        <v>30</v>
      </c>
      <c r="F29" s="11">
        <f t="shared" si="25"/>
        <v>24</v>
      </c>
      <c r="G29" s="11">
        <f t="shared" si="25"/>
        <v>17</v>
      </c>
      <c r="H29" s="11">
        <f t="shared" si="25"/>
        <v>21</v>
      </c>
      <c r="I29" s="12">
        <f t="shared" si="25"/>
        <v>20</v>
      </c>
      <c r="J29" s="12">
        <f t="shared" si="25"/>
        <v>14</v>
      </c>
      <c r="K29" s="12">
        <f t="shared" si="25"/>
        <v>11</v>
      </c>
      <c r="L29" s="10">
        <f t="shared" si="25"/>
        <v>18</v>
      </c>
      <c r="M29" s="10">
        <f t="shared" si="25"/>
        <v>11</v>
      </c>
      <c r="N29" s="10">
        <f t="shared" si="25"/>
        <v>9</v>
      </c>
      <c r="O29" s="36"/>
      <c r="P29" s="10">
        <f t="shared" si="24"/>
        <v>13</v>
      </c>
      <c r="Q29" s="10">
        <f t="shared" si="24"/>
        <v>5</v>
      </c>
      <c r="R29" s="10">
        <f t="shared" si="24"/>
        <v>12</v>
      </c>
      <c r="S29" s="12">
        <f t="shared" si="24"/>
        <v>29</v>
      </c>
      <c r="T29" s="12">
        <f t="shared" si="24"/>
        <v>0</v>
      </c>
      <c r="U29" s="12">
        <f t="shared" si="24"/>
        <v>0</v>
      </c>
      <c r="V29" s="24">
        <f t="shared" si="24"/>
        <v>0</v>
      </c>
      <c r="W29" s="24">
        <f t="shared" si="24"/>
        <v>0</v>
      </c>
      <c r="X29" s="24">
        <f t="shared" si="24"/>
        <v>0</v>
      </c>
      <c r="Y29" s="25">
        <f t="shared" si="24"/>
        <v>0</v>
      </c>
      <c r="Z29" s="25">
        <f t="shared" si="24"/>
        <v>0</v>
      </c>
      <c r="AA29" s="25">
        <f t="shared" si="24"/>
        <v>0</v>
      </c>
      <c r="AB29" s="51">
        <f t="shared" ref="AB29" si="26">SUM(AB22:AB28)</f>
        <v>59</v>
      </c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4" spans="43:43">
      <c r="AQ34" s="54"/>
    </row>
  </sheetData>
  <mergeCells count="15">
    <mergeCell ref="A20:A21"/>
    <mergeCell ref="B20:B21"/>
    <mergeCell ref="A8:A9"/>
    <mergeCell ref="B8:B9"/>
    <mergeCell ref="C8:N8"/>
    <mergeCell ref="C20:N20"/>
    <mergeCell ref="C19:N19"/>
    <mergeCell ref="AQ7:BC7"/>
    <mergeCell ref="C7:N7"/>
    <mergeCell ref="P20:AA20"/>
    <mergeCell ref="P8:AA8"/>
    <mergeCell ref="AD8:AO8"/>
    <mergeCell ref="AD7:AO7"/>
    <mergeCell ref="P19:AB19"/>
    <mergeCell ref="P7:AB7"/>
  </mergeCells>
  <conditionalFormatting sqref="A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9B1C-E786-4E9F-AD91-E9B8D3DC208A}">
  <sheetPr>
    <pageSetUpPr fitToPage="1"/>
  </sheetPr>
  <dimension ref="A1:BD58"/>
  <sheetViews>
    <sheetView showGridLines="0" zoomScale="115" zoomScaleNormal="115" workbookViewId="0">
      <pane xSplit="4" ySplit="4" topLeftCell="E5" activePane="bottomRight" state="frozen"/>
      <selection pane="bottomRight" activeCell="E14" sqref="E14"/>
      <selection pane="bottomLeft" activeCell="E14" sqref="E14"/>
      <selection pane="topRight" activeCell="E14" sqref="E14"/>
    </sheetView>
  </sheetViews>
  <sheetFormatPr defaultRowHeight="14.25" outlineLevelRow="1" outlineLevelCol="1"/>
  <cols>
    <col min="1" max="1" width="8.28515625" customWidth="1"/>
    <col min="2" max="2" width="10" customWidth="1"/>
    <col min="3" max="3" width="10.5703125" customWidth="1" outlineLevel="1"/>
    <col min="4" max="4" width="10.85546875" customWidth="1"/>
    <col min="5" max="7" width="5.85546875" customWidth="1"/>
    <col min="8" max="15" width="5.85546875" hidden="1" customWidth="1" outlineLevel="1"/>
    <col min="16" max="16" width="5.85546875" hidden="1" customWidth="1" outlineLevel="1" collapsed="1"/>
    <col min="17" max="17" width="1.7109375" customWidth="1" collapsed="1"/>
    <col min="18" max="18" width="5.85546875" customWidth="1"/>
    <col min="19" max="19" width="6" customWidth="1"/>
    <col min="20" max="20" width="5.85546875" customWidth="1"/>
    <col min="21" max="28" width="5.85546875" hidden="1" customWidth="1" outlineLevel="1"/>
    <col min="29" max="29" width="5.85546875" hidden="1" customWidth="1" outlineLevel="1" collapsed="1"/>
    <col min="30" max="30" width="2.42578125" customWidth="1" collapsed="1"/>
    <col min="31" max="33" width="5.85546875" customWidth="1"/>
    <col min="34" max="39" width="5.85546875" hidden="1" customWidth="1" outlineLevel="1"/>
    <col min="40" max="40" width="5.85546875" hidden="1" customWidth="1" outlineLevel="1" collapsed="1"/>
    <col min="41" max="41" width="5.85546875" hidden="1" customWidth="1" outlineLevel="1"/>
    <col min="42" max="42" width="5.85546875" hidden="1" customWidth="1" outlineLevel="1" collapsed="1"/>
    <col min="43" max="43" width="1.85546875" customWidth="1" collapsed="1"/>
    <col min="44" max="46" width="5.85546875" customWidth="1"/>
    <col min="47" max="54" width="5.85546875" hidden="1" customWidth="1" outlineLevel="1"/>
    <col min="55" max="55" width="5.85546875" hidden="1" customWidth="1" outlineLevel="1" collapsed="1"/>
    <col min="56" max="56" width="9.140625" customWidth="1" collapsed="1"/>
    <col min="57" max="67" width="9.140625" customWidth="1"/>
  </cols>
  <sheetData>
    <row r="1" spans="1:55" ht="16.5" customHeight="1">
      <c r="A1" s="68" t="s">
        <v>18</v>
      </c>
      <c r="D1" s="17"/>
    </row>
    <row r="2" spans="1:55" ht="15.75" customHeight="1" thickBot="1">
      <c r="A2" s="147" t="s">
        <v>19</v>
      </c>
      <c r="B2" s="148">
        <v>43891</v>
      </c>
      <c r="I2" s="61"/>
      <c r="J2" s="61"/>
      <c r="K2" s="66"/>
      <c r="L2" s="66"/>
      <c r="M2" s="65"/>
      <c r="N2" s="65"/>
      <c r="AH2" s="61"/>
      <c r="AI2" s="61"/>
      <c r="AJ2" s="61"/>
      <c r="AK2" s="66"/>
      <c r="AL2" s="66"/>
      <c r="AM2" s="65"/>
      <c r="AN2" s="65"/>
      <c r="AU2" s="61"/>
      <c r="AV2" s="61"/>
      <c r="AW2" s="66"/>
      <c r="AX2" s="66"/>
      <c r="AY2" s="65"/>
      <c r="AZ2" s="65"/>
    </row>
    <row r="3" spans="1:55" s="61" customFormat="1" ht="16.5" customHeight="1" thickBot="1">
      <c r="E3" s="156" t="s">
        <v>20</v>
      </c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5"/>
      <c r="R3" s="364" t="s">
        <v>21</v>
      </c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6"/>
      <c r="AE3" s="176" t="s">
        <v>22</v>
      </c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  <c r="AQ3"/>
      <c r="AR3" s="179" t="s">
        <v>23</v>
      </c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1"/>
    </row>
    <row r="4" spans="1:55" s="185" customFormat="1" ht="15.75" customHeight="1">
      <c r="A4" s="162" t="s">
        <v>24</v>
      </c>
      <c r="B4" s="163" t="s">
        <v>3</v>
      </c>
      <c r="C4" s="161" t="s">
        <v>25</v>
      </c>
      <c r="D4" s="164" t="s">
        <v>26</v>
      </c>
      <c r="E4" s="182" t="s">
        <v>27</v>
      </c>
      <c r="F4" s="183" t="s">
        <v>28</v>
      </c>
      <c r="G4" s="183" t="s">
        <v>29</v>
      </c>
      <c r="H4" s="183" t="s">
        <v>30</v>
      </c>
      <c r="I4" s="183" t="s">
        <v>31</v>
      </c>
      <c r="J4" s="183" t="s">
        <v>32</v>
      </c>
      <c r="K4" s="183" t="s">
        <v>33</v>
      </c>
      <c r="L4" s="183" t="s">
        <v>34</v>
      </c>
      <c r="M4" s="183" t="s">
        <v>35</v>
      </c>
      <c r="N4" s="183" t="s">
        <v>36</v>
      </c>
      <c r="O4" s="183" t="s">
        <v>37</v>
      </c>
      <c r="P4" s="184" t="s">
        <v>38</v>
      </c>
      <c r="R4" s="186" t="s">
        <v>27</v>
      </c>
      <c r="S4" s="183" t="s">
        <v>28</v>
      </c>
      <c r="T4" s="183" t="s">
        <v>29</v>
      </c>
      <c r="U4" s="183" t="s">
        <v>30</v>
      </c>
      <c r="V4" s="183" t="s">
        <v>31</v>
      </c>
      <c r="W4" s="183" t="s">
        <v>32</v>
      </c>
      <c r="X4" s="183" t="s">
        <v>33</v>
      </c>
      <c r="Y4" s="183" t="s">
        <v>34</v>
      </c>
      <c r="Z4" s="183" t="s">
        <v>35</v>
      </c>
      <c r="AA4" s="183" t="s">
        <v>36</v>
      </c>
      <c r="AB4" s="183" t="s">
        <v>37</v>
      </c>
      <c r="AC4" s="184" t="s">
        <v>38</v>
      </c>
      <c r="AE4" s="187" t="s">
        <v>27</v>
      </c>
      <c r="AF4" s="188" t="s">
        <v>28</v>
      </c>
      <c r="AG4" s="188" t="s">
        <v>29</v>
      </c>
      <c r="AH4" s="188" t="s">
        <v>30</v>
      </c>
      <c r="AI4" s="188" t="s">
        <v>31</v>
      </c>
      <c r="AJ4" s="188" t="s">
        <v>32</v>
      </c>
      <c r="AK4" s="188" t="s">
        <v>33</v>
      </c>
      <c r="AL4" s="188" t="s">
        <v>34</v>
      </c>
      <c r="AM4" s="188" t="s">
        <v>35</v>
      </c>
      <c r="AN4" s="188" t="s">
        <v>36</v>
      </c>
      <c r="AO4" s="188" t="s">
        <v>37</v>
      </c>
      <c r="AP4" s="189" t="s">
        <v>38</v>
      </c>
      <c r="AQ4" s="190"/>
      <c r="AR4" s="187" t="s">
        <v>27</v>
      </c>
      <c r="AS4" s="188" t="s">
        <v>28</v>
      </c>
      <c r="AT4" s="188" t="s">
        <v>29</v>
      </c>
      <c r="AU4" s="188" t="s">
        <v>30</v>
      </c>
      <c r="AV4" s="188" t="s">
        <v>31</v>
      </c>
      <c r="AW4" s="188" t="s">
        <v>32</v>
      </c>
      <c r="AX4" s="188" t="s">
        <v>33</v>
      </c>
      <c r="AY4" s="188" t="s">
        <v>34</v>
      </c>
      <c r="AZ4" s="188" t="s">
        <v>35</v>
      </c>
      <c r="BA4" s="188" t="s">
        <v>36</v>
      </c>
      <c r="BB4" s="188" t="s">
        <v>37</v>
      </c>
      <c r="BC4" s="189" t="s">
        <v>38</v>
      </c>
    </row>
    <row r="5" spans="1:55" s="185" customFormat="1" ht="10.5" customHeight="1">
      <c r="A5" s="223"/>
      <c r="B5" s="224"/>
      <c r="C5" s="225"/>
      <c r="D5" s="226"/>
      <c r="E5" s="227"/>
      <c r="F5" s="228"/>
      <c r="G5" s="229"/>
      <c r="H5" s="229"/>
      <c r="I5" s="229"/>
      <c r="J5" s="229"/>
      <c r="K5" s="229"/>
      <c r="L5" s="229"/>
      <c r="M5" s="229"/>
      <c r="N5" s="229"/>
      <c r="O5" s="229"/>
      <c r="P5" s="230"/>
      <c r="R5" s="231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E5" s="232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190"/>
      <c r="AR5" s="232"/>
      <c r="AS5" s="233"/>
      <c r="AT5" s="233"/>
      <c r="AU5" s="233"/>
      <c r="AV5" s="233"/>
      <c r="AW5" s="233"/>
      <c r="AX5" s="233"/>
      <c r="AY5" s="233"/>
      <c r="AZ5" s="233"/>
      <c r="BA5" s="233"/>
      <c r="BB5" s="233"/>
      <c r="BC5" s="233"/>
    </row>
    <row r="6" spans="1:55" ht="14.25" customHeight="1" outlineLevel="1">
      <c r="A6" s="215" t="s">
        <v>39</v>
      </c>
      <c r="B6" s="216" t="s">
        <v>40</v>
      </c>
      <c r="C6" s="150">
        <v>2020</v>
      </c>
      <c r="D6" s="157">
        <f>SUM(D10,D14,D18,D22,D26,D30,D34,D38,D42,D46,D50,D54)</f>
        <v>48</v>
      </c>
      <c r="E6" s="122">
        <f>SUM(E10,E14,E18,E22,E26,E30,E34,E38,E42,E46,E50,E54)</f>
        <v>0</v>
      </c>
      <c r="F6" s="126">
        <f t="shared" ref="F6:P7" si="0">SUM(F10,F14,F18,F22,F26,F30,F34,F38,F42,F46,F50,F54)</f>
        <v>0</v>
      </c>
      <c r="G6" s="62">
        <f t="shared" si="0"/>
        <v>0</v>
      </c>
      <c r="H6" s="62">
        <f t="shared" si="0"/>
        <v>0</v>
      </c>
      <c r="I6" s="62">
        <f t="shared" si="0"/>
        <v>0</v>
      </c>
      <c r="J6" s="62">
        <f t="shared" si="0"/>
        <v>0</v>
      </c>
      <c r="K6" s="62">
        <f t="shared" si="0"/>
        <v>0</v>
      </c>
      <c r="L6" s="62">
        <f t="shared" si="0"/>
        <v>0</v>
      </c>
      <c r="M6" s="62">
        <f t="shared" si="0"/>
        <v>0</v>
      </c>
      <c r="N6" s="62">
        <f t="shared" si="0"/>
        <v>0</v>
      </c>
      <c r="O6" s="62">
        <f t="shared" si="0"/>
        <v>0</v>
      </c>
      <c r="P6" s="124">
        <f t="shared" si="0"/>
        <v>0</v>
      </c>
      <c r="R6" s="165">
        <f>IFERROR(E6/$D6,0)</f>
        <v>0</v>
      </c>
      <c r="S6" s="63">
        <f t="shared" ref="S6:AC7" si="1">IFERROR(F6/$D6,0)</f>
        <v>0</v>
      </c>
      <c r="T6" s="63">
        <f t="shared" si="1"/>
        <v>0</v>
      </c>
      <c r="U6" s="63">
        <f t="shared" si="1"/>
        <v>0</v>
      </c>
      <c r="V6" s="63">
        <f t="shared" si="1"/>
        <v>0</v>
      </c>
      <c r="W6" s="63">
        <f t="shared" si="1"/>
        <v>0</v>
      </c>
      <c r="X6" s="63">
        <f t="shared" si="1"/>
        <v>0</v>
      </c>
      <c r="Y6" s="63">
        <f t="shared" si="1"/>
        <v>0</v>
      </c>
      <c r="Z6" s="63">
        <f t="shared" si="1"/>
        <v>0</v>
      </c>
      <c r="AA6" s="63">
        <f t="shared" si="1"/>
        <v>0</v>
      </c>
      <c r="AB6" s="63">
        <f t="shared" si="1"/>
        <v>0</v>
      </c>
      <c r="AC6" s="166">
        <f t="shared" si="1"/>
        <v>0</v>
      </c>
      <c r="AE6" s="173">
        <f>SUM(AE10,AE14,AE18,AE22,AE26,AE30,AE34,AE38,AE42,AE46,AE50,AE54)</f>
        <v>0</v>
      </c>
      <c r="AF6" s="174">
        <f t="shared" ref="AF6:AP7" si="2">SUM(AF10,AF14,AF18,AF22,AF26,AF30,AF34,AF38,AF42,AF46,AF50,AF54)</f>
        <v>0</v>
      </c>
      <c r="AG6" s="174">
        <f t="shared" si="2"/>
        <v>0</v>
      </c>
      <c r="AH6" s="174">
        <f t="shared" si="2"/>
        <v>0</v>
      </c>
      <c r="AI6" s="174">
        <f t="shared" si="2"/>
        <v>0</v>
      </c>
      <c r="AJ6" s="174">
        <f t="shared" si="2"/>
        <v>0</v>
      </c>
      <c r="AK6" s="174">
        <f t="shared" si="2"/>
        <v>0</v>
      </c>
      <c r="AL6" s="174">
        <f t="shared" si="2"/>
        <v>0</v>
      </c>
      <c r="AM6" s="174">
        <f t="shared" si="2"/>
        <v>0</v>
      </c>
      <c r="AN6" s="174">
        <f t="shared" si="2"/>
        <v>0</v>
      </c>
      <c r="AO6" s="174">
        <f t="shared" si="2"/>
        <v>0</v>
      </c>
      <c r="AP6" s="175">
        <f t="shared" si="2"/>
        <v>0</v>
      </c>
      <c r="AR6" s="173">
        <f>SUM(AR10,AR14,AR18,AR22,AR26,AR30,AR34,AR38,AR42,AR46,AR50,AR54)</f>
        <v>43</v>
      </c>
      <c r="AS6" s="174">
        <f t="shared" ref="AS6:BC7" si="3">SUM(AS10,AS14,AS18,AS22,AS26,AS30,AS34,AS38,AS42,AS46,AS50,AS54)</f>
        <v>43</v>
      </c>
      <c r="AT6" s="174">
        <f t="shared" si="3"/>
        <v>43</v>
      </c>
      <c r="AU6" s="174">
        <f t="shared" si="3"/>
        <v>43</v>
      </c>
      <c r="AV6" s="174">
        <f t="shared" si="3"/>
        <v>43</v>
      </c>
      <c r="AW6" s="174">
        <f t="shared" si="3"/>
        <v>43</v>
      </c>
      <c r="AX6" s="174">
        <f t="shared" si="3"/>
        <v>43</v>
      </c>
      <c r="AY6" s="174">
        <f t="shared" si="3"/>
        <v>43</v>
      </c>
      <c r="AZ6" s="174">
        <f t="shared" si="3"/>
        <v>43</v>
      </c>
      <c r="BA6" s="174">
        <f t="shared" si="3"/>
        <v>43</v>
      </c>
      <c r="BB6" s="174">
        <f t="shared" si="3"/>
        <v>43</v>
      </c>
      <c r="BC6" s="175">
        <f t="shared" si="3"/>
        <v>43</v>
      </c>
    </row>
    <row r="7" spans="1:55" ht="14.25" customHeight="1" outlineLevel="1">
      <c r="A7" s="158" t="s">
        <v>39</v>
      </c>
      <c r="B7" s="213" t="s">
        <v>40</v>
      </c>
      <c r="C7" s="150">
        <v>2019</v>
      </c>
      <c r="D7" s="191">
        <f>SUM(D11,D15,D19,D23,D27,D31,D35,D39,D43,D47,D51,D55)</f>
        <v>48</v>
      </c>
      <c r="E7" s="192">
        <f>SUM(E11,E15,E19,E23,E27,E31,E35,E39,E43,E47,E51,E55)</f>
        <v>0</v>
      </c>
      <c r="F7" s="193">
        <f>SUM(F11,F15,F19,F23,F27,F31,F35,F39,F43,F47,F51,F55)</f>
        <v>1</v>
      </c>
      <c r="G7" s="194">
        <f t="shared" si="0"/>
        <v>4</v>
      </c>
      <c r="H7" s="194">
        <f t="shared" si="0"/>
        <v>4</v>
      </c>
      <c r="I7" s="194">
        <f t="shared" si="0"/>
        <v>4</v>
      </c>
      <c r="J7" s="194">
        <f t="shared" si="0"/>
        <v>1</v>
      </c>
      <c r="K7" s="194">
        <f t="shared" si="0"/>
        <v>0</v>
      </c>
      <c r="L7" s="194">
        <f t="shared" si="0"/>
        <v>1</v>
      </c>
      <c r="M7" s="194">
        <f t="shared" si="0"/>
        <v>2</v>
      </c>
      <c r="N7" s="194">
        <f t="shared" si="0"/>
        <v>1</v>
      </c>
      <c r="O7" s="194">
        <f t="shared" si="0"/>
        <v>1</v>
      </c>
      <c r="P7" s="195">
        <f t="shared" si="0"/>
        <v>1</v>
      </c>
      <c r="Q7" s="196"/>
      <c r="R7" s="197">
        <f>IFERROR(E7/$D7,0)</f>
        <v>0</v>
      </c>
      <c r="S7" s="198">
        <f>IFERROR(F7/$D7,0)</f>
        <v>2.0833333333333332E-2</v>
      </c>
      <c r="T7" s="198">
        <f t="shared" si="1"/>
        <v>8.3333333333333329E-2</v>
      </c>
      <c r="U7" s="198">
        <f t="shared" si="1"/>
        <v>8.3333333333333329E-2</v>
      </c>
      <c r="V7" s="198">
        <f t="shared" si="1"/>
        <v>8.3333333333333329E-2</v>
      </c>
      <c r="W7" s="198">
        <f t="shared" si="1"/>
        <v>2.0833333333333332E-2</v>
      </c>
      <c r="X7" s="198">
        <f t="shared" si="1"/>
        <v>0</v>
      </c>
      <c r="Y7" s="198">
        <f t="shared" si="1"/>
        <v>2.0833333333333332E-2</v>
      </c>
      <c r="Z7" s="198">
        <f t="shared" si="1"/>
        <v>4.1666666666666664E-2</v>
      </c>
      <c r="AA7" s="198">
        <f t="shared" si="1"/>
        <v>2.0833333333333332E-2</v>
      </c>
      <c r="AB7" s="198">
        <f t="shared" si="1"/>
        <v>2.0833333333333332E-2</v>
      </c>
      <c r="AC7" s="199">
        <f t="shared" si="1"/>
        <v>2.0833333333333332E-2</v>
      </c>
      <c r="AD7" s="196"/>
      <c r="AE7" s="200">
        <f>SUM(AE11,AE15,AE19,AE23,AE27,AE31,AE35,AE39,AE43,AE47,AE51,AE55)</f>
        <v>2</v>
      </c>
      <c r="AF7" s="201">
        <f t="shared" si="2"/>
        <v>1</v>
      </c>
      <c r="AG7" s="201">
        <f t="shared" si="2"/>
        <v>2</v>
      </c>
      <c r="AH7" s="201">
        <f t="shared" si="2"/>
        <v>1</v>
      </c>
      <c r="AI7" s="201">
        <f t="shared" si="2"/>
        <v>5</v>
      </c>
      <c r="AJ7" s="201">
        <f t="shared" si="2"/>
        <v>1</v>
      </c>
      <c r="AK7" s="201">
        <f t="shared" si="2"/>
        <v>1</v>
      </c>
      <c r="AL7" s="201">
        <f t="shared" si="2"/>
        <v>3</v>
      </c>
      <c r="AM7" s="201">
        <f t="shared" si="2"/>
        <v>1</v>
      </c>
      <c r="AN7" s="201">
        <f t="shared" si="2"/>
        <v>0</v>
      </c>
      <c r="AO7" s="201">
        <f>SUM(AO11,AO15,AO19,AO23,AO27,AO31,AO35,AO39,AO43,AO47,AO51,AO55)</f>
        <v>0</v>
      </c>
      <c r="AP7" s="212">
        <f t="shared" si="2"/>
        <v>1</v>
      </c>
      <c r="AQ7" s="196"/>
      <c r="AR7" s="200">
        <f>SUM(AR11,AR15,AR19,AR23,AR27,AR31,AR35,AR39,AR43,AR47,AR51,AR55)</f>
        <v>48</v>
      </c>
      <c r="AS7" s="201">
        <f t="shared" si="3"/>
        <v>48</v>
      </c>
      <c r="AT7" s="201">
        <f t="shared" si="3"/>
        <v>46</v>
      </c>
      <c r="AU7" s="201">
        <f t="shared" si="3"/>
        <v>43</v>
      </c>
      <c r="AV7" s="201">
        <f t="shared" si="3"/>
        <v>44</v>
      </c>
      <c r="AW7" s="201">
        <f t="shared" si="3"/>
        <v>44</v>
      </c>
      <c r="AX7" s="201">
        <f t="shared" si="3"/>
        <v>45</v>
      </c>
      <c r="AY7" s="201">
        <f t="shared" si="3"/>
        <v>46</v>
      </c>
      <c r="AZ7" s="201">
        <f t="shared" si="3"/>
        <v>45</v>
      </c>
      <c r="BA7" s="201">
        <f t="shared" si="3"/>
        <v>44</v>
      </c>
      <c r="BB7" s="201">
        <f t="shared" si="3"/>
        <v>43</v>
      </c>
      <c r="BC7" s="212">
        <f t="shared" si="3"/>
        <v>43</v>
      </c>
    </row>
    <row r="8" spans="1:55" s="149" customFormat="1" ht="14.25" customHeight="1" outlineLevel="1">
      <c r="A8" s="158" t="s">
        <v>39</v>
      </c>
      <c r="B8" s="213" t="s">
        <v>40</v>
      </c>
      <c r="C8" s="217" t="s">
        <v>41</v>
      </c>
      <c r="D8" s="218"/>
      <c r="E8" s="219">
        <f>IFERROR(E6/E7-1,0)</f>
        <v>0</v>
      </c>
      <c r="F8" s="220">
        <f>IFERROR(F6/F7-1,0)</f>
        <v>-1</v>
      </c>
      <c r="G8" s="221">
        <f t="shared" ref="G8:P8" si="4">IFERROR(G6/G7-1,0)</f>
        <v>-1</v>
      </c>
      <c r="H8" s="221">
        <f t="shared" si="4"/>
        <v>-1</v>
      </c>
      <c r="I8" s="221">
        <f t="shared" si="4"/>
        <v>-1</v>
      </c>
      <c r="J8" s="221">
        <f t="shared" si="4"/>
        <v>-1</v>
      </c>
      <c r="K8" s="221">
        <f t="shared" si="4"/>
        <v>0</v>
      </c>
      <c r="L8" s="221">
        <f t="shared" si="4"/>
        <v>-1</v>
      </c>
      <c r="M8" s="221">
        <f t="shared" si="4"/>
        <v>-1</v>
      </c>
      <c r="N8" s="221">
        <f t="shared" si="4"/>
        <v>-1</v>
      </c>
      <c r="O8" s="221">
        <f t="shared" si="4"/>
        <v>-1</v>
      </c>
      <c r="P8" s="222">
        <f t="shared" si="4"/>
        <v>-1</v>
      </c>
      <c r="R8" s="167">
        <f>+R6-R7</f>
        <v>0</v>
      </c>
      <c r="S8" s="152">
        <f t="shared" ref="S8" si="5">+S6-S7</f>
        <v>-2.0833333333333332E-2</v>
      </c>
      <c r="T8" s="153">
        <f>+T6-T7</f>
        <v>-8.3333333333333329E-2</v>
      </c>
      <c r="U8" s="153">
        <f t="shared" ref="U8:AC8" si="6">+U6-U7</f>
        <v>-8.3333333333333329E-2</v>
      </c>
      <c r="V8" s="153">
        <f t="shared" si="6"/>
        <v>-8.3333333333333329E-2</v>
      </c>
      <c r="W8" s="153">
        <f t="shared" si="6"/>
        <v>-2.0833333333333332E-2</v>
      </c>
      <c r="X8" s="153">
        <f t="shared" si="6"/>
        <v>0</v>
      </c>
      <c r="Y8" s="153">
        <f t="shared" si="6"/>
        <v>-2.0833333333333332E-2</v>
      </c>
      <c r="Z8" s="153">
        <f t="shared" si="6"/>
        <v>-4.1666666666666664E-2</v>
      </c>
      <c r="AA8" s="153">
        <f t="shared" si="6"/>
        <v>-2.0833333333333332E-2</v>
      </c>
      <c r="AB8" s="153">
        <f t="shared" si="6"/>
        <v>-2.0833333333333332E-2</v>
      </c>
      <c r="AC8" s="168">
        <f t="shared" si="6"/>
        <v>-2.0833333333333332E-2</v>
      </c>
      <c r="AE8" s="167">
        <f>IFERROR(AE6/AE7-1,0)</f>
        <v>-1</v>
      </c>
      <c r="AF8" s="152">
        <f>IFERROR(AF6/AF7-1,0)</f>
        <v>-1</v>
      </c>
      <c r="AG8" s="153">
        <f t="shared" ref="AG8:AP8" si="7">IFERROR(AG6/AG7-1,0)</f>
        <v>-1</v>
      </c>
      <c r="AH8" s="153">
        <f t="shared" si="7"/>
        <v>-1</v>
      </c>
      <c r="AI8" s="153">
        <f t="shared" si="7"/>
        <v>-1</v>
      </c>
      <c r="AJ8" s="153">
        <f t="shared" si="7"/>
        <v>-1</v>
      </c>
      <c r="AK8" s="153">
        <f t="shared" si="7"/>
        <v>-1</v>
      </c>
      <c r="AL8" s="153">
        <f t="shared" si="7"/>
        <v>-1</v>
      </c>
      <c r="AM8" s="153">
        <f t="shared" si="7"/>
        <v>-1</v>
      </c>
      <c r="AN8" s="153">
        <f t="shared" si="7"/>
        <v>0</v>
      </c>
      <c r="AO8" s="153">
        <f t="shared" si="7"/>
        <v>0</v>
      </c>
      <c r="AP8" s="168">
        <f t="shared" si="7"/>
        <v>-1</v>
      </c>
      <c r="AQ8"/>
      <c r="AR8" s="167">
        <f>IFERROR(AR6/AR7-1,0)</f>
        <v>-0.10416666666666663</v>
      </c>
      <c r="AS8" s="152">
        <f>IFERROR(AS6/AS7-1,0)</f>
        <v>-0.10416666666666663</v>
      </c>
      <c r="AT8" s="153">
        <f>IFERROR(AT6/AT7-1,0)</f>
        <v>-6.5217391304347783E-2</v>
      </c>
      <c r="AU8" s="153">
        <f>IFERROR(AU6/AU7-1,0)</f>
        <v>0</v>
      </c>
      <c r="AV8" s="153">
        <f t="shared" ref="AV8:BC8" si="8">IFERROR(AV6/AV7-1,0)</f>
        <v>-2.2727272727272707E-2</v>
      </c>
      <c r="AW8" s="153">
        <f t="shared" si="8"/>
        <v>-2.2727272727272707E-2</v>
      </c>
      <c r="AX8" s="153">
        <f t="shared" si="8"/>
        <v>-4.4444444444444398E-2</v>
      </c>
      <c r="AY8" s="153">
        <f t="shared" si="8"/>
        <v>-6.5217391304347783E-2</v>
      </c>
      <c r="AZ8" s="153">
        <f t="shared" si="8"/>
        <v>-4.4444444444444398E-2</v>
      </c>
      <c r="BA8" s="153">
        <f t="shared" si="8"/>
        <v>-2.2727272727272707E-2</v>
      </c>
      <c r="BB8" s="153">
        <f t="shared" si="8"/>
        <v>0</v>
      </c>
      <c r="BC8" s="168">
        <f t="shared" si="8"/>
        <v>0</v>
      </c>
    </row>
    <row r="9" spans="1:55" s="149" customFormat="1" ht="14.25" customHeight="1" outlineLevel="1">
      <c r="A9" s="158" t="s">
        <v>39</v>
      </c>
      <c r="B9" s="213" t="s">
        <v>40</v>
      </c>
      <c r="C9" s="217" t="s">
        <v>42</v>
      </c>
      <c r="D9" s="218"/>
      <c r="E9" s="219"/>
      <c r="F9" s="220" t="str">
        <f t="shared" ref="F9:P9" si="9">+IFERROR(F6/E6-1,"")</f>
        <v/>
      </c>
      <c r="G9" s="221" t="str">
        <f t="shared" si="9"/>
        <v/>
      </c>
      <c r="H9" s="221" t="str">
        <f t="shared" si="9"/>
        <v/>
      </c>
      <c r="I9" s="221" t="str">
        <f t="shared" si="9"/>
        <v/>
      </c>
      <c r="J9" s="221" t="str">
        <f t="shared" si="9"/>
        <v/>
      </c>
      <c r="K9" s="221" t="str">
        <f t="shared" si="9"/>
        <v/>
      </c>
      <c r="L9" s="221" t="str">
        <f t="shared" si="9"/>
        <v/>
      </c>
      <c r="M9" s="221" t="str">
        <f t="shared" si="9"/>
        <v/>
      </c>
      <c r="N9" s="221" t="str">
        <f t="shared" si="9"/>
        <v/>
      </c>
      <c r="O9" s="221" t="str">
        <f t="shared" si="9"/>
        <v/>
      </c>
      <c r="P9" s="222" t="str">
        <f t="shared" si="9"/>
        <v/>
      </c>
      <c r="R9" s="167"/>
      <c r="S9" s="152">
        <f>+S6-R6</f>
        <v>0</v>
      </c>
      <c r="T9" s="153">
        <f>+T6-S6</f>
        <v>0</v>
      </c>
      <c r="U9" s="153">
        <f t="shared" ref="U9:AC9" si="10">+U6-T6</f>
        <v>0</v>
      </c>
      <c r="V9" s="153">
        <f t="shared" si="10"/>
        <v>0</v>
      </c>
      <c r="W9" s="153">
        <f t="shared" si="10"/>
        <v>0</v>
      </c>
      <c r="X9" s="153">
        <f t="shared" si="10"/>
        <v>0</v>
      </c>
      <c r="Y9" s="153">
        <f t="shared" si="10"/>
        <v>0</v>
      </c>
      <c r="Z9" s="153">
        <f t="shared" si="10"/>
        <v>0</v>
      </c>
      <c r="AA9" s="153">
        <f t="shared" si="10"/>
        <v>0</v>
      </c>
      <c r="AB9" s="153">
        <f t="shared" si="10"/>
        <v>0</v>
      </c>
      <c r="AC9" s="168">
        <f t="shared" si="10"/>
        <v>0</v>
      </c>
      <c r="AE9" s="167"/>
      <c r="AF9" s="152" t="str">
        <f>+IFERROR(AF6/AE6-1,"")</f>
        <v/>
      </c>
      <c r="AG9" s="153" t="str">
        <f t="shared" ref="AG9:AP9" si="11">+IFERROR(AG6/AF6-1,"")</f>
        <v/>
      </c>
      <c r="AH9" s="153" t="str">
        <f t="shared" si="11"/>
        <v/>
      </c>
      <c r="AI9" s="153" t="str">
        <f t="shared" si="11"/>
        <v/>
      </c>
      <c r="AJ9" s="153" t="str">
        <f t="shared" si="11"/>
        <v/>
      </c>
      <c r="AK9" s="153" t="str">
        <f t="shared" si="11"/>
        <v/>
      </c>
      <c r="AL9" s="153" t="str">
        <f t="shared" si="11"/>
        <v/>
      </c>
      <c r="AM9" s="153" t="str">
        <f t="shared" si="11"/>
        <v/>
      </c>
      <c r="AN9" s="153" t="str">
        <f t="shared" si="11"/>
        <v/>
      </c>
      <c r="AO9" s="153" t="str">
        <f t="shared" si="11"/>
        <v/>
      </c>
      <c r="AP9" s="168" t="str">
        <f t="shared" si="11"/>
        <v/>
      </c>
      <c r="AQ9"/>
      <c r="AR9" s="167"/>
      <c r="AS9" s="152">
        <f>+IFERROR(AS6/AR6-1,"")</f>
        <v>0</v>
      </c>
      <c r="AT9" s="153">
        <f t="shared" ref="AT9:BC9" si="12">+IFERROR(AT6/AS6-1,"")</f>
        <v>0</v>
      </c>
      <c r="AU9" s="153">
        <f>+IFERROR(AU6/AT6-1,"")</f>
        <v>0</v>
      </c>
      <c r="AV9" s="153">
        <f t="shared" si="12"/>
        <v>0</v>
      </c>
      <c r="AW9" s="153">
        <f t="shared" si="12"/>
        <v>0</v>
      </c>
      <c r="AX9" s="153">
        <f t="shared" si="12"/>
        <v>0</v>
      </c>
      <c r="AY9" s="153">
        <f t="shared" si="12"/>
        <v>0</v>
      </c>
      <c r="AZ9" s="153">
        <f t="shared" si="12"/>
        <v>0</v>
      </c>
      <c r="BA9" s="153">
        <f t="shared" si="12"/>
        <v>0</v>
      </c>
      <c r="BB9" s="153">
        <f t="shared" si="12"/>
        <v>0</v>
      </c>
      <c r="BC9" s="168">
        <f t="shared" si="12"/>
        <v>0</v>
      </c>
    </row>
    <row r="10" spans="1:55" ht="14.25" customHeight="1" outlineLevel="1">
      <c r="A10" s="215" t="s">
        <v>43</v>
      </c>
      <c r="B10" s="216" t="s">
        <v>44</v>
      </c>
      <c r="C10" s="150">
        <v>2020</v>
      </c>
      <c r="D10" s="157">
        <v>6</v>
      </c>
      <c r="E10" s="122"/>
      <c r="F10" s="126"/>
      <c r="G10" s="62"/>
      <c r="H10" s="62"/>
      <c r="I10" s="62"/>
      <c r="J10" s="62"/>
      <c r="K10" s="62"/>
      <c r="L10" s="62"/>
      <c r="M10" s="62"/>
      <c r="N10" s="62"/>
      <c r="O10" s="62"/>
      <c r="P10" s="124"/>
      <c r="R10" s="165">
        <f>IFERROR(E10/$D10,0)</f>
        <v>0</v>
      </c>
      <c r="S10" s="63">
        <f t="shared" ref="R10:AC11" si="13">IFERROR(F10/$D10,0)</f>
        <v>0</v>
      </c>
      <c r="T10" s="63">
        <f t="shared" si="13"/>
        <v>0</v>
      </c>
      <c r="U10" s="63">
        <f t="shared" si="13"/>
        <v>0</v>
      </c>
      <c r="V10" s="63">
        <f t="shared" si="13"/>
        <v>0</v>
      </c>
      <c r="W10" s="63">
        <f t="shared" si="13"/>
        <v>0</v>
      </c>
      <c r="X10" s="63">
        <f t="shared" si="13"/>
        <v>0</v>
      </c>
      <c r="Y10" s="63">
        <f t="shared" si="13"/>
        <v>0</v>
      </c>
      <c r="Z10" s="63">
        <f t="shared" si="13"/>
        <v>0</v>
      </c>
      <c r="AA10" s="63">
        <f t="shared" si="13"/>
        <v>0</v>
      </c>
      <c r="AB10" s="63">
        <f t="shared" si="13"/>
        <v>0</v>
      </c>
      <c r="AC10" s="166">
        <f t="shared" si="13"/>
        <v>0</v>
      </c>
      <c r="AE10" s="173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5"/>
      <c r="AR10" s="173">
        <v>6</v>
      </c>
      <c r="AS10" s="174">
        <f>+AR10-F10+AF10</f>
        <v>6</v>
      </c>
      <c r="AT10" s="174">
        <f t="shared" ref="AT10:BC10" si="14">+AS10-G10+AG10</f>
        <v>6</v>
      </c>
      <c r="AU10" s="174">
        <f t="shared" si="14"/>
        <v>6</v>
      </c>
      <c r="AV10" s="174">
        <f t="shared" si="14"/>
        <v>6</v>
      </c>
      <c r="AW10" s="174">
        <f t="shared" si="14"/>
        <v>6</v>
      </c>
      <c r="AX10" s="174">
        <f t="shared" si="14"/>
        <v>6</v>
      </c>
      <c r="AY10" s="174">
        <f t="shared" si="14"/>
        <v>6</v>
      </c>
      <c r="AZ10" s="174">
        <f t="shared" si="14"/>
        <v>6</v>
      </c>
      <c r="BA10" s="174">
        <f t="shared" si="14"/>
        <v>6</v>
      </c>
      <c r="BB10" s="174">
        <f t="shared" si="14"/>
        <v>6</v>
      </c>
      <c r="BC10" s="175">
        <f t="shared" si="14"/>
        <v>6</v>
      </c>
    </row>
    <row r="11" spans="1:55" ht="14.25" customHeight="1" outlineLevel="1">
      <c r="A11" s="158" t="s">
        <v>43</v>
      </c>
      <c r="B11" s="213" t="s">
        <v>44</v>
      </c>
      <c r="C11" s="150">
        <v>2019</v>
      </c>
      <c r="D11" s="191">
        <v>6</v>
      </c>
      <c r="E11" s="192"/>
      <c r="F11" s="193">
        <v>1</v>
      </c>
      <c r="G11" s="194"/>
      <c r="H11" s="194"/>
      <c r="I11" s="194"/>
      <c r="J11" s="194"/>
      <c r="K11" s="194"/>
      <c r="L11" s="194"/>
      <c r="M11" s="194"/>
      <c r="N11" s="194"/>
      <c r="O11" s="194"/>
      <c r="P11" s="195"/>
      <c r="Q11" s="196"/>
      <c r="R11" s="197">
        <f t="shared" si="13"/>
        <v>0</v>
      </c>
      <c r="S11" s="198">
        <f t="shared" si="13"/>
        <v>0.16666666666666666</v>
      </c>
      <c r="T11" s="198">
        <f t="shared" si="13"/>
        <v>0</v>
      </c>
      <c r="U11" s="198">
        <f t="shared" si="13"/>
        <v>0</v>
      </c>
      <c r="V11" s="198">
        <f t="shared" si="13"/>
        <v>0</v>
      </c>
      <c r="W11" s="198">
        <f t="shared" si="13"/>
        <v>0</v>
      </c>
      <c r="X11" s="198">
        <f t="shared" si="13"/>
        <v>0</v>
      </c>
      <c r="Y11" s="198">
        <f t="shared" si="13"/>
        <v>0</v>
      </c>
      <c r="Z11" s="198">
        <f t="shared" si="13"/>
        <v>0</v>
      </c>
      <c r="AA11" s="198">
        <f t="shared" si="13"/>
        <v>0</v>
      </c>
      <c r="AB11" s="198">
        <f t="shared" si="13"/>
        <v>0</v>
      </c>
      <c r="AC11" s="199">
        <f t="shared" si="13"/>
        <v>0</v>
      </c>
      <c r="AD11" s="196"/>
      <c r="AE11" s="200">
        <v>1</v>
      </c>
      <c r="AF11" s="201">
        <v>1</v>
      </c>
      <c r="AG11" s="201"/>
      <c r="AH11" s="201"/>
      <c r="AI11" s="201"/>
      <c r="AJ11" s="201"/>
      <c r="AK11" s="201"/>
      <c r="AL11" s="201"/>
      <c r="AM11" s="201"/>
      <c r="AN11" s="201"/>
      <c r="AO11" s="201"/>
      <c r="AP11" s="212"/>
      <c r="AQ11" s="196"/>
      <c r="AR11" s="200">
        <f>5-E11+AE11</f>
        <v>6</v>
      </c>
      <c r="AS11" s="201">
        <f>AR11-F11+AF11</f>
        <v>6</v>
      </c>
      <c r="AT11" s="201">
        <f t="shared" ref="AT11:BC11" si="15">AS11-G11+AG11</f>
        <v>6</v>
      </c>
      <c r="AU11" s="201">
        <f t="shared" si="15"/>
        <v>6</v>
      </c>
      <c r="AV11" s="201">
        <f t="shared" si="15"/>
        <v>6</v>
      </c>
      <c r="AW11" s="201">
        <f t="shared" si="15"/>
        <v>6</v>
      </c>
      <c r="AX11" s="201">
        <f t="shared" si="15"/>
        <v>6</v>
      </c>
      <c r="AY11" s="201">
        <f t="shared" si="15"/>
        <v>6</v>
      </c>
      <c r="AZ11" s="201">
        <f t="shared" si="15"/>
        <v>6</v>
      </c>
      <c r="BA11" s="201">
        <f t="shared" si="15"/>
        <v>6</v>
      </c>
      <c r="BB11" s="201">
        <f t="shared" si="15"/>
        <v>6</v>
      </c>
      <c r="BC11" s="212">
        <f t="shared" si="15"/>
        <v>6</v>
      </c>
    </row>
    <row r="12" spans="1:55" s="149" customFormat="1" ht="14.25" customHeight="1" outlineLevel="1">
      <c r="A12" s="158" t="s">
        <v>43</v>
      </c>
      <c r="B12" s="213" t="s">
        <v>44</v>
      </c>
      <c r="C12" s="217" t="s">
        <v>41</v>
      </c>
      <c r="D12" s="218"/>
      <c r="E12" s="219">
        <f>IFERROR(E10/E11-1,0)</f>
        <v>0</v>
      </c>
      <c r="F12" s="220">
        <f t="shared" ref="F12:P12" si="16">IFERROR(F10/F11-1,0)</f>
        <v>-1</v>
      </c>
      <c r="G12" s="221">
        <f t="shared" si="16"/>
        <v>0</v>
      </c>
      <c r="H12" s="221">
        <f t="shared" si="16"/>
        <v>0</v>
      </c>
      <c r="I12" s="221">
        <f t="shared" si="16"/>
        <v>0</v>
      </c>
      <c r="J12" s="221">
        <f t="shared" si="16"/>
        <v>0</v>
      </c>
      <c r="K12" s="221">
        <f t="shared" si="16"/>
        <v>0</v>
      </c>
      <c r="L12" s="221">
        <f t="shared" si="16"/>
        <v>0</v>
      </c>
      <c r="M12" s="221">
        <f t="shared" si="16"/>
        <v>0</v>
      </c>
      <c r="N12" s="221">
        <f t="shared" si="16"/>
        <v>0</v>
      </c>
      <c r="O12" s="221">
        <f t="shared" si="16"/>
        <v>0</v>
      </c>
      <c r="P12" s="222">
        <f t="shared" si="16"/>
        <v>0</v>
      </c>
      <c r="R12" s="167">
        <f>+R10-R11</f>
        <v>0</v>
      </c>
      <c r="S12" s="152">
        <f t="shared" ref="S12:AC12" si="17">+S10-S11</f>
        <v>-0.16666666666666666</v>
      </c>
      <c r="T12" s="153">
        <f>+T10-T11</f>
        <v>0</v>
      </c>
      <c r="U12" s="153">
        <f t="shared" si="17"/>
        <v>0</v>
      </c>
      <c r="V12" s="153">
        <f t="shared" si="17"/>
        <v>0</v>
      </c>
      <c r="W12" s="153">
        <f t="shared" si="17"/>
        <v>0</v>
      </c>
      <c r="X12" s="153">
        <f t="shared" si="17"/>
        <v>0</v>
      </c>
      <c r="Y12" s="153">
        <f t="shared" si="17"/>
        <v>0</v>
      </c>
      <c r="Z12" s="153">
        <f t="shared" si="17"/>
        <v>0</v>
      </c>
      <c r="AA12" s="153">
        <f t="shared" si="17"/>
        <v>0</v>
      </c>
      <c r="AB12" s="153">
        <f t="shared" si="17"/>
        <v>0</v>
      </c>
      <c r="AC12" s="168">
        <f t="shared" si="17"/>
        <v>0</v>
      </c>
      <c r="AE12" s="167">
        <f>IFERROR(AE10/AE11-1,0)</f>
        <v>-1</v>
      </c>
      <c r="AF12" s="152">
        <f>IFERROR(AF10/AF11-1,0)</f>
        <v>-1</v>
      </c>
      <c r="AG12" s="153">
        <f>IFERROR(AG10/AG11-1,0)</f>
        <v>0</v>
      </c>
      <c r="AH12" s="153">
        <f t="shared" ref="AH12:AP12" si="18">IFERROR(AH10/AH11-1,0)</f>
        <v>0</v>
      </c>
      <c r="AI12" s="153">
        <f t="shared" si="18"/>
        <v>0</v>
      </c>
      <c r="AJ12" s="153">
        <f t="shared" si="18"/>
        <v>0</v>
      </c>
      <c r="AK12" s="153">
        <f t="shared" si="18"/>
        <v>0</v>
      </c>
      <c r="AL12" s="153">
        <f t="shared" si="18"/>
        <v>0</v>
      </c>
      <c r="AM12" s="153">
        <f t="shared" si="18"/>
        <v>0</v>
      </c>
      <c r="AN12" s="153">
        <f t="shared" si="18"/>
        <v>0</v>
      </c>
      <c r="AO12" s="153">
        <f t="shared" si="18"/>
        <v>0</v>
      </c>
      <c r="AP12" s="168">
        <f t="shared" si="18"/>
        <v>0</v>
      </c>
      <c r="AQ12"/>
      <c r="AR12" s="167">
        <f>IFERROR(AR10/AR11-1,0)</f>
        <v>0</v>
      </c>
      <c r="AS12" s="152">
        <f>IFERROR(AS10/AS11-1,0)</f>
        <v>0</v>
      </c>
      <c r="AT12" s="153">
        <f>IFERROR(AT10/AT11-1,0)</f>
        <v>0</v>
      </c>
      <c r="AU12" s="153">
        <f t="shared" ref="AU12:BC12" si="19">IFERROR(AU10/AU11-1,0)</f>
        <v>0</v>
      </c>
      <c r="AV12" s="153">
        <f t="shared" si="19"/>
        <v>0</v>
      </c>
      <c r="AW12" s="153">
        <f t="shared" si="19"/>
        <v>0</v>
      </c>
      <c r="AX12" s="153">
        <f t="shared" si="19"/>
        <v>0</v>
      </c>
      <c r="AY12" s="153">
        <f t="shared" si="19"/>
        <v>0</v>
      </c>
      <c r="AZ12" s="153">
        <f t="shared" si="19"/>
        <v>0</v>
      </c>
      <c r="BA12" s="153">
        <f t="shared" si="19"/>
        <v>0</v>
      </c>
      <c r="BB12" s="153">
        <f t="shared" si="19"/>
        <v>0</v>
      </c>
      <c r="BC12" s="168">
        <f t="shared" si="19"/>
        <v>0</v>
      </c>
    </row>
    <row r="13" spans="1:55" s="149" customFormat="1" ht="14.25" customHeight="1" outlineLevel="1">
      <c r="A13" s="158" t="s">
        <v>43</v>
      </c>
      <c r="B13" s="213" t="s">
        <v>44</v>
      </c>
      <c r="C13" s="217" t="s">
        <v>42</v>
      </c>
      <c r="D13" s="218"/>
      <c r="E13" s="219"/>
      <c r="F13" s="220" t="str">
        <f t="shared" ref="F13:P13" si="20">+IFERROR(F10/E10-1,"")</f>
        <v/>
      </c>
      <c r="G13" s="221" t="str">
        <f t="shared" si="20"/>
        <v/>
      </c>
      <c r="H13" s="221" t="str">
        <f t="shared" si="20"/>
        <v/>
      </c>
      <c r="I13" s="221" t="str">
        <f t="shared" si="20"/>
        <v/>
      </c>
      <c r="J13" s="221" t="str">
        <f t="shared" si="20"/>
        <v/>
      </c>
      <c r="K13" s="221" t="str">
        <f t="shared" si="20"/>
        <v/>
      </c>
      <c r="L13" s="221" t="str">
        <f t="shared" si="20"/>
        <v/>
      </c>
      <c r="M13" s="221" t="str">
        <f t="shared" si="20"/>
        <v/>
      </c>
      <c r="N13" s="221" t="str">
        <f t="shared" si="20"/>
        <v/>
      </c>
      <c r="O13" s="221" t="str">
        <f t="shared" si="20"/>
        <v/>
      </c>
      <c r="P13" s="222" t="str">
        <f t="shared" si="20"/>
        <v/>
      </c>
      <c r="R13" s="167"/>
      <c r="S13" s="152">
        <f>+S10-R10</f>
        <v>0</v>
      </c>
      <c r="T13" s="153">
        <f>+T10-S10</f>
        <v>0</v>
      </c>
      <c r="U13" s="153">
        <f t="shared" ref="U13:AC13" si="21">+U10-T10</f>
        <v>0</v>
      </c>
      <c r="V13" s="153">
        <f t="shared" si="21"/>
        <v>0</v>
      </c>
      <c r="W13" s="153">
        <f t="shared" si="21"/>
        <v>0</v>
      </c>
      <c r="X13" s="153">
        <f t="shared" si="21"/>
        <v>0</v>
      </c>
      <c r="Y13" s="153">
        <f t="shared" si="21"/>
        <v>0</v>
      </c>
      <c r="Z13" s="153">
        <f t="shared" si="21"/>
        <v>0</v>
      </c>
      <c r="AA13" s="153">
        <f t="shared" si="21"/>
        <v>0</v>
      </c>
      <c r="AB13" s="153">
        <f t="shared" si="21"/>
        <v>0</v>
      </c>
      <c r="AC13" s="168">
        <f t="shared" si="21"/>
        <v>0</v>
      </c>
      <c r="AE13" s="167"/>
      <c r="AF13" s="152" t="str">
        <f t="shared" ref="AF13:AP13" si="22">+IFERROR(AF10/AE10-1,"")</f>
        <v/>
      </c>
      <c r="AG13" s="153" t="str">
        <f t="shared" si="22"/>
        <v/>
      </c>
      <c r="AH13" s="153" t="str">
        <f t="shared" si="22"/>
        <v/>
      </c>
      <c r="AI13" s="153" t="str">
        <f t="shared" si="22"/>
        <v/>
      </c>
      <c r="AJ13" s="153" t="str">
        <f t="shared" si="22"/>
        <v/>
      </c>
      <c r="AK13" s="153" t="str">
        <f t="shared" si="22"/>
        <v/>
      </c>
      <c r="AL13" s="153" t="str">
        <f t="shared" si="22"/>
        <v/>
      </c>
      <c r="AM13" s="153" t="str">
        <f t="shared" si="22"/>
        <v/>
      </c>
      <c r="AN13" s="153" t="str">
        <f t="shared" si="22"/>
        <v/>
      </c>
      <c r="AO13" s="153" t="str">
        <f t="shared" si="22"/>
        <v/>
      </c>
      <c r="AP13" s="168" t="str">
        <f t="shared" si="22"/>
        <v/>
      </c>
      <c r="AQ13"/>
      <c r="AR13" s="167"/>
      <c r="AS13" s="152">
        <f t="shared" ref="AS13:BC13" si="23">+IFERROR(AS10/AR10-1,"")</f>
        <v>0</v>
      </c>
      <c r="AT13" s="153">
        <f t="shared" si="23"/>
        <v>0</v>
      </c>
      <c r="AU13" s="153">
        <f t="shared" si="23"/>
        <v>0</v>
      </c>
      <c r="AV13" s="153">
        <f t="shared" si="23"/>
        <v>0</v>
      </c>
      <c r="AW13" s="153">
        <f t="shared" si="23"/>
        <v>0</v>
      </c>
      <c r="AX13" s="153">
        <f t="shared" si="23"/>
        <v>0</v>
      </c>
      <c r="AY13" s="153">
        <f t="shared" si="23"/>
        <v>0</v>
      </c>
      <c r="AZ13" s="153">
        <f t="shared" si="23"/>
        <v>0</v>
      </c>
      <c r="BA13" s="153">
        <f t="shared" si="23"/>
        <v>0</v>
      </c>
      <c r="BB13" s="153">
        <f t="shared" si="23"/>
        <v>0</v>
      </c>
      <c r="BC13" s="168">
        <f t="shared" si="23"/>
        <v>0</v>
      </c>
    </row>
    <row r="14" spans="1:55" outlineLevel="1">
      <c r="A14" s="215" t="s">
        <v>43</v>
      </c>
      <c r="B14" s="216" t="s">
        <v>45</v>
      </c>
      <c r="C14" s="150">
        <v>2020</v>
      </c>
      <c r="D14" s="157">
        <v>9</v>
      </c>
      <c r="E14" s="122"/>
      <c r="F14" s="126"/>
      <c r="G14" s="62"/>
      <c r="H14" s="62"/>
      <c r="I14" s="62"/>
      <c r="J14" s="62"/>
      <c r="K14" s="62"/>
      <c r="L14" s="62"/>
      <c r="M14" s="62"/>
      <c r="N14" s="62"/>
      <c r="O14" s="62"/>
      <c r="P14" s="124"/>
      <c r="R14" s="165">
        <f t="shared" ref="R14:AC15" si="24">IFERROR(E14/$D14,0)</f>
        <v>0</v>
      </c>
      <c r="S14" s="63">
        <f t="shared" si="24"/>
        <v>0</v>
      </c>
      <c r="T14" s="63">
        <f t="shared" si="24"/>
        <v>0</v>
      </c>
      <c r="U14" s="63">
        <f t="shared" si="24"/>
        <v>0</v>
      </c>
      <c r="V14" s="63">
        <f t="shared" si="24"/>
        <v>0</v>
      </c>
      <c r="W14" s="63">
        <f t="shared" si="24"/>
        <v>0</v>
      </c>
      <c r="X14" s="63">
        <f t="shared" si="24"/>
        <v>0</v>
      </c>
      <c r="Y14" s="63">
        <f t="shared" si="24"/>
        <v>0</v>
      </c>
      <c r="Z14" s="63">
        <f t="shared" si="24"/>
        <v>0</v>
      </c>
      <c r="AA14" s="63">
        <f t="shared" si="24"/>
        <v>0</v>
      </c>
      <c r="AB14" s="63">
        <f t="shared" si="24"/>
        <v>0</v>
      </c>
      <c r="AC14" s="166">
        <f t="shared" si="24"/>
        <v>0</v>
      </c>
      <c r="AE14" s="173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5"/>
      <c r="AR14" s="173">
        <v>7</v>
      </c>
      <c r="AS14" s="174">
        <f>+AR14-F14+AF14</f>
        <v>7</v>
      </c>
      <c r="AT14" s="174">
        <f t="shared" ref="AT14:BC15" si="25">+AS14-G14+AG14</f>
        <v>7</v>
      </c>
      <c r="AU14" s="174">
        <f t="shared" si="25"/>
        <v>7</v>
      </c>
      <c r="AV14" s="174">
        <f t="shared" si="25"/>
        <v>7</v>
      </c>
      <c r="AW14" s="174">
        <f t="shared" si="25"/>
        <v>7</v>
      </c>
      <c r="AX14" s="174">
        <f t="shared" si="25"/>
        <v>7</v>
      </c>
      <c r="AY14" s="174">
        <f t="shared" si="25"/>
        <v>7</v>
      </c>
      <c r="AZ14" s="174">
        <f t="shared" si="25"/>
        <v>7</v>
      </c>
      <c r="BA14" s="174">
        <f t="shared" si="25"/>
        <v>7</v>
      </c>
      <c r="BB14" s="174">
        <f t="shared" si="25"/>
        <v>7</v>
      </c>
      <c r="BC14" s="175">
        <f t="shared" si="25"/>
        <v>7</v>
      </c>
    </row>
    <row r="15" spans="1:55" outlineLevel="1">
      <c r="A15" s="158" t="s">
        <v>43</v>
      </c>
      <c r="B15" s="213" t="s">
        <v>45</v>
      </c>
      <c r="C15" s="150">
        <v>2019</v>
      </c>
      <c r="D15" s="191">
        <v>9</v>
      </c>
      <c r="E15" s="192"/>
      <c r="F15" s="193"/>
      <c r="G15" s="194">
        <v>1</v>
      </c>
      <c r="H15" s="194">
        <v>2</v>
      </c>
      <c r="I15" s="194"/>
      <c r="J15" s="194"/>
      <c r="K15" s="194"/>
      <c r="L15" s="194"/>
      <c r="M15" s="194"/>
      <c r="N15" s="194"/>
      <c r="O15" s="194">
        <v>1</v>
      </c>
      <c r="P15" s="195">
        <v>1</v>
      </c>
      <c r="Q15" s="196"/>
      <c r="R15" s="197">
        <f>IFERROR(E15/$D15,0)</f>
        <v>0</v>
      </c>
      <c r="S15" s="198">
        <f t="shared" si="24"/>
        <v>0</v>
      </c>
      <c r="T15" s="198">
        <f t="shared" si="24"/>
        <v>0.1111111111111111</v>
      </c>
      <c r="U15" s="198">
        <f t="shared" si="24"/>
        <v>0.22222222222222221</v>
      </c>
      <c r="V15" s="198">
        <f t="shared" si="24"/>
        <v>0</v>
      </c>
      <c r="W15" s="198">
        <f t="shared" si="24"/>
        <v>0</v>
      </c>
      <c r="X15" s="198">
        <f t="shared" si="24"/>
        <v>0</v>
      </c>
      <c r="Y15" s="198">
        <f t="shared" si="24"/>
        <v>0</v>
      </c>
      <c r="Z15" s="198">
        <f t="shared" si="24"/>
        <v>0</v>
      </c>
      <c r="AA15" s="198">
        <f t="shared" si="24"/>
        <v>0</v>
      </c>
      <c r="AB15" s="198">
        <f>IFERROR(O15/$D15,0)</f>
        <v>0.1111111111111111</v>
      </c>
      <c r="AC15" s="199">
        <f t="shared" si="24"/>
        <v>0.1111111111111111</v>
      </c>
      <c r="AD15" s="196"/>
      <c r="AE15" s="200"/>
      <c r="AF15" s="201"/>
      <c r="AG15" s="201"/>
      <c r="AH15" s="201"/>
      <c r="AI15" s="201">
        <v>3</v>
      </c>
      <c r="AJ15" s="201"/>
      <c r="AK15" s="201"/>
      <c r="AL15" s="201"/>
      <c r="AM15" s="201"/>
      <c r="AN15" s="201"/>
      <c r="AO15" s="201"/>
      <c r="AP15" s="212"/>
      <c r="AQ15" s="196"/>
      <c r="AR15" s="200">
        <v>9</v>
      </c>
      <c r="AS15" s="201">
        <f>+AR15-F15+AF15</f>
        <v>9</v>
      </c>
      <c r="AT15" s="201">
        <f t="shared" si="25"/>
        <v>8</v>
      </c>
      <c r="AU15" s="201">
        <f>+AT15-H15+AH15</f>
        <v>6</v>
      </c>
      <c r="AV15" s="201">
        <f t="shared" si="25"/>
        <v>9</v>
      </c>
      <c r="AW15" s="201">
        <f t="shared" si="25"/>
        <v>9</v>
      </c>
      <c r="AX15" s="201">
        <f t="shared" si="25"/>
        <v>9</v>
      </c>
      <c r="AY15" s="201">
        <f t="shared" si="25"/>
        <v>9</v>
      </c>
      <c r="AZ15" s="201">
        <f t="shared" si="25"/>
        <v>9</v>
      </c>
      <c r="BA15" s="201">
        <f t="shared" si="25"/>
        <v>9</v>
      </c>
      <c r="BB15" s="201">
        <f t="shared" si="25"/>
        <v>8</v>
      </c>
      <c r="BC15" s="212">
        <f t="shared" si="25"/>
        <v>7</v>
      </c>
    </row>
    <row r="16" spans="1:55" outlineLevel="1">
      <c r="A16" s="158" t="s">
        <v>43</v>
      </c>
      <c r="B16" s="213" t="s">
        <v>45</v>
      </c>
      <c r="C16" s="151" t="s">
        <v>41</v>
      </c>
      <c r="D16" s="157"/>
      <c r="E16" s="167">
        <f>IFERROR(E14/E15-1,0)</f>
        <v>0</v>
      </c>
      <c r="F16" s="152">
        <f t="shared" ref="F16:P16" si="26">IFERROR(F14/F15-1,0)</f>
        <v>0</v>
      </c>
      <c r="G16" s="153">
        <f t="shared" si="26"/>
        <v>-1</v>
      </c>
      <c r="H16" s="153">
        <f t="shared" si="26"/>
        <v>-1</v>
      </c>
      <c r="I16" s="153">
        <f t="shared" si="26"/>
        <v>0</v>
      </c>
      <c r="J16" s="153">
        <f t="shared" si="26"/>
        <v>0</v>
      </c>
      <c r="K16" s="153">
        <f t="shared" si="26"/>
        <v>0</v>
      </c>
      <c r="L16" s="153">
        <f t="shared" si="26"/>
        <v>0</v>
      </c>
      <c r="M16" s="153">
        <f t="shared" si="26"/>
        <v>0</v>
      </c>
      <c r="N16" s="153">
        <f t="shared" si="26"/>
        <v>0</v>
      </c>
      <c r="O16" s="153">
        <f t="shared" si="26"/>
        <v>-1</v>
      </c>
      <c r="P16" s="168">
        <f t="shared" si="26"/>
        <v>-1</v>
      </c>
      <c r="R16" s="167">
        <f>+R14-R15</f>
        <v>0</v>
      </c>
      <c r="S16" s="152">
        <f t="shared" ref="S16" si="27">+S14-S15</f>
        <v>0</v>
      </c>
      <c r="T16" s="153">
        <f>+T14-T15</f>
        <v>-0.1111111111111111</v>
      </c>
      <c r="U16" s="153">
        <f t="shared" ref="U16:AC16" si="28">+U14-U15</f>
        <v>-0.22222222222222221</v>
      </c>
      <c r="V16" s="153">
        <f t="shared" si="28"/>
        <v>0</v>
      </c>
      <c r="W16" s="153">
        <f t="shared" si="28"/>
        <v>0</v>
      </c>
      <c r="X16" s="153">
        <f t="shared" si="28"/>
        <v>0</v>
      </c>
      <c r="Y16" s="153">
        <f t="shared" si="28"/>
        <v>0</v>
      </c>
      <c r="Z16" s="153">
        <f t="shared" si="28"/>
        <v>0</v>
      </c>
      <c r="AA16" s="153">
        <f t="shared" si="28"/>
        <v>0</v>
      </c>
      <c r="AB16" s="153">
        <f t="shared" si="28"/>
        <v>-0.1111111111111111</v>
      </c>
      <c r="AC16" s="168">
        <f t="shared" si="28"/>
        <v>-0.1111111111111111</v>
      </c>
      <c r="AE16" s="167">
        <f>IFERROR(AE14/AE15-1,0)</f>
        <v>0</v>
      </c>
      <c r="AF16" s="152">
        <f>IFERROR(AF14/AF15-1,0)</f>
        <v>0</v>
      </c>
      <c r="AG16" s="153">
        <f>IFERROR(AG14/AG15-1,0)</f>
        <v>0</v>
      </c>
      <c r="AH16" s="153">
        <f t="shared" ref="AH16:AP16" si="29">IFERROR(AH14/AH15-1,0)</f>
        <v>0</v>
      </c>
      <c r="AI16" s="153">
        <f t="shared" si="29"/>
        <v>-1</v>
      </c>
      <c r="AJ16" s="153">
        <f t="shared" si="29"/>
        <v>0</v>
      </c>
      <c r="AK16" s="153">
        <f t="shared" si="29"/>
        <v>0</v>
      </c>
      <c r="AL16" s="153">
        <f t="shared" si="29"/>
        <v>0</v>
      </c>
      <c r="AM16" s="153">
        <f t="shared" si="29"/>
        <v>0</v>
      </c>
      <c r="AN16" s="153">
        <f t="shared" si="29"/>
        <v>0</v>
      </c>
      <c r="AO16" s="153">
        <f t="shared" si="29"/>
        <v>0</v>
      </c>
      <c r="AP16" s="168">
        <f t="shared" si="29"/>
        <v>0</v>
      </c>
      <c r="AR16" s="167">
        <f>IFERROR(AR14/AR15-1,0)</f>
        <v>-0.22222222222222221</v>
      </c>
      <c r="AS16" s="152">
        <f>IFERROR(AS14/AS15-1,0)</f>
        <v>-0.22222222222222221</v>
      </c>
      <c r="AT16" s="153">
        <f>IFERROR(AT14/AT15-1,0)</f>
        <v>-0.125</v>
      </c>
      <c r="AU16" s="153">
        <f t="shared" ref="AU16:BC16" si="30">IFERROR(AU14/AU15-1,0)</f>
        <v>0.16666666666666674</v>
      </c>
      <c r="AV16" s="153">
        <f t="shared" si="30"/>
        <v>-0.22222222222222221</v>
      </c>
      <c r="AW16" s="153">
        <f t="shared" si="30"/>
        <v>-0.22222222222222221</v>
      </c>
      <c r="AX16" s="153">
        <f t="shared" si="30"/>
        <v>-0.22222222222222221</v>
      </c>
      <c r="AY16" s="153">
        <f t="shared" si="30"/>
        <v>-0.22222222222222221</v>
      </c>
      <c r="AZ16" s="153">
        <f t="shared" si="30"/>
        <v>-0.22222222222222221</v>
      </c>
      <c r="BA16" s="153">
        <f t="shared" si="30"/>
        <v>-0.22222222222222221</v>
      </c>
      <c r="BB16" s="153">
        <f t="shared" si="30"/>
        <v>-0.125</v>
      </c>
      <c r="BC16" s="168">
        <f t="shared" si="30"/>
        <v>0</v>
      </c>
    </row>
    <row r="17" spans="1:55" outlineLevel="1">
      <c r="A17" s="158" t="s">
        <v>43</v>
      </c>
      <c r="B17" s="213" t="s">
        <v>45</v>
      </c>
      <c r="C17" s="151" t="s">
        <v>42</v>
      </c>
      <c r="D17" s="157"/>
      <c r="E17" s="167"/>
      <c r="F17" s="152" t="str">
        <f t="shared" ref="F17:P17" si="31">+IFERROR(F14/E14-1,"")</f>
        <v/>
      </c>
      <c r="G17" s="153" t="str">
        <f t="shared" si="31"/>
        <v/>
      </c>
      <c r="H17" s="153" t="str">
        <f t="shared" si="31"/>
        <v/>
      </c>
      <c r="I17" s="153" t="str">
        <f t="shared" si="31"/>
        <v/>
      </c>
      <c r="J17" s="153" t="str">
        <f t="shared" si="31"/>
        <v/>
      </c>
      <c r="K17" s="153" t="str">
        <f t="shared" si="31"/>
        <v/>
      </c>
      <c r="L17" s="153" t="str">
        <f t="shared" si="31"/>
        <v/>
      </c>
      <c r="M17" s="153" t="str">
        <f t="shared" si="31"/>
        <v/>
      </c>
      <c r="N17" s="153" t="str">
        <f t="shared" si="31"/>
        <v/>
      </c>
      <c r="O17" s="153" t="str">
        <f t="shared" si="31"/>
        <v/>
      </c>
      <c r="P17" s="168" t="str">
        <f t="shared" si="31"/>
        <v/>
      </c>
      <c r="R17" s="167"/>
      <c r="S17" s="152">
        <f>+S14-R14</f>
        <v>0</v>
      </c>
      <c r="T17" s="153">
        <f>+T14-S14</f>
        <v>0</v>
      </c>
      <c r="U17" s="153">
        <f t="shared" ref="U17:AC17" si="32">+U14-T14</f>
        <v>0</v>
      </c>
      <c r="V17" s="153">
        <f t="shared" si="32"/>
        <v>0</v>
      </c>
      <c r="W17" s="153">
        <f t="shared" si="32"/>
        <v>0</v>
      </c>
      <c r="X17" s="153">
        <f t="shared" si="32"/>
        <v>0</v>
      </c>
      <c r="Y17" s="153">
        <f t="shared" si="32"/>
        <v>0</v>
      </c>
      <c r="Z17" s="153">
        <f t="shared" si="32"/>
        <v>0</v>
      </c>
      <c r="AA17" s="153">
        <f t="shared" si="32"/>
        <v>0</v>
      </c>
      <c r="AB17" s="153">
        <f t="shared" si="32"/>
        <v>0</v>
      </c>
      <c r="AC17" s="168">
        <f t="shared" si="32"/>
        <v>0</v>
      </c>
      <c r="AE17" s="167"/>
      <c r="AF17" s="152" t="str">
        <f t="shared" ref="AF17:AP17" si="33">+IFERROR(AF14/AE14-1,"")</f>
        <v/>
      </c>
      <c r="AG17" s="153" t="str">
        <f t="shared" si="33"/>
        <v/>
      </c>
      <c r="AH17" s="153" t="str">
        <f t="shared" si="33"/>
        <v/>
      </c>
      <c r="AI17" s="153" t="str">
        <f t="shared" si="33"/>
        <v/>
      </c>
      <c r="AJ17" s="153" t="str">
        <f t="shared" si="33"/>
        <v/>
      </c>
      <c r="AK17" s="153" t="str">
        <f t="shared" si="33"/>
        <v/>
      </c>
      <c r="AL17" s="153" t="str">
        <f t="shared" si="33"/>
        <v/>
      </c>
      <c r="AM17" s="153" t="str">
        <f t="shared" si="33"/>
        <v/>
      </c>
      <c r="AN17" s="153" t="str">
        <f t="shared" si="33"/>
        <v/>
      </c>
      <c r="AO17" s="153" t="str">
        <f t="shared" si="33"/>
        <v/>
      </c>
      <c r="AP17" s="168" t="str">
        <f t="shared" si="33"/>
        <v/>
      </c>
      <c r="AR17" s="167"/>
      <c r="AS17" s="152">
        <f t="shared" ref="AS17:BC17" si="34">+IFERROR(AS14/AR14-1,"")</f>
        <v>0</v>
      </c>
      <c r="AT17" s="153">
        <f t="shared" si="34"/>
        <v>0</v>
      </c>
      <c r="AU17" s="153">
        <f t="shared" si="34"/>
        <v>0</v>
      </c>
      <c r="AV17" s="153">
        <f t="shared" si="34"/>
        <v>0</v>
      </c>
      <c r="AW17" s="153">
        <f t="shared" si="34"/>
        <v>0</v>
      </c>
      <c r="AX17" s="153">
        <f t="shared" si="34"/>
        <v>0</v>
      </c>
      <c r="AY17" s="153">
        <f t="shared" si="34"/>
        <v>0</v>
      </c>
      <c r="AZ17" s="153">
        <f t="shared" si="34"/>
        <v>0</v>
      </c>
      <c r="BA17" s="153">
        <f t="shared" si="34"/>
        <v>0</v>
      </c>
      <c r="BB17" s="153">
        <f t="shared" si="34"/>
        <v>0</v>
      </c>
      <c r="BC17" s="168">
        <f t="shared" si="34"/>
        <v>0</v>
      </c>
    </row>
    <row r="18" spans="1:55" outlineLevel="1">
      <c r="A18" s="215" t="s">
        <v>43</v>
      </c>
      <c r="B18" s="216" t="s">
        <v>46</v>
      </c>
      <c r="C18" s="150">
        <v>2020</v>
      </c>
      <c r="D18" s="157">
        <v>5</v>
      </c>
      <c r="E18" s="122"/>
      <c r="F18" s="126"/>
      <c r="G18" s="62"/>
      <c r="H18" s="62"/>
      <c r="I18" s="62"/>
      <c r="J18" s="62"/>
      <c r="K18" s="62"/>
      <c r="L18" s="62"/>
      <c r="M18" s="62"/>
      <c r="N18" s="62"/>
      <c r="O18" s="62"/>
      <c r="P18" s="124"/>
      <c r="R18" s="165">
        <f t="shared" ref="R18:AC19" si="35">IFERROR(E18/$D18,0)</f>
        <v>0</v>
      </c>
      <c r="S18" s="63">
        <f t="shared" si="35"/>
        <v>0</v>
      </c>
      <c r="T18" s="63">
        <f t="shared" si="35"/>
        <v>0</v>
      </c>
      <c r="U18" s="63">
        <f t="shared" si="35"/>
        <v>0</v>
      </c>
      <c r="V18" s="63">
        <f t="shared" si="35"/>
        <v>0</v>
      </c>
      <c r="W18" s="63">
        <f t="shared" si="35"/>
        <v>0</v>
      </c>
      <c r="X18" s="63">
        <f t="shared" si="35"/>
        <v>0</v>
      </c>
      <c r="Y18" s="63">
        <f t="shared" si="35"/>
        <v>0</v>
      </c>
      <c r="Z18" s="63">
        <f t="shared" si="35"/>
        <v>0</v>
      </c>
      <c r="AA18" s="63">
        <f t="shared" si="35"/>
        <v>0</v>
      </c>
      <c r="AB18" s="63">
        <f t="shared" si="35"/>
        <v>0</v>
      </c>
      <c r="AC18" s="166">
        <f t="shared" si="35"/>
        <v>0</v>
      </c>
      <c r="AE18" s="173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5"/>
      <c r="AR18" s="173">
        <v>5</v>
      </c>
      <c r="AS18" s="174">
        <f>+AR18-F18+AF18</f>
        <v>5</v>
      </c>
      <c r="AT18" s="174">
        <f t="shared" ref="AT18:BC19" si="36">+AS18-G18+AG18</f>
        <v>5</v>
      </c>
      <c r="AU18" s="174">
        <f t="shared" si="36"/>
        <v>5</v>
      </c>
      <c r="AV18" s="174">
        <f t="shared" si="36"/>
        <v>5</v>
      </c>
      <c r="AW18" s="174">
        <f t="shared" si="36"/>
        <v>5</v>
      </c>
      <c r="AX18" s="174">
        <f t="shared" si="36"/>
        <v>5</v>
      </c>
      <c r="AY18" s="174">
        <f t="shared" si="36"/>
        <v>5</v>
      </c>
      <c r="AZ18" s="174">
        <f t="shared" si="36"/>
        <v>5</v>
      </c>
      <c r="BA18" s="174">
        <f t="shared" si="36"/>
        <v>5</v>
      </c>
      <c r="BB18" s="174">
        <f t="shared" si="36"/>
        <v>5</v>
      </c>
      <c r="BC18" s="175">
        <f t="shared" si="36"/>
        <v>5</v>
      </c>
    </row>
    <row r="19" spans="1:55" outlineLevel="1">
      <c r="A19" s="158" t="s">
        <v>43</v>
      </c>
      <c r="B19" s="213" t="s">
        <v>46</v>
      </c>
      <c r="C19" s="150">
        <v>2019</v>
      </c>
      <c r="D19" s="191">
        <v>5</v>
      </c>
      <c r="E19" s="192"/>
      <c r="F19" s="193"/>
      <c r="G19" s="194"/>
      <c r="H19" s="194"/>
      <c r="I19" s="194">
        <v>1</v>
      </c>
      <c r="J19" s="194"/>
      <c r="K19" s="194"/>
      <c r="L19" s="194"/>
      <c r="M19" s="194"/>
      <c r="N19" s="194"/>
      <c r="O19" s="194"/>
      <c r="P19" s="195"/>
      <c r="Q19" s="196"/>
      <c r="R19" s="197">
        <f>IFERROR(E19/$D19,0)</f>
        <v>0</v>
      </c>
      <c r="S19" s="198">
        <f t="shared" si="35"/>
        <v>0</v>
      </c>
      <c r="T19" s="198">
        <f t="shared" si="35"/>
        <v>0</v>
      </c>
      <c r="U19" s="198">
        <f t="shared" si="35"/>
        <v>0</v>
      </c>
      <c r="V19" s="198">
        <f t="shared" si="35"/>
        <v>0.2</v>
      </c>
      <c r="W19" s="198">
        <f t="shared" si="35"/>
        <v>0</v>
      </c>
      <c r="X19" s="198">
        <f t="shared" si="35"/>
        <v>0</v>
      </c>
      <c r="Y19" s="198">
        <f t="shared" si="35"/>
        <v>0</v>
      </c>
      <c r="Z19" s="198">
        <f t="shared" si="35"/>
        <v>0</v>
      </c>
      <c r="AA19" s="198">
        <f t="shared" si="35"/>
        <v>0</v>
      </c>
      <c r="AB19" s="198">
        <f>IFERROR(O19/$D19,0)</f>
        <v>0</v>
      </c>
      <c r="AC19" s="199">
        <f t="shared" si="35"/>
        <v>0</v>
      </c>
      <c r="AD19" s="196"/>
      <c r="AE19" s="200"/>
      <c r="AF19" s="201"/>
      <c r="AG19" s="201"/>
      <c r="AH19" s="201"/>
      <c r="AI19" s="201"/>
      <c r="AJ19" s="201"/>
      <c r="AK19" s="201"/>
      <c r="AL19" s="201">
        <v>1</v>
      </c>
      <c r="AM19" s="201"/>
      <c r="AN19" s="201"/>
      <c r="AO19" s="201"/>
      <c r="AP19" s="212">
        <v>1</v>
      </c>
      <c r="AQ19" s="196"/>
      <c r="AR19" s="200">
        <v>4</v>
      </c>
      <c r="AS19" s="201">
        <f>+AR19-F19+AF19</f>
        <v>4</v>
      </c>
      <c r="AT19" s="201">
        <f t="shared" si="36"/>
        <v>4</v>
      </c>
      <c r="AU19" s="201">
        <f t="shared" si="36"/>
        <v>4</v>
      </c>
      <c r="AV19" s="201">
        <f t="shared" si="36"/>
        <v>3</v>
      </c>
      <c r="AW19" s="201">
        <f t="shared" si="36"/>
        <v>3</v>
      </c>
      <c r="AX19" s="201">
        <f t="shared" si="36"/>
        <v>3</v>
      </c>
      <c r="AY19" s="201">
        <f t="shared" si="36"/>
        <v>4</v>
      </c>
      <c r="AZ19" s="201">
        <f t="shared" si="36"/>
        <v>4</v>
      </c>
      <c r="BA19" s="201">
        <f t="shared" si="36"/>
        <v>4</v>
      </c>
      <c r="BB19" s="201">
        <f t="shared" si="36"/>
        <v>4</v>
      </c>
      <c r="BC19" s="212">
        <f>+BB19-P19+AP19</f>
        <v>5</v>
      </c>
    </row>
    <row r="20" spans="1:55" outlineLevel="1">
      <c r="A20" s="158" t="s">
        <v>43</v>
      </c>
      <c r="B20" s="213" t="s">
        <v>46</v>
      </c>
      <c r="C20" s="151" t="s">
        <v>41</v>
      </c>
      <c r="D20" s="157"/>
      <c r="E20" s="167">
        <f>IFERROR(E18/E19-1,0)</f>
        <v>0</v>
      </c>
      <c r="F20" s="152">
        <f t="shared" ref="F20:P20" si="37">IFERROR(F18/F19-1,0)</f>
        <v>0</v>
      </c>
      <c r="G20" s="153">
        <f t="shared" si="37"/>
        <v>0</v>
      </c>
      <c r="H20" s="153">
        <f t="shared" si="37"/>
        <v>0</v>
      </c>
      <c r="I20" s="153">
        <f t="shared" si="37"/>
        <v>-1</v>
      </c>
      <c r="J20" s="153">
        <f t="shared" si="37"/>
        <v>0</v>
      </c>
      <c r="K20" s="153">
        <f t="shared" si="37"/>
        <v>0</v>
      </c>
      <c r="L20" s="153">
        <f t="shared" si="37"/>
        <v>0</v>
      </c>
      <c r="M20" s="153">
        <f t="shared" si="37"/>
        <v>0</v>
      </c>
      <c r="N20" s="153">
        <f t="shared" si="37"/>
        <v>0</v>
      </c>
      <c r="O20" s="153">
        <f t="shared" si="37"/>
        <v>0</v>
      </c>
      <c r="P20" s="168">
        <f t="shared" si="37"/>
        <v>0</v>
      </c>
      <c r="R20" s="167">
        <f>+R18-R19</f>
        <v>0</v>
      </c>
      <c r="S20" s="152">
        <f>+S18-S19</f>
        <v>0</v>
      </c>
      <c r="T20" s="153">
        <f>+T18-T19</f>
        <v>0</v>
      </c>
      <c r="U20" s="153">
        <f t="shared" ref="U20:AC20" si="38">+U18-U19</f>
        <v>0</v>
      </c>
      <c r="V20" s="153">
        <f t="shared" si="38"/>
        <v>-0.2</v>
      </c>
      <c r="W20" s="153">
        <f t="shared" si="38"/>
        <v>0</v>
      </c>
      <c r="X20" s="153">
        <f t="shared" si="38"/>
        <v>0</v>
      </c>
      <c r="Y20" s="153">
        <f t="shared" si="38"/>
        <v>0</v>
      </c>
      <c r="Z20" s="153">
        <f t="shared" si="38"/>
        <v>0</v>
      </c>
      <c r="AA20" s="153">
        <f t="shared" si="38"/>
        <v>0</v>
      </c>
      <c r="AB20" s="153">
        <f t="shared" si="38"/>
        <v>0</v>
      </c>
      <c r="AC20" s="168">
        <f t="shared" si="38"/>
        <v>0</v>
      </c>
      <c r="AE20" s="167">
        <f>IFERROR(AE18/AE19-1,0)</f>
        <v>0</v>
      </c>
      <c r="AF20" s="152">
        <f>IFERROR(AF18/AF19-1,0)</f>
        <v>0</v>
      </c>
      <c r="AG20" s="153">
        <f>IFERROR(AG18/AG19-1,0)</f>
        <v>0</v>
      </c>
      <c r="AH20" s="153">
        <f t="shared" ref="AH20:AP20" si="39">IFERROR(AH18/AH19-1,0)</f>
        <v>0</v>
      </c>
      <c r="AI20" s="153">
        <f t="shared" si="39"/>
        <v>0</v>
      </c>
      <c r="AJ20" s="153">
        <f t="shared" si="39"/>
        <v>0</v>
      </c>
      <c r="AK20" s="153">
        <f t="shared" si="39"/>
        <v>0</v>
      </c>
      <c r="AL20" s="153">
        <f t="shared" si="39"/>
        <v>-1</v>
      </c>
      <c r="AM20" s="153">
        <f t="shared" si="39"/>
        <v>0</v>
      </c>
      <c r="AN20" s="153">
        <f t="shared" si="39"/>
        <v>0</v>
      </c>
      <c r="AO20" s="153">
        <f t="shared" si="39"/>
        <v>0</v>
      </c>
      <c r="AP20" s="168">
        <f t="shared" si="39"/>
        <v>-1</v>
      </c>
      <c r="AR20" s="167">
        <f>IFERROR(AR18/AR19-1,0)</f>
        <v>0.25</v>
      </c>
      <c r="AS20" s="152">
        <f>IFERROR(AS18/AS19-1,0)</f>
        <v>0.25</v>
      </c>
      <c r="AT20" s="153">
        <f>IFERROR(AT18/AT19-1,0)</f>
        <v>0.25</v>
      </c>
      <c r="AU20" s="153">
        <f t="shared" ref="AU20:BC20" si="40">IFERROR(AU18/AU19-1,0)</f>
        <v>0.25</v>
      </c>
      <c r="AV20" s="153">
        <f t="shared" si="40"/>
        <v>0.66666666666666674</v>
      </c>
      <c r="AW20" s="153">
        <f t="shared" si="40"/>
        <v>0.66666666666666674</v>
      </c>
      <c r="AX20" s="153">
        <f t="shared" si="40"/>
        <v>0.66666666666666674</v>
      </c>
      <c r="AY20" s="153">
        <f t="shared" si="40"/>
        <v>0.25</v>
      </c>
      <c r="AZ20" s="153">
        <f t="shared" si="40"/>
        <v>0.25</v>
      </c>
      <c r="BA20" s="153">
        <f t="shared" si="40"/>
        <v>0.25</v>
      </c>
      <c r="BB20" s="153">
        <f t="shared" si="40"/>
        <v>0.25</v>
      </c>
      <c r="BC20" s="168">
        <f t="shared" si="40"/>
        <v>0</v>
      </c>
    </row>
    <row r="21" spans="1:55" outlineLevel="1">
      <c r="A21" s="158" t="s">
        <v>43</v>
      </c>
      <c r="B21" s="213" t="s">
        <v>46</v>
      </c>
      <c r="C21" s="151" t="s">
        <v>42</v>
      </c>
      <c r="D21" s="157"/>
      <c r="E21" s="167"/>
      <c r="F21" s="152" t="str">
        <f t="shared" ref="F21:P21" si="41">+IFERROR(F18/E18-1,"")</f>
        <v/>
      </c>
      <c r="G21" s="153" t="str">
        <f t="shared" si="41"/>
        <v/>
      </c>
      <c r="H21" s="153" t="str">
        <f t="shared" si="41"/>
        <v/>
      </c>
      <c r="I21" s="153" t="str">
        <f t="shared" si="41"/>
        <v/>
      </c>
      <c r="J21" s="153" t="str">
        <f t="shared" si="41"/>
        <v/>
      </c>
      <c r="K21" s="153" t="str">
        <f t="shared" si="41"/>
        <v/>
      </c>
      <c r="L21" s="153" t="str">
        <f t="shared" si="41"/>
        <v/>
      </c>
      <c r="M21" s="153" t="str">
        <f t="shared" si="41"/>
        <v/>
      </c>
      <c r="N21" s="153" t="str">
        <f t="shared" si="41"/>
        <v/>
      </c>
      <c r="O21" s="153" t="str">
        <f t="shared" si="41"/>
        <v/>
      </c>
      <c r="P21" s="168" t="str">
        <f t="shared" si="41"/>
        <v/>
      </c>
      <c r="R21" s="167"/>
      <c r="S21" s="152">
        <f>+S18-R18</f>
        <v>0</v>
      </c>
      <c r="T21" s="153">
        <f>+T18-S18</f>
        <v>0</v>
      </c>
      <c r="U21" s="153">
        <f t="shared" ref="U21:AC21" si="42">+U18-T18</f>
        <v>0</v>
      </c>
      <c r="V21" s="153">
        <f t="shared" si="42"/>
        <v>0</v>
      </c>
      <c r="W21" s="153">
        <f t="shared" si="42"/>
        <v>0</v>
      </c>
      <c r="X21" s="153">
        <f t="shared" si="42"/>
        <v>0</v>
      </c>
      <c r="Y21" s="153">
        <f t="shared" si="42"/>
        <v>0</v>
      </c>
      <c r="Z21" s="153">
        <f t="shared" si="42"/>
        <v>0</v>
      </c>
      <c r="AA21" s="153">
        <f t="shared" si="42"/>
        <v>0</v>
      </c>
      <c r="AB21" s="153">
        <f t="shared" si="42"/>
        <v>0</v>
      </c>
      <c r="AC21" s="168">
        <f t="shared" si="42"/>
        <v>0</v>
      </c>
      <c r="AE21" s="167"/>
      <c r="AF21" s="152" t="str">
        <f t="shared" ref="AF21:AP21" si="43">+IFERROR(AF18/AE18-1,"")</f>
        <v/>
      </c>
      <c r="AG21" s="153" t="str">
        <f t="shared" si="43"/>
        <v/>
      </c>
      <c r="AH21" s="153" t="str">
        <f t="shared" si="43"/>
        <v/>
      </c>
      <c r="AI21" s="153" t="str">
        <f t="shared" si="43"/>
        <v/>
      </c>
      <c r="AJ21" s="153" t="str">
        <f t="shared" si="43"/>
        <v/>
      </c>
      <c r="AK21" s="153" t="str">
        <f t="shared" si="43"/>
        <v/>
      </c>
      <c r="AL21" s="153" t="str">
        <f t="shared" si="43"/>
        <v/>
      </c>
      <c r="AM21" s="153" t="str">
        <f t="shared" si="43"/>
        <v/>
      </c>
      <c r="AN21" s="153" t="str">
        <f t="shared" si="43"/>
        <v/>
      </c>
      <c r="AO21" s="153" t="str">
        <f t="shared" si="43"/>
        <v/>
      </c>
      <c r="AP21" s="168" t="str">
        <f t="shared" si="43"/>
        <v/>
      </c>
      <c r="AR21" s="167"/>
      <c r="AS21" s="152">
        <f t="shared" ref="AS21:BC21" si="44">+IFERROR(AS18/AR18-1,"")</f>
        <v>0</v>
      </c>
      <c r="AT21" s="153">
        <f t="shared" si="44"/>
        <v>0</v>
      </c>
      <c r="AU21" s="153">
        <f t="shared" si="44"/>
        <v>0</v>
      </c>
      <c r="AV21" s="153">
        <f t="shared" si="44"/>
        <v>0</v>
      </c>
      <c r="AW21" s="153">
        <f t="shared" si="44"/>
        <v>0</v>
      </c>
      <c r="AX21" s="153">
        <f t="shared" si="44"/>
        <v>0</v>
      </c>
      <c r="AY21" s="153">
        <f t="shared" si="44"/>
        <v>0</v>
      </c>
      <c r="AZ21" s="153">
        <f t="shared" si="44"/>
        <v>0</v>
      </c>
      <c r="BA21" s="153">
        <f t="shared" si="44"/>
        <v>0</v>
      </c>
      <c r="BB21" s="153">
        <f t="shared" si="44"/>
        <v>0</v>
      </c>
      <c r="BC21" s="168">
        <f t="shared" si="44"/>
        <v>0</v>
      </c>
    </row>
    <row r="22" spans="1:55" outlineLevel="1">
      <c r="A22" s="215" t="s">
        <v>43</v>
      </c>
      <c r="B22" s="216" t="s">
        <v>47</v>
      </c>
      <c r="C22" s="150">
        <v>2020</v>
      </c>
      <c r="D22" s="157">
        <v>5</v>
      </c>
      <c r="E22" s="122"/>
      <c r="F22" s="126"/>
      <c r="G22" s="62"/>
      <c r="H22" s="62"/>
      <c r="I22" s="62"/>
      <c r="J22" s="62"/>
      <c r="K22" s="62"/>
      <c r="L22" s="62"/>
      <c r="M22" s="62"/>
      <c r="N22" s="62"/>
      <c r="O22" s="62"/>
      <c r="P22" s="124"/>
      <c r="R22" s="165">
        <f t="shared" ref="R22:AC23" si="45">IFERROR(E22/$D22,0)</f>
        <v>0</v>
      </c>
      <c r="S22" s="63">
        <f t="shared" si="45"/>
        <v>0</v>
      </c>
      <c r="T22" s="63">
        <f t="shared" si="45"/>
        <v>0</v>
      </c>
      <c r="U22" s="63">
        <f t="shared" si="45"/>
        <v>0</v>
      </c>
      <c r="V22" s="63">
        <f t="shared" si="45"/>
        <v>0</v>
      </c>
      <c r="W22" s="63">
        <f t="shared" si="45"/>
        <v>0</v>
      </c>
      <c r="X22" s="63">
        <f t="shared" si="45"/>
        <v>0</v>
      </c>
      <c r="Y22" s="63">
        <f t="shared" si="45"/>
        <v>0</v>
      </c>
      <c r="Z22" s="63">
        <f t="shared" si="45"/>
        <v>0</v>
      </c>
      <c r="AA22" s="63">
        <f t="shared" si="45"/>
        <v>0</v>
      </c>
      <c r="AB22" s="63">
        <f t="shared" si="45"/>
        <v>0</v>
      </c>
      <c r="AC22" s="166">
        <f t="shared" si="45"/>
        <v>0</v>
      </c>
      <c r="AE22" s="173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5"/>
      <c r="AR22" s="173">
        <v>5</v>
      </c>
      <c r="AS22" s="174">
        <f>+AR22-F22+AF22</f>
        <v>5</v>
      </c>
      <c r="AT22" s="174">
        <f t="shared" ref="AT22:BC23" si="46">+AS22-G22+AG22</f>
        <v>5</v>
      </c>
      <c r="AU22" s="174">
        <f t="shared" si="46"/>
        <v>5</v>
      </c>
      <c r="AV22" s="174">
        <f t="shared" si="46"/>
        <v>5</v>
      </c>
      <c r="AW22" s="174">
        <f t="shared" si="46"/>
        <v>5</v>
      </c>
      <c r="AX22" s="174">
        <f t="shared" si="46"/>
        <v>5</v>
      </c>
      <c r="AY22" s="174">
        <f t="shared" si="46"/>
        <v>5</v>
      </c>
      <c r="AZ22" s="174">
        <f t="shared" si="46"/>
        <v>5</v>
      </c>
      <c r="BA22" s="174">
        <f t="shared" si="46"/>
        <v>5</v>
      </c>
      <c r="BB22" s="174">
        <f t="shared" si="46"/>
        <v>5</v>
      </c>
      <c r="BC22" s="175">
        <f t="shared" si="46"/>
        <v>5</v>
      </c>
    </row>
    <row r="23" spans="1:55" outlineLevel="1">
      <c r="A23" s="158" t="s">
        <v>43</v>
      </c>
      <c r="B23" s="213" t="s">
        <v>47</v>
      </c>
      <c r="C23" s="150">
        <v>2019</v>
      </c>
      <c r="D23" s="191">
        <v>5</v>
      </c>
      <c r="E23" s="192"/>
      <c r="F23" s="193"/>
      <c r="G23" s="194">
        <v>2</v>
      </c>
      <c r="H23" s="194">
        <v>1</v>
      </c>
      <c r="I23" s="194"/>
      <c r="J23" s="194"/>
      <c r="K23" s="194"/>
      <c r="L23" s="194"/>
      <c r="M23" s="194">
        <v>1</v>
      </c>
      <c r="N23" s="194"/>
      <c r="O23" s="194"/>
      <c r="P23" s="195"/>
      <c r="Q23" s="196"/>
      <c r="R23" s="197">
        <f>IFERROR(E23/$D23,0)</f>
        <v>0</v>
      </c>
      <c r="S23" s="198">
        <f t="shared" si="45"/>
        <v>0</v>
      </c>
      <c r="T23" s="198">
        <f t="shared" si="45"/>
        <v>0.4</v>
      </c>
      <c r="U23" s="198">
        <f t="shared" si="45"/>
        <v>0.2</v>
      </c>
      <c r="V23" s="198">
        <f t="shared" si="45"/>
        <v>0</v>
      </c>
      <c r="W23" s="198">
        <f t="shared" si="45"/>
        <v>0</v>
      </c>
      <c r="X23" s="198">
        <f t="shared" si="45"/>
        <v>0</v>
      </c>
      <c r="Y23" s="198">
        <f t="shared" si="45"/>
        <v>0</v>
      </c>
      <c r="Z23" s="198">
        <f t="shared" si="45"/>
        <v>0.2</v>
      </c>
      <c r="AA23" s="198">
        <f t="shared" si="45"/>
        <v>0</v>
      </c>
      <c r="AB23" s="198">
        <f>IFERROR(O23/$D23,0)</f>
        <v>0</v>
      </c>
      <c r="AC23" s="199">
        <f t="shared" si="45"/>
        <v>0</v>
      </c>
      <c r="AD23" s="196"/>
      <c r="AE23" s="200"/>
      <c r="AF23" s="201"/>
      <c r="AG23" s="201">
        <v>2</v>
      </c>
      <c r="AH23" s="201"/>
      <c r="AI23" s="201">
        <v>1</v>
      </c>
      <c r="AJ23" s="201"/>
      <c r="AK23" s="201"/>
      <c r="AL23" s="201"/>
      <c r="AM23" s="201">
        <v>1</v>
      </c>
      <c r="AN23" s="201"/>
      <c r="AO23" s="201"/>
      <c r="AP23" s="212"/>
      <c r="AQ23" s="196"/>
      <c r="AR23" s="200">
        <v>5</v>
      </c>
      <c r="AS23" s="201">
        <f>+AR23-F23+AF23</f>
        <v>5</v>
      </c>
      <c r="AT23" s="201">
        <f t="shared" si="46"/>
        <v>5</v>
      </c>
      <c r="AU23" s="201">
        <f t="shared" si="46"/>
        <v>4</v>
      </c>
      <c r="AV23" s="201">
        <f t="shared" si="46"/>
        <v>5</v>
      </c>
      <c r="AW23" s="201">
        <f t="shared" si="46"/>
        <v>5</v>
      </c>
      <c r="AX23" s="201">
        <f t="shared" si="46"/>
        <v>5</v>
      </c>
      <c r="AY23" s="201">
        <f t="shared" si="46"/>
        <v>5</v>
      </c>
      <c r="AZ23" s="201">
        <f t="shared" si="46"/>
        <v>5</v>
      </c>
      <c r="BA23" s="201">
        <f t="shared" si="46"/>
        <v>5</v>
      </c>
      <c r="BB23" s="201">
        <f t="shared" si="46"/>
        <v>5</v>
      </c>
      <c r="BC23" s="212">
        <f t="shared" si="46"/>
        <v>5</v>
      </c>
    </row>
    <row r="24" spans="1:55" outlineLevel="1">
      <c r="A24" s="158" t="s">
        <v>43</v>
      </c>
      <c r="B24" s="213" t="s">
        <v>47</v>
      </c>
      <c r="C24" s="151" t="s">
        <v>41</v>
      </c>
      <c r="D24" s="157"/>
      <c r="E24" s="167">
        <f>IFERROR(E22/E23-1,0)</f>
        <v>0</v>
      </c>
      <c r="F24" s="152">
        <f t="shared" ref="F24:P24" si="47">IFERROR(F22/F23-1,0)</f>
        <v>0</v>
      </c>
      <c r="G24" s="153">
        <f t="shared" si="47"/>
        <v>-1</v>
      </c>
      <c r="H24" s="153">
        <f t="shared" si="47"/>
        <v>-1</v>
      </c>
      <c r="I24" s="153">
        <f t="shared" si="47"/>
        <v>0</v>
      </c>
      <c r="J24" s="153">
        <f t="shared" si="47"/>
        <v>0</v>
      </c>
      <c r="K24" s="153">
        <f t="shared" si="47"/>
        <v>0</v>
      </c>
      <c r="L24" s="153">
        <f t="shared" si="47"/>
        <v>0</v>
      </c>
      <c r="M24" s="153">
        <f t="shared" si="47"/>
        <v>-1</v>
      </c>
      <c r="N24" s="153">
        <f t="shared" si="47"/>
        <v>0</v>
      </c>
      <c r="O24" s="153">
        <f t="shared" si="47"/>
        <v>0</v>
      </c>
      <c r="P24" s="168">
        <f t="shared" si="47"/>
        <v>0</v>
      </c>
      <c r="R24" s="167">
        <f>+R22-R23</f>
        <v>0</v>
      </c>
      <c r="S24" s="152">
        <f t="shared" ref="S24" si="48">+S22-S23</f>
        <v>0</v>
      </c>
      <c r="T24" s="153">
        <f>+T22-T23</f>
        <v>-0.4</v>
      </c>
      <c r="U24" s="153">
        <f t="shared" ref="U24:AC24" si="49">+U22-U23</f>
        <v>-0.2</v>
      </c>
      <c r="V24" s="153">
        <f t="shared" si="49"/>
        <v>0</v>
      </c>
      <c r="W24" s="153">
        <f t="shared" si="49"/>
        <v>0</v>
      </c>
      <c r="X24" s="153">
        <f t="shared" si="49"/>
        <v>0</v>
      </c>
      <c r="Y24" s="153">
        <f t="shared" si="49"/>
        <v>0</v>
      </c>
      <c r="Z24" s="153">
        <f t="shared" si="49"/>
        <v>-0.2</v>
      </c>
      <c r="AA24" s="153">
        <f t="shared" si="49"/>
        <v>0</v>
      </c>
      <c r="AB24" s="153">
        <f t="shared" si="49"/>
        <v>0</v>
      </c>
      <c r="AC24" s="168">
        <f t="shared" si="49"/>
        <v>0</v>
      </c>
      <c r="AE24" s="167">
        <f>IFERROR(AE22/AE23-1,0)</f>
        <v>0</v>
      </c>
      <c r="AF24" s="152">
        <f>IFERROR(AF22/AF23-1,0)</f>
        <v>0</v>
      </c>
      <c r="AG24" s="153">
        <f>IFERROR(AG22/AG23-1,0)</f>
        <v>-1</v>
      </c>
      <c r="AH24" s="153">
        <f t="shared" ref="AH24:AP24" si="50">IFERROR(AH22/AH23-1,0)</f>
        <v>0</v>
      </c>
      <c r="AI24" s="153">
        <f t="shared" si="50"/>
        <v>-1</v>
      </c>
      <c r="AJ24" s="153">
        <f t="shared" si="50"/>
        <v>0</v>
      </c>
      <c r="AK24" s="153">
        <f t="shared" si="50"/>
        <v>0</v>
      </c>
      <c r="AL24" s="153">
        <f t="shared" si="50"/>
        <v>0</v>
      </c>
      <c r="AM24" s="153">
        <f t="shared" si="50"/>
        <v>-1</v>
      </c>
      <c r="AN24" s="153">
        <f t="shared" si="50"/>
        <v>0</v>
      </c>
      <c r="AO24" s="153">
        <f t="shared" si="50"/>
        <v>0</v>
      </c>
      <c r="AP24" s="168">
        <f t="shared" si="50"/>
        <v>0</v>
      </c>
      <c r="AR24" s="167">
        <f>IFERROR(AR22/AR23-1,0)</f>
        <v>0</v>
      </c>
      <c r="AS24" s="152">
        <f>IFERROR(AS22/AS23-1,0)</f>
        <v>0</v>
      </c>
      <c r="AT24" s="153">
        <f>IFERROR(AT22/AT23-1,0)</f>
        <v>0</v>
      </c>
      <c r="AU24" s="153">
        <f t="shared" ref="AU24:BC24" si="51">IFERROR(AU22/AU23-1,0)</f>
        <v>0.25</v>
      </c>
      <c r="AV24" s="153">
        <f t="shared" si="51"/>
        <v>0</v>
      </c>
      <c r="AW24" s="153">
        <f t="shared" si="51"/>
        <v>0</v>
      </c>
      <c r="AX24" s="153">
        <f t="shared" si="51"/>
        <v>0</v>
      </c>
      <c r="AY24" s="153">
        <f t="shared" si="51"/>
        <v>0</v>
      </c>
      <c r="AZ24" s="153">
        <f t="shared" si="51"/>
        <v>0</v>
      </c>
      <c r="BA24" s="153">
        <f t="shared" si="51"/>
        <v>0</v>
      </c>
      <c r="BB24" s="153">
        <f t="shared" si="51"/>
        <v>0</v>
      </c>
      <c r="BC24" s="168">
        <f t="shared" si="51"/>
        <v>0</v>
      </c>
    </row>
    <row r="25" spans="1:55" outlineLevel="1">
      <c r="A25" s="158" t="s">
        <v>43</v>
      </c>
      <c r="B25" s="213" t="s">
        <v>47</v>
      </c>
      <c r="C25" s="151" t="s">
        <v>42</v>
      </c>
      <c r="D25" s="157"/>
      <c r="E25" s="167"/>
      <c r="F25" s="152" t="str">
        <f t="shared" ref="F25:P25" si="52">+IFERROR(F22/E22-1,"")</f>
        <v/>
      </c>
      <c r="G25" s="153" t="str">
        <f t="shared" si="52"/>
        <v/>
      </c>
      <c r="H25" s="153" t="str">
        <f t="shared" si="52"/>
        <v/>
      </c>
      <c r="I25" s="153" t="str">
        <f t="shared" si="52"/>
        <v/>
      </c>
      <c r="J25" s="153" t="str">
        <f t="shared" si="52"/>
        <v/>
      </c>
      <c r="K25" s="153" t="str">
        <f t="shared" si="52"/>
        <v/>
      </c>
      <c r="L25" s="153" t="str">
        <f t="shared" si="52"/>
        <v/>
      </c>
      <c r="M25" s="153" t="str">
        <f t="shared" si="52"/>
        <v/>
      </c>
      <c r="N25" s="153" t="str">
        <f t="shared" si="52"/>
        <v/>
      </c>
      <c r="O25" s="153" t="str">
        <f t="shared" si="52"/>
        <v/>
      </c>
      <c r="P25" s="168" t="str">
        <f t="shared" si="52"/>
        <v/>
      </c>
      <c r="R25" s="167"/>
      <c r="S25" s="152">
        <f>+S22-R22</f>
        <v>0</v>
      </c>
      <c r="T25" s="153">
        <f>+T22-S22</f>
        <v>0</v>
      </c>
      <c r="U25" s="153">
        <f t="shared" ref="U25:AC25" si="53">+U22-T22</f>
        <v>0</v>
      </c>
      <c r="V25" s="153">
        <f t="shared" si="53"/>
        <v>0</v>
      </c>
      <c r="W25" s="153">
        <f t="shared" si="53"/>
        <v>0</v>
      </c>
      <c r="X25" s="153">
        <f t="shared" si="53"/>
        <v>0</v>
      </c>
      <c r="Y25" s="153">
        <f t="shared" si="53"/>
        <v>0</v>
      </c>
      <c r="Z25" s="153">
        <f t="shared" si="53"/>
        <v>0</v>
      </c>
      <c r="AA25" s="153">
        <f t="shared" si="53"/>
        <v>0</v>
      </c>
      <c r="AB25" s="153">
        <f t="shared" si="53"/>
        <v>0</v>
      </c>
      <c r="AC25" s="168">
        <f t="shared" si="53"/>
        <v>0</v>
      </c>
      <c r="AE25" s="167"/>
      <c r="AF25" s="152" t="str">
        <f t="shared" ref="AF25:AP25" si="54">+IFERROR(AF22/AE22-1,"")</f>
        <v/>
      </c>
      <c r="AG25" s="153" t="str">
        <f t="shared" si="54"/>
        <v/>
      </c>
      <c r="AH25" s="153" t="str">
        <f t="shared" si="54"/>
        <v/>
      </c>
      <c r="AI25" s="153" t="str">
        <f t="shared" si="54"/>
        <v/>
      </c>
      <c r="AJ25" s="153" t="str">
        <f t="shared" si="54"/>
        <v/>
      </c>
      <c r="AK25" s="153" t="str">
        <f t="shared" si="54"/>
        <v/>
      </c>
      <c r="AL25" s="153" t="str">
        <f t="shared" si="54"/>
        <v/>
      </c>
      <c r="AM25" s="153" t="str">
        <f t="shared" si="54"/>
        <v/>
      </c>
      <c r="AN25" s="153" t="str">
        <f t="shared" si="54"/>
        <v/>
      </c>
      <c r="AO25" s="153" t="str">
        <f t="shared" si="54"/>
        <v/>
      </c>
      <c r="AP25" s="168" t="str">
        <f t="shared" si="54"/>
        <v/>
      </c>
      <c r="AR25" s="167"/>
      <c r="AS25" s="152">
        <f t="shared" ref="AS25:BC25" si="55">+IFERROR(AS22/AR22-1,"")</f>
        <v>0</v>
      </c>
      <c r="AT25" s="153">
        <f t="shared" si="55"/>
        <v>0</v>
      </c>
      <c r="AU25" s="153">
        <f t="shared" si="55"/>
        <v>0</v>
      </c>
      <c r="AV25" s="153">
        <f t="shared" si="55"/>
        <v>0</v>
      </c>
      <c r="AW25" s="153">
        <f t="shared" si="55"/>
        <v>0</v>
      </c>
      <c r="AX25" s="153">
        <f t="shared" si="55"/>
        <v>0</v>
      </c>
      <c r="AY25" s="153">
        <f t="shared" si="55"/>
        <v>0</v>
      </c>
      <c r="AZ25" s="153">
        <f t="shared" si="55"/>
        <v>0</v>
      </c>
      <c r="BA25" s="153">
        <f t="shared" si="55"/>
        <v>0</v>
      </c>
      <c r="BB25" s="153">
        <f t="shared" si="55"/>
        <v>0</v>
      </c>
      <c r="BC25" s="168">
        <f t="shared" si="55"/>
        <v>0</v>
      </c>
    </row>
    <row r="26" spans="1:55" outlineLevel="1">
      <c r="A26" s="215" t="s">
        <v>43</v>
      </c>
      <c r="B26" s="216" t="s">
        <v>48</v>
      </c>
      <c r="C26" s="150">
        <v>2020</v>
      </c>
      <c r="D26" s="157">
        <v>5</v>
      </c>
      <c r="E26" s="122"/>
      <c r="F26" s="126"/>
      <c r="G26" s="62"/>
      <c r="H26" s="62"/>
      <c r="I26" s="62"/>
      <c r="J26" s="62"/>
      <c r="K26" s="62"/>
      <c r="L26" s="62"/>
      <c r="M26" s="62"/>
      <c r="N26" s="62"/>
      <c r="O26" s="62"/>
      <c r="P26" s="124"/>
      <c r="R26" s="165">
        <f t="shared" ref="R26:AC27" si="56">IFERROR(E26/$D26,0)</f>
        <v>0</v>
      </c>
      <c r="S26" s="63">
        <f t="shared" si="56"/>
        <v>0</v>
      </c>
      <c r="T26" s="63">
        <f t="shared" si="56"/>
        <v>0</v>
      </c>
      <c r="U26" s="63">
        <f t="shared" si="56"/>
        <v>0</v>
      </c>
      <c r="V26" s="63">
        <f t="shared" si="56"/>
        <v>0</v>
      </c>
      <c r="W26" s="63">
        <f t="shared" si="56"/>
        <v>0</v>
      </c>
      <c r="X26" s="63">
        <f t="shared" si="56"/>
        <v>0</v>
      </c>
      <c r="Y26" s="63">
        <f t="shared" si="56"/>
        <v>0</v>
      </c>
      <c r="Z26" s="63">
        <f t="shared" si="56"/>
        <v>0</v>
      </c>
      <c r="AA26" s="63">
        <f t="shared" si="56"/>
        <v>0</v>
      </c>
      <c r="AB26" s="63">
        <f t="shared" si="56"/>
        <v>0</v>
      </c>
      <c r="AC26" s="166">
        <f t="shared" si="56"/>
        <v>0</v>
      </c>
      <c r="AE26" s="173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5"/>
      <c r="AR26" s="173">
        <v>4</v>
      </c>
      <c r="AS26" s="174">
        <f>+AR26-F26+AF26</f>
        <v>4</v>
      </c>
      <c r="AT26" s="174">
        <f t="shared" ref="AT26:BC27" si="57">+AS26-G26+AG26</f>
        <v>4</v>
      </c>
      <c r="AU26" s="174">
        <f t="shared" si="57"/>
        <v>4</v>
      </c>
      <c r="AV26" s="174">
        <f t="shared" si="57"/>
        <v>4</v>
      </c>
      <c r="AW26" s="174">
        <f t="shared" si="57"/>
        <v>4</v>
      </c>
      <c r="AX26" s="174">
        <f t="shared" si="57"/>
        <v>4</v>
      </c>
      <c r="AY26" s="174">
        <f t="shared" si="57"/>
        <v>4</v>
      </c>
      <c r="AZ26" s="174">
        <f t="shared" si="57"/>
        <v>4</v>
      </c>
      <c r="BA26" s="174">
        <f t="shared" si="57"/>
        <v>4</v>
      </c>
      <c r="BB26" s="174">
        <f t="shared" si="57"/>
        <v>4</v>
      </c>
      <c r="BC26" s="175">
        <f t="shared" si="57"/>
        <v>4</v>
      </c>
    </row>
    <row r="27" spans="1:55" outlineLevel="1">
      <c r="A27" s="158" t="s">
        <v>43</v>
      </c>
      <c r="B27" s="213" t="s">
        <v>48</v>
      </c>
      <c r="C27" s="150">
        <v>2019</v>
      </c>
      <c r="D27" s="191">
        <v>5</v>
      </c>
      <c r="E27" s="202"/>
      <c r="F27" s="203"/>
      <c r="G27" s="204">
        <v>1</v>
      </c>
      <c r="H27" s="204">
        <v>1</v>
      </c>
      <c r="I27" s="204">
        <v>2</v>
      </c>
      <c r="J27" s="204">
        <v>1</v>
      </c>
      <c r="K27" s="204"/>
      <c r="L27" s="204"/>
      <c r="M27" s="204"/>
      <c r="N27" s="204">
        <v>1</v>
      </c>
      <c r="O27" s="204"/>
      <c r="P27" s="205"/>
      <c r="Q27" s="196"/>
      <c r="R27" s="197">
        <f>IFERROR(E27/$D27,0)</f>
        <v>0</v>
      </c>
      <c r="S27" s="198">
        <f t="shared" si="56"/>
        <v>0</v>
      </c>
      <c r="T27" s="198">
        <f t="shared" si="56"/>
        <v>0.2</v>
      </c>
      <c r="U27" s="198">
        <f t="shared" si="56"/>
        <v>0.2</v>
      </c>
      <c r="V27" s="198">
        <f t="shared" si="56"/>
        <v>0.4</v>
      </c>
      <c r="W27" s="198">
        <f t="shared" si="56"/>
        <v>0.2</v>
      </c>
      <c r="X27" s="198">
        <f t="shared" si="56"/>
        <v>0</v>
      </c>
      <c r="Y27" s="198">
        <f t="shared" si="56"/>
        <v>0</v>
      </c>
      <c r="Z27" s="198">
        <f t="shared" si="56"/>
        <v>0</v>
      </c>
      <c r="AA27" s="198">
        <f t="shared" si="56"/>
        <v>0.2</v>
      </c>
      <c r="AB27" s="198">
        <f>IFERROR(O27/$D27,0)</f>
        <v>0</v>
      </c>
      <c r="AC27" s="199">
        <f t="shared" si="56"/>
        <v>0</v>
      </c>
      <c r="AD27" s="196"/>
      <c r="AE27" s="200">
        <v>1</v>
      </c>
      <c r="AF27" s="201"/>
      <c r="AG27" s="201"/>
      <c r="AH27" s="201">
        <v>1</v>
      </c>
      <c r="AI27" s="201">
        <v>1</v>
      </c>
      <c r="AJ27" s="201">
        <v>1</v>
      </c>
      <c r="AK27" s="201">
        <v>1</v>
      </c>
      <c r="AL27" s="201"/>
      <c r="AM27" s="201"/>
      <c r="AN27" s="201"/>
      <c r="AO27" s="201"/>
      <c r="AP27" s="212"/>
      <c r="AQ27" s="196"/>
      <c r="AR27" s="200">
        <v>6</v>
      </c>
      <c r="AS27" s="201">
        <f>+AR27-F27+AF27</f>
        <v>6</v>
      </c>
      <c r="AT27" s="201">
        <f t="shared" si="57"/>
        <v>5</v>
      </c>
      <c r="AU27" s="201">
        <f t="shared" si="57"/>
        <v>5</v>
      </c>
      <c r="AV27" s="201">
        <f t="shared" si="57"/>
        <v>4</v>
      </c>
      <c r="AW27" s="201">
        <f t="shared" si="57"/>
        <v>4</v>
      </c>
      <c r="AX27" s="201">
        <f t="shared" si="57"/>
        <v>5</v>
      </c>
      <c r="AY27" s="201">
        <f t="shared" si="57"/>
        <v>5</v>
      </c>
      <c r="AZ27" s="201">
        <f t="shared" si="57"/>
        <v>5</v>
      </c>
      <c r="BA27" s="201">
        <f t="shared" si="57"/>
        <v>4</v>
      </c>
      <c r="BB27" s="201">
        <f t="shared" si="57"/>
        <v>4</v>
      </c>
      <c r="BC27" s="212">
        <f t="shared" si="57"/>
        <v>4</v>
      </c>
    </row>
    <row r="28" spans="1:55" outlineLevel="1">
      <c r="A28" s="158" t="s">
        <v>43</v>
      </c>
      <c r="B28" s="213" t="s">
        <v>48</v>
      </c>
      <c r="C28" s="151" t="s">
        <v>41</v>
      </c>
      <c r="D28" s="157"/>
      <c r="E28" s="167">
        <f>IFERROR(E26/E27-1,0)</f>
        <v>0</v>
      </c>
      <c r="F28" s="152">
        <f t="shared" ref="F28:P28" si="58">IFERROR(F26/F27-1,0)</f>
        <v>0</v>
      </c>
      <c r="G28" s="153">
        <f t="shared" si="58"/>
        <v>-1</v>
      </c>
      <c r="H28" s="153">
        <f t="shared" si="58"/>
        <v>-1</v>
      </c>
      <c r="I28" s="153">
        <f t="shared" si="58"/>
        <v>-1</v>
      </c>
      <c r="J28" s="153">
        <f t="shared" si="58"/>
        <v>-1</v>
      </c>
      <c r="K28" s="153">
        <f t="shared" si="58"/>
        <v>0</v>
      </c>
      <c r="L28" s="153">
        <f t="shared" si="58"/>
        <v>0</v>
      </c>
      <c r="M28" s="153">
        <f t="shared" si="58"/>
        <v>0</v>
      </c>
      <c r="N28" s="153">
        <f t="shared" si="58"/>
        <v>-1</v>
      </c>
      <c r="O28" s="153">
        <f t="shared" si="58"/>
        <v>0</v>
      </c>
      <c r="P28" s="168">
        <f t="shared" si="58"/>
        <v>0</v>
      </c>
      <c r="R28" s="167">
        <f>+R26-R27</f>
        <v>0</v>
      </c>
      <c r="S28" s="152">
        <f t="shared" ref="S28" si="59">+S26-S27</f>
        <v>0</v>
      </c>
      <c r="T28" s="153">
        <f>+T26-T27</f>
        <v>-0.2</v>
      </c>
      <c r="U28" s="153">
        <f t="shared" ref="U28:AC28" si="60">+U26-U27</f>
        <v>-0.2</v>
      </c>
      <c r="V28" s="153">
        <f t="shared" si="60"/>
        <v>-0.4</v>
      </c>
      <c r="W28" s="153">
        <f t="shared" si="60"/>
        <v>-0.2</v>
      </c>
      <c r="X28" s="153">
        <f t="shared" si="60"/>
        <v>0</v>
      </c>
      <c r="Y28" s="153">
        <f t="shared" si="60"/>
        <v>0</v>
      </c>
      <c r="Z28" s="153">
        <f t="shared" si="60"/>
        <v>0</v>
      </c>
      <c r="AA28" s="153">
        <f t="shared" si="60"/>
        <v>-0.2</v>
      </c>
      <c r="AB28" s="153">
        <f t="shared" si="60"/>
        <v>0</v>
      </c>
      <c r="AC28" s="168">
        <f t="shared" si="60"/>
        <v>0</v>
      </c>
      <c r="AE28" s="167">
        <f>IFERROR(AE26/AE27-1,0)</f>
        <v>-1</v>
      </c>
      <c r="AF28" s="152">
        <f>IFERROR(AF26/AF27-1,0)</f>
        <v>0</v>
      </c>
      <c r="AG28" s="153">
        <f>IFERROR(AG26/AG27-1,0)</f>
        <v>0</v>
      </c>
      <c r="AH28" s="153">
        <f t="shared" ref="AH28:AP28" si="61">IFERROR(AH26/AH27-1,0)</f>
        <v>-1</v>
      </c>
      <c r="AI28" s="153">
        <f t="shared" si="61"/>
        <v>-1</v>
      </c>
      <c r="AJ28" s="153">
        <f t="shared" si="61"/>
        <v>-1</v>
      </c>
      <c r="AK28" s="153">
        <f t="shared" si="61"/>
        <v>-1</v>
      </c>
      <c r="AL28" s="153">
        <f t="shared" si="61"/>
        <v>0</v>
      </c>
      <c r="AM28" s="153">
        <f t="shared" si="61"/>
        <v>0</v>
      </c>
      <c r="AN28" s="153">
        <f t="shared" si="61"/>
        <v>0</v>
      </c>
      <c r="AO28" s="153">
        <f t="shared" si="61"/>
        <v>0</v>
      </c>
      <c r="AP28" s="168">
        <f t="shared" si="61"/>
        <v>0</v>
      </c>
      <c r="AR28" s="167">
        <f>IFERROR(AR26/AR27-1,0)</f>
        <v>-0.33333333333333337</v>
      </c>
      <c r="AS28" s="152">
        <f>IFERROR(AS26/AS27-1,0)</f>
        <v>-0.33333333333333337</v>
      </c>
      <c r="AT28" s="153">
        <f>IFERROR(AT26/AT27-1,0)</f>
        <v>-0.19999999999999996</v>
      </c>
      <c r="AU28" s="153">
        <f t="shared" ref="AU28:BC28" si="62">IFERROR(AU26/AU27-1,0)</f>
        <v>-0.19999999999999996</v>
      </c>
      <c r="AV28" s="153">
        <f t="shared" si="62"/>
        <v>0</v>
      </c>
      <c r="AW28" s="153">
        <f t="shared" si="62"/>
        <v>0</v>
      </c>
      <c r="AX28" s="153">
        <f t="shared" si="62"/>
        <v>-0.19999999999999996</v>
      </c>
      <c r="AY28" s="153">
        <f t="shared" si="62"/>
        <v>-0.19999999999999996</v>
      </c>
      <c r="AZ28" s="153">
        <f t="shared" si="62"/>
        <v>-0.19999999999999996</v>
      </c>
      <c r="BA28" s="153">
        <f t="shared" si="62"/>
        <v>0</v>
      </c>
      <c r="BB28" s="153">
        <f t="shared" si="62"/>
        <v>0</v>
      </c>
      <c r="BC28" s="168">
        <f t="shared" si="62"/>
        <v>0</v>
      </c>
    </row>
    <row r="29" spans="1:55" outlineLevel="1">
      <c r="A29" s="158" t="s">
        <v>43</v>
      </c>
      <c r="B29" s="213" t="s">
        <v>48</v>
      </c>
      <c r="C29" s="151" t="s">
        <v>42</v>
      </c>
      <c r="D29" s="157"/>
      <c r="E29" s="167"/>
      <c r="F29" s="152" t="str">
        <f t="shared" ref="F29:P29" si="63">+IFERROR(F26/E26-1,"")</f>
        <v/>
      </c>
      <c r="G29" s="153" t="str">
        <f t="shared" si="63"/>
        <v/>
      </c>
      <c r="H29" s="153" t="str">
        <f t="shared" si="63"/>
        <v/>
      </c>
      <c r="I29" s="153" t="str">
        <f t="shared" si="63"/>
        <v/>
      </c>
      <c r="J29" s="153" t="str">
        <f t="shared" si="63"/>
        <v/>
      </c>
      <c r="K29" s="153" t="str">
        <f t="shared" si="63"/>
        <v/>
      </c>
      <c r="L29" s="153" t="str">
        <f t="shared" si="63"/>
        <v/>
      </c>
      <c r="M29" s="153" t="str">
        <f t="shared" si="63"/>
        <v/>
      </c>
      <c r="N29" s="153" t="str">
        <f t="shared" si="63"/>
        <v/>
      </c>
      <c r="O29" s="153" t="str">
        <f t="shared" si="63"/>
        <v/>
      </c>
      <c r="P29" s="168" t="str">
        <f t="shared" si="63"/>
        <v/>
      </c>
      <c r="R29" s="167"/>
      <c r="S29" s="152">
        <f>+S26-R26</f>
        <v>0</v>
      </c>
      <c r="T29" s="153">
        <f>+T26-S26</f>
        <v>0</v>
      </c>
      <c r="U29" s="153">
        <f t="shared" ref="U29:AC29" si="64">+U26-T26</f>
        <v>0</v>
      </c>
      <c r="V29" s="153">
        <f t="shared" si="64"/>
        <v>0</v>
      </c>
      <c r="W29" s="153">
        <f t="shared" si="64"/>
        <v>0</v>
      </c>
      <c r="X29" s="153">
        <f t="shared" si="64"/>
        <v>0</v>
      </c>
      <c r="Y29" s="153">
        <f t="shared" si="64"/>
        <v>0</v>
      </c>
      <c r="Z29" s="153">
        <f t="shared" si="64"/>
        <v>0</v>
      </c>
      <c r="AA29" s="153">
        <f t="shared" si="64"/>
        <v>0</v>
      </c>
      <c r="AB29" s="153">
        <f t="shared" si="64"/>
        <v>0</v>
      </c>
      <c r="AC29" s="168">
        <f t="shared" si="64"/>
        <v>0</v>
      </c>
      <c r="AE29" s="167"/>
      <c r="AF29" s="152" t="str">
        <f t="shared" ref="AF29:AP29" si="65">+IFERROR(AF26/AE26-1,"")</f>
        <v/>
      </c>
      <c r="AG29" s="153" t="str">
        <f t="shared" si="65"/>
        <v/>
      </c>
      <c r="AH29" s="153" t="str">
        <f t="shared" si="65"/>
        <v/>
      </c>
      <c r="AI29" s="153" t="str">
        <f t="shared" si="65"/>
        <v/>
      </c>
      <c r="AJ29" s="153" t="str">
        <f t="shared" si="65"/>
        <v/>
      </c>
      <c r="AK29" s="153" t="str">
        <f t="shared" si="65"/>
        <v/>
      </c>
      <c r="AL29" s="153" t="str">
        <f t="shared" si="65"/>
        <v/>
      </c>
      <c r="AM29" s="153" t="str">
        <f t="shared" si="65"/>
        <v/>
      </c>
      <c r="AN29" s="153" t="str">
        <f t="shared" si="65"/>
        <v/>
      </c>
      <c r="AO29" s="153" t="str">
        <f t="shared" si="65"/>
        <v/>
      </c>
      <c r="AP29" s="168" t="str">
        <f t="shared" si="65"/>
        <v/>
      </c>
      <c r="AR29" s="167"/>
      <c r="AS29" s="152">
        <f t="shared" ref="AS29:BC29" si="66">+IFERROR(AS26/AR26-1,"")</f>
        <v>0</v>
      </c>
      <c r="AT29" s="153">
        <f t="shared" si="66"/>
        <v>0</v>
      </c>
      <c r="AU29" s="153">
        <f t="shared" si="66"/>
        <v>0</v>
      </c>
      <c r="AV29" s="153">
        <f t="shared" si="66"/>
        <v>0</v>
      </c>
      <c r="AW29" s="153">
        <f t="shared" si="66"/>
        <v>0</v>
      </c>
      <c r="AX29" s="153">
        <f t="shared" si="66"/>
        <v>0</v>
      </c>
      <c r="AY29" s="153">
        <f t="shared" si="66"/>
        <v>0</v>
      </c>
      <c r="AZ29" s="153">
        <f t="shared" si="66"/>
        <v>0</v>
      </c>
      <c r="BA29" s="153">
        <f t="shared" si="66"/>
        <v>0</v>
      </c>
      <c r="BB29" s="153">
        <f t="shared" si="66"/>
        <v>0</v>
      </c>
      <c r="BC29" s="168">
        <f t="shared" si="66"/>
        <v>0</v>
      </c>
    </row>
    <row r="30" spans="1:55" ht="14.25" customHeight="1" outlineLevel="1">
      <c r="A30" s="215" t="s">
        <v>43</v>
      </c>
      <c r="B30" s="216" t="s">
        <v>49</v>
      </c>
      <c r="C30" s="150">
        <v>2020</v>
      </c>
      <c r="D30" s="157">
        <v>7</v>
      </c>
      <c r="E30" s="123"/>
      <c r="F30" s="127"/>
      <c r="G30" s="64"/>
      <c r="H30" s="64"/>
      <c r="I30" s="64"/>
      <c r="J30" s="64"/>
      <c r="K30" s="64"/>
      <c r="L30" s="64"/>
      <c r="M30" s="64"/>
      <c r="N30" s="64"/>
      <c r="O30" s="64"/>
      <c r="P30" s="125"/>
      <c r="R30" s="165">
        <f t="shared" ref="R30:AC31" si="67">IFERROR(E30/$D30,0)</f>
        <v>0</v>
      </c>
      <c r="S30" s="63">
        <f t="shared" si="67"/>
        <v>0</v>
      </c>
      <c r="T30" s="63">
        <f t="shared" si="67"/>
        <v>0</v>
      </c>
      <c r="U30" s="63">
        <f t="shared" si="67"/>
        <v>0</v>
      </c>
      <c r="V30" s="63">
        <f t="shared" si="67"/>
        <v>0</v>
      </c>
      <c r="W30" s="63">
        <f t="shared" si="67"/>
        <v>0</v>
      </c>
      <c r="X30" s="63">
        <f t="shared" si="67"/>
        <v>0</v>
      </c>
      <c r="Y30" s="63">
        <f t="shared" si="67"/>
        <v>0</v>
      </c>
      <c r="Z30" s="63">
        <f t="shared" si="67"/>
        <v>0</v>
      </c>
      <c r="AA30" s="63">
        <f t="shared" si="67"/>
        <v>0</v>
      </c>
      <c r="AB30" s="63">
        <f t="shared" si="67"/>
        <v>0</v>
      </c>
      <c r="AC30" s="166">
        <f t="shared" si="67"/>
        <v>0</v>
      </c>
      <c r="AE30" s="173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5"/>
      <c r="AR30" s="173">
        <v>7</v>
      </c>
      <c r="AS30" s="174">
        <f>+AR30-F30+AF30</f>
        <v>7</v>
      </c>
      <c r="AT30" s="174">
        <f t="shared" ref="AT30:BC31" si="68">+AS30-G30+AG30</f>
        <v>7</v>
      </c>
      <c r="AU30" s="174">
        <f t="shared" si="68"/>
        <v>7</v>
      </c>
      <c r="AV30" s="174">
        <f t="shared" si="68"/>
        <v>7</v>
      </c>
      <c r="AW30" s="174">
        <f t="shared" si="68"/>
        <v>7</v>
      </c>
      <c r="AX30" s="174">
        <f t="shared" si="68"/>
        <v>7</v>
      </c>
      <c r="AY30" s="174">
        <f t="shared" si="68"/>
        <v>7</v>
      </c>
      <c r="AZ30" s="174">
        <f t="shared" si="68"/>
        <v>7</v>
      </c>
      <c r="BA30" s="174">
        <f t="shared" si="68"/>
        <v>7</v>
      </c>
      <c r="BB30" s="174">
        <f t="shared" si="68"/>
        <v>7</v>
      </c>
      <c r="BC30" s="175">
        <f t="shared" si="68"/>
        <v>7</v>
      </c>
    </row>
    <row r="31" spans="1:55" ht="14.25" customHeight="1" outlineLevel="1">
      <c r="A31" s="158" t="s">
        <v>43</v>
      </c>
      <c r="B31" s="213" t="s">
        <v>49</v>
      </c>
      <c r="C31" s="150">
        <v>2019</v>
      </c>
      <c r="D31" s="191">
        <v>7</v>
      </c>
      <c r="E31" s="202"/>
      <c r="F31" s="203"/>
      <c r="G31" s="204"/>
      <c r="H31" s="204"/>
      <c r="I31" s="204"/>
      <c r="J31" s="204"/>
      <c r="K31" s="204"/>
      <c r="L31" s="204"/>
      <c r="M31" s="204"/>
      <c r="N31" s="204"/>
      <c r="O31" s="204"/>
      <c r="P31" s="205"/>
      <c r="Q31" s="196"/>
      <c r="R31" s="197">
        <f>IFERROR(E31/$D31,0)</f>
        <v>0</v>
      </c>
      <c r="S31" s="198">
        <f t="shared" si="67"/>
        <v>0</v>
      </c>
      <c r="T31" s="198">
        <f t="shared" si="67"/>
        <v>0</v>
      </c>
      <c r="U31" s="198">
        <f t="shared" si="67"/>
        <v>0</v>
      </c>
      <c r="V31" s="198">
        <f t="shared" si="67"/>
        <v>0</v>
      </c>
      <c r="W31" s="198">
        <f t="shared" si="67"/>
        <v>0</v>
      </c>
      <c r="X31" s="198">
        <f t="shared" si="67"/>
        <v>0</v>
      </c>
      <c r="Y31" s="198">
        <f t="shared" si="67"/>
        <v>0</v>
      </c>
      <c r="Z31" s="198">
        <f t="shared" si="67"/>
        <v>0</v>
      </c>
      <c r="AA31" s="198">
        <f t="shared" si="67"/>
        <v>0</v>
      </c>
      <c r="AB31" s="198">
        <f>IFERROR(O31/$D31,0)</f>
        <v>0</v>
      </c>
      <c r="AC31" s="199">
        <f t="shared" si="67"/>
        <v>0</v>
      </c>
      <c r="AD31" s="196"/>
      <c r="AE31" s="200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12"/>
      <c r="AQ31" s="196"/>
      <c r="AR31" s="200">
        <v>7</v>
      </c>
      <c r="AS31" s="201">
        <f>+AR31-F31+AF31</f>
        <v>7</v>
      </c>
      <c r="AT31" s="201">
        <f t="shared" si="68"/>
        <v>7</v>
      </c>
      <c r="AU31" s="201">
        <f t="shared" si="68"/>
        <v>7</v>
      </c>
      <c r="AV31" s="201">
        <f t="shared" si="68"/>
        <v>7</v>
      </c>
      <c r="AW31" s="201">
        <f t="shared" si="68"/>
        <v>7</v>
      </c>
      <c r="AX31" s="201">
        <f t="shared" si="68"/>
        <v>7</v>
      </c>
      <c r="AY31" s="201">
        <f t="shared" si="68"/>
        <v>7</v>
      </c>
      <c r="AZ31" s="201">
        <f t="shared" si="68"/>
        <v>7</v>
      </c>
      <c r="BA31" s="201">
        <f t="shared" si="68"/>
        <v>7</v>
      </c>
      <c r="BB31" s="201">
        <f t="shared" si="68"/>
        <v>7</v>
      </c>
      <c r="BC31" s="212">
        <f t="shared" si="68"/>
        <v>7</v>
      </c>
    </row>
    <row r="32" spans="1:55" ht="14.25" customHeight="1" outlineLevel="1">
      <c r="A32" s="158" t="s">
        <v>43</v>
      </c>
      <c r="B32" s="213" t="s">
        <v>49</v>
      </c>
      <c r="C32" s="151" t="s">
        <v>41</v>
      </c>
      <c r="D32" s="157"/>
      <c r="E32" s="167">
        <f>IFERROR(E30/E31-1,0)</f>
        <v>0</v>
      </c>
      <c r="F32" s="152">
        <f t="shared" ref="F32:P32" si="69">IFERROR(F30/F31-1,0)</f>
        <v>0</v>
      </c>
      <c r="G32" s="153">
        <f t="shared" si="69"/>
        <v>0</v>
      </c>
      <c r="H32" s="153">
        <f t="shared" si="69"/>
        <v>0</v>
      </c>
      <c r="I32" s="153">
        <f t="shared" si="69"/>
        <v>0</v>
      </c>
      <c r="J32" s="153">
        <f t="shared" si="69"/>
        <v>0</v>
      </c>
      <c r="K32" s="153">
        <f t="shared" si="69"/>
        <v>0</v>
      </c>
      <c r="L32" s="153">
        <f t="shared" si="69"/>
        <v>0</v>
      </c>
      <c r="M32" s="153">
        <f t="shared" si="69"/>
        <v>0</v>
      </c>
      <c r="N32" s="153">
        <f t="shared" si="69"/>
        <v>0</v>
      </c>
      <c r="O32" s="153">
        <f t="shared" si="69"/>
        <v>0</v>
      </c>
      <c r="P32" s="168">
        <f t="shared" si="69"/>
        <v>0</v>
      </c>
      <c r="R32" s="167">
        <f>+R30-R31</f>
        <v>0</v>
      </c>
      <c r="S32" s="152">
        <f t="shared" ref="S32" si="70">+S30-S31</f>
        <v>0</v>
      </c>
      <c r="T32" s="153">
        <f>+T30-T31</f>
        <v>0</v>
      </c>
      <c r="U32" s="153">
        <f t="shared" ref="U32:AC32" si="71">+U30-U31</f>
        <v>0</v>
      </c>
      <c r="V32" s="153">
        <f t="shared" si="71"/>
        <v>0</v>
      </c>
      <c r="W32" s="153">
        <f t="shared" si="71"/>
        <v>0</v>
      </c>
      <c r="X32" s="153">
        <f t="shared" si="71"/>
        <v>0</v>
      </c>
      <c r="Y32" s="153">
        <f t="shared" si="71"/>
        <v>0</v>
      </c>
      <c r="Z32" s="153">
        <f t="shared" si="71"/>
        <v>0</v>
      </c>
      <c r="AA32" s="153">
        <f t="shared" si="71"/>
        <v>0</v>
      </c>
      <c r="AB32" s="153">
        <f t="shared" si="71"/>
        <v>0</v>
      </c>
      <c r="AC32" s="168">
        <f t="shared" si="71"/>
        <v>0</v>
      </c>
      <c r="AE32" s="167">
        <f>IFERROR(AE30/AE31-1,0)</f>
        <v>0</v>
      </c>
      <c r="AF32" s="152">
        <f>IFERROR(AF30/AF31-1,0)</f>
        <v>0</v>
      </c>
      <c r="AG32" s="153">
        <f>IFERROR(AG30/AG31-1,0)</f>
        <v>0</v>
      </c>
      <c r="AH32" s="153">
        <f t="shared" ref="AH32:AP32" si="72">IFERROR(AH30/AH31-1,0)</f>
        <v>0</v>
      </c>
      <c r="AI32" s="153">
        <f t="shared" si="72"/>
        <v>0</v>
      </c>
      <c r="AJ32" s="153">
        <f t="shared" si="72"/>
        <v>0</v>
      </c>
      <c r="AK32" s="153">
        <f t="shared" si="72"/>
        <v>0</v>
      </c>
      <c r="AL32" s="153">
        <f t="shared" si="72"/>
        <v>0</v>
      </c>
      <c r="AM32" s="153">
        <f t="shared" si="72"/>
        <v>0</v>
      </c>
      <c r="AN32" s="153">
        <f t="shared" si="72"/>
        <v>0</v>
      </c>
      <c r="AO32" s="153">
        <f t="shared" si="72"/>
        <v>0</v>
      </c>
      <c r="AP32" s="168">
        <f t="shared" si="72"/>
        <v>0</v>
      </c>
      <c r="AR32" s="167">
        <f>IFERROR(AR30/AR31-1,0)</f>
        <v>0</v>
      </c>
      <c r="AS32" s="152">
        <f>IFERROR(AS30/AS31-1,0)</f>
        <v>0</v>
      </c>
      <c r="AT32" s="153">
        <f>IFERROR(AT30/AT31-1,0)</f>
        <v>0</v>
      </c>
      <c r="AU32" s="153">
        <f t="shared" ref="AU32:BC32" si="73">IFERROR(AU30/AU31-1,0)</f>
        <v>0</v>
      </c>
      <c r="AV32" s="153">
        <f t="shared" si="73"/>
        <v>0</v>
      </c>
      <c r="AW32" s="153">
        <f t="shared" si="73"/>
        <v>0</v>
      </c>
      <c r="AX32" s="153">
        <f t="shared" si="73"/>
        <v>0</v>
      </c>
      <c r="AY32" s="153">
        <f t="shared" si="73"/>
        <v>0</v>
      </c>
      <c r="AZ32" s="153">
        <f t="shared" si="73"/>
        <v>0</v>
      </c>
      <c r="BA32" s="153">
        <f t="shared" si="73"/>
        <v>0</v>
      </c>
      <c r="BB32" s="153">
        <f t="shared" si="73"/>
        <v>0</v>
      </c>
      <c r="BC32" s="168">
        <f t="shared" si="73"/>
        <v>0</v>
      </c>
    </row>
    <row r="33" spans="1:55" ht="14.25" customHeight="1" outlineLevel="1">
      <c r="A33" s="158" t="s">
        <v>43</v>
      </c>
      <c r="B33" s="213" t="s">
        <v>49</v>
      </c>
      <c r="C33" s="151" t="s">
        <v>42</v>
      </c>
      <c r="D33" s="157"/>
      <c r="E33" s="167"/>
      <c r="F33" s="152" t="str">
        <f t="shared" ref="F33:P33" si="74">+IFERROR(F30/E30-1,"")</f>
        <v/>
      </c>
      <c r="G33" s="153" t="str">
        <f t="shared" si="74"/>
        <v/>
      </c>
      <c r="H33" s="153" t="str">
        <f t="shared" si="74"/>
        <v/>
      </c>
      <c r="I33" s="153" t="str">
        <f t="shared" si="74"/>
        <v/>
      </c>
      <c r="J33" s="153" t="str">
        <f t="shared" si="74"/>
        <v/>
      </c>
      <c r="K33" s="153" t="str">
        <f t="shared" si="74"/>
        <v/>
      </c>
      <c r="L33" s="153" t="str">
        <f t="shared" si="74"/>
        <v/>
      </c>
      <c r="M33" s="153" t="str">
        <f t="shared" si="74"/>
        <v/>
      </c>
      <c r="N33" s="153" t="str">
        <f t="shared" si="74"/>
        <v/>
      </c>
      <c r="O33" s="153" t="str">
        <f t="shared" si="74"/>
        <v/>
      </c>
      <c r="P33" s="168" t="str">
        <f t="shared" si="74"/>
        <v/>
      </c>
      <c r="R33" s="167"/>
      <c r="S33" s="152">
        <f>+S30-R30</f>
        <v>0</v>
      </c>
      <c r="T33" s="153">
        <f>+T30-S30</f>
        <v>0</v>
      </c>
      <c r="U33" s="153">
        <f t="shared" ref="U33:AC33" si="75">+U30-T30</f>
        <v>0</v>
      </c>
      <c r="V33" s="153">
        <f t="shared" si="75"/>
        <v>0</v>
      </c>
      <c r="W33" s="153">
        <f t="shared" si="75"/>
        <v>0</v>
      </c>
      <c r="X33" s="153">
        <f t="shared" si="75"/>
        <v>0</v>
      </c>
      <c r="Y33" s="153">
        <f t="shared" si="75"/>
        <v>0</v>
      </c>
      <c r="Z33" s="153">
        <f t="shared" si="75"/>
        <v>0</v>
      </c>
      <c r="AA33" s="153">
        <f t="shared" si="75"/>
        <v>0</v>
      </c>
      <c r="AB33" s="153">
        <f t="shared" si="75"/>
        <v>0</v>
      </c>
      <c r="AC33" s="168">
        <f t="shared" si="75"/>
        <v>0</v>
      </c>
      <c r="AE33" s="167"/>
      <c r="AF33" s="152" t="str">
        <f t="shared" ref="AF33:AP33" si="76">+IFERROR(AF30/AE30-1,"")</f>
        <v/>
      </c>
      <c r="AG33" s="153" t="str">
        <f t="shared" si="76"/>
        <v/>
      </c>
      <c r="AH33" s="153" t="str">
        <f t="shared" si="76"/>
        <v/>
      </c>
      <c r="AI33" s="153" t="str">
        <f t="shared" si="76"/>
        <v/>
      </c>
      <c r="AJ33" s="153" t="str">
        <f t="shared" si="76"/>
        <v/>
      </c>
      <c r="AK33" s="153" t="str">
        <f t="shared" si="76"/>
        <v/>
      </c>
      <c r="AL33" s="153" t="str">
        <f t="shared" si="76"/>
        <v/>
      </c>
      <c r="AM33" s="153" t="str">
        <f t="shared" si="76"/>
        <v/>
      </c>
      <c r="AN33" s="153" t="str">
        <f t="shared" si="76"/>
        <v/>
      </c>
      <c r="AO33" s="153" t="str">
        <f t="shared" si="76"/>
        <v/>
      </c>
      <c r="AP33" s="168" t="str">
        <f t="shared" si="76"/>
        <v/>
      </c>
      <c r="AR33" s="167"/>
      <c r="AS33" s="152">
        <f t="shared" ref="AS33:BC33" si="77">+IFERROR(AS30/AR30-1,"")</f>
        <v>0</v>
      </c>
      <c r="AT33" s="153">
        <f t="shared" si="77"/>
        <v>0</v>
      </c>
      <c r="AU33" s="153">
        <f t="shared" si="77"/>
        <v>0</v>
      </c>
      <c r="AV33" s="153">
        <f t="shared" si="77"/>
        <v>0</v>
      </c>
      <c r="AW33" s="153">
        <f t="shared" si="77"/>
        <v>0</v>
      </c>
      <c r="AX33" s="153">
        <f t="shared" si="77"/>
        <v>0</v>
      </c>
      <c r="AY33" s="153">
        <f t="shared" si="77"/>
        <v>0</v>
      </c>
      <c r="AZ33" s="153">
        <f t="shared" si="77"/>
        <v>0</v>
      </c>
      <c r="BA33" s="153">
        <f t="shared" si="77"/>
        <v>0</v>
      </c>
      <c r="BB33" s="153">
        <f t="shared" si="77"/>
        <v>0</v>
      </c>
      <c r="BC33" s="168">
        <f t="shared" si="77"/>
        <v>0</v>
      </c>
    </row>
    <row r="34" spans="1:55" outlineLevel="1">
      <c r="A34" s="215" t="s">
        <v>13</v>
      </c>
      <c r="B34" s="216" t="s">
        <v>50</v>
      </c>
      <c r="C34" s="150">
        <v>2020</v>
      </c>
      <c r="D34" s="157">
        <v>1</v>
      </c>
      <c r="E34" s="12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125"/>
      <c r="R34" s="165">
        <f t="shared" ref="R34:AC35" si="78">IFERROR(E34/$D34,0)</f>
        <v>0</v>
      </c>
      <c r="S34" s="63">
        <f t="shared" si="78"/>
        <v>0</v>
      </c>
      <c r="T34" s="63">
        <f t="shared" si="78"/>
        <v>0</v>
      </c>
      <c r="U34" s="63">
        <f t="shared" si="78"/>
        <v>0</v>
      </c>
      <c r="V34" s="63">
        <f t="shared" si="78"/>
        <v>0</v>
      </c>
      <c r="W34" s="63">
        <f t="shared" si="78"/>
        <v>0</v>
      </c>
      <c r="X34" s="63">
        <f t="shared" si="78"/>
        <v>0</v>
      </c>
      <c r="Y34" s="63">
        <f t="shared" si="78"/>
        <v>0</v>
      </c>
      <c r="Z34" s="63">
        <f t="shared" si="78"/>
        <v>0</v>
      </c>
      <c r="AA34" s="63">
        <f t="shared" si="78"/>
        <v>0</v>
      </c>
      <c r="AB34" s="63">
        <f t="shared" si="78"/>
        <v>0</v>
      </c>
      <c r="AC34" s="166">
        <f t="shared" si="78"/>
        <v>0</v>
      </c>
      <c r="AE34" s="173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5"/>
      <c r="AR34" s="173">
        <v>1</v>
      </c>
      <c r="AS34" s="174">
        <f>+AR34-F34+AF34</f>
        <v>1</v>
      </c>
      <c r="AT34" s="174">
        <f t="shared" ref="AT34:BC34" si="79">+AS34-G34+AG34</f>
        <v>1</v>
      </c>
      <c r="AU34" s="174">
        <f t="shared" si="79"/>
        <v>1</v>
      </c>
      <c r="AV34" s="174">
        <f t="shared" si="79"/>
        <v>1</v>
      </c>
      <c r="AW34" s="174">
        <f t="shared" si="79"/>
        <v>1</v>
      </c>
      <c r="AX34" s="174">
        <f t="shared" si="79"/>
        <v>1</v>
      </c>
      <c r="AY34" s="174">
        <f t="shared" si="79"/>
        <v>1</v>
      </c>
      <c r="AZ34" s="174">
        <f t="shared" si="79"/>
        <v>1</v>
      </c>
      <c r="BA34" s="174">
        <f t="shared" si="79"/>
        <v>1</v>
      </c>
      <c r="BB34" s="174">
        <f t="shared" si="79"/>
        <v>1</v>
      </c>
      <c r="BC34" s="175">
        <f t="shared" si="79"/>
        <v>1</v>
      </c>
    </row>
    <row r="35" spans="1:55" outlineLevel="1">
      <c r="A35" s="158" t="s">
        <v>13</v>
      </c>
      <c r="B35" s="213" t="s">
        <v>50</v>
      </c>
      <c r="C35" s="150">
        <v>2019</v>
      </c>
      <c r="D35" s="191">
        <v>1</v>
      </c>
      <c r="E35" s="202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5"/>
      <c r="Q35" s="196"/>
      <c r="R35" s="197">
        <f>IFERROR(E35/$D35,0)</f>
        <v>0</v>
      </c>
      <c r="S35" s="198">
        <f t="shared" si="78"/>
        <v>0</v>
      </c>
      <c r="T35" s="198">
        <f t="shared" si="78"/>
        <v>0</v>
      </c>
      <c r="U35" s="198">
        <f t="shared" si="78"/>
        <v>0</v>
      </c>
      <c r="V35" s="198">
        <f t="shared" si="78"/>
        <v>0</v>
      </c>
      <c r="W35" s="198">
        <f t="shared" si="78"/>
        <v>0</v>
      </c>
      <c r="X35" s="198">
        <f t="shared" si="78"/>
        <v>0</v>
      </c>
      <c r="Y35" s="198">
        <f t="shared" si="78"/>
        <v>0</v>
      </c>
      <c r="Z35" s="198">
        <f t="shared" si="78"/>
        <v>0</v>
      </c>
      <c r="AA35" s="198">
        <f t="shared" si="78"/>
        <v>0</v>
      </c>
      <c r="AB35" s="198">
        <f>IFERROR(O35/$D35,0)</f>
        <v>0</v>
      </c>
      <c r="AC35" s="199">
        <f t="shared" si="78"/>
        <v>0</v>
      </c>
      <c r="AD35" s="196"/>
      <c r="AE35" s="200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12"/>
      <c r="AQ35" s="196"/>
      <c r="AR35" s="200">
        <v>1</v>
      </c>
      <c r="AS35" s="201">
        <v>1</v>
      </c>
      <c r="AT35" s="201">
        <v>1</v>
      </c>
      <c r="AU35" s="201">
        <v>1</v>
      </c>
      <c r="AV35" s="201">
        <v>1</v>
      </c>
      <c r="AW35" s="201">
        <v>1</v>
      </c>
      <c r="AX35" s="201">
        <v>1</v>
      </c>
      <c r="AY35" s="201">
        <v>1</v>
      </c>
      <c r="AZ35" s="201">
        <v>1</v>
      </c>
      <c r="BA35" s="201">
        <v>1</v>
      </c>
      <c r="BB35" s="201">
        <v>1</v>
      </c>
      <c r="BC35" s="212">
        <v>1</v>
      </c>
    </row>
    <row r="36" spans="1:55" outlineLevel="1">
      <c r="A36" s="158" t="s">
        <v>13</v>
      </c>
      <c r="B36" s="213" t="s">
        <v>50</v>
      </c>
      <c r="C36" s="151" t="s">
        <v>41</v>
      </c>
      <c r="D36" s="157"/>
      <c r="E36" s="167">
        <f>IFERROR(E34/E35-1,0)</f>
        <v>0</v>
      </c>
      <c r="F36" s="152">
        <f t="shared" ref="F36:P36" si="80">IFERROR(F34/F35-1,0)</f>
        <v>0</v>
      </c>
      <c r="G36" s="153">
        <f t="shared" si="80"/>
        <v>0</v>
      </c>
      <c r="H36" s="153">
        <f t="shared" si="80"/>
        <v>0</v>
      </c>
      <c r="I36" s="153">
        <f t="shared" si="80"/>
        <v>0</v>
      </c>
      <c r="J36" s="153">
        <f t="shared" si="80"/>
        <v>0</v>
      </c>
      <c r="K36" s="153">
        <f t="shared" si="80"/>
        <v>0</v>
      </c>
      <c r="L36" s="153">
        <f t="shared" si="80"/>
        <v>0</v>
      </c>
      <c r="M36" s="153">
        <f t="shared" si="80"/>
        <v>0</v>
      </c>
      <c r="N36" s="153">
        <f t="shared" si="80"/>
        <v>0</v>
      </c>
      <c r="O36" s="153">
        <f t="shared" si="80"/>
        <v>0</v>
      </c>
      <c r="P36" s="168">
        <f t="shared" si="80"/>
        <v>0</v>
      </c>
      <c r="R36" s="167">
        <f>+R34-R35</f>
        <v>0</v>
      </c>
      <c r="S36" s="152">
        <f t="shared" ref="S36" si="81">+S34-S35</f>
        <v>0</v>
      </c>
      <c r="T36" s="153">
        <f>+T34-T35</f>
        <v>0</v>
      </c>
      <c r="U36" s="153">
        <f t="shared" ref="U36:AC36" si="82">+U34-U35</f>
        <v>0</v>
      </c>
      <c r="V36" s="153">
        <f t="shared" si="82"/>
        <v>0</v>
      </c>
      <c r="W36" s="153">
        <f t="shared" si="82"/>
        <v>0</v>
      </c>
      <c r="X36" s="153">
        <f t="shared" si="82"/>
        <v>0</v>
      </c>
      <c r="Y36" s="153">
        <f t="shared" si="82"/>
        <v>0</v>
      </c>
      <c r="Z36" s="153">
        <f t="shared" si="82"/>
        <v>0</v>
      </c>
      <c r="AA36" s="153">
        <f t="shared" si="82"/>
        <v>0</v>
      </c>
      <c r="AB36" s="153">
        <f t="shared" si="82"/>
        <v>0</v>
      </c>
      <c r="AC36" s="168">
        <f t="shared" si="82"/>
        <v>0</v>
      </c>
      <c r="AE36" s="167">
        <f>IFERROR(AE34/AE35-1,0)</f>
        <v>0</v>
      </c>
      <c r="AF36" s="152">
        <f>IFERROR(AF34/AF35-1,0)</f>
        <v>0</v>
      </c>
      <c r="AG36" s="153">
        <f>IFERROR(AG34/AG35-1,0)</f>
        <v>0</v>
      </c>
      <c r="AH36" s="153">
        <f t="shared" ref="AH36:AP36" si="83">IFERROR(AH34/AH35-1,0)</f>
        <v>0</v>
      </c>
      <c r="AI36" s="153">
        <f t="shared" si="83"/>
        <v>0</v>
      </c>
      <c r="AJ36" s="153">
        <f t="shared" si="83"/>
        <v>0</v>
      </c>
      <c r="AK36" s="153">
        <f t="shared" si="83"/>
        <v>0</v>
      </c>
      <c r="AL36" s="153">
        <f t="shared" si="83"/>
        <v>0</v>
      </c>
      <c r="AM36" s="153">
        <f t="shared" si="83"/>
        <v>0</v>
      </c>
      <c r="AN36" s="153">
        <f t="shared" si="83"/>
        <v>0</v>
      </c>
      <c r="AO36" s="153">
        <f t="shared" si="83"/>
        <v>0</v>
      </c>
      <c r="AP36" s="168">
        <f t="shared" si="83"/>
        <v>0</v>
      </c>
      <c r="AR36" s="167">
        <f>IFERROR(AR34/AR35-1,0)</f>
        <v>0</v>
      </c>
      <c r="AS36" s="152">
        <f>IFERROR(AS34/AS35-1,0)</f>
        <v>0</v>
      </c>
      <c r="AT36" s="153">
        <f>IFERROR(AT34/AT35-1,0)</f>
        <v>0</v>
      </c>
      <c r="AU36" s="153">
        <f t="shared" ref="AU36:BC36" si="84">IFERROR(AU34/AU35-1,0)</f>
        <v>0</v>
      </c>
      <c r="AV36" s="153">
        <f t="shared" si="84"/>
        <v>0</v>
      </c>
      <c r="AW36" s="153">
        <f t="shared" si="84"/>
        <v>0</v>
      </c>
      <c r="AX36" s="153">
        <f t="shared" si="84"/>
        <v>0</v>
      </c>
      <c r="AY36" s="153">
        <f t="shared" si="84"/>
        <v>0</v>
      </c>
      <c r="AZ36" s="153">
        <f t="shared" si="84"/>
        <v>0</v>
      </c>
      <c r="BA36" s="153">
        <f t="shared" si="84"/>
        <v>0</v>
      </c>
      <c r="BB36" s="153">
        <f t="shared" si="84"/>
        <v>0</v>
      </c>
      <c r="BC36" s="168">
        <f t="shared" si="84"/>
        <v>0</v>
      </c>
    </row>
    <row r="37" spans="1:55" outlineLevel="1">
      <c r="A37" s="158" t="s">
        <v>13</v>
      </c>
      <c r="B37" s="213" t="s">
        <v>50</v>
      </c>
      <c r="C37" s="151" t="s">
        <v>42</v>
      </c>
      <c r="D37" s="157"/>
      <c r="E37" s="167"/>
      <c r="F37" s="152" t="str">
        <f t="shared" ref="F37:P37" si="85">+IFERROR(F34/E34-1,"")</f>
        <v/>
      </c>
      <c r="G37" s="153" t="str">
        <f t="shared" si="85"/>
        <v/>
      </c>
      <c r="H37" s="153" t="str">
        <f t="shared" si="85"/>
        <v/>
      </c>
      <c r="I37" s="153" t="str">
        <f t="shared" si="85"/>
        <v/>
      </c>
      <c r="J37" s="153" t="str">
        <f t="shared" si="85"/>
        <v/>
      </c>
      <c r="K37" s="153" t="str">
        <f t="shared" si="85"/>
        <v/>
      </c>
      <c r="L37" s="153" t="str">
        <f t="shared" si="85"/>
        <v/>
      </c>
      <c r="M37" s="153" t="str">
        <f t="shared" si="85"/>
        <v/>
      </c>
      <c r="N37" s="153" t="str">
        <f t="shared" si="85"/>
        <v/>
      </c>
      <c r="O37" s="153" t="str">
        <f t="shared" si="85"/>
        <v/>
      </c>
      <c r="P37" s="168" t="str">
        <f t="shared" si="85"/>
        <v/>
      </c>
      <c r="R37" s="167"/>
      <c r="S37" s="152">
        <f>+S34-R34</f>
        <v>0</v>
      </c>
      <c r="T37" s="153">
        <f>+T34-S34</f>
        <v>0</v>
      </c>
      <c r="U37" s="153">
        <f t="shared" ref="U37:AC37" si="86">+U34-T34</f>
        <v>0</v>
      </c>
      <c r="V37" s="153">
        <f t="shared" si="86"/>
        <v>0</v>
      </c>
      <c r="W37" s="153">
        <f t="shared" si="86"/>
        <v>0</v>
      </c>
      <c r="X37" s="153">
        <f t="shared" si="86"/>
        <v>0</v>
      </c>
      <c r="Y37" s="153">
        <f t="shared" si="86"/>
        <v>0</v>
      </c>
      <c r="Z37" s="153">
        <f t="shared" si="86"/>
        <v>0</v>
      </c>
      <c r="AA37" s="153">
        <f t="shared" si="86"/>
        <v>0</v>
      </c>
      <c r="AB37" s="153">
        <f t="shared" si="86"/>
        <v>0</v>
      </c>
      <c r="AC37" s="168">
        <f t="shared" si="86"/>
        <v>0</v>
      </c>
      <c r="AE37" s="167"/>
      <c r="AF37" s="152" t="str">
        <f t="shared" ref="AF37:AP37" si="87">+IFERROR(AF34/AE34-1,"")</f>
        <v/>
      </c>
      <c r="AG37" s="153" t="str">
        <f t="shared" si="87"/>
        <v/>
      </c>
      <c r="AH37" s="153" t="str">
        <f t="shared" si="87"/>
        <v/>
      </c>
      <c r="AI37" s="153" t="str">
        <f t="shared" si="87"/>
        <v/>
      </c>
      <c r="AJ37" s="153" t="str">
        <f t="shared" si="87"/>
        <v/>
      </c>
      <c r="AK37" s="153" t="str">
        <f t="shared" si="87"/>
        <v/>
      </c>
      <c r="AL37" s="153" t="str">
        <f t="shared" si="87"/>
        <v/>
      </c>
      <c r="AM37" s="153" t="str">
        <f t="shared" si="87"/>
        <v/>
      </c>
      <c r="AN37" s="153" t="str">
        <f t="shared" si="87"/>
        <v/>
      </c>
      <c r="AO37" s="153" t="str">
        <f t="shared" si="87"/>
        <v/>
      </c>
      <c r="AP37" s="168" t="str">
        <f t="shared" si="87"/>
        <v/>
      </c>
      <c r="AR37" s="167"/>
      <c r="AS37" s="152">
        <f t="shared" ref="AS37:BC37" si="88">+IFERROR(AS34/AR34-1,"")</f>
        <v>0</v>
      </c>
      <c r="AT37" s="153">
        <f t="shared" si="88"/>
        <v>0</v>
      </c>
      <c r="AU37" s="153">
        <f t="shared" si="88"/>
        <v>0</v>
      </c>
      <c r="AV37" s="153">
        <f t="shared" si="88"/>
        <v>0</v>
      </c>
      <c r="AW37" s="153">
        <f t="shared" si="88"/>
        <v>0</v>
      </c>
      <c r="AX37" s="153">
        <f t="shared" si="88"/>
        <v>0</v>
      </c>
      <c r="AY37" s="153">
        <f t="shared" si="88"/>
        <v>0</v>
      </c>
      <c r="AZ37" s="153">
        <f t="shared" si="88"/>
        <v>0</v>
      </c>
      <c r="BA37" s="153">
        <f t="shared" si="88"/>
        <v>0</v>
      </c>
      <c r="BB37" s="153">
        <f t="shared" si="88"/>
        <v>0</v>
      </c>
      <c r="BC37" s="168">
        <f t="shared" si="88"/>
        <v>0</v>
      </c>
    </row>
    <row r="38" spans="1:55" outlineLevel="1">
      <c r="A38" s="215" t="s">
        <v>13</v>
      </c>
      <c r="B38" s="216" t="s">
        <v>51</v>
      </c>
      <c r="C38" s="150">
        <v>2020</v>
      </c>
      <c r="D38" s="157">
        <v>5</v>
      </c>
      <c r="E38" s="123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125"/>
      <c r="R38" s="165">
        <f t="shared" ref="R38:AC39" si="89">IFERROR(E38/$D38,0)</f>
        <v>0</v>
      </c>
      <c r="S38" s="63">
        <f t="shared" si="89"/>
        <v>0</v>
      </c>
      <c r="T38" s="63">
        <f t="shared" si="89"/>
        <v>0</v>
      </c>
      <c r="U38" s="63">
        <f t="shared" si="89"/>
        <v>0</v>
      </c>
      <c r="V38" s="63">
        <f t="shared" si="89"/>
        <v>0</v>
      </c>
      <c r="W38" s="63">
        <f t="shared" si="89"/>
        <v>0</v>
      </c>
      <c r="X38" s="63">
        <f t="shared" si="89"/>
        <v>0</v>
      </c>
      <c r="Y38" s="63">
        <f t="shared" si="89"/>
        <v>0</v>
      </c>
      <c r="Z38" s="63">
        <f t="shared" si="89"/>
        <v>0</v>
      </c>
      <c r="AA38" s="63">
        <f t="shared" si="89"/>
        <v>0</v>
      </c>
      <c r="AB38" s="63">
        <f t="shared" si="89"/>
        <v>0</v>
      </c>
      <c r="AC38" s="166">
        <f t="shared" si="89"/>
        <v>0</v>
      </c>
      <c r="AE38" s="173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5"/>
      <c r="AR38" s="173">
        <v>3</v>
      </c>
      <c r="AS38" s="174">
        <f>+AR38-F38+AF38</f>
        <v>3</v>
      </c>
      <c r="AT38" s="174">
        <f t="shared" ref="AT38:BC39" si="90">+AS38-G38+AG38</f>
        <v>3</v>
      </c>
      <c r="AU38" s="174">
        <f t="shared" si="90"/>
        <v>3</v>
      </c>
      <c r="AV38" s="174">
        <f t="shared" si="90"/>
        <v>3</v>
      </c>
      <c r="AW38" s="174">
        <f t="shared" si="90"/>
        <v>3</v>
      </c>
      <c r="AX38" s="174">
        <f t="shared" si="90"/>
        <v>3</v>
      </c>
      <c r="AY38" s="174">
        <f t="shared" si="90"/>
        <v>3</v>
      </c>
      <c r="AZ38" s="174">
        <f t="shared" si="90"/>
        <v>3</v>
      </c>
      <c r="BA38" s="174">
        <f t="shared" si="90"/>
        <v>3</v>
      </c>
      <c r="BB38" s="174">
        <f t="shared" si="90"/>
        <v>3</v>
      </c>
      <c r="BC38" s="175">
        <f t="shared" si="90"/>
        <v>3</v>
      </c>
    </row>
    <row r="39" spans="1:55" outlineLevel="1">
      <c r="A39" s="158" t="s">
        <v>13</v>
      </c>
      <c r="B39" s="213" t="s">
        <v>51</v>
      </c>
      <c r="C39" s="150">
        <v>2019</v>
      </c>
      <c r="D39" s="191">
        <v>5</v>
      </c>
      <c r="E39" s="202"/>
      <c r="F39" s="204"/>
      <c r="G39" s="204"/>
      <c r="H39" s="204"/>
      <c r="I39" s="204">
        <v>1</v>
      </c>
      <c r="J39" s="204"/>
      <c r="K39" s="204"/>
      <c r="L39" s="204">
        <v>1</v>
      </c>
      <c r="M39" s="204">
        <v>1</v>
      </c>
      <c r="N39" s="204"/>
      <c r="O39" s="204"/>
      <c r="P39" s="205"/>
      <c r="Q39" s="196"/>
      <c r="R39" s="197">
        <f>IFERROR(E39/$D39,0)</f>
        <v>0</v>
      </c>
      <c r="S39" s="198">
        <f t="shared" si="89"/>
        <v>0</v>
      </c>
      <c r="T39" s="198">
        <f t="shared" si="89"/>
        <v>0</v>
      </c>
      <c r="U39" s="198">
        <f t="shared" si="89"/>
        <v>0</v>
      </c>
      <c r="V39" s="198">
        <f t="shared" si="89"/>
        <v>0.2</v>
      </c>
      <c r="W39" s="198">
        <f t="shared" si="89"/>
        <v>0</v>
      </c>
      <c r="X39" s="198">
        <f t="shared" si="89"/>
        <v>0</v>
      </c>
      <c r="Y39" s="198">
        <f t="shared" si="89"/>
        <v>0.2</v>
      </c>
      <c r="Z39" s="198">
        <f t="shared" si="89"/>
        <v>0.2</v>
      </c>
      <c r="AA39" s="198">
        <f t="shared" si="89"/>
        <v>0</v>
      </c>
      <c r="AB39" s="198">
        <f>IFERROR(O39/$D39,0)</f>
        <v>0</v>
      </c>
      <c r="AC39" s="199">
        <f t="shared" si="89"/>
        <v>0</v>
      </c>
      <c r="AD39" s="196"/>
      <c r="AE39" s="200"/>
      <c r="AF39" s="201"/>
      <c r="AG39" s="201"/>
      <c r="AH39" s="201"/>
      <c r="AI39" s="201"/>
      <c r="AJ39" s="201"/>
      <c r="AK39" s="201"/>
      <c r="AL39" s="201">
        <v>1</v>
      </c>
      <c r="AM39" s="201"/>
      <c r="AN39" s="201"/>
      <c r="AO39" s="201"/>
      <c r="AP39" s="212"/>
      <c r="AQ39" s="196"/>
      <c r="AR39" s="200">
        <v>5</v>
      </c>
      <c r="AS39" s="201">
        <f>+AR39-F39+AF39</f>
        <v>5</v>
      </c>
      <c r="AT39" s="201">
        <f t="shared" si="90"/>
        <v>5</v>
      </c>
      <c r="AU39" s="201">
        <f t="shared" si="90"/>
        <v>5</v>
      </c>
      <c r="AV39" s="201">
        <f>+AU39-I39+AI39</f>
        <v>4</v>
      </c>
      <c r="AW39" s="201">
        <f>+AV39-J39+AJ39</f>
        <v>4</v>
      </c>
      <c r="AX39" s="201">
        <f t="shared" si="90"/>
        <v>4</v>
      </c>
      <c r="AY39" s="201">
        <f>+AX39-L39+AL39</f>
        <v>4</v>
      </c>
      <c r="AZ39" s="201">
        <f t="shared" si="90"/>
        <v>3</v>
      </c>
      <c r="BA39" s="201">
        <f t="shared" si="90"/>
        <v>3</v>
      </c>
      <c r="BB39" s="201">
        <f t="shared" si="90"/>
        <v>3</v>
      </c>
      <c r="BC39" s="212">
        <f t="shared" si="90"/>
        <v>3</v>
      </c>
    </row>
    <row r="40" spans="1:55" outlineLevel="1">
      <c r="A40" s="158" t="s">
        <v>13</v>
      </c>
      <c r="B40" s="213" t="s">
        <v>51</v>
      </c>
      <c r="C40" s="151" t="s">
        <v>41</v>
      </c>
      <c r="D40" s="157"/>
      <c r="E40" s="167">
        <f>IFERROR(E38/E39-1,0)</f>
        <v>0</v>
      </c>
      <c r="F40" s="152">
        <f t="shared" ref="F40:P40" si="91">IFERROR(F38/F39-1,0)</f>
        <v>0</v>
      </c>
      <c r="G40" s="153">
        <f t="shared" si="91"/>
        <v>0</v>
      </c>
      <c r="H40" s="153">
        <f t="shared" si="91"/>
        <v>0</v>
      </c>
      <c r="I40" s="153">
        <f t="shared" si="91"/>
        <v>-1</v>
      </c>
      <c r="J40" s="153">
        <f t="shared" si="91"/>
        <v>0</v>
      </c>
      <c r="K40" s="153">
        <f t="shared" si="91"/>
        <v>0</v>
      </c>
      <c r="L40" s="153">
        <f t="shared" si="91"/>
        <v>-1</v>
      </c>
      <c r="M40" s="153">
        <f t="shared" si="91"/>
        <v>-1</v>
      </c>
      <c r="N40" s="153">
        <f t="shared" si="91"/>
        <v>0</v>
      </c>
      <c r="O40" s="153">
        <f t="shared" si="91"/>
        <v>0</v>
      </c>
      <c r="P40" s="168">
        <f t="shared" si="91"/>
        <v>0</v>
      </c>
      <c r="R40" s="167">
        <f>+R38-R39</f>
        <v>0</v>
      </c>
      <c r="S40" s="152">
        <f t="shared" ref="S40" si="92">+S38-S39</f>
        <v>0</v>
      </c>
      <c r="T40" s="153">
        <f>+T38-T39</f>
        <v>0</v>
      </c>
      <c r="U40" s="153">
        <f t="shared" ref="U40:AC40" si="93">+U38-U39</f>
        <v>0</v>
      </c>
      <c r="V40" s="153">
        <f t="shared" si="93"/>
        <v>-0.2</v>
      </c>
      <c r="W40" s="153">
        <f t="shared" si="93"/>
        <v>0</v>
      </c>
      <c r="X40" s="153">
        <f t="shared" si="93"/>
        <v>0</v>
      </c>
      <c r="Y40" s="153">
        <f t="shared" si="93"/>
        <v>-0.2</v>
      </c>
      <c r="Z40" s="153">
        <f t="shared" si="93"/>
        <v>-0.2</v>
      </c>
      <c r="AA40" s="153">
        <f t="shared" si="93"/>
        <v>0</v>
      </c>
      <c r="AB40" s="153">
        <f t="shared" si="93"/>
        <v>0</v>
      </c>
      <c r="AC40" s="168">
        <f t="shared" si="93"/>
        <v>0</v>
      </c>
      <c r="AE40" s="167">
        <f>IFERROR(AE38/AE39-1,0)</f>
        <v>0</v>
      </c>
      <c r="AF40" s="152">
        <f>IFERROR(AF38/AF39-1,0)</f>
        <v>0</v>
      </c>
      <c r="AG40" s="153">
        <f>IFERROR(AG38/AG39-1,0)</f>
        <v>0</v>
      </c>
      <c r="AH40" s="153">
        <f t="shared" ref="AH40:AP40" si="94">IFERROR(AH38/AH39-1,0)</f>
        <v>0</v>
      </c>
      <c r="AI40" s="153">
        <f t="shared" si="94"/>
        <v>0</v>
      </c>
      <c r="AJ40" s="153">
        <f t="shared" si="94"/>
        <v>0</v>
      </c>
      <c r="AK40" s="153">
        <f t="shared" si="94"/>
        <v>0</v>
      </c>
      <c r="AL40" s="153">
        <f t="shared" si="94"/>
        <v>-1</v>
      </c>
      <c r="AM40" s="153">
        <f t="shared" si="94"/>
        <v>0</v>
      </c>
      <c r="AN40" s="153">
        <f t="shared" si="94"/>
        <v>0</v>
      </c>
      <c r="AO40" s="153">
        <f t="shared" si="94"/>
        <v>0</v>
      </c>
      <c r="AP40" s="168">
        <f t="shared" si="94"/>
        <v>0</v>
      </c>
      <c r="AR40" s="167">
        <f>IFERROR(AR38/AR39-1,0)</f>
        <v>-0.4</v>
      </c>
      <c r="AS40" s="152">
        <f>IFERROR(AS38/AS39-1,0)</f>
        <v>-0.4</v>
      </c>
      <c r="AT40" s="153">
        <f>IFERROR(AT38/AT39-1,0)</f>
        <v>-0.4</v>
      </c>
      <c r="AU40" s="153">
        <f t="shared" ref="AU40:BC40" si="95">IFERROR(AU38/AU39-1,0)</f>
        <v>-0.4</v>
      </c>
      <c r="AV40" s="153">
        <f t="shared" si="95"/>
        <v>-0.25</v>
      </c>
      <c r="AW40" s="153">
        <f t="shared" si="95"/>
        <v>-0.25</v>
      </c>
      <c r="AX40" s="153">
        <f t="shared" si="95"/>
        <v>-0.25</v>
      </c>
      <c r="AY40" s="153">
        <f t="shared" si="95"/>
        <v>-0.25</v>
      </c>
      <c r="AZ40" s="153">
        <f t="shared" si="95"/>
        <v>0</v>
      </c>
      <c r="BA40" s="153">
        <f t="shared" si="95"/>
        <v>0</v>
      </c>
      <c r="BB40" s="153">
        <f t="shared" si="95"/>
        <v>0</v>
      </c>
      <c r="BC40" s="168">
        <f t="shared" si="95"/>
        <v>0</v>
      </c>
    </row>
    <row r="41" spans="1:55" outlineLevel="1">
      <c r="A41" s="158" t="s">
        <v>13</v>
      </c>
      <c r="B41" s="213" t="s">
        <v>51</v>
      </c>
      <c r="C41" s="151" t="s">
        <v>42</v>
      </c>
      <c r="D41" s="157"/>
      <c r="E41" s="167"/>
      <c r="F41" s="152" t="str">
        <f t="shared" ref="F41:P41" si="96">+IFERROR(F38/E38-1,"")</f>
        <v/>
      </c>
      <c r="G41" s="153" t="str">
        <f t="shared" si="96"/>
        <v/>
      </c>
      <c r="H41" s="153" t="str">
        <f t="shared" si="96"/>
        <v/>
      </c>
      <c r="I41" s="153" t="str">
        <f t="shared" si="96"/>
        <v/>
      </c>
      <c r="J41" s="153" t="str">
        <f t="shared" si="96"/>
        <v/>
      </c>
      <c r="K41" s="153" t="str">
        <f t="shared" si="96"/>
        <v/>
      </c>
      <c r="L41" s="153" t="str">
        <f t="shared" si="96"/>
        <v/>
      </c>
      <c r="M41" s="153" t="str">
        <f t="shared" si="96"/>
        <v/>
      </c>
      <c r="N41" s="153" t="str">
        <f t="shared" si="96"/>
        <v/>
      </c>
      <c r="O41" s="153" t="str">
        <f t="shared" si="96"/>
        <v/>
      </c>
      <c r="P41" s="168" t="str">
        <f t="shared" si="96"/>
        <v/>
      </c>
      <c r="R41" s="167"/>
      <c r="S41" s="152">
        <f>+S38-R38</f>
        <v>0</v>
      </c>
      <c r="T41" s="153">
        <f>+T38-S38</f>
        <v>0</v>
      </c>
      <c r="U41" s="153">
        <f t="shared" ref="U41:AC41" si="97">+U38-T38</f>
        <v>0</v>
      </c>
      <c r="V41" s="153">
        <f t="shared" si="97"/>
        <v>0</v>
      </c>
      <c r="W41" s="153">
        <f t="shared" si="97"/>
        <v>0</v>
      </c>
      <c r="X41" s="153">
        <f t="shared" si="97"/>
        <v>0</v>
      </c>
      <c r="Y41" s="153">
        <f t="shared" si="97"/>
        <v>0</v>
      </c>
      <c r="Z41" s="153">
        <f t="shared" si="97"/>
        <v>0</v>
      </c>
      <c r="AA41" s="153">
        <f t="shared" si="97"/>
        <v>0</v>
      </c>
      <c r="AB41" s="153">
        <f t="shared" si="97"/>
        <v>0</v>
      </c>
      <c r="AC41" s="168">
        <f t="shared" si="97"/>
        <v>0</v>
      </c>
      <c r="AE41" s="167"/>
      <c r="AF41" s="152" t="str">
        <f t="shared" ref="AF41:AP41" si="98">+IFERROR(AF38/AE38-1,"")</f>
        <v/>
      </c>
      <c r="AG41" s="153" t="str">
        <f t="shared" si="98"/>
        <v/>
      </c>
      <c r="AH41" s="153" t="str">
        <f t="shared" si="98"/>
        <v/>
      </c>
      <c r="AI41" s="153" t="str">
        <f t="shared" si="98"/>
        <v/>
      </c>
      <c r="AJ41" s="153" t="str">
        <f t="shared" si="98"/>
        <v/>
      </c>
      <c r="AK41" s="153" t="str">
        <f t="shared" si="98"/>
        <v/>
      </c>
      <c r="AL41" s="153" t="str">
        <f t="shared" si="98"/>
        <v/>
      </c>
      <c r="AM41" s="153" t="str">
        <f t="shared" si="98"/>
        <v/>
      </c>
      <c r="AN41" s="153" t="str">
        <f t="shared" si="98"/>
        <v/>
      </c>
      <c r="AO41" s="153" t="str">
        <f t="shared" si="98"/>
        <v/>
      </c>
      <c r="AP41" s="168" t="str">
        <f t="shared" si="98"/>
        <v/>
      </c>
      <c r="AR41" s="167"/>
      <c r="AS41" s="152">
        <f t="shared" ref="AS41:BC41" si="99">+IFERROR(AS38/AR38-1,"")</f>
        <v>0</v>
      </c>
      <c r="AT41" s="153">
        <f t="shared" si="99"/>
        <v>0</v>
      </c>
      <c r="AU41" s="153">
        <f t="shared" si="99"/>
        <v>0</v>
      </c>
      <c r="AV41" s="153">
        <f t="shared" si="99"/>
        <v>0</v>
      </c>
      <c r="AW41" s="153">
        <f t="shared" si="99"/>
        <v>0</v>
      </c>
      <c r="AX41" s="153">
        <f t="shared" si="99"/>
        <v>0</v>
      </c>
      <c r="AY41" s="153">
        <f t="shared" si="99"/>
        <v>0</v>
      </c>
      <c r="AZ41" s="153">
        <f t="shared" si="99"/>
        <v>0</v>
      </c>
      <c r="BA41" s="153">
        <f t="shared" si="99"/>
        <v>0</v>
      </c>
      <c r="BB41" s="153">
        <f t="shared" si="99"/>
        <v>0</v>
      </c>
      <c r="BC41" s="168">
        <f t="shared" si="99"/>
        <v>0</v>
      </c>
    </row>
    <row r="42" spans="1:55" outlineLevel="1">
      <c r="A42" s="215" t="s">
        <v>13</v>
      </c>
      <c r="B42" s="216" t="s">
        <v>52</v>
      </c>
      <c r="C42" s="150">
        <v>2020</v>
      </c>
      <c r="D42" s="157">
        <v>1</v>
      </c>
      <c r="E42" s="12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125"/>
      <c r="R42" s="165">
        <f t="shared" ref="R42:AC43" si="100">IFERROR(E42/$D42,0)</f>
        <v>0</v>
      </c>
      <c r="S42" s="63">
        <f t="shared" si="100"/>
        <v>0</v>
      </c>
      <c r="T42" s="63">
        <f t="shared" si="100"/>
        <v>0</v>
      </c>
      <c r="U42" s="63">
        <f t="shared" si="100"/>
        <v>0</v>
      </c>
      <c r="V42" s="63">
        <f t="shared" si="100"/>
        <v>0</v>
      </c>
      <c r="W42" s="63">
        <f t="shared" si="100"/>
        <v>0</v>
      </c>
      <c r="X42" s="63">
        <f t="shared" si="100"/>
        <v>0</v>
      </c>
      <c r="Y42" s="63">
        <f t="shared" si="100"/>
        <v>0</v>
      </c>
      <c r="Z42" s="63">
        <f t="shared" si="100"/>
        <v>0</v>
      </c>
      <c r="AA42" s="63">
        <f t="shared" si="100"/>
        <v>0</v>
      </c>
      <c r="AB42" s="63">
        <f t="shared" si="100"/>
        <v>0</v>
      </c>
      <c r="AC42" s="166">
        <f t="shared" si="100"/>
        <v>0</v>
      </c>
      <c r="AE42" s="173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5"/>
      <c r="AR42" s="173">
        <v>1</v>
      </c>
      <c r="AS42" s="174">
        <f>+AR42-F42+AF42</f>
        <v>1</v>
      </c>
      <c r="AT42" s="174">
        <f t="shared" ref="AT42:BC42" si="101">+AS42-G42+AG42</f>
        <v>1</v>
      </c>
      <c r="AU42" s="174">
        <f t="shared" si="101"/>
        <v>1</v>
      </c>
      <c r="AV42" s="174">
        <f t="shared" si="101"/>
        <v>1</v>
      </c>
      <c r="AW42" s="174">
        <f t="shared" si="101"/>
        <v>1</v>
      </c>
      <c r="AX42" s="174">
        <f t="shared" si="101"/>
        <v>1</v>
      </c>
      <c r="AY42" s="174">
        <f t="shared" si="101"/>
        <v>1</v>
      </c>
      <c r="AZ42" s="174">
        <f t="shared" si="101"/>
        <v>1</v>
      </c>
      <c r="BA42" s="174">
        <f t="shared" si="101"/>
        <v>1</v>
      </c>
      <c r="BB42" s="174">
        <f t="shared" si="101"/>
        <v>1</v>
      </c>
      <c r="BC42" s="175">
        <f t="shared" si="101"/>
        <v>1</v>
      </c>
    </row>
    <row r="43" spans="1:55" outlineLevel="1">
      <c r="A43" s="158" t="s">
        <v>13</v>
      </c>
      <c r="B43" s="213" t="s">
        <v>52</v>
      </c>
      <c r="C43" s="150">
        <v>2019</v>
      </c>
      <c r="D43" s="191">
        <v>1</v>
      </c>
      <c r="E43" s="202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5"/>
      <c r="Q43" s="196"/>
      <c r="R43" s="197">
        <f>IFERROR(E43/$D43,0)</f>
        <v>0</v>
      </c>
      <c r="S43" s="198">
        <f t="shared" si="100"/>
        <v>0</v>
      </c>
      <c r="T43" s="198">
        <f t="shared" si="100"/>
        <v>0</v>
      </c>
      <c r="U43" s="198">
        <f t="shared" si="100"/>
        <v>0</v>
      </c>
      <c r="V43" s="198">
        <f t="shared" si="100"/>
        <v>0</v>
      </c>
      <c r="W43" s="198">
        <f t="shared" si="100"/>
        <v>0</v>
      </c>
      <c r="X43" s="198">
        <f t="shared" si="100"/>
        <v>0</v>
      </c>
      <c r="Y43" s="198">
        <f t="shared" si="100"/>
        <v>0</v>
      </c>
      <c r="Z43" s="198">
        <f t="shared" si="100"/>
        <v>0</v>
      </c>
      <c r="AA43" s="198">
        <f t="shared" si="100"/>
        <v>0</v>
      </c>
      <c r="AB43" s="198">
        <f>IFERROR(O43/$D43,0)</f>
        <v>0</v>
      </c>
      <c r="AC43" s="199">
        <f t="shared" si="100"/>
        <v>0</v>
      </c>
      <c r="AD43" s="196"/>
      <c r="AE43" s="200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12"/>
      <c r="AQ43" s="196"/>
      <c r="AR43" s="200">
        <v>1</v>
      </c>
      <c r="AS43" s="201">
        <v>1</v>
      </c>
      <c r="AT43" s="201">
        <v>1</v>
      </c>
      <c r="AU43" s="201">
        <v>1</v>
      </c>
      <c r="AV43" s="201">
        <v>1</v>
      </c>
      <c r="AW43" s="201">
        <v>1</v>
      </c>
      <c r="AX43" s="201">
        <v>1</v>
      </c>
      <c r="AY43" s="201">
        <v>1</v>
      </c>
      <c r="AZ43" s="201">
        <v>1</v>
      </c>
      <c r="BA43" s="201">
        <v>1</v>
      </c>
      <c r="BB43" s="201">
        <v>1</v>
      </c>
      <c r="BC43" s="212">
        <v>1</v>
      </c>
    </row>
    <row r="44" spans="1:55" outlineLevel="1">
      <c r="A44" s="158" t="s">
        <v>13</v>
      </c>
      <c r="B44" s="213" t="s">
        <v>52</v>
      </c>
      <c r="C44" s="151" t="s">
        <v>41</v>
      </c>
      <c r="D44" s="157"/>
      <c r="E44" s="167">
        <f>IFERROR(E42/E43-1,0)</f>
        <v>0</v>
      </c>
      <c r="F44" s="152">
        <f t="shared" ref="F44:P44" si="102">IFERROR(F42/F43-1,0)</f>
        <v>0</v>
      </c>
      <c r="G44" s="153">
        <f t="shared" si="102"/>
        <v>0</v>
      </c>
      <c r="H44" s="153">
        <f t="shared" si="102"/>
        <v>0</v>
      </c>
      <c r="I44" s="153">
        <f t="shared" si="102"/>
        <v>0</v>
      </c>
      <c r="J44" s="153">
        <f t="shared" si="102"/>
        <v>0</v>
      </c>
      <c r="K44" s="153">
        <f t="shared" si="102"/>
        <v>0</v>
      </c>
      <c r="L44" s="153">
        <f t="shared" si="102"/>
        <v>0</v>
      </c>
      <c r="M44" s="153">
        <f t="shared" si="102"/>
        <v>0</v>
      </c>
      <c r="N44" s="153">
        <f t="shared" si="102"/>
        <v>0</v>
      </c>
      <c r="O44" s="153">
        <f t="shared" si="102"/>
        <v>0</v>
      </c>
      <c r="P44" s="168">
        <f t="shared" si="102"/>
        <v>0</v>
      </c>
      <c r="R44" s="167">
        <f>+R42-R43</f>
        <v>0</v>
      </c>
      <c r="S44" s="152">
        <f t="shared" ref="S44" si="103">+S42-S43</f>
        <v>0</v>
      </c>
      <c r="T44" s="153">
        <f>+T42-T43</f>
        <v>0</v>
      </c>
      <c r="U44" s="153">
        <f t="shared" ref="U44:AC44" si="104">+U42-U43</f>
        <v>0</v>
      </c>
      <c r="V44" s="153">
        <f t="shared" si="104"/>
        <v>0</v>
      </c>
      <c r="W44" s="153">
        <f t="shared" si="104"/>
        <v>0</v>
      </c>
      <c r="X44" s="153">
        <f t="shared" si="104"/>
        <v>0</v>
      </c>
      <c r="Y44" s="153">
        <f t="shared" si="104"/>
        <v>0</v>
      </c>
      <c r="Z44" s="153">
        <f t="shared" si="104"/>
        <v>0</v>
      </c>
      <c r="AA44" s="153">
        <f t="shared" si="104"/>
        <v>0</v>
      </c>
      <c r="AB44" s="153">
        <f t="shared" si="104"/>
        <v>0</v>
      </c>
      <c r="AC44" s="168">
        <f t="shared" si="104"/>
        <v>0</v>
      </c>
      <c r="AE44" s="167">
        <f>IFERROR(AE42/AE43-1,0)</f>
        <v>0</v>
      </c>
      <c r="AF44" s="152">
        <f>IFERROR(AF42/AF43-1,0)</f>
        <v>0</v>
      </c>
      <c r="AG44" s="153">
        <f>IFERROR(AG42/AG43-1,0)</f>
        <v>0</v>
      </c>
      <c r="AH44" s="153">
        <f t="shared" ref="AH44:AP44" si="105">IFERROR(AH42/AH43-1,0)</f>
        <v>0</v>
      </c>
      <c r="AI44" s="153">
        <f t="shared" si="105"/>
        <v>0</v>
      </c>
      <c r="AJ44" s="153">
        <f t="shared" si="105"/>
        <v>0</v>
      </c>
      <c r="AK44" s="153">
        <f t="shared" si="105"/>
        <v>0</v>
      </c>
      <c r="AL44" s="153">
        <f t="shared" si="105"/>
        <v>0</v>
      </c>
      <c r="AM44" s="153">
        <f t="shared" si="105"/>
        <v>0</v>
      </c>
      <c r="AN44" s="153">
        <f t="shared" si="105"/>
        <v>0</v>
      </c>
      <c r="AO44" s="153">
        <f t="shared" si="105"/>
        <v>0</v>
      </c>
      <c r="AP44" s="168">
        <f t="shared" si="105"/>
        <v>0</v>
      </c>
      <c r="AR44" s="167">
        <f>IFERROR(AR42/AR43-1,0)</f>
        <v>0</v>
      </c>
      <c r="AS44" s="152">
        <f>IFERROR(AS42/AS43-1,0)</f>
        <v>0</v>
      </c>
      <c r="AT44" s="153">
        <f>IFERROR(AT42/AT43-1,0)</f>
        <v>0</v>
      </c>
      <c r="AU44" s="153">
        <f t="shared" ref="AU44:BC44" si="106">IFERROR(AU42/AU43-1,0)</f>
        <v>0</v>
      </c>
      <c r="AV44" s="153">
        <f t="shared" si="106"/>
        <v>0</v>
      </c>
      <c r="AW44" s="153">
        <f>IFERROR(AW42/AW43-1,0)</f>
        <v>0</v>
      </c>
      <c r="AX44" s="153">
        <f t="shared" si="106"/>
        <v>0</v>
      </c>
      <c r="AY44" s="153">
        <f t="shared" si="106"/>
        <v>0</v>
      </c>
      <c r="AZ44" s="153">
        <f t="shared" si="106"/>
        <v>0</v>
      </c>
      <c r="BA44" s="153">
        <f t="shared" si="106"/>
        <v>0</v>
      </c>
      <c r="BB44" s="153">
        <f t="shared" si="106"/>
        <v>0</v>
      </c>
      <c r="BC44" s="168">
        <f t="shared" si="106"/>
        <v>0</v>
      </c>
    </row>
    <row r="45" spans="1:55" outlineLevel="1">
      <c r="A45" s="158" t="s">
        <v>13</v>
      </c>
      <c r="B45" s="213" t="s">
        <v>52</v>
      </c>
      <c r="C45" s="151" t="s">
        <v>42</v>
      </c>
      <c r="D45" s="157"/>
      <c r="E45" s="167"/>
      <c r="F45" s="152" t="str">
        <f t="shared" ref="F45:P45" si="107">+IFERROR(F42/E42-1,"")</f>
        <v/>
      </c>
      <c r="G45" s="153" t="str">
        <f t="shared" si="107"/>
        <v/>
      </c>
      <c r="H45" s="153" t="str">
        <f t="shared" si="107"/>
        <v/>
      </c>
      <c r="I45" s="153" t="str">
        <f t="shared" si="107"/>
        <v/>
      </c>
      <c r="J45" s="153" t="str">
        <f t="shared" si="107"/>
        <v/>
      </c>
      <c r="K45" s="153" t="str">
        <f t="shared" si="107"/>
        <v/>
      </c>
      <c r="L45" s="153" t="str">
        <f t="shared" si="107"/>
        <v/>
      </c>
      <c r="M45" s="153" t="str">
        <f t="shared" si="107"/>
        <v/>
      </c>
      <c r="N45" s="153" t="str">
        <f t="shared" si="107"/>
        <v/>
      </c>
      <c r="O45" s="153" t="str">
        <f t="shared" si="107"/>
        <v/>
      </c>
      <c r="P45" s="168" t="str">
        <f t="shared" si="107"/>
        <v/>
      </c>
      <c r="R45" s="167"/>
      <c r="S45" s="152">
        <f>+S42-R42</f>
        <v>0</v>
      </c>
      <c r="T45" s="153">
        <f>+T42-S42</f>
        <v>0</v>
      </c>
      <c r="U45" s="153">
        <f t="shared" ref="U45:AC45" si="108">+U42-T42</f>
        <v>0</v>
      </c>
      <c r="V45" s="153">
        <f t="shared" si="108"/>
        <v>0</v>
      </c>
      <c r="W45" s="153">
        <f t="shared" si="108"/>
        <v>0</v>
      </c>
      <c r="X45" s="153">
        <f t="shared" si="108"/>
        <v>0</v>
      </c>
      <c r="Y45" s="153">
        <f t="shared" si="108"/>
        <v>0</v>
      </c>
      <c r="Z45" s="153">
        <f t="shared" si="108"/>
        <v>0</v>
      </c>
      <c r="AA45" s="153">
        <f t="shared" si="108"/>
        <v>0</v>
      </c>
      <c r="AB45" s="153">
        <f t="shared" si="108"/>
        <v>0</v>
      </c>
      <c r="AC45" s="168">
        <f t="shared" si="108"/>
        <v>0</v>
      </c>
      <c r="AE45" s="167"/>
      <c r="AF45" s="152" t="str">
        <f t="shared" ref="AF45:AP45" si="109">+IFERROR(AF42/AE42-1,"")</f>
        <v/>
      </c>
      <c r="AG45" s="153" t="str">
        <f t="shared" si="109"/>
        <v/>
      </c>
      <c r="AH45" s="153" t="str">
        <f t="shared" si="109"/>
        <v/>
      </c>
      <c r="AI45" s="153" t="str">
        <f t="shared" si="109"/>
        <v/>
      </c>
      <c r="AJ45" s="153" t="str">
        <f t="shared" si="109"/>
        <v/>
      </c>
      <c r="AK45" s="153" t="str">
        <f t="shared" si="109"/>
        <v/>
      </c>
      <c r="AL45" s="153" t="str">
        <f t="shared" si="109"/>
        <v/>
      </c>
      <c r="AM45" s="153" t="str">
        <f t="shared" si="109"/>
        <v/>
      </c>
      <c r="AN45" s="153" t="str">
        <f t="shared" si="109"/>
        <v/>
      </c>
      <c r="AO45" s="153" t="str">
        <f t="shared" si="109"/>
        <v/>
      </c>
      <c r="AP45" s="168" t="str">
        <f t="shared" si="109"/>
        <v/>
      </c>
      <c r="AR45" s="167"/>
      <c r="AS45" s="152">
        <f t="shared" ref="AS45:BC45" si="110">+IFERROR(AS42/AR42-1,"")</f>
        <v>0</v>
      </c>
      <c r="AT45" s="153">
        <f t="shared" si="110"/>
        <v>0</v>
      </c>
      <c r="AU45" s="153">
        <f t="shared" si="110"/>
        <v>0</v>
      </c>
      <c r="AV45" s="153">
        <f t="shared" si="110"/>
        <v>0</v>
      </c>
      <c r="AW45" s="153">
        <f t="shared" si="110"/>
        <v>0</v>
      </c>
      <c r="AX45" s="153">
        <f t="shared" si="110"/>
        <v>0</v>
      </c>
      <c r="AY45" s="153">
        <f t="shared" si="110"/>
        <v>0</v>
      </c>
      <c r="AZ45" s="153">
        <f t="shared" si="110"/>
        <v>0</v>
      </c>
      <c r="BA45" s="153">
        <f t="shared" si="110"/>
        <v>0</v>
      </c>
      <c r="BB45" s="153">
        <f t="shared" si="110"/>
        <v>0</v>
      </c>
      <c r="BC45" s="168">
        <f t="shared" si="110"/>
        <v>0</v>
      </c>
    </row>
    <row r="46" spans="1:55" outlineLevel="1">
      <c r="A46" s="215" t="s">
        <v>13</v>
      </c>
      <c r="B46" s="216" t="s">
        <v>53</v>
      </c>
      <c r="C46" s="150">
        <v>2020</v>
      </c>
      <c r="D46" s="157">
        <v>1</v>
      </c>
      <c r="E46" s="123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125"/>
      <c r="R46" s="165">
        <f t="shared" ref="R46:AC47" si="111">IFERROR(E46/$D46,0)</f>
        <v>0</v>
      </c>
      <c r="S46" s="63">
        <f t="shared" si="111"/>
        <v>0</v>
      </c>
      <c r="T46" s="63">
        <f t="shared" si="111"/>
        <v>0</v>
      </c>
      <c r="U46" s="63">
        <f t="shared" si="111"/>
        <v>0</v>
      </c>
      <c r="V46" s="63">
        <f t="shared" si="111"/>
        <v>0</v>
      </c>
      <c r="W46" s="63">
        <f t="shared" si="111"/>
        <v>0</v>
      </c>
      <c r="X46" s="63">
        <f t="shared" si="111"/>
        <v>0</v>
      </c>
      <c r="Y46" s="63">
        <f t="shared" si="111"/>
        <v>0</v>
      </c>
      <c r="Z46" s="63">
        <f t="shared" si="111"/>
        <v>0</v>
      </c>
      <c r="AA46" s="63">
        <f t="shared" si="111"/>
        <v>0</v>
      </c>
      <c r="AB46" s="63">
        <f t="shared" si="111"/>
        <v>0</v>
      </c>
      <c r="AC46" s="166">
        <f t="shared" si="111"/>
        <v>0</v>
      </c>
      <c r="AE46" s="173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5"/>
      <c r="AR46" s="173">
        <v>1</v>
      </c>
      <c r="AS46" s="174">
        <f>+AR46-F46+AF46</f>
        <v>1</v>
      </c>
      <c r="AT46" s="174">
        <f t="shared" ref="AT46:BC46" si="112">+AS46-G46+AG46</f>
        <v>1</v>
      </c>
      <c r="AU46" s="174">
        <f t="shared" si="112"/>
        <v>1</v>
      </c>
      <c r="AV46" s="174">
        <f t="shared" si="112"/>
        <v>1</v>
      </c>
      <c r="AW46" s="174">
        <f t="shared" si="112"/>
        <v>1</v>
      </c>
      <c r="AX46" s="174">
        <f t="shared" si="112"/>
        <v>1</v>
      </c>
      <c r="AY46" s="174">
        <f t="shared" si="112"/>
        <v>1</v>
      </c>
      <c r="AZ46" s="174">
        <f t="shared" si="112"/>
        <v>1</v>
      </c>
      <c r="BA46" s="174">
        <f t="shared" si="112"/>
        <v>1</v>
      </c>
      <c r="BB46" s="174">
        <f t="shared" si="112"/>
        <v>1</v>
      </c>
      <c r="BC46" s="175">
        <f t="shared" si="112"/>
        <v>1</v>
      </c>
    </row>
    <row r="47" spans="1:55" outlineLevel="1">
      <c r="A47" s="158" t="s">
        <v>13</v>
      </c>
      <c r="B47" s="213" t="s">
        <v>53</v>
      </c>
      <c r="C47" s="150">
        <v>2019</v>
      </c>
      <c r="D47" s="191">
        <v>1</v>
      </c>
      <c r="E47" s="202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5"/>
      <c r="Q47" s="196"/>
      <c r="R47" s="197">
        <f>IFERROR(E47/$D47,0)</f>
        <v>0</v>
      </c>
      <c r="S47" s="198">
        <f t="shared" si="111"/>
        <v>0</v>
      </c>
      <c r="T47" s="198">
        <f t="shared" si="111"/>
        <v>0</v>
      </c>
      <c r="U47" s="198">
        <f t="shared" si="111"/>
        <v>0</v>
      </c>
      <c r="V47" s="198">
        <f t="shared" si="111"/>
        <v>0</v>
      </c>
      <c r="W47" s="198">
        <f t="shared" si="111"/>
        <v>0</v>
      </c>
      <c r="X47" s="198">
        <f t="shared" si="111"/>
        <v>0</v>
      </c>
      <c r="Y47" s="198">
        <f t="shared" si="111"/>
        <v>0</v>
      </c>
      <c r="Z47" s="198">
        <f t="shared" si="111"/>
        <v>0</v>
      </c>
      <c r="AA47" s="198">
        <f t="shared" si="111"/>
        <v>0</v>
      </c>
      <c r="AB47" s="198">
        <f>IFERROR(O47/$D47,0)</f>
        <v>0</v>
      </c>
      <c r="AC47" s="199">
        <f t="shared" si="111"/>
        <v>0</v>
      </c>
      <c r="AD47" s="196"/>
      <c r="AE47" s="200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12"/>
      <c r="AQ47" s="196"/>
      <c r="AR47" s="200">
        <v>1</v>
      </c>
      <c r="AS47" s="201">
        <v>1</v>
      </c>
      <c r="AT47" s="201">
        <v>1</v>
      </c>
      <c r="AU47" s="201">
        <v>1</v>
      </c>
      <c r="AV47" s="201">
        <v>1</v>
      </c>
      <c r="AW47" s="201">
        <v>1</v>
      </c>
      <c r="AX47" s="201">
        <v>1</v>
      </c>
      <c r="AY47" s="201">
        <v>1</v>
      </c>
      <c r="AZ47" s="201">
        <v>1</v>
      </c>
      <c r="BA47" s="201">
        <v>1</v>
      </c>
      <c r="BB47" s="201">
        <v>1</v>
      </c>
      <c r="BC47" s="212">
        <v>1</v>
      </c>
    </row>
    <row r="48" spans="1:55" outlineLevel="1">
      <c r="A48" s="158" t="s">
        <v>13</v>
      </c>
      <c r="B48" s="213" t="s">
        <v>53</v>
      </c>
      <c r="C48" s="151" t="s">
        <v>41</v>
      </c>
      <c r="D48" s="157"/>
      <c r="E48" s="167">
        <f>IFERROR(E46/E47-1,0)</f>
        <v>0</v>
      </c>
      <c r="F48" s="152">
        <f t="shared" ref="F48:P48" si="113">IFERROR(F46/F47-1,0)</f>
        <v>0</v>
      </c>
      <c r="G48" s="153">
        <f t="shared" si="113"/>
        <v>0</v>
      </c>
      <c r="H48" s="153">
        <f t="shared" si="113"/>
        <v>0</v>
      </c>
      <c r="I48" s="153">
        <f t="shared" si="113"/>
        <v>0</v>
      </c>
      <c r="J48" s="153">
        <f t="shared" si="113"/>
        <v>0</v>
      </c>
      <c r="K48" s="153">
        <f t="shared" si="113"/>
        <v>0</v>
      </c>
      <c r="L48" s="153">
        <f t="shared" si="113"/>
        <v>0</v>
      </c>
      <c r="M48" s="153">
        <f t="shared" si="113"/>
        <v>0</v>
      </c>
      <c r="N48" s="153">
        <f t="shared" si="113"/>
        <v>0</v>
      </c>
      <c r="O48" s="153">
        <f t="shared" si="113"/>
        <v>0</v>
      </c>
      <c r="P48" s="168">
        <f t="shared" si="113"/>
        <v>0</v>
      </c>
      <c r="R48" s="167">
        <f>+R46-R47</f>
        <v>0</v>
      </c>
      <c r="S48" s="152">
        <f t="shared" ref="S48" si="114">+S46-S47</f>
        <v>0</v>
      </c>
      <c r="T48" s="153">
        <f>+T46-T47</f>
        <v>0</v>
      </c>
      <c r="U48" s="153">
        <f t="shared" ref="U48:AC48" si="115">+U46-U47</f>
        <v>0</v>
      </c>
      <c r="V48" s="153">
        <f t="shared" si="115"/>
        <v>0</v>
      </c>
      <c r="W48" s="153">
        <f t="shared" si="115"/>
        <v>0</v>
      </c>
      <c r="X48" s="153">
        <f t="shared" si="115"/>
        <v>0</v>
      </c>
      <c r="Y48" s="153">
        <f t="shared" si="115"/>
        <v>0</v>
      </c>
      <c r="Z48" s="153">
        <f t="shared" si="115"/>
        <v>0</v>
      </c>
      <c r="AA48" s="153">
        <f t="shared" si="115"/>
        <v>0</v>
      </c>
      <c r="AB48" s="153">
        <f t="shared" si="115"/>
        <v>0</v>
      </c>
      <c r="AC48" s="168">
        <f t="shared" si="115"/>
        <v>0</v>
      </c>
      <c r="AE48" s="167">
        <f>IFERROR(AE46/AE47-1,0)</f>
        <v>0</v>
      </c>
      <c r="AF48" s="152">
        <f>IFERROR(AF46/AF47-1,0)</f>
        <v>0</v>
      </c>
      <c r="AG48" s="153">
        <f>IFERROR(AG46/AG47-1,0)</f>
        <v>0</v>
      </c>
      <c r="AH48" s="153">
        <f t="shared" ref="AH48:AP48" si="116">IFERROR(AH46/AH47-1,0)</f>
        <v>0</v>
      </c>
      <c r="AI48" s="153">
        <f t="shared" si="116"/>
        <v>0</v>
      </c>
      <c r="AJ48" s="153">
        <f t="shared" si="116"/>
        <v>0</v>
      </c>
      <c r="AK48" s="153">
        <f t="shared" si="116"/>
        <v>0</v>
      </c>
      <c r="AL48" s="153">
        <f t="shared" si="116"/>
        <v>0</v>
      </c>
      <c r="AM48" s="153">
        <f t="shared" si="116"/>
        <v>0</v>
      </c>
      <c r="AN48" s="153">
        <f t="shared" si="116"/>
        <v>0</v>
      </c>
      <c r="AO48" s="153">
        <f t="shared" si="116"/>
        <v>0</v>
      </c>
      <c r="AP48" s="168">
        <f t="shared" si="116"/>
        <v>0</v>
      </c>
      <c r="AR48" s="167">
        <f>IFERROR(AR46/AR47-1,0)</f>
        <v>0</v>
      </c>
      <c r="AS48" s="152">
        <f>IFERROR(AS46/AS47-1,0)</f>
        <v>0</v>
      </c>
      <c r="AT48" s="153">
        <f>IFERROR(AT46/AT47-1,0)</f>
        <v>0</v>
      </c>
      <c r="AU48" s="153">
        <f t="shared" ref="AU48:BC48" si="117">IFERROR(AU46/AU47-1,0)</f>
        <v>0</v>
      </c>
      <c r="AV48" s="153">
        <f t="shared" si="117"/>
        <v>0</v>
      </c>
      <c r="AW48" s="153">
        <f t="shared" si="117"/>
        <v>0</v>
      </c>
      <c r="AX48" s="153">
        <f t="shared" si="117"/>
        <v>0</v>
      </c>
      <c r="AY48" s="153">
        <f t="shared" si="117"/>
        <v>0</v>
      </c>
      <c r="AZ48" s="153">
        <f t="shared" si="117"/>
        <v>0</v>
      </c>
      <c r="BA48" s="153">
        <f t="shared" si="117"/>
        <v>0</v>
      </c>
      <c r="BB48" s="153">
        <f t="shared" si="117"/>
        <v>0</v>
      </c>
      <c r="BC48" s="168">
        <f t="shared" si="117"/>
        <v>0</v>
      </c>
    </row>
    <row r="49" spans="1:55" outlineLevel="1">
      <c r="A49" s="158" t="s">
        <v>13</v>
      </c>
      <c r="B49" s="213" t="s">
        <v>53</v>
      </c>
      <c r="C49" s="151" t="s">
        <v>42</v>
      </c>
      <c r="D49" s="157"/>
      <c r="E49" s="167"/>
      <c r="F49" s="152" t="str">
        <f t="shared" ref="F49:P49" si="118">+IFERROR(F46/E46-1,"")</f>
        <v/>
      </c>
      <c r="G49" s="153" t="str">
        <f t="shared" si="118"/>
        <v/>
      </c>
      <c r="H49" s="153" t="str">
        <f t="shared" si="118"/>
        <v/>
      </c>
      <c r="I49" s="153" t="str">
        <f t="shared" si="118"/>
        <v/>
      </c>
      <c r="J49" s="153" t="str">
        <f t="shared" si="118"/>
        <v/>
      </c>
      <c r="K49" s="153" t="str">
        <f t="shared" si="118"/>
        <v/>
      </c>
      <c r="L49" s="153" t="str">
        <f t="shared" si="118"/>
        <v/>
      </c>
      <c r="M49" s="153" t="str">
        <f t="shared" si="118"/>
        <v/>
      </c>
      <c r="N49" s="153" t="str">
        <f t="shared" si="118"/>
        <v/>
      </c>
      <c r="O49" s="153" t="str">
        <f t="shared" si="118"/>
        <v/>
      </c>
      <c r="P49" s="168" t="str">
        <f t="shared" si="118"/>
        <v/>
      </c>
      <c r="R49" s="167"/>
      <c r="S49" s="152">
        <f>+S46-R46</f>
        <v>0</v>
      </c>
      <c r="T49" s="153">
        <f>+T46-S46</f>
        <v>0</v>
      </c>
      <c r="U49" s="153">
        <f t="shared" ref="U49:AC49" si="119">+U46-T46</f>
        <v>0</v>
      </c>
      <c r="V49" s="153">
        <f t="shared" si="119"/>
        <v>0</v>
      </c>
      <c r="W49" s="153">
        <f t="shared" si="119"/>
        <v>0</v>
      </c>
      <c r="X49" s="153">
        <f t="shared" si="119"/>
        <v>0</v>
      </c>
      <c r="Y49" s="153">
        <f t="shared" si="119"/>
        <v>0</v>
      </c>
      <c r="Z49" s="153">
        <f t="shared" si="119"/>
        <v>0</v>
      </c>
      <c r="AA49" s="153">
        <f t="shared" si="119"/>
        <v>0</v>
      </c>
      <c r="AB49" s="153">
        <f t="shared" si="119"/>
        <v>0</v>
      </c>
      <c r="AC49" s="168">
        <f t="shared" si="119"/>
        <v>0</v>
      </c>
      <c r="AE49" s="167"/>
      <c r="AF49" s="152" t="str">
        <f t="shared" ref="AF49:AP49" si="120">+IFERROR(AF46/AE46-1,"")</f>
        <v/>
      </c>
      <c r="AG49" s="153" t="str">
        <f t="shared" si="120"/>
        <v/>
      </c>
      <c r="AH49" s="153" t="str">
        <f t="shared" si="120"/>
        <v/>
      </c>
      <c r="AI49" s="153" t="str">
        <f t="shared" si="120"/>
        <v/>
      </c>
      <c r="AJ49" s="153" t="str">
        <f t="shared" si="120"/>
        <v/>
      </c>
      <c r="AK49" s="153" t="str">
        <f t="shared" si="120"/>
        <v/>
      </c>
      <c r="AL49" s="153" t="str">
        <f t="shared" si="120"/>
        <v/>
      </c>
      <c r="AM49" s="153" t="str">
        <f t="shared" si="120"/>
        <v/>
      </c>
      <c r="AN49" s="153" t="str">
        <f t="shared" si="120"/>
        <v/>
      </c>
      <c r="AO49" s="153" t="str">
        <f t="shared" si="120"/>
        <v/>
      </c>
      <c r="AP49" s="168" t="str">
        <f t="shared" si="120"/>
        <v/>
      </c>
      <c r="AR49" s="167"/>
      <c r="AS49" s="152">
        <f t="shared" ref="AS49:BC49" si="121">+IFERROR(AS46/AR46-1,"")</f>
        <v>0</v>
      </c>
      <c r="AT49" s="153">
        <f t="shared" si="121"/>
        <v>0</v>
      </c>
      <c r="AU49" s="153">
        <f t="shared" si="121"/>
        <v>0</v>
      </c>
      <c r="AV49" s="153">
        <f t="shared" si="121"/>
        <v>0</v>
      </c>
      <c r="AW49" s="153">
        <f t="shared" si="121"/>
        <v>0</v>
      </c>
      <c r="AX49" s="153">
        <f t="shared" si="121"/>
        <v>0</v>
      </c>
      <c r="AY49" s="153">
        <f t="shared" si="121"/>
        <v>0</v>
      </c>
      <c r="AZ49" s="153">
        <f t="shared" si="121"/>
        <v>0</v>
      </c>
      <c r="BA49" s="153">
        <f t="shared" si="121"/>
        <v>0</v>
      </c>
      <c r="BB49" s="153">
        <f t="shared" si="121"/>
        <v>0</v>
      </c>
      <c r="BC49" s="168">
        <f t="shared" si="121"/>
        <v>0</v>
      </c>
    </row>
    <row r="50" spans="1:55" outlineLevel="1">
      <c r="A50" s="215" t="s">
        <v>13</v>
      </c>
      <c r="B50" s="216" t="s">
        <v>54</v>
      </c>
      <c r="C50" s="150">
        <v>2020</v>
      </c>
      <c r="D50" s="157">
        <v>1</v>
      </c>
      <c r="E50" s="123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125"/>
      <c r="R50" s="165">
        <f t="shared" ref="R50:AC51" si="122">IFERROR(E50/$D50,0)</f>
        <v>0</v>
      </c>
      <c r="S50" s="63">
        <f t="shared" si="122"/>
        <v>0</v>
      </c>
      <c r="T50" s="63">
        <f t="shared" si="122"/>
        <v>0</v>
      </c>
      <c r="U50" s="63">
        <f t="shared" si="122"/>
        <v>0</v>
      </c>
      <c r="V50" s="63">
        <f t="shared" si="122"/>
        <v>0</v>
      </c>
      <c r="W50" s="63">
        <f t="shared" si="122"/>
        <v>0</v>
      </c>
      <c r="X50" s="63">
        <f t="shared" si="122"/>
        <v>0</v>
      </c>
      <c r="Y50" s="63">
        <f t="shared" si="122"/>
        <v>0</v>
      </c>
      <c r="Z50" s="63">
        <f t="shared" si="122"/>
        <v>0</v>
      </c>
      <c r="AA50" s="63">
        <f t="shared" si="122"/>
        <v>0</v>
      </c>
      <c r="AB50" s="63">
        <f t="shared" si="122"/>
        <v>0</v>
      </c>
      <c r="AC50" s="166">
        <f t="shared" si="122"/>
        <v>0</v>
      </c>
      <c r="AE50" s="173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5"/>
      <c r="AR50" s="173">
        <v>1</v>
      </c>
      <c r="AS50" s="174">
        <f>+AR50-F50+AF50</f>
        <v>1</v>
      </c>
      <c r="AT50" s="174">
        <f t="shared" ref="AT50:BC50" si="123">+AS50-G50+AG50</f>
        <v>1</v>
      </c>
      <c r="AU50" s="174">
        <f t="shared" si="123"/>
        <v>1</v>
      </c>
      <c r="AV50" s="174">
        <f t="shared" si="123"/>
        <v>1</v>
      </c>
      <c r="AW50" s="174">
        <f t="shared" si="123"/>
        <v>1</v>
      </c>
      <c r="AX50" s="174">
        <f t="shared" si="123"/>
        <v>1</v>
      </c>
      <c r="AY50" s="174">
        <f t="shared" si="123"/>
        <v>1</v>
      </c>
      <c r="AZ50" s="174">
        <f t="shared" si="123"/>
        <v>1</v>
      </c>
      <c r="BA50" s="174">
        <f t="shared" si="123"/>
        <v>1</v>
      </c>
      <c r="BB50" s="174">
        <f t="shared" si="123"/>
        <v>1</v>
      </c>
      <c r="BC50" s="175">
        <f t="shared" si="123"/>
        <v>1</v>
      </c>
    </row>
    <row r="51" spans="1:55" outlineLevel="1">
      <c r="A51" s="158" t="s">
        <v>13</v>
      </c>
      <c r="B51" s="213" t="s">
        <v>54</v>
      </c>
      <c r="C51" s="150">
        <v>2019</v>
      </c>
      <c r="D51" s="191">
        <v>1</v>
      </c>
      <c r="E51" s="202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5"/>
      <c r="Q51" s="196"/>
      <c r="R51" s="197">
        <f>IFERROR(E51/$D51,0)</f>
        <v>0</v>
      </c>
      <c r="S51" s="198">
        <f t="shared" si="122"/>
        <v>0</v>
      </c>
      <c r="T51" s="198">
        <f t="shared" si="122"/>
        <v>0</v>
      </c>
      <c r="U51" s="198">
        <f t="shared" si="122"/>
        <v>0</v>
      </c>
      <c r="V51" s="198">
        <f t="shared" si="122"/>
        <v>0</v>
      </c>
      <c r="W51" s="198">
        <f t="shared" si="122"/>
        <v>0</v>
      </c>
      <c r="X51" s="198">
        <f t="shared" si="122"/>
        <v>0</v>
      </c>
      <c r="Y51" s="198">
        <f t="shared" si="122"/>
        <v>0</v>
      </c>
      <c r="Z51" s="198">
        <f t="shared" si="122"/>
        <v>0</v>
      </c>
      <c r="AA51" s="198">
        <f t="shared" si="122"/>
        <v>0</v>
      </c>
      <c r="AB51" s="198">
        <f>IFERROR(O51/$D51,0)</f>
        <v>0</v>
      </c>
      <c r="AC51" s="199">
        <f t="shared" si="122"/>
        <v>0</v>
      </c>
      <c r="AD51" s="196"/>
      <c r="AE51" s="200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12"/>
      <c r="AQ51" s="196"/>
      <c r="AR51" s="200">
        <v>1</v>
      </c>
      <c r="AS51" s="201">
        <v>1</v>
      </c>
      <c r="AT51" s="201">
        <v>1</v>
      </c>
      <c r="AU51" s="201">
        <v>1</v>
      </c>
      <c r="AV51" s="201">
        <v>1</v>
      </c>
      <c r="AW51" s="201">
        <v>1</v>
      </c>
      <c r="AX51" s="201">
        <v>1</v>
      </c>
      <c r="AY51" s="201">
        <v>1</v>
      </c>
      <c r="AZ51" s="201">
        <v>1</v>
      </c>
      <c r="BA51" s="201">
        <v>1</v>
      </c>
      <c r="BB51" s="201">
        <v>1</v>
      </c>
      <c r="BC51" s="212">
        <v>1</v>
      </c>
    </row>
    <row r="52" spans="1:55" outlineLevel="1">
      <c r="A52" s="158" t="s">
        <v>13</v>
      </c>
      <c r="B52" s="213" t="s">
        <v>54</v>
      </c>
      <c r="C52" s="151" t="s">
        <v>41</v>
      </c>
      <c r="D52" s="157"/>
      <c r="E52" s="167">
        <f>IFERROR(E50/E51-1,0)</f>
        <v>0</v>
      </c>
      <c r="F52" s="152">
        <f t="shared" ref="F52:P52" si="124">IFERROR(F50/F51-1,0)</f>
        <v>0</v>
      </c>
      <c r="G52" s="153">
        <f t="shared" si="124"/>
        <v>0</v>
      </c>
      <c r="H52" s="153">
        <f t="shared" si="124"/>
        <v>0</v>
      </c>
      <c r="I52" s="153">
        <f t="shared" si="124"/>
        <v>0</v>
      </c>
      <c r="J52" s="153">
        <f t="shared" si="124"/>
        <v>0</v>
      </c>
      <c r="K52" s="153">
        <f t="shared" si="124"/>
        <v>0</v>
      </c>
      <c r="L52" s="153">
        <f t="shared" si="124"/>
        <v>0</v>
      </c>
      <c r="M52" s="153">
        <f t="shared" si="124"/>
        <v>0</v>
      </c>
      <c r="N52" s="153">
        <f t="shared" si="124"/>
        <v>0</v>
      </c>
      <c r="O52" s="153">
        <f t="shared" si="124"/>
        <v>0</v>
      </c>
      <c r="P52" s="168">
        <f t="shared" si="124"/>
        <v>0</v>
      </c>
      <c r="R52" s="167">
        <f>+R50-R51</f>
        <v>0</v>
      </c>
      <c r="S52" s="152">
        <f t="shared" ref="S52" si="125">+S50-S51</f>
        <v>0</v>
      </c>
      <c r="T52" s="153">
        <f>+T50-T51</f>
        <v>0</v>
      </c>
      <c r="U52" s="153">
        <f t="shared" ref="U52:AC52" si="126">+U50-U51</f>
        <v>0</v>
      </c>
      <c r="V52" s="153">
        <f t="shared" si="126"/>
        <v>0</v>
      </c>
      <c r="W52" s="153">
        <f t="shared" si="126"/>
        <v>0</v>
      </c>
      <c r="X52" s="153">
        <f t="shared" si="126"/>
        <v>0</v>
      </c>
      <c r="Y52" s="153">
        <f t="shared" si="126"/>
        <v>0</v>
      </c>
      <c r="Z52" s="153">
        <f t="shared" si="126"/>
        <v>0</v>
      </c>
      <c r="AA52" s="153">
        <f t="shared" si="126"/>
        <v>0</v>
      </c>
      <c r="AB52" s="153">
        <f t="shared" si="126"/>
        <v>0</v>
      </c>
      <c r="AC52" s="168">
        <f t="shared" si="126"/>
        <v>0</v>
      </c>
      <c r="AE52" s="167">
        <f>IFERROR(AE50/AE51-1,0)</f>
        <v>0</v>
      </c>
      <c r="AF52" s="152">
        <f>IFERROR(AF50/AF51-1,0)</f>
        <v>0</v>
      </c>
      <c r="AG52" s="153">
        <f>IFERROR(AG50/AG51-1,0)</f>
        <v>0</v>
      </c>
      <c r="AH52" s="153">
        <f t="shared" ref="AH52:AP52" si="127">IFERROR(AH50/AH51-1,0)</f>
        <v>0</v>
      </c>
      <c r="AI52" s="153">
        <f t="shared" si="127"/>
        <v>0</v>
      </c>
      <c r="AJ52" s="153">
        <f t="shared" si="127"/>
        <v>0</v>
      </c>
      <c r="AK52" s="153">
        <f t="shared" si="127"/>
        <v>0</v>
      </c>
      <c r="AL52" s="153">
        <f t="shared" si="127"/>
        <v>0</v>
      </c>
      <c r="AM52" s="153">
        <f t="shared" si="127"/>
        <v>0</v>
      </c>
      <c r="AN52" s="153">
        <f t="shared" si="127"/>
        <v>0</v>
      </c>
      <c r="AO52" s="153">
        <f t="shared" si="127"/>
        <v>0</v>
      </c>
      <c r="AP52" s="168">
        <f t="shared" si="127"/>
        <v>0</v>
      </c>
      <c r="AR52" s="167">
        <f>IFERROR(AR50/AR51-1,0)</f>
        <v>0</v>
      </c>
      <c r="AS52" s="152">
        <f>IFERROR(AS50/AS51-1,0)</f>
        <v>0</v>
      </c>
      <c r="AT52" s="153">
        <f>IFERROR(AT50/AT51-1,0)</f>
        <v>0</v>
      </c>
      <c r="AU52" s="153">
        <f t="shared" ref="AU52:BC52" si="128">IFERROR(AU50/AU51-1,0)</f>
        <v>0</v>
      </c>
      <c r="AV52" s="153">
        <f t="shared" si="128"/>
        <v>0</v>
      </c>
      <c r="AW52" s="153">
        <f t="shared" si="128"/>
        <v>0</v>
      </c>
      <c r="AX52" s="153">
        <f t="shared" si="128"/>
        <v>0</v>
      </c>
      <c r="AY52" s="153">
        <f t="shared" si="128"/>
        <v>0</v>
      </c>
      <c r="AZ52" s="153">
        <f t="shared" si="128"/>
        <v>0</v>
      </c>
      <c r="BA52" s="153">
        <f t="shared" si="128"/>
        <v>0</v>
      </c>
      <c r="BB52" s="153">
        <f t="shared" si="128"/>
        <v>0</v>
      </c>
      <c r="BC52" s="168">
        <f t="shared" si="128"/>
        <v>0</v>
      </c>
    </row>
    <row r="53" spans="1:55" outlineLevel="1">
      <c r="A53" s="158" t="s">
        <v>13</v>
      </c>
      <c r="B53" s="213" t="s">
        <v>54</v>
      </c>
      <c r="C53" s="151" t="s">
        <v>42</v>
      </c>
      <c r="D53" s="157"/>
      <c r="E53" s="167"/>
      <c r="F53" s="152" t="str">
        <f t="shared" ref="F53:P53" si="129">+IFERROR(F50/E50-1,"")</f>
        <v/>
      </c>
      <c r="G53" s="153" t="str">
        <f t="shared" si="129"/>
        <v/>
      </c>
      <c r="H53" s="153" t="str">
        <f t="shared" si="129"/>
        <v/>
      </c>
      <c r="I53" s="153" t="str">
        <f t="shared" si="129"/>
        <v/>
      </c>
      <c r="J53" s="153" t="str">
        <f t="shared" si="129"/>
        <v/>
      </c>
      <c r="K53" s="153" t="str">
        <f t="shared" si="129"/>
        <v/>
      </c>
      <c r="L53" s="153" t="str">
        <f t="shared" si="129"/>
        <v/>
      </c>
      <c r="M53" s="153" t="str">
        <f t="shared" si="129"/>
        <v/>
      </c>
      <c r="N53" s="153" t="str">
        <f t="shared" si="129"/>
        <v/>
      </c>
      <c r="O53" s="153" t="str">
        <f t="shared" si="129"/>
        <v/>
      </c>
      <c r="P53" s="168" t="str">
        <f t="shared" si="129"/>
        <v/>
      </c>
      <c r="R53" s="167"/>
      <c r="S53" s="152">
        <f>+S50-R50</f>
        <v>0</v>
      </c>
      <c r="T53" s="153">
        <f>+T50-S50</f>
        <v>0</v>
      </c>
      <c r="U53" s="153">
        <f t="shared" ref="U53:AC53" si="130">+U50-T50</f>
        <v>0</v>
      </c>
      <c r="V53" s="153">
        <f t="shared" si="130"/>
        <v>0</v>
      </c>
      <c r="W53" s="153">
        <f t="shared" si="130"/>
        <v>0</v>
      </c>
      <c r="X53" s="153">
        <f t="shared" si="130"/>
        <v>0</v>
      </c>
      <c r="Y53" s="153">
        <f t="shared" si="130"/>
        <v>0</v>
      </c>
      <c r="Z53" s="153">
        <f t="shared" si="130"/>
        <v>0</v>
      </c>
      <c r="AA53" s="153">
        <f t="shared" si="130"/>
        <v>0</v>
      </c>
      <c r="AB53" s="153">
        <f t="shared" si="130"/>
        <v>0</v>
      </c>
      <c r="AC53" s="168">
        <f t="shared" si="130"/>
        <v>0</v>
      </c>
      <c r="AE53" s="167"/>
      <c r="AF53" s="152" t="str">
        <f t="shared" ref="AF53:AP53" si="131">+IFERROR(AF50/AE50-1,"")</f>
        <v/>
      </c>
      <c r="AG53" s="153" t="str">
        <f t="shared" si="131"/>
        <v/>
      </c>
      <c r="AH53" s="153" t="str">
        <f t="shared" si="131"/>
        <v/>
      </c>
      <c r="AI53" s="153" t="str">
        <f t="shared" si="131"/>
        <v/>
      </c>
      <c r="AJ53" s="153" t="str">
        <f t="shared" si="131"/>
        <v/>
      </c>
      <c r="AK53" s="153" t="str">
        <f t="shared" si="131"/>
        <v/>
      </c>
      <c r="AL53" s="153" t="str">
        <f t="shared" si="131"/>
        <v/>
      </c>
      <c r="AM53" s="153" t="str">
        <f t="shared" si="131"/>
        <v/>
      </c>
      <c r="AN53" s="153" t="str">
        <f t="shared" si="131"/>
        <v/>
      </c>
      <c r="AO53" s="153" t="str">
        <f t="shared" si="131"/>
        <v/>
      </c>
      <c r="AP53" s="168" t="str">
        <f t="shared" si="131"/>
        <v/>
      </c>
      <c r="AR53" s="167"/>
      <c r="AS53" s="152">
        <f t="shared" ref="AS53:BC53" si="132">+IFERROR(AS50/AR50-1,"")</f>
        <v>0</v>
      </c>
      <c r="AT53" s="153">
        <f t="shared" si="132"/>
        <v>0</v>
      </c>
      <c r="AU53" s="153">
        <f t="shared" si="132"/>
        <v>0</v>
      </c>
      <c r="AV53" s="153">
        <f t="shared" si="132"/>
        <v>0</v>
      </c>
      <c r="AW53" s="153">
        <f t="shared" si="132"/>
        <v>0</v>
      </c>
      <c r="AX53" s="153">
        <f t="shared" si="132"/>
        <v>0</v>
      </c>
      <c r="AY53" s="153">
        <f t="shared" si="132"/>
        <v>0</v>
      </c>
      <c r="AZ53" s="153">
        <f t="shared" si="132"/>
        <v>0</v>
      </c>
      <c r="BA53" s="153">
        <f t="shared" si="132"/>
        <v>0</v>
      </c>
      <c r="BB53" s="153">
        <f t="shared" si="132"/>
        <v>0</v>
      </c>
      <c r="BC53" s="168">
        <f t="shared" si="132"/>
        <v>0</v>
      </c>
    </row>
    <row r="54" spans="1:55" outlineLevel="1">
      <c r="A54" s="215" t="s">
        <v>13</v>
      </c>
      <c r="B54" s="216" t="s">
        <v>55</v>
      </c>
      <c r="C54" s="150">
        <v>2020</v>
      </c>
      <c r="D54" s="157">
        <v>2</v>
      </c>
      <c r="E54" s="123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125"/>
      <c r="R54" s="165">
        <f t="shared" ref="R54:AC55" si="133">IFERROR(E54/$D54,0)</f>
        <v>0</v>
      </c>
      <c r="S54" s="63">
        <f t="shared" si="133"/>
        <v>0</v>
      </c>
      <c r="T54" s="63">
        <f t="shared" si="133"/>
        <v>0</v>
      </c>
      <c r="U54" s="63">
        <f t="shared" si="133"/>
        <v>0</v>
      </c>
      <c r="V54" s="63">
        <f t="shared" si="133"/>
        <v>0</v>
      </c>
      <c r="W54" s="63">
        <f t="shared" si="133"/>
        <v>0</v>
      </c>
      <c r="X54" s="63">
        <f t="shared" si="133"/>
        <v>0</v>
      </c>
      <c r="Y54" s="63">
        <f t="shared" si="133"/>
        <v>0</v>
      </c>
      <c r="Z54" s="63">
        <f t="shared" si="133"/>
        <v>0</v>
      </c>
      <c r="AA54" s="63">
        <f t="shared" si="133"/>
        <v>0</v>
      </c>
      <c r="AB54" s="63">
        <f t="shared" si="133"/>
        <v>0</v>
      </c>
      <c r="AC54" s="166">
        <f t="shared" si="133"/>
        <v>0</v>
      </c>
      <c r="AE54" s="173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5"/>
      <c r="AR54" s="173">
        <v>2</v>
      </c>
      <c r="AS54" s="174">
        <f>+AR54-F54+AF54</f>
        <v>2</v>
      </c>
      <c r="AT54" s="174">
        <f t="shared" ref="AT54:BC55" si="134">+AS54-G54+AG54</f>
        <v>2</v>
      </c>
      <c r="AU54" s="174">
        <f t="shared" si="134"/>
        <v>2</v>
      </c>
      <c r="AV54" s="174">
        <f t="shared" si="134"/>
        <v>2</v>
      </c>
      <c r="AW54" s="174">
        <f t="shared" si="134"/>
        <v>2</v>
      </c>
      <c r="AX54" s="174">
        <f t="shared" si="134"/>
        <v>2</v>
      </c>
      <c r="AY54" s="174">
        <f t="shared" si="134"/>
        <v>2</v>
      </c>
      <c r="AZ54" s="174">
        <f t="shared" si="134"/>
        <v>2</v>
      </c>
      <c r="BA54" s="174">
        <f t="shared" si="134"/>
        <v>2</v>
      </c>
      <c r="BB54" s="174">
        <f t="shared" si="134"/>
        <v>2</v>
      </c>
      <c r="BC54" s="175">
        <f t="shared" si="134"/>
        <v>2</v>
      </c>
    </row>
    <row r="55" spans="1:55" outlineLevel="1">
      <c r="A55" s="158" t="s">
        <v>13</v>
      </c>
      <c r="B55" s="213" t="s">
        <v>55</v>
      </c>
      <c r="C55" s="150">
        <v>2019</v>
      </c>
      <c r="D55" s="191">
        <v>2</v>
      </c>
      <c r="E55" s="202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5"/>
      <c r="Q55" s="196"/>
      <c r="R55" s="197">
        <f>IFERROR(E55/$D55,0)</f>
        <v>0</v>
      </c>
      <c r="S55" s="198">
        <f t="shared" si="133"/>
        <v>0</v>
      </c>
      <c r="T55" s="198">
        <f t="shared" si="133"/>
        <v>0</v>
      </c>
      <c r="U55" s="198">
        <f t="shared" si="133"/>
        <v>0</v>
      </c>
      <c r="V55" s="198">
        <f t="shared" si="133"/>
        <v>0</v>
      </c>
      <c r="W55" s="198">
        <f t="shared" si="133"/>
        <v>0</v>
      </c>
      <c r="X55" s="198">
        <f t="shared" si="133"/>
        <v>0</v>
      </c>
      <c r="Y55" s="198">
        <f t="shared" si="133"/>
        <v>0</v>
      </c>
      <c r="Z55" s="198">
        <f t="shared" si="133"/>
        <v>0</v>
      </c>
      <c r="AA55" s="198">
        <f t="shared" si="133"/>
        <v>0</v>
      </c>
      <c r="AB55" s="198">
        <f>IFERROR(O55/$D55,0)</f>
        <v>0</v>
      </c>
      <c r="AC55" s="199">
        <f t="shared" si="133"/>
        <v>0</v>
      </c>
      <c r="AD55" s="196"/>
      <c r="AE55" s="200"/>
      <c r="AF55" s="201"/>
      <c r="AG55" s="201"/>
      <c r="AH55" s="201"/>
      <c r="AI55" s="201"/>
      <c r="AJ55" s="201"/>
      <c r="AK55" s="201"/>
      <c r="AL55" s="201">
        <v>1</v>
      </c>
      <c r="AM55" s="201"/>
      <c r="AN55" s="201"/>
      <c r="AO55" s="201"/>
      <c r="AP55" s="212"/>
      <c r="AQ55" s="196"/>
      <c r="AR55" s="200">
        <v>2</v>
      </c>
      <c r="AS55" s="201">
        <f>+AR55-F55+AF55</f>
        <v>2</v>
      </c>
      <c r="AT55" s="201">
        <f t="shared" si="134"/>
        <v>2</v>
      </c>
      <c r="AU55" s="201">
        <f t="shared" si="134"/>
        <v>2</v>
      </c>
      <c r="AV55" s="201">
        <f t="shared" si="134"/>
        <v>2</v>
      </c>
      <c r="AW55" s="201">
        <f t="shared" si="134"/>
        <v>2</v>
      </c>
      <c r="AX55" s="201">
        <f t="shared" si="134"/>
        <v>2</v>
      </c>
      <c r="AY55" s="201">
        <v>2</v>
      </c>
      <c r="AZ55" s="201">
        <v>2</v>
      </c>
      <c r="BA55" s="201">
        <v>2</v>
      </c>
      <c r="BB55" s="201">
        <v>2</v>
      </c>
      <c r="BC55" s="212">
        <v>2</v>
      </c>
    </row>
    <row r="56" spans="1:55" outlineLevel="1">
      <c r="A56" s="158" t="s">
        <v>13</v>
      </c>
      <c r="B56" s="213" t="s">
        <v>55</v>
      </c>
      <c r="C56" s="151" t="s">
        <v>41</v>
      </c>
      <c r="D56" s="157"/>
      <c r="E56" s="167">
        <f>IFERROR(E54/E55-1,0)</f>
        <v>0</v>
      </c>
      <c r="F56" s="152">
        <f t="shared" ref="F56:P56" si="135">IFERROR(F54/F55-1,0)</f>
        <v>0</v>
      </c>
      <c r="G56" s="153">
        <f t="shared" si="135"/>
        <v>0</v>
      </c>
      <c r="H56" s="153">
        <f t="shared" si="135"/>
        <v>0</v>
      </c>
      <c r="I56" s="153">
        <f t="shared" si="135"/>
        <v>0</v>
      </c>
      <c r="J56" s="153">
        <f t="shared" si="135"/>
        <v>0</v>
      </c>
      <c r="K56" s="153">
        <f t="shared" si="135"/>
        <v>0</v>
      </c>
      <c r="L56" s="153">
        <f t="shared" si="135"/>
        <v>0</v>
      </c>
      <c r="M56" s="153">
        <f t="shared" si="135"/>
        <v>0</v>
      </c>
      <c r="N56" s="153">
        <f t="shared" si="135"/>
        <v>0</v>
      </c>
      <c r="O56" s="153">
        <f t="shared" si="135"/>
        <v>0</v>
      </c>
      <c r="P56" s="168">
        <f t="shared" si="135"/>
        <v>0</v>
      </c>
      <c r="R56" s="167">
        <f>+R54-R55</f>
        <v>0</v>
      </c>
      <c r="S56" s="152">
        <f t="shared" ref="S56" si="136">+S54-S55</f>
        <v>0</v>
      </c>
      <c r="T56" s="153">
        <f>+T54-T55</f>
        <v>0</v>
      </c>
      <c r="U56" s="153">
        <f t="shared" ref="U56:AC56" si="137">+U54-U55</f>
        <v>0</v>
      </c>
      <c r="V56" s="153">
        <f t="shared" si="137"/>
        <v>0</v>
      </c>
      <c r="W56" s="153">
        <f t="shared" si="137"/>
        <v>0</v>
      </c>
      <c r="X56" s="153">
        <f t="shared" si="137"/>
        <v>0</v>
      </c>
      <c r="Y56" s="153">
        <f t="shared" si="137"/>
        <v>0</v>
      </c>
      <c r="Z56" s="153">
        <f t="shared" si="137"/>
        <v>0</v>
      </c>
      <c r="AA56" s="153">
        <f t="shared" si="137"/>
        <v>0</v>
      </c>
      <c r="AB56" s="153">
        <f t="shared" si="137"/>
        <v>0</v>
      </c>
      <c r="AC56" s="168">
        <f t="shared" si="137"/>
        <v>0</v>
      </c>
      <c r="AE56" s="167">
        <f>IFERROR(AE54/AE55-1,0)</f>
        <v>0</v>
      </c>
      <c r="AF56" s="152">
        <f>IFERROR(AF54/AF55-1,0)</f>
        <v>0</v>
      </c>
      <c r="AG56" s="153">
        <f>IFERROR(AG54/AG55-1,0)</f>
        <v>0</v>
      </c>
      <c r="AH56" s="153">
        <f t="shared" ref="AH56:AP56" si="138">IFERROR(AH54/AH55-1,0)</f>
        <v>0</v>
      </c>
      <c r="AI56" s="153">
        <f t="shared" si="138"/>
        <v>0</v>
      </c>
      <c r="AJ56" s="153">
        <f t="shared" si="138"/>
        <v>0</v>
      </c>
      <c r="AK56" s="153">
        <f t="shared" si="138"/>
        <v>0</v>
      </c>
      <c r="AL56" s="153">
        <f t="shared" si="138"/>
        <v>-1</v>
      </c>
      <c r="AM56" s="153">
        <f t="shared" si="138"/>
        <v>0</v>
      </c>
      <c r="AN56" s="153">
        <f t="shared" si="138"/>
        <v>0</v>
      </c>
      <c r="AO56" s="153">
        <f t="shared" si="138"/>
        <v>0</v>
      </c>
      <c r="AP56" s="168">
        <f t="shared" si="138"/>
        <v>0</v>
      </c>
      <c r="AR56" s="167">
        <f>IFERROR(AR54/AR55-1,0)</f>
        <v>0</v>
      </c>
      <c r="AS56" s="152">
        <f>IFERROR(AS54/AS55-1,0)</f>
        <v>0</v>
      </c>
      <c r="AT56" s="153">
        <f>IFERROR(AT54/AT55-1,0)</f>
        <v>0</v>
      </c>
      <c r="AU56" s="153">
        <f t="shared" ref="AU56:BC56" si="139">IFERROR(AU54/AU55-1,0)</f>
        <v>0</v>
      </c>
      <c r="AV56" s="153">
        <f t="shared" si="139"/>
        <v>0</v>
      </c>
      <c r="AW56" s="153">
        <f t="shared" si="139"/>
        <v>0</v>
      </c>
      <c r="AX56" s="153">
        <f t="shared" si="139"/>
        <v>0</v>
      </c>
      <c r="AY56" s="153">
        <f t="shared" si="139"/>
        <v>0</v>
      </c>
      <c r="AZ56" s="153">
        <f t="shared" si="139"/>
        <v>0</v>
      </c>
      <c r="BA56" s="153">
        <f t="shared" si="139"/>
        <v>0</v>
      </c>
      <c r="BB56" s="153">
        <f t="shared" si="139"/>
        <v>0</v>
      </c>
      <c r="BC56" s="168">
        <f t="shared" si="139"/>
        <v>0</v>
      </c>
    </row>
    <row r="57" spans="1:55" outlineLevel="1">
      <c r="A57" s="158" t="s">
        <v>13</v>
      </c>
      <c r="B57" s="213" t="s">
        <v>55</v>
      </c>
      <c r="C57" s="151" t="s">
        <v>42</v>
      </c>
      <c r="D57" s="157"/>
      <c r="E57" s="167"/>
      <c r="F57" s="152" t="str">
        <f t="shared" ref="F57:P57" si="140">+IFERROR(F54/E54-1,"")</f>
        <v/>
      </c>
      <c r="G57" s="153" t="str">
        <f t="shared" si="140"/>
        <v/>
      </c>
      <c r="H57" s="153" t="str">
        <f t="shared" si="140"/>
        <v/>
      </c>
      <c r="I57" s="153" t="str">
        <f t="shared" si="140"/>
        <v/>
      </c>
      <c r="J57" s="153" t="str">
        <f t="shared" si="140"/>
        <v/>
      </c>
      <c r="K57" s="153" t="str">
        <f t="shared" si="140"/>
        <v/>
      </c>
      <c r="L57" s="153" t="str">
        <f t="shared" si="140"/>
        <v/>
      </c>
      <c r="M57" s="153" t="str">
        <f t="shared" si="140"/>
        <v/>
      </c>
      <c r="N57" s="153" t="str">
        <f t="shared" si="140"/>
        <v/>
      </c>
      <c r="O57" s="153" t="str">
        <f t="shared" si="140"/>
        <v/>
      </c>
      <c r="P57" s="168" t="str">
        <f t="shared" si="140"/>
        <v/>
      </c>
      <c r="R57" s="167"/>
      <c r="S57" s="152">
        <f>+S54-R54</f>
        <v>0</v>
      </c>
      <c r="T57" s="153">
        <f>+T54-S54</f>
        <v>0</v>
      </c>
      <c r="U57" s="153">
        <f t="shared" ref="U57:AC57" si="141">+U54-T54</f>
        <v>0</v>
      </c>
      <c r="V57" s="153">
        <f t="shared" si="141"/>
        <v>0</v>
      </c>
      <c r="W57" s="153">
        <f t="shared" si="141"/>
        <v>0</v>
      </c>
      <c r="X57" s="153">
        <f t="shared" si="141"/>
        <v>0</v>
      </c>
      <c r="Y57" s="153">
        <f t="shared" si="141"/>
        <v>0</v>
      </c>
      <c r="Z57" s="153">
        <f t="shared" si="141"/>
        <v>0</v>
      </c>
      <c r="AA57" s="153">
        <f t="shared" si="141"/>
        <v>0</v>
      </c>
      <c r="AB57" s="153">
        <f t="shared" si="141"/>
        <v>0</v>
      </c>
      <c r="AC57" s="168">
        <f t="shared" si="141"/>
        <v>0</v>
      </c>
      <c r="AE57" s="167"/>
      <c r="AF57" s="152" t="str">
        <f t="shared" ref="AF57:AP57" si="142">+IFERROR(AF54/AE54-1,"")</f>
        <v/>
      </c>
      <c r="AG57" s="153" t="str">
        <f t="shared" si="142"/>
        <v/>
      </c>
      <c r="AH57" s="153" t="str">
        <f t="shared" si="142"/>
        <v/>
      </c>
      <c r="AI57" s="153" t="str">
        <f t="shared" si="142"/>
        <v/>
      </c>
      <c r="AJ57" s="153" t="str">
        <f t="shared" si="142"/>
        <v/>
      </c>
      <c r="AK57" s="153" t="str">
        <f t="shared" si="142"/>
        <v/>
      </c>
      <c r="AL57" s="153" t="str">
        <f t="shared" si="142"/>
        <v/>
      </c>
      <c r="AM57" s="153" t="str">
        <f t="shared" si="142"/>
        <v/>
      </c>
      <c r="AN57" s="153" t="str">
        <f t="shared" si="142"/>
        <v/>
      </c>
      <c r="AO57" s="153" t="str">
        <f t="shared" si="142"/>
        <v/>
      </c>
      <c r="AP57" s="168" t="str">
        <f t="shared" si="142"/>
        <v/>
      </c>
      <c r="AR57" s="167"/>
      <c r="AS57" s="152">
        <f t="shared" ref="AS57:BC57" si="143">+IFERROR(AS54/AR54-1,"")</f>
        <v>0</v>
      </c>
      <c r="AT57" s="153">
        <f t="shared" si="143"/>
        <v>0</v>
      </c>
      <c r="AU57" s="153">
        <f t="shared" si="143"/>
        <v>0</v>
      </c>
      <c r="AV57" s="153">
        <f t="shared" si="143"/>
        <v>0</v>
      </c>
      <c r="AW57" s="153">
        <f t="shared" si="143"/>
        <v>0</v>
      </c>
      <c r="AX57" s="153">
        <f t="shared" si="143"/>
        <v>0</v>
      </c>
      <c r="AY57" s="153">
        <f t="shared" si="143"/>
        <v>0</v>
      </c>
      <c r="AZ57" s="153">
        <f t="shared" si="143"/>
        <v>0</v>
      </c>
      <c r="BA57" s="153">
        <f t="shared" si="143"/>
        <v>0</v>
      </c>
      <c r="BB57" s="153">
        <f t="shared" si="143"/>
        <v>0</v>
      </c>
      <c r="BC57" s="168">
        <f t="shared" si="143"/>
        <v>0</v>
      </c>
    </row>
    <row r="58" spans="1:55">
      <c r="I58" s="61"/>
      <c r="J58" s="61"/>
      <c r="R58" s="140"/>
      <c r="S58" s="140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H58" s="61"/>
      <c r="AI58" s="61"/>
      <c r="AJ58" s="61"/>
      <c r="AU58" s="61"/>
      <c r="AV58" s="61"/>
    </row>
  </sheetData>
  <autoFilter ref="A5:AT57" xr:uid="{B145C04B-4A04-4941-8C12-B4458048CB98}"/>
  <mergeCells count="1">
    <mergeCell ref="R3:AC3"/>
  </mergeCells>
  <conditionalFormatting sqref="E8:P9">
    <cfRule type="cellIs" dxfId="292" priority="2" operator="greaterThan">
      <formula>0</formula>
    </cfRule>
  </conditionalFormatting>
  <conditionalFormatting sqref="E12:P13">
    <cfRule type="cellIs" dxfId="291" priority="27" operator="greaterThan">
      <formula>0</formula>
    </cfRule>
  </conditionalFormatting>
  <conditionalFormatting sqref="E16:P17">
    <cfRule type="cellIs" dxfId="290" priority="26" operator="greaterThan">
      <formula>0</formula>
    </cfRule>
  </conditionalFormatting>
  <conditionalFormatting sqref="E20:P21">
    <cfRule type="cellIs" dxfId="289" priority="25" operator="greaterThan">
      <formula>0</formula>
    </cfRule>
  </conditionalFormatting>
  <conditionalFormatting sqref="E24:P25">
    <cfRule type="cellIs" dxfId="288" priority="24" operator="greaterThan">
      <formula>0</formula>
    </cfRule>
  </conditionalFormatting>
  <conditionalFormatting sqref="E28:P29">
    <cfRule type="cellIs" dxfId="287" priority="23" operator="greaterThan">
      <formula>0</formula>
    </cfRule>
  </conditionalFormatting>
  <conditionalFormatting sqref="E32:P33">
    <cfRule type="cellIs" dxfId="286" priority="22" operator="greaterThan">
      <formula>0</formula>
    </cfRule>
  </conditionalFormatting>
  <conditionalFormatting sqref="E36:P37">
    <cfRule type="cellIs" dxfId="285" priority="21" operator="greaterThan">
      <formula>0</formula>
    </cfRule>
  </conditionalFormatting>
  <conditionalFormatting sqref="E40:P41">
    <cfRule type="cellIs" dxfId="284" priority="20" operator="greaterThan">
      <formula>0</formula>
    </cfRule>
  </conditionalFormatting>
  <conditionalFormatting sqref="E44:P45">
    <cfRule type="cellIs" dxfId="283" priority="19" operator="greaterThan">
      <formula>0</formula>
    </cfRule>
  </conditionalFormatting>
  <conditionalFormatting sqref="E48:P49">
    <cfRule type="cellIs" dxfId="282" priority="18" operator="greaterThan">
      <formula>0</formula>
    </cfRule>
  </conditionalFormatting>
  <conditionalFormatting sqref="E52:P53">
    <cfRule type="cellIs" dxfId="281" priority="17" operator="greaterThan">
      <formula>0</formula>
    </cfRule>
  </conditionalFormatting>
  <conditionalFormatting sqref="E56:P57">
    <cfRule type="cellIs" dxfId="280" priority="16" operator="greaterThan">
      <formula>0</formula>
    </cfRule>
  </conditionalFormatting>
  <conditionalFormatting sqref="R8:AC9">
    <cfRule type="cellIs" dxfId="279" priority="3" operator="greaterThan">
      <formula>0</formula>
    </cfRule>
  </conditionalFormatting>
  <conditionalFormatting sqref="R12:AC13">
    <cfRule type="cellIs" dxfId="278" priority="39" operator="greaterThan">
      <formula>0</formula>
    </cfRule>
  </conditionalFormatting>
  <conditionalFormatting sqref="R16:AC17">
    <cfRule type="cellIs" dxfId="277" priority="38" operator="greaterThan">
      <formula>0</formula>
    </cfRule>
  </conditionalFormatting>
  <conditionalFormatting sqref="R20:AC21">
    <cfRule type="cellIs" dxfId="276" priority="37" operator="greaterThan">
      <formula>0</formula>
    </cfRule>
  </conditionalFormatting>
  <conditionalFormatting sqref="R24:AC25">
    <cfRule type="cellIs" dxfId="275" priority="36" operator="greaterThan">
      <formula>0</formula>
    </cfRule>
  </conditionalFormatting>
  <conditionalFormatting sqref="R28:AC29">
    <cfRule type="cellIs" dxfId="274" priority="35" operator="greaterThan">
      <formula>0</formula>
    </cfRule>
  </conditionalFormatting>
  <conditionalFormatting sqref="R32:AC33">
    <cfRule type="cellIs" dxfId="273" priority="34" operator="greaterThan">
      <formula>0</formula>
    </cfRule>
  </conditionalFormatting>
  <conditionalFormatting sqref="R36:AC37">
    <cfRule type="cellIs" dxfId="272" priority="33" operator="greaterThan">
      <formula>0</formula>
    </cfRule>
  </conditionalFormatting>
  <conditionalFormatting sqref="R40:AC41">
    <cfRule type="cellIs" dxfId="271" priority="32" operator="greaterThan">
      <formula>0</formula>
    </cfRule>
  </conditionalFormatting>
  <conditionalFormatting sqref="R44:AC45">
    <cfRule type="cellIs" dxfId="270" priority="31" operator="greaterThan">
      <formula>0</formula>
    </cfRule>
  </conditionalFormatting>
  <conditionalFormatting sqref="R48:AC49">
    <cfRule type="cellIs" dxfId="269" priority="30" operator="greaterThan">
      <formula>0</formula>
    </cfRule>
  </conditionalFormatting>
  <conditionalFormatting sqref="R52:AC53">
    <cfRule type="cellIs" dxfId="268" priority="29" operator="greaterThan">
      <formula>0</formula>
    </cfRule>
  </conditionalFormatting>
  <conditionalFormatting sqref="R56:AC57">
    <cfRule type="cellIs" dxfId="267" priority="28" operator="greaterThan">
      <formula>0</formula>
    </cfRule>
  </conditionalFormatting>
  <conditionalFormatting sqref="AE8:AP9">
    <cfRule type="cellIs" dxfId="266" priority="1" operator="greaterThan">
      <formula>0</formula>
    </cfRule>
  </conditionalFormatting>
  <conditionalFormatting sqref="AE12:AP13">
    <cfRule type="cellIs" dxfId="265" priority="15" operator="greaterThan">
      <formula>0</formula>
    </cfRule>
  </conditionalFormatting>
  <conditionalFormatting sqref="AE16:AP17">
    <cfRule type="cellIs" dxfId="264" priority="14" operator="greaterThan">
      <formula>0</formula>
    </cfRule>
  </conditionalFormatting>
  <conditionalFormatting sqref="AE20:AP21">
    <cfRule type="cellIs" dxfId="263" priority="13" operator="greaterThan">
      <formula>0</formula>
    </cfRule>
  </conditionalFormatting>
  <conditionalFormatting sqref="AE24:AP25">
    <cfRule type="cellIs" dxfId="262" priority="12" operator="greaterThan">
      <formula>0</formula>
    </cfRule>
  </conditionalFormatting>
  <conditionalFormatting sqref="AE28:AP29">
    <cfRule type="cellIs" dxfId="261" priority="11" operator="greaterThan">
      <formula>0</formula>
    </cfRule>
  </conditionalFormatting>
  <conditionalFormatting sqref="AE32:AP33">
    <cfRule type="cellIs" dxfId="260" priority="10" operator="greaterThan">
      <formula>0</formula>
    </cfRule>
  </conditionalFormatting>
  <conditionalFormatting sqref="AE36:AP37">
    <cfRule type="cellIs" dxfId="259" priority="9" operator="greaterThan">
      <formula>0</formula>
    </cfRule>
  </conditionalFormatting>
  <conditionalFormatting sqref="AE40:AP41">
    <cfRule type="cellIs" dxfId="258" priority="8" operator="greaterThan">
      <formula>0</formula>
    </cfRule>
  </conditionalFormatting>
  <conditionalFormatting sqref="AE44:AP45">
    <cfRule type="cellIs" dxfId="257" priority="7" operator="greaterThan">
      <formula>0</formula>
    </cfRule>
  </conditionalFormatting>
  <conditionalFormatting sqref="AE48:AP49">
    <cfRule type="cellIs" dxfId="256" priority="6" operator="greaterThan">
      <formula>0</formula>
    </cfRule>
  </conditionalFormatting>
  <conditionalFormatting sqref="AE52:AP53">
    <cfRule type="cellIs" dxfId="255" priority="5" operator="greaterThan">
      <formula>0</formula>
    </cfRule>
  </conditionalFormatting>
  <conditionalFormatting sqref="AE56:AP57">
    <cfRule type="cellIs" dxfId="254" priority="4" operator="greaterThan">
      <formula>0</formula>
    </cfRule>
  </conditionalFormatting>
  <pageMargins left="0.1" right="0.1" top="0" bottom="0" header="0" footer="0.3"/>
  <pageSetup paperSize="9" scale="86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2585-0094-45B1-B380-55FA418D8814}">
  <sheetPr>
    <pageSetUpPr fitToPage="1"/>
  </sheetPr>
  <dimension ref="A1:BD66"/>
  <sheetViews>
    <sheetView showGridLines="0" zoomScale="115" zoomScaleNormal="115" workbookViewId="0">
      <pane xSplit="4" ySplit="4" topLeftCell="E53" activePane="bottomRight" state="frozen"/>
      <selection pane="bottomRight" activeCell="E14" sqref="E14"/>
      <selection pane="bottomLeft" activeCell="E14" sqref="E14"/>
      <selection pane="topRight" activeCell="E14" sqref="E14"/>
    </sheetView>
  </sheetViews>
  <sheetFormatPr defaultRowHeight="14.25" outlineLevelRow="1" outlineLevelCol="1"/>
  <cols>
    <col min="1" max="1" width="8.28515625" customWidth="1"/>
    <col min="2" max="2" width="10" customWidth="1"/>
    <col min="3" max="3" width="10.5703125" customWidth="1" outlineLevel="1"/>
    <col min="4" max="4" width="10.85546875" customWidth="1"/>
    <col min="5" max="7" width="5.85546875" customWidth="1"/>
    <col min="8" max="15" width="5.85546875" hidden="1" customWidth="1" outlineLevel="1"/>
    <col min="16" max="16" width="5.85546875" hidden="1" customWidth="1" outlineLevel="1" collapsed="1"/>
    <col min="17" max="17" width="1.7109375" customWidth="1" collapsed="1"/>
    <col min="18" max="18" width="5.85546875" customWidth="1"/>
    <col min="19" max="19" width="6" customWidth="1"/>
    <col min="20" max="20" width="5.85546875" customWidth="1"/>
    <col min="21" max="28" width="5.85546875" hidden="1" customWidth="1" outlineLevel="1"/>
    <col min="29" max="29" width="5.85546875" hidden="1" customWidth="1" outlineLevel="1" collapsed="1"/>
    <col min="30" max="30" width="2.42578125" customWidth="1" collapsed="1"/>
    <col min="31" max="33" width="5.85546875" customWidth="1"/>
    <col min="34" max="39" width="5.85546875" hidden="1" customWidth="1" outlineLevel="1"/>
    <col min="40" max="40" width="5.85546875" hidden="1" customWidth="1" outlineLevel="1" collapsed="1"/>
    <col min="41" max="41" width="5.85546875" hidden="1" customWidth="1" outlineLevel="1"/>
    <col min="42" max="42" width="5.85546875" hidden="1" customWidth="1" outlineLevel="1" collapsed="1"/>
    <col min="43" max="43" width="1.85546875" customWidth="1" collapsed="1"/>
    <col min="44" max="46" width="5.85546875" customWidth="1"/>
    <col min="47" max="54" width="5.85546875" hidden="1" customWidth="1" outlineLevel="1"/>
    <col min="55" max="55" width="5.85546875" hidden="1" customWidth="1" outlineLevel="1" collapsed="1"/>
    <col min="56" max="56" width="9.140625" customWidth="1" collapsed="1"/>
    <col min="57" max="67" width="9.140625" customWidth="1"/>
  </cols>
  <sheetData>
    <row r="1" spans="1:55" ht="16.5" customHeight="1">
      <c r="A1" s="68" t="s">
        <v>56</v>
      </c>
      <c r="D1" s="17"/>
    </row>
    <row r="2" spans="1:55" ht="15.75" customHeight="1" thickBot="1">
      <c r="A2" s="147" t="s">
        <v>19</v>
      </c>
      <c r="B2" s="148">
        <v>43891</v>
      </c>
      <c r="I2" s="61"/>
      <c r="J2" s="61"/>
      <c r="K2" s="66"/>
      <c r="L2" s="66"/>
      <c r="M2" s="65"/>
      <c r="N2" s="65"/>
      <c r="AH2" s="61"/>
      <c r="AI2" s="61"/>
      <c r="AJ2" s="61"/>
      <c r="AK2" s="66"/>
      <c r="AL2" s="66"/>
      <c r="AM2" s="65"/>
      <c r="AN2" s="65"/>
      <c r="AU2" s="61"/>
      <c r="AV2" s="61"/>
      <c r="AW2" s="66"/>
      <c r="AX2" s="66"/>
      <c r="AY2" s="65"/>
      <c r="AZ2" s="65"/>
    </row>
    <row r="3" spans="1:55" s="61" customFormat="1" ht="16.5" customHeight="1" thickBot="1">
      <c r="E3" s="156" t="s">
        <v>20</v>
      </c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5"/>
      <c r="R3" s="364" t="s">
        <v>21</v>
      </c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6"/>
      <c r="AE3" s="176" t="s">
        <v>22</v>
      </c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8"/>
      <c r="AQ3"/>
      <c r="AR3" s="179" t="s">
        <v>23</v>
      </c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1"/>
    </row>
    <row r="4" spans="1:55" s="185" customFormat="1" ht="15.75" customHeight="1">
      <c r="A4" s="162" t="s">
        <v>24</v>
      </c>
      <c r="B4" s="163" t="s">
        <v>3</v>
      </c>
      <c r="C4" s="161" t="s">
        <v>25</v>
      </c>
      <c r="D4" s="164" t="s">
        <v>26</v>
      </c>
      <c r="E4" s="182" t="s">
        <v>27</v>
      </c>
      <c r="F4" s="183" t="s">
        <v>28</v>
      </c>
      <c r="G4" s="183" t="s">
        <v>29</v>
      </c>
      <c r="H4" s="183" t="s">
        <v>30</v>
      </c>
      <c r="I4" s="183" t="s">
        <v>31</v>
      </c>
      <c r="J4" s="183" t="s">
        <v>32</v>
      </c>
      <c r="K4" s="183" t="s">
        <v>33</v>
      </c>
      <c r="L4" s="183" t="s">
        <v>34</v>
      </c>
      <c r="M4" s="183" t="s">
        <v>35</v>
      </c>
      <c r="N4" s="183" t="s">
        <v>36</v>
      </c>
      <c r="O4" s="183" t="s">
        <v>37</v>
      </c>
      <c r="P4" s="184" t="s">
        <v>38</v>
      </c>
      <c r="R4" s="186" t="s">
        <v>27</v>
      </c>
      <c r="S4" s="183" t="s">
        <v>28</v>
      </c>
      <c r="T4" s="183" t="s">
        <v>29</v>
      </c>
      <c r="U4" s="183" t="s">
        <v>30</v>
      </c>
      <c r="V4" s="183" t="s">
        <v>31</v>
      </c>
      <c r="W4" s="183" t="s">
        <v>32</v>
      </c>
      <c r="X4" s="183" t="s">
        <v>33</v>
      </c>
      <c r="Y4" s="183" t="s">
        <v>34</v>
      </c>
      <c r="Z4" s="183" t="s">
        <v>35</v>
      </c>
      <c r="AA4" s="183" t="s">
        <v>36</v>
      </c>
      <c r="AB4" s="183" t="s">
        <v>37</v>
      </c>
      <c r="AC4" s="184" t="s">
        <v>38</v>
      </c>
      <c r="AE4" s="187" t="s">
        <v>27</v>
      </c>
      <c r="AF4" s="188" t="s">
        <v>28</v>
      </c>
      <c r="AG4" s="188" t="s">
        <v>29</v>
      </c>
      <c r="AH4" s="188" t="s">
        <v>30</v>
      </c>
      <c r="AI4" s="188" t="s">
        <v>31</v>
      </c>
      <c r="AJ4" s="188" t="s">
        <v>32</v>
      </c>
      <c r="AK4" s="188" t="s">
        <v>33</v>
      </c>
      <c r="AL4" s="188" t="s">
        <v>34</v>
      </c>
      <c r="AM4" s="188" t="s">
        <v>35</v>
      </c>
      <c r="AN4" s="188" t="s">
        <v>36</v>
      </c>
      <c r="AO4" s="188" t="s">
        <v>37</v>
      </c>
      <c r="AP4" s="189" t="s">
        <v>38</v>
      </c>
      <c r="AQ4" s="190"/>
      <c r="AR4" s="187" t="s">
        <v>27</v>
      </c>
      <c r="AS4" s="188" t="s">
        <v>28</v>
      </c>
      <c r="AT4" s="188" t="s">
        <v>29</v>
      </c>
      <c r="AU4" s="188" t="s">
        <v>30</v>
      </c>
      <c r="AV4" s="188" t="s">
        <v>31</v>
      </c>
      <c r="AW4" s="188" t="s">
        <v>32</v>
      </c>
      <c r="AX4" s="188" t="s">
        <v>33</v>
      </c>
      <c r="AY4" s="188" t="s">
        <v>34</v>
      </c>
      <c r="AZ4" s="188" t="s">
        <v>35</v>
      </c>
      <c r="BA4" s="188" t="s">
        <v>36</v>
      </c>
      <c r="BB4" s="188" t="s">
        <v>37</v>
      </c>
      <c r="BC4" s="189" t="s">
        <v>38</v>
      </c>
    </row>
    <row r="5" spans="1:55" s="185" customFormat="1" ht="10.5" customHeight="1">
      <c r="A5" s="223"/>
      <c r="B5" s="224"/>
      <c r="C5" s="225"/>
      <c r="D5" s="226"/>
      <c r="E5" s="227"/>
      <c r="F5" s="228"/>
      <c r="G5" s="229"/>
      <c r="H5" s="229"/>
      <c r="I5" s="229"/>
      <c r="J5" s="229"/>
      <c r="K5" s="229"/>
      <c r="L5" s="229"/>
      <c r="M5" s="229"/>
      <c r="N5" s="229"/>
      <c r="O5" s="229"/>
      <c r="P5" s="230"/>
      <c r="R5" s="231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E5" s="232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190"/>
      <c r="AR5" s="232"/>
      <c r="AS5" s="233"/>
      <c r="AT5" s="233"/>
      <c r="AU5" s="233"/>
      <c r="AV5" s="233"/>
      <c r="AW5" s="233"/>
      <c r="AX5" s="233"/>
      <c r="AY5" s="233"/>
      <c r="AZ5" s="233"/>
      <c r="BA5" s="233"/>
      <c r="BB5" s="233"/>
      <c r="BC5" s="233"/>
    </row>
    <row r="6" spans="1:55" ht="14.25" customHeight="1" outlineLevel="1">
      <c r="A6" s="215" t="s">
        <v>39</v>
      </c>
      <c r="B6" s="216" t="s">
        <v>40</v>
      </c>
      <c r="C6" s="150">
        <v>2020</v>
      </c>
      <c r="D6" s="157">
        <f>SUM(D10,D14,D18,D22,D26,D30,D34,D38,D42,D46,D50,D54,D58,D62)</f>
        <v>348</v>
      </c>
      <c r="E6" s="122">
        <f t="shared" ref="E6:P7" si="0">SUM(E10,E14,E18,E22,E26,E30,E34,E38,E42,E46,E50,E54,E58,E62)</f>
        <v>6</v>
      </c>
      <c r="F6" s="126">
        <f>SUM(F10,F14,F18,F22,F26,F30,F34,F38,F42,F46,F50,F54,F58,F62)</f>
        <v>24</v>
      </c>
      <c r="G6" s="62">
        <f t="shared" si="0"/>
        <v>0</v>
      </c>
      <c r="H6" s="62">
        <f t="shared" si="0"/>
        <v>0</v>
      </c>
      <c r="I6" s="62">
        <f t="shared" si="0"/>
        <v>0</v>
      </c>
      <c r="J6" s="62">
        <f t="shared" si="0"/>
        <v>0</v>
      </c>
      <c r="K6" s="62">
        <f t="shared" si="0"/>
        <v>0</v>
      </c>
      <c r="L6" s="62">
        <f t="shared" si="0"/>
        <v>0</v>
      </c>
      <c r="M6" s="62">
        <f t="shared" si="0"/>
        <v>0</v>
      </c>
      <c r="N6" s="62">
        <f t="shared" si="0"/>
        <v>0</v>
      </c>
      <c r="O6" s="62">
        <f t="shared" si="0"/>
        <v>0</v>
      </c>
      <c r="P6" s="124">
        <f t="shared" si="0"/>
        <v>0</v>
      </c>
      <c r="R6" s="165">
        <f>IFERROR(E6/$D6,0)</f>
        <v>1.7241379310344827E-2</v>
      </c>
      <c r="S6" s="63">
        <f t="shared" ref="S6:AC7" si="1">IFERROR(F6/$D6,0)</f>
        <v>6.8965517241379309E-2</v>
      </c>
      <c r="T6" s="63">
        <f t="shared" si="1"/>
        <v>0</v>
      </c>
      <c r="U6" s="63">
        <f t="shared" si="1"/>
        <v>0</v>
      </c>
      <c r="V6" s="63">
        <f t="shared" si="1"/>
        <v>0</v>
      </c>
      <c r="W6" s="63">
        <f t="shared" si="1"/>
        <v>0</v>
      </c>
      <c r="X6" s="63">
        <f t="shared" si="1"/>
        <v>0</v>
      </c>
      <c r="Y6" s="63">
        <f t="shared" si="1"/>
        <v>0</v>
      </c>
      <c r="Z6" s="63">
        <f t="shared" si="1"/>
        <v>0</v>
      </c>
      <c r="AA6" s="63">
        <f t="shared" si="1"/>
        <v>0</v>
      </c>
      <c r="AB6" s="63">
        <f t="shared" si="1"/>
        <v>0</v>
      </c>
      <c r="AC6" s="166">
        <f t="shared" si="1"/>
        <v>0</v>
      </c>
      <c r="AE6" s="173">
        <f>SUM(AE10,AE14,AE18,AE22,AE26,AE30,AE34,AE38,AE42,AE46,AE50,AE54,AE58,AE62)</f>
        <v>8</v>
      </c>
      <c r="AF6" s="174">
        <f>SUM(AF10,AF14,AF18,AF22,AF26,AF30,AF34,AF38,AF42,AF46,AF50,AF54,AF58,AF62)</f>
        <v>23</v>
      </c>
      <c r="AG6" s="174">
        <f t="shared" ref="AG6:AO7" si="2">SUM(AG10,AG14,AG18,AG22,AG26,AG30,AG34,AG38,AG42,AG46,AG50,AG54,AG58,AG62)</f>
        <v>0</v>
      </c>
      <c r="AH6" s="174">
        <f t="shared" si="2"/>
        <v>0</v>
      </c>
      <c r="AI6" s="174">
        <f t="shared" si="2"/>
        <v>0</v>
      </c>
      <c r="AJ6" s="174">
        <f t="shared" si="2"/>
        <v>0</v>
      </c>
      <c r="AK6" s="174">
        <f t="shared" si="2"/>
        <v>0</v>
      </c>
      <c r="AL6" s="174">
        <f t="shared" si="2"/>
        <v>0</v>
      </c>
      <c r="AM6" s="174">
        <f t="shared" si="2"/>
        <v>0</v>
      </c>
      <c r="AN6" s="174">
        <f>SUM(AN10,AN14,AN18,AN22,AN26,AN30,AN34,AN38,AN42,AN46,AN50,AN54,AN58,AN62)</f>
        <v>0</v>
      </c>
      <c r="AO6" s="174">
        <f t="shared" si="2"/>
        <v>0</v>
      </c>
      <c r="AP6" s="175">
        <f>SUM(AP10,AP14,AP18,AP22,AP26,AP30,AP34,AP38,AP42,AP46,AP50,AP54,AP58,AP62)</f>
        <v>0</v>
      </c>
      <c r="AR6" s="173">
        <f>SUM(AR10,AR14,AR18,AR22,AR26,AR30,AR34,AR38,AR42,AR46,AR50,AR54,AR58,AR62)</f>
        <v>343</v>
      </c>
      <c r="AS6" s="174">
        <f>SUM(AS10,AS14,AS18,AS22,AS26,AS30,AS34,AS38,AS42,AS46,AS50,AS54,AS58,AS62)</f>
        <v>342</v>
      </c>
      <c r="AT6" s="174">
        <f t="shared" ref="AT6:BC7" si="3">SUM(AT10,AT14,AT18,AT22,AT26,AT30,AT34,AT38,AT42,AT46,AT50,AT54,AT58,AT62)</f>
        <v>342</v>
      </c>
      <c r="AU6" s="174">
        <f t="shared" si="3"/>
        <v>342</v>
      </c>
      <c r="AV6" s="174">
        <f t="shared" si="3"/>
        <v>342</v>
      </c>
      <c r="AW6" s="174">
        <f t="shared" si="3"/>
        <v>342</v>
      </c>
      <c r="AX6" s="174">
        <f t="shared" si="3"/>
        <v>342</v>
      </c>
      <c r="AY6" s="174">
        <f t="shared" si="3"/>
        <v>342</v>
      </c>
      <c r="AZ6" s="174">
        <f t="shared" si="3"/>
        <v>342</v>
      </c>
      <c r="BA6" s="174">
        <f t="shared" si="3"/>
        <v>342</v>
      </c>
      <c r="BB6" s="174">
        <f t="shared" si="3"/>
        <v>342</v>
      </c>
      <c r="BC6" s="175">
        <f t="shared" si="3"/>
        <v>342</v>
      </c>
    </row>
    <row r="7" spans="1:55" ht="14.25" customHeight="1" outlineLevel="1">
      <c r="A7" s="158" t="s">
        <v>39</v>
      </c>
      <c r="B7" s="213" t="s">
        <v>40</v>
      </c>
      <c r="C7" s="150">
        <v>2019</v>
      </c>
      <c r="D7" s="191">
        <f>SUM(D11,D15,D19,D23,D27,D31,D35,D39,D43,D47,D51,D55,D59,D63)</f>
        <v>348</v>
      </c>
      <c r="E7" s="192">
        <f t="shared" si="0"/>
        <v>31</v>
      </c>
      <c r="F7" s="193">
        <f>SUM(F11,F15,F19,F23,F27,F31,F35,F39,F43,F47,F51,F55,F59,F63)</f>
        <v>27</v>
      </c>
      <c r="G7" s="194">
        <f t="shared" si="0"/>
        <v>33</v>
      </c>
      <c r="H7" s="194">
        <f t="shared" si="0"/>
        <v>39</v>
      </c>
      <c r="I7" s="194">
        <f t="shared" si="0"/>
        <v>18</v>
      </c>
      <c r="J7" s="194">
        <f t="shared" si="0"/>
        <v>19</v>
      </c>
      <c r="K7" s="194">
        <f t="shared" si="0"/>
        <v>20</v>
      </c>
      <c r="L7" s="194">
        <f t="shared" si="0"/>
        <v>28</v>
      </c>
      <c r="M7" s="194">
        <f t="shared" si="0"/>
        <v>17</v>
      </c>
      <c r="N7" s="194">
        <f t="shared" si="0"/>
        <v>14</v>
      </c>
      <c r="O7" s="194">
        <f t="shared" si="0"/>
        <v>18</v>
      </c>
      <c r="P7" s="195">
        <f t="shared" si="0"/>
        <v>13</v>
      </c>
      <c r="Q7" s="196"/>
      <c r="R7" s="197">
        <f>IFERROR(E7/$D7,0)</f>
        <v>8.9080459770114945E-2</v>
      </c>
      <c r="S7" s="198">
        <f t="shared" si="1"/>
        <v>7.7586206896551727E-2</v>
      </c>
      <c r="T7" s="198">
        <f t="shared" si="1"/>
        <v>9.4827586206896547E-2</v>
      </c>
      <c r="U7" s="198">
        <f t="shared" si="1"/>
        <v>0.11206896551724138</v>
      </c>
      <c r="V7" s="198">
        <f t="shared" si="1"/>
        <v>5.1724137931034482E-2</v>
      </c>
      <c r="W7" s="198">
        <f t="shared" si="1"/>
        <v>5.459770114942529E-2</v>
      </c>
      <c r="X7" s="198">
        <f t="shared" si="1"/>
        <v>5.7471264367816091E-2</v>
      </c>
      <c r="Y7" s="198">
        <f t="shared" si="1"/>
        <v>8.0459770114942528E-2</v>
      </c>
      <c r="Z7" s="198">
        <f t="shared" si="1"/>
        <v>4.8850574712643681E-2</v>
      </c>
      <c r="AA7" s="198">
        <f t="shared" si="1"/>
        <v>4.0229885057471264E-2</v>
      </c>
      <c r="AB7" s="198">
        <f t="shared" si="1"/>
        <v>5.1724137931034482E-2</v>
      </c>
      <c r="AC7" s="199">
        <f t="shared" si="1"/>
        <v>3.7356321839080463E-2</v>
      </c>
      <c r="AD7" s="196"/>
      <c r="AE7" s="200">
        <f t="shared" ref="AE7" si="4">SUM(AE11,AE15,AE19,AE23,AE27,AE31,AE35,AE39,AE43,AE47,AE51,AE55,AE59,AE63)</f>
        <v>24</v>
      </c>
      <c r="AF7" s="201">
        <f>SUM(AF11,AF15,AF19,AF23,AF27,AF31,AF35,AF39,AF43,AF47,AF51,AF55,AF59,AF63)</f>
        <v>13</v>
      </c>
      <c r="AG7" s="201">
        <f>SUM(AG11,AG15,AG19,AG23,AG27,AG31,AG35,AG39,AG43,AG47,AG51,AG55,AG59,AG63)</f>
        <v>28</v>
      </c>
      <c r="AH7" s="201">
        <f t="shared" si="2"/>
        <v>36</v>
      </c>
      <c r="AI7" s="201">
        <f t="shared" si="2"/>
        <v>33</v>
      </c>
      <c r="AJ7" s="201">
        <f t="shared" si="2"/>
        <v>24</v>
      </c>
      <c r="AK7" s="201">
        <f t="shared" si="2"/>
        <v>21</v>
      </c>
      <c r="AL7" s="201">
        <f t="shared" si="2"/>
        <v>31</v>
      </c>
      <c r="AM7" s="201">
        <f t="shared" si="2"/>
        <v>15</v>
      </c>
      <c r="AN7" s="201">
        <f t="shared" si="2"/>
        <v>18</v>
      </c>
      <c r="AO7" s="201">
        <f t="shared" si="2"/>
        <v>17</v>
      </c>
      <c r="AP7" s="212">
        <f>SUM(AP11,AP15,AP19,AP23,AP27,AP31,AP35,AP39,AP43,AP47,AP51,AP55,AP59,AP63)</f>
        <v>13</v>
      </c>
      <c r="AQ7" s="196"/>
      <c r="AR7" s="200">
        <f>SUM(AR11,AR15,AR19,AR23,AR27,AR31,AR35,AR39,AR43,AR47,AR51,AR55,AR59,AR63)</f>
        <v>334</v>
      </c>
      <c r="AS7" s="201">
        <f>SUM(AS11,AS15,AS19,AS23,AS27,AS31,AS35,AS39,AS43,AS47,AS51,AS55,AS59,AS63)</f>
        <v>320</v>
      </c>
      <c r="AT7" s="201">
        <f t="shared" si="3"/>
        <v>316</v>
      </c>
      <c r="AU7" s="201">
        <f t="shared" si="3"/>
        <v>314</v>
      </c>
      <c r="AV7" s="201">
        <f t="shared" si="3"/>
        <v>329</v>
      </c>
      <c r="AW7" s="201">
        <f t="shared" si="3"/>
        <v>334</v>
      </c>
      <c r="AX7" s="201">
        <f t="shared" si="3"/>
        <v>336</v>
      </c>
      <c r="AY7" s="201">
        <f t="shared" si="3"/>
        <v>339</v>
      </c>
      <c r="AZ7" s="201">
        <f t="shared" si="3"/>
        <v>337</v>
      </c>
      <c r="BA7" s="201">
        <f t="shared" si="3"/>
        <v>341</v>
      </c>
      <c r="BB7" s="201">
        <f t="shared" si="3"/>
        <v>340</v>
      </c>
      <c r="BC7" s="212">
        <f t="shared" si="3"/>
        <v>340</v>
      </c>
    </row>
    <row r="8" spans="1:55" s="149" customFormat="1" ht="14.25" customHeight="1" outlineLevel="1">
      <c r="A8" s="158" t="s">
        <v>39</v>
      </c>
      <c r="B8" s="213" t="s">
        <v>40</v>
      </c>
      <c r="C8" s="217" t="s">
        <v>41</v>
      </c>
      <c r="D8" s="218"/>
      <c r="E8" s="219">
        <f>IFERROR(E6/E7-1,0)</f>
        <v>-0.80645161290322576</v>
      </c>
      <c r="F8" s="220">
        <f>IFERROR(F6/F7-1,0)</f>
        <v>-0.11111111111111116</v>
      </c>
      <c r="G8" s="221">
        <f t="shared" ref="G8:P8" si="5">IFERROR(G6/G7-1,0)</f>
        <v>-1</v>
      </c>
      <c r="H8" s="221">
        <f t="shared" si="5"/>
        <v>-1</v>
      </c>
      <c r="I8" s="221">
        <f t="shared" si="5"/>
        <v>-1</v>
      </c>
      <c r="J8" s="221">
        <f t="shared" si="5"/>
        <v>-1</v>
      </c>
      <c r="K8" s="221">
        <f t="shared" si="5"/>
        <v>-1</v>
      </c>
      <c r="L8" s="221">
        <f t="shared" si="5"/>
        <v>-1</v>
      </c>
      <c r="M8" s="221">
        <f t="shared" si="5"/>
        <v>-1</v>
      </c>
      <c r="N8" s="221">
        <f t="shared" si="5"/>
        <v>-1</v>
      </c>
      <c r="O8" s="221">
        <f t="shared" si="5"/>
        <v>-1</v>
      </c>
      <c r="P8" s="222">
        <f t="shared" si="5"/>
        <v>-1</v>
      </c>
      <c r="R8" s="167">
        <f>+R6-R7</f>
        <v>-7.183908045977011E-2</v>
      </c>
      <c r="S8" s="152">
        <f t="shared" ref="S8" si="6">+S6-S7</f>
        <v>-8.6206896551724171E-3</v>
      </c>
      <c r="T8" s="153">
        <f>+T6-T7</f>
        <v>-9.4827586206896547E-2</v>
      </c>
      <c r="U8" s="153">
        <f t="shared" ref="U8:AC8" si="7">+U6-U7</f>
        <v>-0.11206896551724138</v>
      </c>
      <c r="V8" s="153">
        <f t="shared" si="7"/>
        <v>-5.1724137931034482E-2</v>
      </c>
      <c r="W8" s="153">
        <f t="shared" si="7"/>
        <v>-5.459770114942529E-2</v>
      </c>
      <c r="X8" s="153">
        <f t="shared" si="7"/>
        <v>-5.7471264367816091E-2</v>
      </c>
      <c r="Y8" s="153">
        <f t="shared" si="7"/>
        <v>-8.0459770114942528E-2</v>
      </c>
      <c r="Z8" s="153">
        <f t="shared" si="7"/>
        <v>-4.8850574712643681E-2</v>
      </c>
      <c r="AA8" s="153">
        <f t="shared" si="7"/>
        <v>-4.0229885057471264E-2</v>
      </c>
      <c r="AB8" s="153">
        <f t="shared" si="7"/>
        <v>-5.1724137931034482E-2</v>
      </c>
      <c r="AC8" s="168">
        <f t="shared" si="7"/>
        <v>-3.7356321839080463E-2</v>
      </c>
      <c r="AE8" s="167">
        <f>IFERROR(AE6/AE7-1,0)</f>
        <v>-0.66666666666666674</v>
      </c>
      <c r="AF8" s="152">
        <f>IFERROR(AF6/AF7-1,0)</f>
        <v>0.76923076923076916</v>
      </c>
      <c r="AG8" s="153">
        <f t="shared" ref="AG8:AP8" si="8">IFERROR(AG6/AG7-1,0)</f>
        <v>-1</v>
      </c>
      <c r="AH8" s="153">
        <f t="shared" si="8"/>
        <v>-1</v>
      </c>
      <c r="AI8" s="153">
        <f t="shared" si="8"/>
        <v>-1</v>
      </c>
      <c r="AJ8" s="153">
        <f t="shared" si="8"/>
        <v>-1</v>
      </c>
      <c r="AK8" s="153">
        <f t="shared" si="8"/>
        <v>-1</v>
      </c>
      <c r="AL8" s="153">
        <f t="shared" si="8"/>
        <v>-1</v>
      </c>
      <c r="AM8" s="153">
        <f t="shared" si="8"/>
        <v>-1</v>
      </c>
      <c r="AN8" s="153">
        <f t="shared" si="8"/>
        <v>-1</v>
      </c>
      <c r="AO8" s="153">
        <f t="shared" si="8"/>
        <v>-1</v>
      </c>
      <c r="AP8" s="168">
        <f t="shared" si="8"/>
        <v>-1</v>
      </c>
      <c r="AQ8"/>
      <c r="AR8" s="167">
        <f>IFERROR(AR6/AR7-1,0)</f>
        <v>2.6946107784431073E-2</v>
      </c>
      <c r="AS8" s="152">
        <f>IFERROR(AS6/AS7-1,0)</f>
        <v>6.8750000000000089E-2</v>
      </c>
      <c r="AT8" s="153">
        <f>IFERROR(AT6/AT7-1,0)</f>
        <v>8.2278481012658222E-2</v>
      </c>
      <c r="AU8" s="153">
        <f>IFERROR(AU6/AU7-1,0)</f>
        <v>8.9171974522292974E-2</v>
      </c>
      <c r="AV8" s="153">
        <f t="shared" ref="AV8:BC8" si="9">IFERROR(AV6/AV7-1,0)</f>
        <v>3.951367781155013E-2</v>
      </c>
      <c r="AW8" s="153">
        <f t="shared" si="9"/>
        <v>2.39520958083832E-2</v>
      </c>
      <c r="AX8" s="153">
        <f t="shared" si="9"/>
        <v>1.7857142857142794E-2</v>
      </c>
      <c r="AY8" s="153">
        <f t="shared" si="9"/>
        <v>8.8495575221239076E-3</v>
      </c>
      <c r="AZ8" s="153">
        <f t="shared" si="9"/>
        <v>1.4836795252225476E-2</v>
      </c>
      <c r="BA8" s="153">
        <f t="shared" si="9"/>
        <v>2.9325513196480912E-3</v>
      </c>
      <c r="BB8" s="153">
        <f t="shared" si="9"/>
        <v>5.8823529411764497E-3</v>
      </c>
      <c r="BC8" s="168">
        <f t="shared" si="9"/>
        <v>5.8823529411764497E-3</v>
      </c>
    </row>
    <row r="9" spans="1:55" s="149" customFormat="1" ht="14.25" customHeight="1" outlineLevel="1">
      <c r="A9" s="158" t="s">
        <v>39</v>
      </c>
      <c r="B9" s="213" t="s">
        <v>40</v>
      </c>
      <c r="C9" s="217" t="s">
        <v>42</v>
      </c>
      <c r="D9" s="218"/>
      <c r="E9" s="219"/>
      <c r="F9" s="220">
        <f>+IFERROR(F6/E6-1,"")</f>
        <v>3</v>
      </c>
      <c r="G9" s="221">
        <f t="shared" ref="G9:P9" si="10">+IFERROR(G6/F6-1,"")</f>
        <v>-1</v>
      </c>
      <c r="H9" s="221" t="str">
        <f t="shared" si="10"/>
        <v/>
      </c>
      <c r="I9" s="221" t="str">
        <f t="shared" si="10"/>
        <v/>
      </c>
      <c r="J9" s="221" t="str">
        <f t="shared" si="10"/>
        <v/>
      </c>
      <c r="K9" s="221" t="str">
        <f t="shared" si="10"/>
        <v/>
      </c>
      <c r="L9" s="221" t="str">
        <f t="shared" si="10"/>
        <v/>
      </c>
      <c r="M9" s="221" t="str">
        <f t="shared" si="10"/>
        <v/>
      </c>
      <c r="N9" s="221" t="str">
        <f t="shared" si="10"/>
        <v/>
      </c>
      <c r="O9" s="221" t="str">
        <f t="shared" si="10"/>
        <v/>
      </c>
      <c r="P9" s="222" t="str">
        <f t="shared" si="10"/>
        <v/>
      </c>
      <c r="R9" s="167"/>
      <c r="S9" s="152">
        <f>+S6-R6</f>
        <v>5.1724137931034482E-2</v>
      </c>
      <c r="T9" s="153">
        <f>+T6-S6</f>
        <v>-6.8965517241379309E-2</v>
      </c>
      <c r="U9" s="153">
        <f t="shared" ref="U9:AC9" si="11">+U6-T6</f>
        <v>0</v>
      </c>
      <c r="V9" s="153">
        <f t="shared" si="11"/>
        <v>0</v>
      </c>
      <c r="W9" s="153">
        <f t="shared" si="11"/>
        <v>0</v>
      </c>
      <c r="X9" s="153">
        <f t="shared" si="11"/>
        <v>0</v>
      </c>
      <c r="Y9" s="153">
        <f t="shared" si="11"/>
        <v>0</v>
      </c>
      <c r="Z9" s="153">
        <f t="shared" si="11"/>
        <v>0</v>
      </c>
      <c r="AA9" s="153">
        <f t="shared" si="11"/>
        <v>0</v>
      </c>
      <c r="AB9" s="153">
        <f t="shared" si="11"/>
        <v>0</v>
      </c>
      <c r="AC9" s="168">
        <f t="shared" si="11"/>
        <v>0</v>
      </c>
      <c r="AE9" s="167"/>
      <c r="AF9" s="152">
        <f>+IFERROR(AF6/AE6-1,"")</f>
        <v>1.875</v>
      </c>
      <c r="AG9" s="153">
        <f t="shared" ref="AG9:AP9" si="12">+IFERROR(AG6/AF6-1,"")</f>
        <v>-1</v>
      </c>
      <c r="AH9" s="153" t="str">
        <f t="shared" si="12"/>
        <v/>
      </c>
      <c r="AI9" s="153" t="str">
        <f t="shared" si="12"/>
        <v/>
      </c>
      <c r="AJ9" s="153" t="str">
        <f t="shared" si="12"/>
        <v/>
      </c>
      <c r="AK9" s="153" t="str">
        <f t="shared" si="12"/>
        <v/>
      </c>
      <c r="AL9" s="153" t="str">
        <f t="shared" si="12"/>
        <v/>
      </c>
      <c r="AM9" s="153" t="str">
        <f t="shared" si="12"/>
        <v/>
      </c>
      <c r="AN9" s="153" t="str">
        <f t="shared" si="12"/>
        <v/>
      </c>
      <c r="AO9" s="153" t="str">
        <f t="shared" si="12"/>
        <v/>
      </c>
      <c r="AP9" s="168" t="str">
        <f t="shared" si="12"/>
        <v/>
      </c>
      <c r="AQ9"/>
      <c r="AR9" s="167"/>
      <c r="AS9" s="152">
        <f>+IFERROR(AS6/AR6-1,"")</f>
        <v>-2.9154518950437192E-3</v>
      </c>
      <c r="AT9" s="153">
        <f t="shared" ref="AT9:BC9" si="13">+IFERROR(AT6/AS6-1,"")</f>
        <v>0</v>
      </c>
      <c r="AU9" s="153">
        <f>+IFERROR(AU6/AT6-1,"")</f>
        <v>0</v>
      </c>
      <c r="AV9" s="153">
        <f t="shared" si="13"/>
        <v>0</v>
      </c>
      <c r="AW9" s="153">
        <f t="shared" si="13"/>
        <v>0</v>
      </c>
      <c r="AX9" s="153">
        <f t="shared" si="13"/>
        <v>0</v>
      </c>
      <c r="AY9" s="153">
        <f t="shared" si="13"/>
        <v>0</v>
      </c>
      <c r="AZ9" s="153">
        <f t="shared" si="13"/>
        <v>0</v>
      </c>
      <c r="BA9" s="153">
        <f t="shared" si="13"/>
        <v>0</v>
      </c>
      <c r="BB9" s="153">
        <f t="shared" si="13"/>
        <v>0</v>
      </c>
      <c r="BC9" s="168">
        <f t="shared" si="13"/>
        <v>0</v>
      </c>
    </row>
    <row r="10" spans="1:55" ht="14.25" customHeight="1" outlineLevel="1">
      <c r="A10" s="215" t="s">
        <v>43</v>
      </c>
      <c r="B10" s="216" t="s">
        <v>44</v>
      </c>
      <c r="C10" s="150">
        <v>2020</v>
      </c>
      <c r="D10" s="157">
        <v>40</v>
      </c>
      <c r="E10" s="122">
        <f>SUMIF('By Route'!$B:$B,'DSR vs LY'!$B10,'By Route'!T:T)</f>
        <v>3</v>
      </c>
      <c r="F10" s="126">
        <f>SUMIF('By Route'!$B:$B,'DSR vs LY'!$B10,'By Route'!U:U)</f>
        <v>4</v>
      </c>
      <c r="G10" s="62"/>
      <c r="H10" s="62"/>
      <c r="I10" s="62"/>
      <c r="J10" s="62"/>
      <c r="K10" s="62"/>
      <c r="L10" s="62"/>
      <c r="M10" s="62"/>
      <c r="N10" s="62"/>
      <c r="O10" s="62"/>
      <c r="P10" s="124"/>
      <c r="R10" s="165">
        <f t="shared" ref="R10:AC11" si="14">IFERROR(E10/$D10,0)</f>
        <v>7.4999999999999997E-2</v>
      </c>
      <c r="S10" s="63">
        <f t="shared" si="14"/>
        <v>0.1</v>
      </c>
      <c r="T10" s="63">
        <f t="shared" si="14"/>
        <v>0</v>
      </c>
      <c r="U10" s="63">
        <f t="shared" si="14"/>
        <v>0</v>
      </c>
      <c r="V10" s="63">
        <f t="shared" si="14"/>
        <v>0</v>
      </c>
      <c r="W10" s="63">
        <f t="shared" si="14"/>
        <v>0</v>
      </c>
      <c r="X10" s="63">
        <f t="shared" si="14"/>
        <v>0</v>
      </c>
      <c r="Y10" s="63">
        <f t="shared" si="14"/>
        <v>0</v>
      </c>
      <c r="Z10" s="63">
        <f t="shared" si="14"/>
        <v>0</v>
      </c>
      <c r="AA10" s="63">
        <f t="shared" si="14"/>
        <v>0</v>
      </c>
      <c r="AB10" s="63">
        <f t="shared" si="14"/>
        <v>0</v>
      </c>
      <c r="AC10" s="166">
        <f t="shared" si="14"/>
        <v>0</v>
      </c>
      <c r="AE10" s="173"/>
      <c r="AF10" s="174">
        <v>4</v>
      </c>
      <c r="AG10" s="174"/>
      <c r="AH10" s="174"/>
      <c r="AI10" s="174"/>
      <c r="AJ10" s="174"/>
      <c r="AK10" s="174"/>
      <c r="AL10" s="174"/>
      <c r="AM10" s="174"/>
      <c r="AN10" s="174"/>
      <c r="AO10" s="174"/>
      <c r="AP10" s="175"/>
      <c r="AR10" s="173">
        <f>+BC11-E10+AE10</f>
        <v>38</v>
      </c>
      <c r="AS10" s="174">
        <f>+AR10-F10+AF10</f>
        <v>38</v>
      </c>
      <c r="AT10" s="174">
        <f t="shared" ref="AT10:BC11" si="15">+AS10-G10+AG10</f>
        <v>38</v>
      </c>
      <c r="AU10" s="174">
        <f t="shared" si="15"/>
        <v>38</v>
      </c>
      <c r="AV10" s="174">
        <f t="shared" si="15"/>
        <v>38</v>
      </c>
      <c r="AW10" s="174">
        <f t="shared" si="15"/>
        <v>38</v>
      </c>
      <c r="AX10" s="174">
        <f t="shared" si="15"/>
        <v>38</v>
      </c>
      <c r="AY10" s="174">
        <f t="shared" si="15"/>
        <v>38</v>
      </c>
      <c r="AZ10" s="174">
        <f t="shared" si="15"/>
        <v>38</v>
      </c>
      <c r="BA10" s="174">
        <f t="shared" si="15"/>
        <v>38</v>
      </c>
      <c r="BB10" s="174">
        <f t="shared" si="15"/>
        <v>38</v>
      </c>
      <c r="BC10" s="175">
        <f t="shared" si="15"/>
        <v>38</v>
      </c>
    </row>
    <row r="11" spans="1:55" ht="14.25" customHeight="1" outlineLevel="1">
      <c r="A11" s="158" t="s">
        <v>43</v>
      </c>
      <c r="B11" s="213" t="s">
        <v>44</v>
      </c>
      <c r="C11" s="150">
        <v>2019</v>
      </c>
      <c r="D11" s="191">
        <v>40</v>
      </c>
      <c r="E11" s="192">
        <v>6</v>
      </c>
      <c r="F11" s="193">
        <v>4</v>
      </c>
      <c r="G11" s="194">
        <v>6</v>
      </c>
      <c r="H11" s="194">
        <v>9</v>
      </c>
      <c r="I11" s="194">
        <v>4</v>
      </c>
      <c r="J11" s="194">
        <v>2</v>
      </c>
      <c r="K11" s="194">
        <v>1</v>
      </c>
      <c r="L11" s="194">
        <v>5</v>
      </c>
      <c r="M11" s="194">
        <v>4</v>
      </c>
      <c r="N11" s="194">
        <v>1</v>
      </c>
      <c r="O11" s="194">
        <v>3</v>
      </c>
      <c r="P11" s="195"/>
      <c r="Q11" s="196"/>
      <c r="R11" s="197">
        <f t="shared" si="14"/>
        <v>0.15</v>
      </c>
      <c r="S11" s="198">
        <f t="shared" si="14"/>
        <v>0.1</v>
      </c>
      <c r="T11" s="198">
        <f t="shared" si="14"/>
        <v>0.15</v>
      </c>
      <c r="U11" s="198">
        <f t="shared" si="14"/>
        <v>0.22500000000000001</v>
      </c>
      <c r="V11" s="198">
        <f t="shared" si="14"/>
        <v>0.1</v>
      </c>
      <c r="W11" s="198">
        <f t="shared" si="14"/>
        <v>0.05</v>
      </c>
      <c r="X11" s="198">
        <f t="shared" si="14"/>
        <v>2.5000000000000001E-2</v>
      </c>
      <c r="Y11" s="198">
        <f t="shared" si="14"/>
        <v>0.125</v>
      </c>
      <c r="Z11" s="198">
        <f t="shared" si="14"/>
        <v>0.1</v>
      </c>
      <c r="AA11" s="198">
        <f t="shared" si="14"/>
        <v>2.5000000000000001E-2</v>
      </c>
      <c r="AB11" s="198">
        <f t="shared" si="14"/>
        <v>7.4999999999999997E-2</v>
      </c>
      <c r="AC11" s="199">
        <f t="shared" si="14"/>
        <v>0</v>
      </c>
      <c r="AD11" s="196"/>
      <c r="AE11" s="200">
        <v>2</v>
      </c>
      <c r="AF11" s="201">
        <v>7</v>
      </c>
      <c r="AG11" s="201">
        <v>6</v>
      </c>
      <c r="AH11" s="201">
        <v>6</v>
      </c>
      <c r="AI11" s="201">
        <v>5</v>
      </c>
      <c r="AJ11" s="201">
        <v>4</v>
      </c>
      <c r="AK11" s="201">
        <v>1</v>
      </c>
      <c r="AL11" s="201">
        <v>4</v>
      </c>
      <c r="AM11" s="201">
        <v>5</v>
      </c>
      <c r="AN11" s="201">
        <v>1</v>
      </c>
      <c r="AO11" s="201">
        <v>3</v>
      </c>
      <c r="AP11" s="212"/>
      <c r="AQ11" s="196"/>
      <c r="AR11" s="200">
        <f>42-E11+AE11</f>
        <v>38</v>
      </c>
      <c r="AS11" s="201">
        <f>+AR11-F11+AF11</f>
        <v>41</v>
      </c>
      <c r="AT11" s="201">
        <f t="shared" si="15"/>
        <v>41</v>
      </c>
      <c r="AU11" s="201">
        <f t="shared" si="15"/>
        <v>38</v>
      </c>
      <c r="AV11" s="201">
        <f t="shared" si="15"/>
        <v>39</v>
      </c>
      <c r="AW11" s="201">
        <f t="shared" si="15"/>
        <v>41</v>
      </c>
      <c r="AX11" s="201">
        <f t="shared" si="15"/>
        <v>41</v>
      </c>
      <c r="AY11" s="201">
        <f t="shared" si="15"/>
        <v>40</v>
      </c>
      <c r="AZ11" s="201">
        <f t="shared" si="15"/>
        <v>41</v>
      </c>
      <c r="BA11" s="201">
        <f t="shared" si="15"/>
        <v>41</v>
      </c>
      <c r="BB11" s="201">
        <f t="shared" si="15"/>
        <v>41</v>
      </c>
      <c r="BC11" s="212">
        <f t="shared" si="15"/>
        <v>41</v>
      </c>
    </row>
    <row r="12" spans="1:55" s="149" customFormat="1" ht="14.25" customHeight="1" outlineLevel="1">
      <c r="A12" s="158" t="s">
        <v>43</v>
      </c>
      <c r="B12" s="213" t="s">
        <v>44</v>
      </c>
      <c r="C12" s="217" t="s">
        <v>41</v>
      </c>
      <c r="D12" s="218"/>
      <c r="E12" s="219">
        <f>IFERROR(E10/E11-1,0)</f>
        <v>-0.5</v>
      </c>
      <c r="F12" s="220">
        <f t="shared" ref="F12:P12" si="16">IFERROR(F10/F11-1,0)</f>
        <v>0</v>
      </c>
      <c r="G12" s="221">
        <f t="shared" si="16"/>
        <v>-1</v>
      </c>
      <c r="H12" s="221">
        <f t="shared" si="16"/>
        <v>-1</v>
      </c>
      <c r="I12" s="221">
        <f t="shared" si="16"/>
        <v>-1</v>
      </c>
      <c r="J12" s="221">
        <f t="shared" si="16"/>
        <v>-1</v>
      </c>
      <c r="K12" s="221">
        <f t="shared" si="16"/>
        <v>-1</v>
      </c>
      <c r="L12" s="221">
        <f t="shared" si="16"/>
        <v>-1</v>
      </c>
      <c r="M12" s="221">
        <f t="shared" si="16"/>
        <v>-1</v>
      </c>
      <c r="N12" s="221">
        <f t="shared" si="16"/>
        <v>-1</v>
      </c>
      <c r="O12" s="221">
        <f t="shared" si="16"/>
        <v>-1</v>
      </c>
      <c r="P12" s="222">
        <f t="shared" si="16"/>
        <v>0</v>
      </c>
      <c r="R12" s="167">
        <f>+R10-R11</f>
        <v>-7.4999999999999997E-2</v>
      </c>
      <c r="S12" s="152">
        <f t="shared" ref="S12:AC12" si="17">+S10-S11</f>
        <v>0</v>
      </c>
      <c r="T12" s="153">
        <f>+T10-T11</f>
        <v>-0.15</v>
      </c>
      <c r="U12" s="153">
        <f t="shared" si="17"/>
        <v>-0.22500000000000001</v>
      </c>
      <c r="V12" s="153">
        <f t="shared" si="17"/>
        <v>-0.1</v>
      </c>
      <c r="W12" s="153">
        <f t="shared" si="17"/>
        <v>-0.05</v>
      </c>
      <c r="X12" s="153">
        <f t="shared" si="17"/>
        <v>-2.5000000000000001E-2</v>
      </c>
      <c r="Y12" s="153">
        <f t="shared" si="17"/>
        <v>-0.125</v>
      </c>
      <c r="Z12" s="153">
        <f t="shared" si="17"/>
        <v>-0.1</v>
      </c>
      <c r="AA12" s="153">
        <f t="shared" si="17"/>
        <v>-2.5000000000000001E-2</v>
      </c>
      <c r="AB12" s="153">
        <f t="shared" si="17"/>
        <v>-7.4999999999999997E-2</v>
      </c>
      <c r="AC12" s="168">
        <f t="shared" si="17"/>
        <v>0</v>
      </c>
      <c r="AE12" s="167">
        <f>IFERROR(AE10/AE11-1,0)</f>
        <v>-1</v>
      </c>
      <c r="AF12" s="152">
        <f>IFERROR(AF10/AF11-1,0)</f>
        <v>-0.4285714285714286</v>
      </c>
      <c r="AG12" s="153">
        <f>IFERROR(AG10/AG11-1,0)</f>
        <v>-1</v>
      </c>
      <c r="AH12" s="153">
        <f t="shared" ref="AH12:AP12" si="18">IFERROR(AH10/AH11-1,0)</f>
        <v>-1</v>
      </c>
      <c r="AI12" s="153">
        <f t="shared" si="18"/>
        <v>-1</v>
      </c>
      <c r="AJ12" s="153">
        <f t="shared" si="18"/>
        <v>-1</v>
      </c>
      <c r="AK12" s="153">
        <f t="shared" si="18"/>
        <v>-1</v>
      </c>
      <c r="AL12" s="153">
        <f t="shared" si="18"/>
        <v>-1</v>
      </c>
      <c r="AM12" s="153">
        <f t="shared" si="18"/>
        <v>-1</v>
      </c>
      <c r="AN12" s="153">
        <f t="shared" si="18"/>
        <v>-1</v>
      </c>
      <c r="AO12" s="153">
        <f t="shared" si="18"/>
        <v>-1</v>
      </c>
      <c r="AP12" s="168">
        <f t="shared" si="18"/>
        <v>0</v>
      </c>
      <c r="AQ12"/>
      <c r="AR12" s="167">
        <f>IFERROR(AR10/AR11-1,0)</f>
        <v>0</v>
      </c>
      <c r="AS12" s="152">
        <f>IFERROR(AS10/AS11-1,0)</f>
        <v>-7.3170731707317027E-2</v>
      </c>
      <c r="AT12" s="153">
        <f>IFERROR(AT10/AT11-1,0)</f>
        <v>-7.3170731707317027E-2</v>
      </c>
      <c r="AU12" s="153">
        <f t="shared" ref="AU12:BC12" si="19">IFERROR(AU10/AU11-1,0)</f>
        <v>0</v>
      </c>
      <c r="AV12" s="153">
        <f t="shared" si="19"/>
        <v>-2.5641025641025661E-2</v>
      </c>
      <c r="AW12" s="153">
        <f t="shared" si="19"/>
        <v>-7.3170731707317027E-2</v>
      </c>
      <c r="AX12" s="153">
        <f t="shared" si="19"/>
        <v>-7.3170731707317027E-2</v>
      </c>
      <c r="AY12" s="153">
        <f t="shared" si="19"/>
        <v>-5.0000000000000044E-2</v>
      </c>
      <c r="AZ12" s="153">
        <f t="shared" si="19"/>
        <v>-7.3170731707317027E-2</v>
      </c>
      <c r="BA12" s="153">
        <f t="shared" si="19"/>
        <v>-7.3170731707317027E-2</v>
      </c>
      <c r="BB12" s="153">
        <f t="shared" si="19"/>
        <v>-7.3170731707317027E-2</v>
      </c>
      <c r="BC12" s="168">
        <f t="shared" si="19"/>
        <v>-7.3170731707317027E-2</v>
      </c>
    </row>
    <row r="13" spans="1:55" s="149" customFormat="1" ht="14.25" customHeight="1" outlineLevel="1">
      <c r="A13" s="158" t="s">
        <v>43</v>
      </c>
      <c r="B13" s="213" t="s">
        <v>44</v>
      </c>
      <c r="C13" s="217" t="s">
        <v>42</v>
      </c>
      <c r="D13" s="218"/>
      <c r="E13" s="219"/>
      <c r="F13" s="220">
        <f t="shared" ref="F13:P13" si="20">+IFERROR(F10/E10-1,"")</f>
        <v>0.33333333333333326</v>
      </c>
      <c r="G13" s="221">
        <f t="shared" si="20"/>
        <v>-1</v>
      </c>
      <c r="H13" s="221" t="str">
        <f t="shared" si="20"/>
        <v/>
      </c>
      <c r="I13" s="221" t="str">
        <f t="shared" si="20"/>
        <v/>
      </c>
      <c r="J13" s="221" t="str">
        <f t="shared" si="20"/>
        <v/>
      </c>
      <c r="K13" s="221" t="str">
        <f t="shared" si="20"/>
        <v/>
      </c>
      <c r="L13" s="221" t="str">
        <f t="shared" si="20"/>
        <v/>
      </c>
      <c r="M13" s="221" t="str">
        <f t="shared" si="20"/>
        <v/>
      </c>
      <c r="N13" s="221" t="str">
        <f t="shared" si="20"/>
        <v/>
      </c>
      <c r="O13" s="221" t="str">
        <f t="shared" si="20"/>
        <v/>
      </c>
      <c r="P13" s="222" t="str">
        <f t="shared" si="20"/>
        <v/>
      </c>
      <c r="R13" s="167"/>
      <c r="S13" s="152">
        <f>+S10-R10</f>
        <v>2.5000000000000008E-2</v>
      </c>
      <c r="T13" s="153">
        <f>+T10-S10</f>
        <v>-0.1</v>
      </c>
      <c r="U13" s="153">
        <f t="shared" ref="U13:AC13" si="21">+U10-T10</f>
        <v>0</v>
      </c>
      <c r="V13" s="153">
        <f t="shared" si="21"/>
        <v>0</v>
      </c>
      <c r="W13" s="153">
        <f t="shared" si="21"/>
        <v>0</v>
      </c>
      <c r="X13" s="153">
        <f t="shared" si="21"/>
        <v>0</v>
      </c>
      <c r="Y13" s="153">
        <f t="shared" si="21"/>
        <v>0</v>
      </c>
      <c r="Z13" s="153">
        <f t="shared" si="21"/>
        <v>0</v>
      </c>
      <c r="AA13" s="153">
        <f t="shared" si="21"/>
        <v>0</v>
      </c>
      <c r="AB13" s="153">
        <f t="shared" si="21"/>
        <v>0</v>
      </c>
      <c r="AC13" s="168">
        <f t="shared" si="21"/>
        <v>0</v>
      </c>
      <c r="AE13" s="167"/>
      <c r="AF13" s="152" t="str">
        <f t="shared" ref="AF13:AP13" si="22">+IFERROR(AF10/AE10-1,"")</f>
        <v/>
      </c>
      <c r="AG13" s="153">
        <f t="shared" si="22"/>
        <v>-1</v>
      </c>
      <c r="AH13" s="153" t="str">
        <f t="shared" si="22"/>
        <v/>
      </c>
      <c r="AI13" s="153" t="str">
        <f t="shared" si="22"/>
        <v/>
      </c>
      <c r="AJ13" s="153" t="str">
        <f t="shared" si="22"/>
        <v/>
      </c>
      <c r="AK13" s="153" t="str">
        <f t="shared" si="22"/>
        <v/>
      </c>
      <c r="AL13" s="153" t="str">
        <f t="shared" si="22"/>
        <v/>
      </c>
      <c r="AM13" s="153" t="str">
        <f t="shared" si="22"/>
        <v/>
      </c>
      <c r="AN13" s="153" t="str">
        <f t="shared" si="22"/>
        <v/>
      </c>
      <c r="AO13" s="153" t="str">
        <f t="shared" si="22"/>
        <v/>
      </c>
      <c r="AP13" s="168" t="str">
        <f t="shared" si="22"/>
        <v/>
      </c>
      <c r="AQ13"/>
      <c r="AR13" s="167"/>
      <c r="AS13" s="152">
        <f t="shared" ref="AS13:BC13" si="23">+IFERROR(AS10/AR10-1,"")</f>
        <v>0</v>
      </c>
      <c r="AT13" s="153">
        <f t="shared" si="23"/>
        <v>0</v>
      </c>
      <c r="AU13" s="153">
        <f t="shared" si="23"/>
        <v>0</v>
      </c>
      <c r="AV13" s="153">
        <f t="shared" si="23"/>
        <v>0</v>
      </c>
      <c r="AW13" s="153">
        <f t="shared" si="23"/>
        <v>0</v>
      </c>
      <c r="AX13" s="153">
        <f t="shared" si="23"/>
        <v>0</v>
      </c>
      <c r="AY13" s="153">
        <f t="shared" si="23"/>
        <v>0</v>
      </c>
      <c r="AZ13" s="153">
        <f t="shared" si="23"/>
        <v>0</v>
      </c>
      <c r="BA13" s="153">
        <f t="shared" si="23"/>
        <v>0</v>
      </c>
      <c r="BB13" s="153">
        <f t="shared" si="23"/>
        <v>0</v>
      </c>
      <c r="BC13" s="168">
        <f t="shared" si="23"/>
        <v>0</v>
      </c>
    </row>
    <row r="14" spans="1:55" outlineLevel="1">
      <c r="A14" s="215" t="s">
        <v>43</v>
      </c>
      <c r="B14" s="216" t="s">
        <v>45</v>
      </c>
      <c r="C14" s="150">
        <v>2020</v>
      </c>
      <c r="D14" s="157">
        <f>59+1</f>
        <v>60</v>
      </c>
      <c r="E14" s="122">
        <f>SUMIF('By Route'!$B:$B,'DSR vs LY'!$B14,'By Route'!T:T)</f>
        <v>2</v>
      </c>
      <c r="F14" s="126">
        <f>SUMIF('By Route'!$B:$B,'DSR vs LY'!$B14,'By Route'!U:U)</f>
        <v>4</v>
      </c>
      <c r="G14" s="62"/>
      <c r="H14" s="62"/>
      <c r="I14" s="62"/>
      <c r="J14" s="62"/>
      <c r="K14" s="62"/>
      <c r="L14" s="62"/>
      <c r="M14" s="62"/>
      <c r="N14" s="62"/>
      <c r="O14" s="62"/>
      <c r="P14" s="124"/>
      <c r="R14" s="165">
        <f t="shared" ref="R14:AC15" si="24">IFERROR(E14/$D14,0)</f>
        <v>3.3333333333333333E-2</v>
      </c>
      <c r="S14" s="63">
        <f t="shared" si="24"/>
        <v>6.6666666666666666E-2</v>
      </c>
      <c r="T14" s="63">
        <f t="shared" si="24"/>
        <v>0</v>
      </c>
      <c r="U14" s="63">
        <f t="shared" si="24"/>
        <v>0</v>
      </c>
      <c r="V14" s="63">
        <f t="shared" si="24"/>
        <v>0</v>
      </c>
      <c r="W14" s="63">
        <f t="shared" si="24"/>
        <v>0</v>
      </c>
      <c r="X14" s="63">
        <f t="shared" si="24"/>
        <v>0</v>
      </c>
      <c r="Y14" s="63">
        <f t="shared" si="24"/>
        <v>0</v>
      </c>
      <c r="Z14" s="63">
        <f t="shared" si="24"/>
        <v>0</v>
      </c>
      <c r="AA14" s="63">
        <f t="shared" si="24"/>
        <v>0</v>
      </c>
      <c r="AB14" s="63">
        <f t="shared" si="24"/>
        <v>0</v>
      </c>
      <c r="AC14" s="166">
        <f t="shared" si="24"/>
        <v>0</v>
      </c>
      <c r="AE14" s="173">
        <v>4</v>
      </c>
      <c r="AF14" s="174">
        <v>5</v>
      </c>
      <c r="AG14" s="174"/>
      <c r="AH14" s="174"/>
      <c r="AI14" s="174"/>
      <c r="AJ14" s="174"/>
      <c r="AK14" s="174"/>
      <c r="AL14" s="174"/>
      <c r="AM14" s="174"/>
      <c r="AN14" s="174"/>
      <c r="AO14" s="174"/>
      <c r="AP14" s="175"/>
      <c r="AR14" s="173">
        <f>+BC15-E14+AE14</f>
        <v>58</v>
      </c>
      <c r="AS14" s="174">
        <f>+AR14-F14+AF14</f>
        <v>59</v>
      </c>
      <c r="AT14" s="174">
        <f t="shared" ref="AT14:BC15" si="25">+AS14-G14+AG14</f>
        <v>59</v>
      </c>
      <c r="AU14" s="174">
        <f t="shared" si="25"/>
        <v>59</v>
      </c>
      <c r="AV14" s="174">
        <f t="shared" si="25"/>
        <v>59</v>
      </c>
      <c r="AW14" s="174">
        <f t="shared" si="25"/>
        <v>59</v>
      </c>
      <c r="AX14" s="174">
        <f t="shared" si="25"/>
        <v>59</v>
      </c>
      <c r="AY14" s="174">
        <f t="shared" si="25"/>
        <v>59</v>
      </c>
      <c r="AZ14" s="174">
        <f t="shared" si="25"/>
        <v>59</v>
      </c>
      <c r="BA14" s="174">
        <f t="shared" si="25"/>
        <v>59</v>
      </c>
      <c r="BB14" s="174">
        <f t="shared" si="25"/>
        <v>59</v>
      </c>
      <c r="BC14" s="175">
        <f t="shared" si="25"/>
        <v>59</v>
      </c>
    </row>
    <row r="15" spans="1:55" outlineLevel="1">
      <c r="A15" s="158" t="s">
        <v>43</v>
      </c>
      <c r="B15" s="213" t="s">
        <v>45</v>
      </c>
      <c r="C15" s="150">
        <v>2019</v>
      </c>
      <c r="D15" s="191">
        <v>59</v>
      </c>
      <c r="E15" s="192">
        <v>8</v>
      </c>
      <c r="F15" s="193">
        <v>10</v>
      </c>
      <c r="G15" s="194">
        <v>8</v>
      </c>
      <c r="H15" s="194">
        <v>5</v>
      </c>
      <c r="I15" s="194">
        <v>5</v>
      </c>
      <c r="J15" s="194">
        <v>6</v>
      </c>
      <c r="K15" s="194">
        <v>9</v>
      </c>
      <c r="L15" s="194">
        <v>4</v>
      </c>
      <c r="M15" s="194">
        <v>4</v>
      </c>
      <c r="N15" s="194">
        <v>7</v>
      </c>
      <c r="O15" s="194">
        <v>4</v>
      </c>
      <c r="P15" s="195">
        <v>2</v>
      </c>
      <c r="Q15" s="196"/>
      <c r="R15" s="197">
        <f>IFERROR(E15/$D15,0)</f>
        <v>0.13559322033898305</v>
      </c>
      <c r="S15" s="198">
        <f t="shared" si="24"/>
        <v>0.16949152542372881</v>
      </c>
      <c r="T15" s="198">
        <f t="shared" si="24"/>
        <v>0.13559322033898305</v>
      </c>
      <c r="U15" s="198">
        <f t="shared" si="24"/>
        <v>8.4745762711864403E-2</v>
      </c>
      <c r="V15" s="198">
        <f t="shared" si="24"/>
        <v>8.4745762711864403E-2</v>
      </c>
      <c r="W15" s="198">
        <f t="shared" si="24"/>
        <v>0.10169491525423729</v>
      </c>
      <c r="X15" s="198">
        <f t="shared" si="24"/>
        <v>0.15254237288135594</v>
      </c>
      <c r="Y15" s="198">
        <f t="shared" si="24"/>
        <v>6.7796610169491525E-2</v>
      </c>
      <c r="Z15" s="198">
        <f t="shared" si="24"/>
        <v>6.7796610169491525E-2</v>
      </c>
      <c r="AA15" s="198">
        <f t="shared" si="24"/>
        <v>0.11864406779661017</v>
      </c>
      <c r="AB15" s="198">
        <f>IFERROR(O15/$D15,0)</f>
        <v>6.7796610169491525E-2</v>
      </c>
      <c r="AC15" s="199">
        <f t="shared" si="24"/>
        <v>3.3898305084745763E-2</v>
      </c>
      <c r="AD15" s="196"/>
      <c r="AE15" s="200">
        <v>6</v>
      </c>
      <c r="AF15" s="201"/>
      <c r="AG15" s="201">
        <v>4</v>
      </c>
      <c r="AH15" s="201">
        <v>5</v>
      </c>
      <c r="AI15" s="201">
        <v>19</v>
      </c>
      <c r="AJ15" s="201">
        <v>6</v>
      </c>
      <c r="AK15" s="201">
        <v>8</v>
      </c>
      <c r="AL15" s="201">
        <v>5</v>
      </c>
      <c r="AM15" s="201">
        <v>2</v>
      </c>
      <c r="AN15" s="201">
        <v>7</v>
      </c>
      <c r="AO15" s="201">
        <v>4</v>
      </c>
      <c r="AP15" s="212">
        <v>1</v>
      </c>
      <c r="AQ15" s="196"/>
      <c r="AR15" s="200">
        <f>60-E15+AE15</f>
        <v>58</v>
      </c>
      <c r="AS15" s="201">
        <f>+AR15-F15+AF15</f>
        <v>48</v>
      </c>
      <c r="AT15" s="201">
        <v>45</v>
      </c>
      <c r="AU15" s="201">
        <f t="shared" si="25"/>
        <v>45</v>
      </c>
      <c r="AV15" s="201">
        <f t="shared" si="25"/>
        <v>59</v>
      </c>
      <c r="AW15" s="201">
        <f t="shared" si="25"/>
        <v>59</v>
      </c>
      <c r="AX15" s="201">
        <f t="shared" si="25"/>
        <v>58</v>
      </c>
      <c r="AY15" s="201">
        <f>+AX15-L15+AL15</f>
        <v>59</v>
      </c>
      <c r="AZ15" s="201">
        <f t="shared" si="25"/>
        <v>57</v>
      </c>
      <c r="BA15" s="201">
        <f t="shared" si="25"/>
        <v>57</v>
      </c>
      <c r="BB15" s="201">
        <f t="shared" si="25"/>
        <v>57</v>
      </c>
      <c r="BC15" s="212">
        <f>+BB15-P15+AP15</f>
        <v>56</v>
      </c>
    </row>
    <row r="16" spans="1:55" outlineLevel="1">
      <c r="A16" s="158" t="s">
        <v>43</v>
      </c>
      <c r="B16" s="213" t="s">
        <v>45</v>
      </c>
      <c r="C16" s="151" t="s">
        <v>41</v>
      </c>
      <c r="D16" s="157"/>
      <c r="E16" s="167">
        <f>IFERROR(E14/E15-1,0)</f>
        <v>-0.75</v>
      </c>
      <c r="F16" s="152">
        <f t="shared" ref="F16:P16" si="26">IFERROR(F14/F15-1,0)</f>
        <v>-0.6</v>
      </c>
      <c r="G16" s="153">
        <f t="shared" si="26"/>
        <v>-1</v>
      </c>
      <c r="H16" s="153">
        <f t="shared" si="26"/>
        <v>-1</v>
      </c>
      <c r="I16" s="153">
        <f t="shared" si="26"/>
        <v>-1</v>
      </c>
      <c r="J16" s="153">
        <f t="shared" si="26"/>
        <v>-1</v>
      </c>
      <c r="K16" s="153">
        <f t="shared" si="26"/>
        <v>-1</v>
      </c>
      <c r="L16" s="153">
        <f t="shared" si="26"/>
        <v>-1</v>
      </c>
      <c r="M16" s="153">
        <f t="shared" si="26"/>
        <v>-1</v>
      </c>
      <c r="N16" s="153">
        <f t="shared" si="26"/>
        <v>-1</v>
      </c>
      <c r="O16" s="153">
        <f t="shared" si="26"/>
        <v>-1</v>
      </c>
      <c r="P16" s="168">
        <f t="shared" si="26"/>
        <v>-1</v>
      </c>
      <c r="R16" s="167">
        <f>+R14-R15</f>
        <v>-0.10225988700564972</v>
      </c>
      <c r="S16" s="152">
        <f t="shared" ref="S16" si="27">+S14-S15</f>
        <v>-0.10282485875706214</v>
      </c>
      <c r="T16" s="153">
        <f>+T14-T15</f>
        <v>-0.13559322033898305</v>
      </c>
      <c r="U16" s="153">
        <f t="shared" ref="U16:AC16" si="28">+U14-U15</f>
        <v>-8.4745762711864403E-2</v>
      </c>
      <c r="V16" s="153">
        <f t="shared" si="28"/>
        <v>-8.4745762711864403E-2</v>
      </c>
      <c r="W16" s="153">
        <f t="shared" si="28"/>
        <v>-0.10169491525423729</v>
      </c>
      <c r="X16" s="153">
        <f t="shared" si="28"/>
        <v>-0.15254237288135594</v>
      </c>
      <c r="Y16" s="153">
        <f t="shared" si="28"/>
        <v>-6.7796610169491525E-2</v>
      </c>
      <c r="Z16" s="153">
        <f t="shared" si="28"/>
        <v>-6.7796610169491525E-2</v>
      </c>
      <c r="AA16" s="153">
        <f t="shared" si="28"/>
        <v>-0.11864406779661017</v>
      </c>
      <c r="AB16" s="153">
        <f t="shared" si="28"/>
        <v>-6.7796610169491525E-2</v>
      </c>
      <c r="AC16" s="168">
        <f t="shared" si="28"/>
        <v>-3.3898305084745763E-2</v>
      </c>
      <c r="AE16" s="167">
        <f>IFERROR(AE14/AE15-1,0)</f>
        <v>-0.33333333333333337</v>
      </c>
      <c r="AF16" s="152">
        <f>IFERROR(AF14/AF15-1,0)</f>
        <v>0</v>
      </c>
      <c r="AG16" s="153">
        <f>IFERROR(AG14/AG15-1,0)</f>
        <v>-1</v>
      </c>
      <c r="AH16" s="153">
        <f t="shared" ref="AH16:AP16" si="29">IFERROR(AH14/AH15-1,0)</f>
        <v>-1</v>
      </c>
      <c r="AI16" s="153">
        <f t="shared" si="29"/>
        <v>-1</v>
      </c>
      <c r="AJ16" s="153">
        <f t="shared" si="29"/>
        <v>-1</v>
      </c>
      <c r="AK16" s="153">
        <f t="shared" si="29"/>
        <v>-1</v>
      </c>
      <c r="AL16" s="153">
        <f t="shared" si="29"/>
        <v>-1</v>
      </c>
      <c r="AM16" s="153">
        <f t="shared" si="29"/>
        <v>-1</v>
      </c>
      <c r="AN16" s="153">
        <f t="shared" si="29"/>
        <v>-1</v>
      </c>
      <c r="AO16" s="153">
        <f t="shared" si="29"/>
        <v>-1</v>
      </c>
      <c r="AP16" s="168">
        <f t="shared" si="29"/>
        <v>-1</v>
      </c>
      <c r="AR16" s="167">
        <f>IFERROR(AR14/AR15-1,0)</f>
        <v>0</v>
      </c>
      <c r="AS16" s="152">
        <f>IFERROR(AS14/AS15-1,0)</f>
        <v>0.22916666666666674</v>
      </c>
      <c r="AT16" s="153">
        <f>IFERROR(AT14/AT15-1,0)</f>
        <v>0.31111111111111112</v>
      </c>
      <c r="AU16" s="153">
        <f t="shared" ref="AU16:BC16" si="30">IFERROR(AU14/AU15-1,0)</f>
        <v>0.31111111111111112</v>
      </c>
      <c r="AV16" s="153">
        <f t="shared" si="30"/>
        <v>0</v>
      </c>
      <c r="AW16" s="153">
        <f t="shared" si="30"/>
        <v>0</v>
      </c>
      <c r="AX16" s="153">
        <f t="shared" si="30"/>
        <v>1.7241379310344751E-2</v>
      </c>
      <c r="AY16" s="153">
        <f t="shared" si="30"/>
        <v>0</v>
      </c>
      <c r="AZ16" s="153">
        <f t="shared" si="30"/>
        <v>3.5087719298245723E-2</v>
      </c>
      <c r="BA16" s="153">
        <f t="shared" si="30"/>
        <v>3.5087719298245723E-2</v>
      </c>
      <c r="BB16" s="153">
        <f t="shared" si="30"/>
        <v>3.5087719298245723E-2</v>
      </c>
      <c r="BC16" s="168">
        <f t="shared" si="30"/>
        <v>5.3571428571428603E-2</v>
      </c>
    </row>
    <row r="17" spans="1:55" outlineLevel="1">
      <c r="A17" s="158" t="s">
        <v>43</v>
      </c>
      <c r="B17" s="213" t="s">
        <v>45</v>
      </c>
      <c r="C17" s="151" t="s">
        <v>42</v>
      </c>
      <c r="D17" s="157"/>
      <c r="E17" s="167"/>
      <c r="F17" s="152">
        <f t="shared" ref="F17:P17" si="31">+IFERROR(F14/E14-1,"")</f>
        <v>1</v>
      </c>
      <c r="G17" s="153">
        <f t="shared" si="31"/>
        <v>-1</v>
      </c>
      <c r="H17" s="153" t="str">
        <f t="shared" si="31"/>
        <v/>
      </c>
      <c r="I17" s="153" t="str">
        <f t="shared" si="31"/>
        <v/>
      </c>
      <c r="J17" s="153" t="str">
        <f t="shared" si="31"/>
        <v/>
      </c>
      <c r="K17" s="153" t="str">
        <f t="shared" si="31"/>
        <v/>
      </c>
      <c r="L17" s="153" t="str">
        <f t="shared" si="31"/>
        <v/>
      </c>
      <c r="M17" s="153" t="str">
        <f t="shared" si="31"/>
        <v/>
      </c>
      <c r="N17" s="153" t="str">
        <f t="shared" si="31"/>
        <v/>
      </c>
      <c r="O17" s="153" t="str">
        <f t="shared" si="31"/>
        <v/>
      </c>
      <c r="P17" s="168" t="str">
        <f t="shared" si="31"/>
        <v/>
      </c>
      <c r="R17" s="167"/>
      <c r="S17" s="152">
        <f>+S14-R14</f>
        <v>3.3333333333333333E-2</v>
      </c>
      <c r="T17" s="153">
        <f>+T14-S14</f>
        <v>-6.6666666666666666E-2</v>
      </c>
      <c r="U17" s="153">
        <f t="shared" ref="U17:AC17" si="32">+U14-T14</f>
        <v>0</v>
      </c>
      <c r="V17" s="153">
        <f t="shared" si="32"/>
        <v>0</v>
      </c>
      <c r="W17" s="153">
        <f t="shared" si="32"/>
        <v>0</v>
      </c>
      <c r="X17" s="153">
        <f t="shared" si="32"/>
        <v>0</v>
      </c>
      <c r="Y17" s="153">
        <f t="shared" si="32"/>
        <v>0</v>
      </c>
      <c r="Z17" s="153">
        <f t="shared" si="32"/>
        <v>0</v>
      </c>
      <c r="AA17" s="153">
        <f t="shared" si="32"/>
        <v>0</v>
      </c>
      <c r="AB17" s="153">
        <f t="shared" si="32"/>
        <v>0</v>
      </c>
      <c r="AC17" s="168">
        <f t="shared" si="32"/>
        <v>0</v>
      </c>
      <c r="AE17" s="167"/>
      <c r="AF17" s="152">
        <f t="shared" ref="AF17:AP17" si="33">+IFERROR(AF14/AE14-1,"")</f>
        <v>0.25</v>
      </c>
      <c r="AG17" s="153">
        <f t="shared" si="33"/>
        <v>-1</v>
      </c>
      <c r="AH17" s="153" t="str">
        <f t="shared" si="33"/>
        <v/>
      </c>
      <c r="AI17" s="153" t="str">
        <f t="shared" si="33"/>
        <v/>
      </c>
      <c r="AJ17" s="153" t="str">
        <f t="shared" si="33"/>
        <v/>
      </c>
      <c r="AK17" s="153" t="str">
        <f t="shared" si="33"/>
        <v/>
      </c>
      <c r="AL17" s="153" t="str">
        <f t="shared" si="33"/>
        <v/>
      </c>
      <c r="AM17" s="153" t="str">
        <f t="shared" si="33"/>
        <v/>
      </c>
      <c r="AN17" s="153" t="str">
        <f t="shared" si="33"/>
        <v/>
      </c>
      <c r="AO17" s="153" t="str">
        <f t="shared" si="33"/>
        <v/>
      </c>
      <c r="AP17" s="168" t="str">
        <f t="shared" si="33"/>
        <v/>
      </c>
      <c r="AR17" s="167"/>
      <c r="AS17" s="152">
        <f t="shared" ref="AS17:BC17" si="34">+IFERROR(AS14/AR14-1,"")</f>
        <v>1.7241379310344751E-2</v>
      </c>
      <c r="AT17" s="153">
        <f t="shared" si="34"/>
        <v>0</v>
      </c>
      <c r="AU17" s="153">
        <f t="shared" si="34"/>
        <v>0</v>
      </c>
      <c r="AV17" s="153">
        <f t="shared" si="34"/>
        <v>0</v>
      </c>
      <c r="AW17" s="153">
        <f t="shared" si="34"/>
        <v>0</v>
      </c>
      <c r="AX17" s="153">
        <f t="shared" si="34"/>
        <v>0</v>
      </c>
      <c r="AY17" s="153">
        <f t="shared" si="34"/>
        <v>0</v>
      </c>
      <c r="AZ17" s="153">
        <f t="shared" si="34"/>
        <v>0</v>
      </c>
      <c r="BA17" s="153">
        <f t="shared" si="34"/>
        <v>0</v>
      </c>
      <c r="BB17" s="153">
        <f t="shared" si="34"/>
        <v>0</v>
      </c>
      <c r="BC17" s="168">
        <f t="shared" si="34"/>
        <v>0</v>
      </c>
    </row>
    <row r="18" spans="1:55" outlineLevel="1">
      <c r="A18" s="215" t="s">
        <v>43</v>
      </c>
      <c r="B18" s="216" t="s">
        <v>46</v>
      </c>
      <c r="C18" s="150">
        <v>2020</v>
      </c>
      <c r="D18" s="157">
        <v>25</v>
      </c>
      <c r="E18" s="122">
        <f>SUMIF('By Route'!$B:$B,'DSR vs LY'!$B18,'By Route'!T:T)</f>
        <v>0</v>
      </c>
      <c r="F18" s="126">
        <f>SUMIF('By Route'!$B:$B,'DSR vs LY'!$B18,'By Route'!U:U)</f>
        <v>9</v>
      </c>
      <c r="G18" s="62"/>
      <c r="H18" s="62"/>
      <c r="I18" s="62"/>
      <c r="J18" s="62"/>
      <c r="K18" s="62"/>
      <c r="L18" s="62"/>
      <c r="M18" s="62"/>
      <c r="N18" s="62"/>
      <c r="O18" s="62"/>
      <c r="P18" s="124"/>
      <c r="R18" s="165">
        <f t="shared" ref="R18:AC19" si="35">IFERROR(E18/$D18,0)</f>
        <v>0</v>
      </c>
      <c r="S18" s="63">
        <f t="shared" si="35"/>
        <v>0.36</v>
      </c>
      <c r="T18" s="63">
        <f t="shared" si="35"/>
        <v>0</v>
      </c>
      <c r="U18" s="63">
        <f t="shared" si="35"/>
        <v>0</v>
      </c>
      <c r="V18" s="63">
        <f t="shared" si="35"/>
        <v>0</v>
      </c>
      <c r="W18" s="63">
        <f t="shared" si="35"/>
        <v>0</v>
      </c>
      <c r="X18" s="63">
        <f t="shared" si="35"/>
        <v>0</v>
      </c>
      <c r="Y18" s="63">
        <f t="shared" si="35"/>
        <v>0</v>
      </c>
      <c r="Z18" s="63">
        <f t="shared" si="35"/>
        <v>0</v>
      </c>
      <c r="AA18" s="63">
        <f t="shared" si="35"/>
        <v>0</v>
      </c>
      <c r="AB18" s="63">
        <f t="shared" si="35"/>
        <v>0</v>
      </c>
      <c r="AC18" s="166">
        <f t="shared" si="35"/>
        <v>0</v>
      </c>
      <c r="AE18" s="173">
        <v>3</v>
      </c>
      <c r="AF18" s="174">
        <v>8</v>
      </c>
      <c r="AG18" s="174"/>
      <c r="AH18" s="174"/>
      <c r="AI18" s="174"/>
      <c r="AJ18" s="174"/>
      <c r="AK18" s="174"/>
      <c r="AL18" s="174"/>
      <c r="AM18" s="174"/>
      <c r="AN18" s="174"/>
      <c r="AO18" s="174"/>
      <c r="AP18" s="175"/>
      <c r="AR18" s="173">
        <f>+BC19-E18+AE18</f>
        <v>25</v>
      </c>
      <c r="AS18" s="174">
        <f>+AR18-F18+AF18</f>
        <v>24</v>
      </c>
      <c r="AT18" s="174">
        <f t="shared" ref="AT18:BC18" si="36">+AS18-G18+AG18</f>
        <v>24</v>
      </c>
      <c r="AU18" s="174">
        <f t="shared" si="36"/>
        <v>24</v>
      </c>
      <c r="AV18" s="174">
        <f t="shared" si="36"/>
        <v>24</v>
      </c>
      <c r="AW18" s="174">
        <f t="shared" si="36"/>
        <v>24</v>
      </c>
      <c r="AX18" s="174">
        <f t="shared" si="36"/>
        <v>24</v>
      </c>
      <c r="AY18" s="174">
        <f t="shared" si="36"/>
        <v>24</v>
      </c>
      <c r="AZ18" s="174">
        <f t="shared" si="36"/>
        <v>24</v>
      </c>
      <c r="BA18" s="174">
        <f t="shared" si="36"/>
        <v>24</v>
      </c>
      <c r="BB18" s="174">
        <f t="shared" si="36"/>
        <v>24</v>
      </c>
      <c r="BC18" s="175">
        <f t="shared" si="36"/>
        <v>24</v>
      </c>
    </row>
    <row r="19" spans="1:55" outlineLevel="1">
      <c r="A19" s="158" t="s">
        <v>43</v>
      </c>
      <c r="B19" s="213" t="s">
        <v>46</v>
      </c>
      <c r="C19" s="150">
        <v>2019</v>
      </c>
      <c r="D19" s="191">
        <v>25</v>
      </c>
      <c r="E19" s="192">
        <v>6</v>
      </c>
      <c r="F19" s="193">
        <v>5</v>
      </c>
      <c r="G19" s="194">
        <v>6</v>
      </c>
      <c r="H19" s="194">
        <v>3</v>
      </c>
      <c r="I19" s="194">
        <v>4</v>
      </c>
      <c r="J19" s="194">
        <v>1</v>
      </c>
      <c r="K19" s="194">
        <v>3</v>
      </c>
      <c r="L19" s="194">
        <v>1</v>
      </c>
      <c r="M19" s="194">
        <v>6</v>
      </c>
      <c r="N19" s="194">
        <v>1</v>
      </c>
      <c r="O19" s="194">
        <v>2</v>
      </c>
      <c r="P19" s="195">
        <v>9</v>
      </c>
      <c r="Q19" s="196"/>
      <c r="R19" s="197">
        <f>IFERROR(E19/$D19,0)</f>
        <v>0.24</v>
      </c>
      <c r="S19" s="198">
        <f t="shared" si="35"/>
        <v>0.2</v>
      </c>
      <c r="T19" s="198">
        <f t="shared" si="35"/>
        <v>0.24</v>
      </c>
      <c r="U19" s="198">
        <f t="shared" si="35"/>
        <v>0.12</v>
      </c>
      <c r="V19" s="198">
        <f t="shared" si="35"/>
        <v>0.16</v>
      </c>
      <c r="W19" s="198">
        <f t="shared" si="35"/>
        <v>0.04</v>
      </c>
      <c r="X19" s="198">
        <f t="shared" si="35"/>
        <v>0.12</v>
      </c>
      <c r="Y19" s="198">
        <f t="shared" si="35"/>
        <v>0.04</v>
      </c>
      <c r="Z19" s="198">
        <f t="shared" si="35"/>
        <v>0.24</v>
      </c>
      <c r="AA19" s="198">
        <f t="shared" si="35"/>
        <v>0.04</v>
      </c>
      <c r="AB19" s="198">
        <f>IFERROR(O19/$D19,0)</f>
        <v>0.08</v>
      </c>
      <c r="AC19" s="199">
        <f t="shared" si="35"/>
        <v>0.36</v>
      </c>
      <c r="AD19" s="196"/>
      <c r="AE19" s="200">
        <v>5</v>
      </c>
      <c r="AF19" s="201">
        <v>1</v>
      </c>
      <c r="AG19" s="201">
        <v>6</v>
      </c>
      <c r="AH19" s="201">
        <v>4</v>
      </c>
      <c r="AI19" s="201">
        <v>1</v>
      </c>
      <c r="AJ19" s="201">
        <v>3</v>
      </c>
      <c r="AK19" s="201">
        <v>2</v>
      </c>
      <c r="AL19" s="201">
        <v>5</v>
      </c>
      <c r="AM19" s="201">
        <v>2</v>
      </c>
      <c r="AN19" s="201">
        <v>6</v>
      </c>
      <c r="AO19" s="201"/>
      <c r="AP19" s="212">
        <v>9</v>
      </c>
      <c r="AQ19" s="196"/>
      <c r="AR19" s="200">
        <v>24</v>
      </c>
      <c r="AS19" s="201">
        <v>20</v>
      </c>
      <c r="AT19" s="201">
        <v>20</v>
      </c>
      <c r="AU19" s="201">
        <v>21</v>
      </c>
      <c r="AV19" s="201">
        <v>18</v>
      </c>
      <c r="AW19" s="201">
        <v>20</v>
      </c>
      <c r="AX19" s="201">
        <v>19</v>
      </c>
      <c r="AY19" s="201">
        <v>23</v>
      </c>
      <c r="AZ19" s="201">
        <v>19</v>
      </c>
      <c r="BA19" s="201">
        <v>24</v>
      </c>
      <c r="BB19" s="201">
        <v>22</v>
      </c>
      <c r="BC19" s="212">
        <v>22</v>
      </c>
    </row>
    <row r="20" spans="1:55" outlineLevel="1">
      <c r="A20" s="158" t="s">
        <v>43</v>
      </c>
      <c r="B20" s="213" t="s">
        <v>46</v>
      </c>
      <c r="C20" s="151" t="s">
        <v>41</v>
      </c>
      <c r="D20" s="157"/>
      <c r="E20" s="167">
        <f>IFERROR(E18/E19-1,0)</f>
        <v>-1</v>
      </c>
      <c r="F20" s="152">
        <f t="shared" ref="F20:P20" si="37">IFERROR(F18/F19-1,0)</f>
        <v>0.8</v>
      </c>
      <c r="G20" s="153">
        <f t="shared" si="37"/>
        <v>-1</v>
      </c>
      <c r="H20" s="153">
        <f t="shared" si="37"/>
        <v>-1</v>
      </c>
      <c r="I20" s="153">
        <f t="shared" si="37"/>
        <v>-1</v>
      </c>
      <c r="J20" s="153">
        <f t="shared" si="37"/>
        <v>-1</v>
      </c>
      <c r="K20" s="153">
        <f t="shared" si="37"/>
        <v>-1</v>
      </c>
      <c r="L20" s="153">
        <f t="shared" si="37"/>
        <v>-1</v>
      </c>
      <c r="M20" s="153">
        <f t="shared" si="37"/>
        <v>-1</v>
      </c>
      <c r="N20" s="153">
        <f t="shared" si="37"/>
        <v>-1</v>
      </c>
      <c r="O20" s="153">
        <f t="shared" si="37"/>
        <v>-1</v>
      </c>
      <c r="P20" s="168">
        <f t="shared" si="37"/>
        <v>-1</v>
      </c>
      <c r="R20" s="167">
        <f>+R18-R19</f>
        <v>-0.24</v>
      </c>
      <c r="S20" s="152">
        <f>+S18-S19</f>
        <v>0.15999999999999998</v>
      </c>
      <c r="T20" s="153">
        <f>+T18-T19</f>
        <v>-0.24</v>
      </c>
      <c r="U20" s="153">
        <f t="shared" ref="U20:AC20" si="38">+U18-U19</f>
        <v>-0.12</v>
      </c>
      <c r="V20" s="153">
        <f t="shared" si="38"/>
        <v>-0.16</v>
      </c>
      <c r="W20" s="153">
        <f t="shared" si="38"/>
        <v>-0.04</v>
      </c>
      <c r="X20" s="153">
        <f t="shared" si="38"/>
        <v>-0.12</v>
      </c>
      <c r="Y20" s="153">
        <f t="shared" si="38"/>
        <v>-0.04</v>
      </c>
      <c r="Z20" s="153">
        <f t="shared" si="38"/>
        <v>-0.24</v>
      </c>
      <c r="AA20" s="153">
        <f t="shared" si="38"/>
        <v>-0.04</v>
      </c>
      <c r="AB20" s="153">
        <f t="shared" si="38"/>
        <v>-0.08</v>
      </c>
      <c r="AC20" s="168">
        <f t="shared" si="38"/>
        <v>-0.36</v>
      </c>
      <c r="AE20" s="167">
        <f>IFERROR(AE18/AE19-1,0)</f>
        <v>-0.4</v>
      </c>
      <c r="AF20" s="152">
        <f>IFERROR(AF18/AF19-1,0)</f>
        <v>7</v>
      </c>
      <c r="AG20" s="153">
        <f>IFERROR(AG18/AG19-1,0)</f>
        <v>-1</v>
      </c>
      <c r="AH20" s="153">
        <f t="shared" ref="AH20:AP20" si="39">IFERROR(AH18/AH19-1,0)</f>
        <v>-1</v>
      </c>
      <c r="AI20" s="153">
        <f t="shared" si="39"/>
        <v>-1</v>
      </c>
      <c r="AJ20" s="153">
        <f t="shared" si="39"/>
        <v>-1</v>
      </c>
      <c r="AK20" s="153">
        <f t="shared" si="39"/>
        <v>-1</v>
      </c>
      <c r="AL20" s="153">
        <f t="shared" si="39"/>
        <v>-1</v>
      </c>
      <c r="AM20" s="153">
        <f t="shared" si="39"/>
        <v>-1</v>
      </c>
      <c r="AN20" s="153">
        <f t="shared" si="39"/>
        <v>-1</v>
      </c>
      <c r="AO20" s="153">
        <f t="shared" si="39"/>
        <v>0</v>
      </c>
      <c r="AP20" s="168">
        <f t="shared" si="39"/>
        <v>-1</v>
      </c>
      <c r="AR20" s="167">
        <f>IFERROR(AR18/AR19-1,0)</f>
        <v>4.1666666666666741E-2</v>
      </c>
      <c r="AS20" s="152">
        <f>IFERROR(AS18/AS19-1,0)</f>
        <v>0.19999999999999996</v>
      </c>
      <c r="AT20" s="153">
        <f>IFERROR(AT18/AT19-1,0)</f>
        <v>0.19999999999999996</v>
      </c>
      <c r="AU20" s="153">
        <f t="shared" ref="AU20:BC20" si="40">IFERROR(AU18/AU19-1,0)</f>
        <v>0.14285714285714279</v>
      </c>
      <c r="AV20" s="153">
        <f t="shared" si="40"/>
        <v>0.33333333333333326</v>
      </c>
      <c r="AW20" s="153">
        <f t="shared" si="40"/>
        <v>0.19999999999999996</v>
      </c>
      <c r="AX20" s="153">
        <f t="shared" si="40"/>
        <v>0.26315789473684204</v>
      </c>
      <c r="AY20" s="153">
        <f t="shared" si="40"/>
        <v>4.3478260869565188E-2</v>
      </c>
      <c r="AZ20" s="153">
        <f t="shared" si="40"/>
        <v>0.26315789473684204</v>
      </c>
      <c r="BA20" s="153">
        <f t="shared" si="40"/>
        <v>0</v>
      </c>
      <c r="BB20" s="153">
        <f t="shared" si="40"/>
        <v>9.0909090909090828E-2</v>
      </c>
      <c r="BC20" s="168">
        <f t="shared" si="40"/>
        <v>9.0909090909090828E-2</v>
      </c>
    </row>
    <row r="21" spans="1:55" outlineLevel="1">
      <c r="A21" s="158" t="s">
        <v>43</v>
      </c>
      <c r="B21" s="213" t="s">
        <v>46</v>
      </c>
      <c r="C21" s="151" t="s">
        <v>42</v>
      </c>
      <c r="D21" s="157"/>
      <c r="E21" s="167"/>
      <c r="F21" s="152" t="str">
        <f t="shared" ref="F21:P21" si="41">+IFERROR(F18/E18-1,"")</f>
        <v/>
      </c>
      <c r="G21" s="153">
        <f t="shared" si="41"/>
        <v>-1</v>
      </c>
      <c r="H21" s="153" t="str">
        <f t="shared" si="41"/>
        <v/>
      </c>
      <c r="I21" s="153" t="str">
        <f t="shared" si="41"/>
        <v/>
      </c>
      <c r="J21" s="153" t="str">
        <f t="shared" si="41"/>
        <v/>
      </c>
      <c r="K21" s="153" t="str">
        <f t="shared" si="41"/>
        <v/>
      </c>
      <c r="L21" s="153" t="str">
        <f t="shared" si="41"/>
        <v/>
      </c>
      <c r="M21" s="153" t="str">
        <f t="shared" si="41"/>
        <v/>
      </c>
      <c r="N21" s="153" t="str">
        <f t="shared" si="41"/>
        <v/>
      </c>
      <c r="O21" s="153" t="str">
        <f t="shared" si="41"/>
        <v/>
      </c>
      <c r="P21" s="168" t="str">
        <f t="shared" si="41"/>
        <v/>
      </c>
      <c r="R21" s="167"/>
      <c r="S21" s="152">
        <f>+S18-R18</f>
        <v>0.36</v>
      </c>
      <c r="T21" s="153">
        <f>+T18-S18</f>
        <v>-0.36</v>
      </c>
      <c r="U21" s="153">
        <f t="shared" ref="U21:AC21" si="42">+U18-T18</f>
        <v>0</v>
      </c>
      <c r="V21" s="153">
        <f t="shared" si="42"/>
        <v>0</v>
      </c>
      <c r="W21" s="153">
        <f t="shared" si="42"/>
        <v>0</v>
      </c>
      <c r="X21" s="153">
        <f t="shared" si="42"/>
        <v>0</v>
      </c>
      <c r="Y21" s="153">
        <f t="shared" si="42"/>
        <v>0</v>
      </c>
      <c r="Z21" s="153">
        <f t="shared" si="42"/>
        <v>0</v>
      </c>
      <c r="AA21" s="153">
        <f t="shared" si="42"/>
        <v>0</v>
      </c>
      <c r="AB21" s="153">
        <f t="shared" si="42"/>
        <v>0</v>
      </c>
      <c r="AC21" s="168">
        <f t="shared" si="42"/>
        <v>0</v>
      </c>
      <c r="AE21" s="167"/>
      <c r="AF21" s="152">
        <f t="shared" ref="AF21:AP21" si="43">+IFERROR(AF18/AE18-1,"")</f>
        <v>1.6666666666666665</v>
      </c>
      <c r="AG21" s="153">
        <f t="shared" si="43"/>
        <v>-1</v>
      </c>
      <c r="AH21" s="153" t="str">
        <f t="shared" si="43"/>
        <v/>
      </c>
      <c r="AI21" s="153" t="str">
        <f t="shared" si="43"/>
        <v/>
      </c>
      <c r="AJ21" s="153" t="str">
        <f t="shared" si="43"/>
        <v/>
      </c>
      <c r="AK21" s="153" t="str">
        <f t="shared" si="43"/>
        <v/>
      </c>
      <c r="AL21" s="153" t="str">
        <f t="shared" si="43"/>
        <v/>
      </c>
      <c r="AM21" s="153" t="str">
        <f t="shared" si="43"/>
        <v/>
      </c>
      <c r="AN21" s="153" t="str">
        <f t="shared" si="43"/>
        <v/>
      </c>
      <c r="AO21" s="153" t="str">
        <f t="shared" si="43"/>
        <v/>
      </c>
      <c r="AP21" s="168" t="str">
        <f t="shared" si="43"/>
        <v/>
      </c>
      <c r="AR21" s="167"/>
      <c r="AS21" s="152">
        <f t="shared" ref="AS21:BC21" si="44">+IFERROR(AS18/AR18-1,"")</f>
        <v>-4.0000000000000036E-2</v>
      </c>
      <c r="AT21" s="153">
        <f t="shared" si="44"/>
        <v>0</v>
      </c>
      <c r="AU21" s="153">
        <f t="shared" si="44"/>
        <v>0</v>
      </c>
      <c r="AV21" s="153">
        <f t="shared" si="44"/>
        <v>0</v>
      </c>
      <c r="AW21" s="153">
        <f t="shared" si="44"/>
        <v>0</v>
      </c>
      <c r="AX21" s="153">
        <f t="shared" si="44"/>
        <v>0</v>
      </c>
      <c r="AY21" s="153">
        <f t="shared" si="44"/>
        <v>0</v>
      </c>
      <c r="AZ21" s="153">
        <f t="shared" si="44"/>
        <v>0</v>
      </c>
      <c r="BA21" s="153">
        <f t="shared" si="44"/>
        <v>0</v>
      </c>
      <c r="BB21" s="153">
        <f t="shared" si="44"/>
        <v>0</v>
      </c>
      <c r="BC21" s="168">
        <f t="shared" si="44"/>
        <v>0</v>
      </c>
    </row>
    <row r="22" spans="1:55" outlineLevel="1">
      <c r="A22" s="215" t="s">
        <v>43</v>
      </c>
      <c r="B22" s="216" t="s">
        <v>47</v>
      </c>
      <c r="C22" s="150">
        <v>2020</v>
      </c>
      <c r="D22" s="157">
        <v>29</v>
      </c>
      <c r="E22" s="122">
        <f>SUMIF('By Route'!$B:$B,'DSR vs LY'!$B22,'By Route'!T:T)</f>
        <v>0</v>
      </c>
      <c r="F22" s="126">
        <f>SUMIF('By Route'!$B:$B,'DSR vs LY'!$B22,'By Route'!U:U)</f>
        <v>2</v>
      </c>
      <c r="G22" s="62"/>
      <c r="H22" s="62"/>
      <c r="I22" s="62"/>
      <c r="J22" s="62"/>
      <c r="K22" s="62"/>
      <c r="L22" s="62"/>
      <c r="M22" s="62"/>
      <c r="N22" s="62"/>
      <c r="O22" s="62"/>
      <c r="P22" s="124"/>
      <c r="R22" s="165">
        <f t="shared" ref="R22:AC23" si="45">IFERROR(E22/$D22,0)</f>
        <v>0</v>
      </c>
      <c r="S22" s="63">
        <f t="shared" si="45"/>
        <v>6.8965517241379309E-2</v>
      </c>
      <c r="T22" s="63">
        <f t="shared" si="45"/>
        <v>0</v>
      </c>
      <c r="U22" s="63">
        <f t="shared" si="45"/>
        <v>0</v>
      </c>
      <c r="V22" s="63">
        <f t="shared" si="45"/>
        <v>0</v>
      </c>
      <c r="W22" s="63">
        <f t="shared" si="45"/>
        <v>0</v>
      </c>
      <c r="X22" s="63">
        <f t="shared" si="45"/>
        <v>0</v>
      </c>
      <c r="Y22" s="63">
        <f t="shared" si="45"/>
        <v>0</v>
      </c>
      <c r="Z22" s="63">
        <f t="shared" si="45"/>
        <v>0</v>
      </c>
      <c r="AA22" s="63">
        <f t="shared" si="45"/>
        <v>0</v>
      </c>
      <c r="AB22" s="63">
        <f t="shared" si="45"/>
        <v>0</v>
      </c>
      <c r="AC22" s="166">
        <f t="shared" si="45"/>
        <v>0</v>
      </c>
      <c r="AE22" s="173"/>
      <c r="AF22" s="174">
        <v>2</v>
      </c>
      <c r="AG22" s="174"/>
      <c r="AH22" s="174"/>
      <c r="AI22" s="174"/>
      <c r="AJ22" s="174"/>
      <c r="AK22" s="174"/>
      <c r="AL22" s="174"/>
      <c r="AM22" s="174"/>
      <c r="AN22" s="174"/>
      <c r="AO22" s="174"/>
      <c r="AP22" s="175"/>
      <c r="AR22" s="173">
        <f>+BC23-E22+AE22</f>
        <v>27</v>
      </c>
      <c r="AS22" s="174">
        <f>+AR22-F22+AF22</f>
        <v>27</v>
      </c>
      <c r="AT22" s="174">
        <f t="shared" ref="AT22:BC22" si="46">+AS22-G22+AG22</f>
        <v>27</v>
      </c>
      <c r="AU22" s="174">
        <f t="shared" si="46"/>
        <v>27</v>
      </c>
      <c r="AV22" s="174">
        <f t="shared" si="46"/>
        <v>27</v>
      </c>
      <c r="AW22" s="174">
        <f t="shared" si="46"/>
        <v>27</v>
      </c>
      <c r="AX22" s="174">
        <f t="shared" si="46"/>
        <v>27</v>
      </c>
      <c r="AY22" s="174">
        <f t="shared" si="46"/>
        <v>27</v>
      </c>
      <c r="AZ22" s="174">
        <f t="shared" si="46"/>
        <v>27</v>
      </c>
      <c r="BA22" s="174">
        <f t="shared" si="46"/>
        <v>27</v>
      </c>
      <c r="BB22" s="174">
        <f t="shared" si="46"/>
        <v>27</v>
      </c>
      <c r="BC22" s="175">
        <f t="shared" si="46"/>
        <v>27</v>
      </c>
    </row>
    <row r="23" spans="1:55" outlineLevel="1">
      <c r="A23" s="158" t="s">
        <v>43</v>
      </c>
      <c r="B23" s="213" t="s">
        <v>47</v>
      </c>
      <c r="C23" s="150">
        <v>2019</v>
      </c>
      <c r="D23" s="191">
        <v>29</v>
      </c>
      <c r="E23" s="192">
        <v>3</v>
      </c>
      <c r="F23" s="193">
        <v>1</v>
      </c>
      <c r="G23" s="194">
        <v>4</v>
      </c>
      <c r="H23" s="194">
        <v>3</v>
      </c>
      <c r="I23" s="194"/>
      <c r="J23" s="194">
        <v>2</v>
      </c>
      <c r="K23" s="194"/>
      <c r="L23" s="194">
        <v>5</v>
      </c>
      <c r="M23" s="194"/>
      <c r="N23" s="194">
        <v>4</v>
      </c>
      <c r="O23" s="194">
        <v>5</v>
      </c>
      <c r="P23" s="195">
        <v>1</v>
      </c>
      <c r="Q23" s="196"/>
      <c r="R23" s="197">
        <f>IFERROR(E23/$D23,0)</f>
        <v>0.10344827586206896</v>
      </c>
      <c r="S23" s="198">
        <f t="shared" si="45"/>
        <v>3.4482758620689655E-2</v>
      </c>
      <c r="T23" s="198">
        <f t="shared" si="45"/>
        <v>0.13793103448275862</v>
      </c>
      <c r="U23" s="198">
        <f t="shared" si="45"/>
        <v>0.10344827586206896</v>
      </c>
      <c r="V23" s="198">
        <f t="shared" si="45"/>
        <v>0</v>
      </c>
      <c r="W23" s="198">
        <f t="shared" si="45"/>
        <v>6.8965517241379309E-2</v>
      </c>
      <c r="X23" s="198">
        <f t="shared" si="45"/>
        <v>0</v>
      </c>
      <c r="Y23" s="198">
        <f t="shared" si="45"/>
        <v>0.17241379310344829</v>
      </c>
      <c r="Z23" s="198">
        <f t="shared" si="45"/>
        <v>0</v>
      </c>
      <c r="AA23" s="198">
        <f t="shared" si="45"/>
        <v>0.13793103448275862</v>
      </c>
      <c r="AB23" s="198">
        <f>IFERROR(O23/$D23,0)</f>
        <v>0.17241379310344829</v>
      </c>
      <c r="AC23" s="199">
        <f t="shared" si="45"/>
        <v>3.4482758620689655E-2</v>
      </c>
      <c r="AD23" s="196"/>
      <c r="AE23" s="200">
        <v>3</v>
      </c>
      <c r="AF23" s="201">
        <v>1</v>
      </c>
      <c r="AG23" s="201">
        <v>1</v>
      </c>
      <c r="AH23" s="201">
        <v>2</v>
      </c>
      <c r="AI23" s="201">
        <v>2</v>
      </c>
      <c r="AJ23" s="201">
        <v>3</v>
      </c>
      <c r="AK23" s="201"/>
      <c r="AL23" s="201">
        <v>3</v>
      </c>
      <c r="AM23" s="201">
        <v>1</v>
      </c>
      <c r="AN23" s="201">
        <v>2</v>
      </c>
      <c r="AO23" s="201">
        <v>6</v>
      </c>
      <c r="AP23" s="212">
        <v>2</v>
      </c>
      <c r="AQ23" s="196"/>
      <c r="AR23" s="200">
        <v>29</v>
      </c>
      <c r="AS23" s="201">
        <v>29</v>
      </c>
      <c r="AT23" s="201">
        <v>26</v>
      </c>
      <c r="AU23" s="201">
        <v>25</v>
      </c>
      <c r="AV23" s="201">
        <v>27</v>
      </c>
      <c r="AW23" s="201">
        <v>28</v>
      </c>
      <c r="AX23" s="201">
        <v>28</v>
      </c>
      <c r="AY23" s="201">
        <v>26</v>
      </c>
      <c r="AZ23" s="201">
        <v>27</v>
      </c>
      <c r="BA23" s="201">
        <v>25</v>
      </c>
      <c r="BB23" s="201">
        <v>26</v>
      </c>
      <c r="BC23" s="212">
        <v>27</v>
      </c>
    </row>
    <row r="24" spans="1:55" outlineLevel="1">
      <c r="A24" s="158" t="s">
        <v>43</v>
      </c>
      <c r="B24" s="213" t="s">
        <v>47</v>
      </c>
      <c r="C24" s="151" t="s">
        <v>41</v>
      </c>
      <c r="D24" s="157"/>
      <c r="E24" s="167">
        <f>IFERROR(E22/E23-1,0)</f>
        <v>-1</v>
      </c>
      <c r="F24" s="152">
        <f t="shared" ref="F24:P24" si="47">IFERROR(F22/F23-1,0)</f>
        <v>1</v>
      </c>
      <c r="G24" s="153">
        <f t="shared" si="47"/>
        <v>-1</v>
      </c>
      <c r="H24" s="153">
        <f t="shared" si="47"/>
        <v>-1</v>
      </c>
      <c r="I24" s="153">
        <f t="shared" si="47"/>
        <v>0</v>
      </c>
      <c r="J24" s="153">
        <f t="shared" si="47"/>
        <v>-1</v>
      </c>
      <c r="K24" s="153">
        <f t="shared" si="47"/>
        <v>0</v>
      </c>
      <c r="L24" s="153">
        <f t="shared" si="47"/>
        <v>-1</v>
      </c>
      <c r="M24" s="153">
        <f t="shared" si="47"/>
        <v>0</v>
      </c>
      <c r="N24" s="153">
        <f t="shared" si="47"/>
        <v>-1</v>
      </c>
      <c r="O24" s="153">
        <f t="shared" si="47"/>
        <v>-1</v>
      </c>
      <c r="P24" s="168">
        <f t="shared" si="47"/>
        <v>-1</v>
      </c>
      <c r="R24" s="167">
        <f>+R22-R23</f>
        <v>-0.10344827586206896</v>
      </c>
      <c r="S24" s="152">
        <f t="shared" ref="S24" si="48">+S22-S23</f>
        <v>3.4482758620689655E-2</v>
      </c>
      <c r="T24" s="153">
        <f>+T22-T23</f>
        <v>-0.13793103448275862</v>
      </c>
      <c r="U24" s="153">
        <f t="shared" ref="U24:AC24" si="49">+U22-U23</f>
        <v>-0.10344827586206896</v>
      </c>
      <c r="V24" s="153">
        <f t="shared" si="49"/>
        <v>0</v>
      </c>
      <c r="W24" s="153">
        <f t="shared" si="49"/>
        <v>-6.8965517241379309E-2</v>
      </c>
      <c r="X24" s="153">
        <f t="shared" si="49"/>
        <v>0</v>
      </c>
      <c r="Y24" s="153">
        <f t="shared" si="49"/>
        <v>-0.17241379310344829</v>
      </c>
      <c r="Z24" s="153">
        <f t="shared" si="49"/>
        <v>0</v>
      </c>
      <c r="AA24" s="153">
        <f t="shared" si="49"/>
        <v>-0.13793103448275862</v>
      </c>
      <c r="AB24" s="153">
        <f t="shared" si="49"/>
        <v>-0.17241379310344829</v>
      </c>
      <c r="AC24" s="168">
        <f t="shared" si="49"/>
        <v>-3.4482758620689655E-2</v>
      </c>
      <c r="AE24" s="167">
        <f>IFERROR(AE22/AE23-1,0)</f>
        <v>-1</v>
      </c>
      <c r="AF24" s="152">
        <f>IFERROR(AF22/AF23-1,0)</f>
        <v>1</v>
      </c>
      <c r="AG24" s="153">
        <f>IFERROR(AG22/AG23-1,0)</f>
        <v>-1</v>
      </c>
      <c r="AH24" s="153">
        <f t="shared" ref="AH24:AP24" si="50">IFERROR(AH22/AH23-1,0)</f>
        <v>-1</v>
      </c>
      <c r="AI24" s="153">
        <f t="shared" si="50"/>
        <v>-1</v>
      </c>
      <c r="AJ24" s="153">
        <f t="shared" si="50"/>
        <v>-1</v>
      </c>
      <c r="AK24" s="153">
        <f t="shared" si="50"/>
        <v>0</v>
      </c>
      <c r="AL24" s="153">
        <f t="shared" si="50"/>
        <v>-1</v>
      </c>
      <c r="AM24" s="153">
        <f t="shared" si="50"/>
        <v>-1</v>
      </c>
      <c r="AN24" s="153">
        <f t="shared" si="50"/>
        <v>-1</v>
      </c>
      <c r="AO24" s="153">
        <f t="shared" si="50"/>
        <v>-1</v>
      </c>
      <c r="AP24" s="168">
        <f t="shared" si="50"/>
        <v>-1</v>
      </c>
      <c r="AR24" s="167">
        <f>IFERROR(AR22/AR23-1,0)</f>
        <v>-6.8965517241379337E-2</v>
      </c>
      <c r="AS24" s="152">
        <f>IFERROR(AS22/AS23-1,0)</f>
        <v>-6.8965517241379337E-2</v>
      </c>
      <c r="AT24" s="153">
        <f>IFERROR(AT22/AT23-1,0)</f>
        <v>3.8461538461538547E-2</v>
      </c>
      <c r="AU24" s="153">
        <f t="shared" ref="AU24:BC24" si="51">IFERROR(AU22/AU23-1,0)</f>
        <v>8.0000000000000071E-2</v>
      </c>
      <c r="AV24" s="153">
        <f t="shared" si="51"/>
        <v>0</v>
      </c>
      <c r="AW24" s="153">
        <f t="shared" si="51"/>
        <v>-3.5714285714285698E-2</v>
      </c>
      <c r="AX24" s="153">
        <f t="shared" si="51"/>
        <v>-3.5714285714285698E-2</v>
      </c>
      <c r="AY24" s="153">
        <f t="shared" si="51"/>
        <v>3.8461538461538547E-2</v>
      </c>
      <c r="AZ24" s="153">
        <f t="shared" si="51"/>
        <v>0</v>
      </c>
      <c r="BA24" s="153">
        <f t="shared" si="51"/>
        <v>8.0000000000000071E-2</v>
      </c>
      <c r="BB24" s="153">
        <f t="shared" si="51"/>
        <v>3.8461538461538547E-2</v>
      </c>
      <c r="BC24" s="168">
        <f t="shared" si="51"/>
        <v>0</v>
      </c>
    </row>
    <row r="25" spans="1:55" outlineLevel="1">
      <c r="A25" s="158" t="s">
        <v>43</v>
      </c>
      <c r="B25" s="213" t="s">
        <v>47</v>
      </c>
      <c r="C25" s="151" t="s">
        <v>42</v>
      </c>
      <c r="D25" s="157"/>
      <c r="E25" s="167"/>
      <c r="F25" s="152" t="str">
        <f t="shared" ref="F25:P25" si="52">+IFERROR(F22/E22-1,"")</f>
        <v/>
      </c>
      <c r="G25" s="153">
        <f t="shared" si="52"/>
        <v>-1</v>
      </c>
      <c r="H25" s="153" t="str">
        <f t="shared" si="52"/>
        <v/>
      </c>
      <c r="I25" s="153" t="str">
        <f t="shared" si="52"/>
        <v/>
      </c>
      <c r="J25" s="153" t="str">
        <f t="shared" si="52"/>
        <v/>
      </c>
      <c r="K25" s="153" t="str">
        <f t="shared" si="52"/>
        <v/>
      </c>
      <c r="L25" s="153" t="str">
        <f t="shared" si="52"/>
        <v/>
      </c>
      <c r="M25" s="153" t="str">
        <f t="shared" si="52"/>
        <v/>
      </c>
      <c r="N25" s="153" t="str">
        <f t="shared" si="52"/>
        <v/>
      </c>
      <c r="O25" s="153" t="str">
        <f t="shared" si="52"/>
        <v/>
      </c>
      <c r="P25" s="168" t="str">
        <f t="shared" si="52"/>
        <v/>
      </c>
      <c r="R25" s="167"/>
      <c r="S25" s="152">
        <f>+S22-R22</f>
        <v>6.8965517241379309E-2</v>
      </c>
      <c r="T25" s="153">
        <f>+T22-S22</f>
        <v>-6.8965517241379309E-2</v>
      </c>
      <c r="U25" s="153">
        <f t="shared" ref="U25:AC25" si="53">+U22-T22</f>
        <v>0</v>
      </c>
      <c r="V25" s="153">
        <f t="shared" si="53"/>
        <v>0</v>
      </c>
      <c r="W25" s="153">
        <f t="shared" si="53"/>
        <v>0</v>
      </c>
      <c r="X25" s="153">
        <f t="shared" si="53"/>
        <v>0</v>
      </c>
      <c r="Y25" s="153">
        <f t="shared" si="53"/>
        <v>0</v>
      </c>
      <c r="Z25" s="153">
        <f t="shared" si="53"/>
        <v>0</v>
      </c>
      <c r="AA25" s="153">
        <f t="shared" si="53"/>
        <v>0</v>
      </c>
      <c r="AB25" s="153">
        <f t="shared" si="53"/>
        <v>0</v>
      </c>
      <c r="AC25" s="168">
        <f t="shared" si="53"/>
        <v>0</v>
      </c>
      <c r="AE25" s="167"/>
      <c r="AF25" s="152" t="str">
        <f t="shared" ref="AF25:AP25" si="54">+IFERROR(AF22/AE22-1,"")</f>
        <v/>
      </c>
      <c r="AG25" s="153">
        <f t="shared" si="54"/>
        <v>-1</v>
      </c>
      <c r="AH25" s="153" t="str">
        <f t="shared" si="54"/>
        <v/>
      </c>
      <c r="AI25" s="153" t="str">
        <f t="shared" si="54"/>
        <v/>
      </c>
      <c r="AJ25" s="153" t="str">
        <f t="shared" si="54"/>
        <v/>
      </c>
      <c r="AK25" s="153" t="str">
        <f t="shared" si="54"/>
        <v/>
      </c>
      <c r="AL25" s="153" t="str">
        <f t="shared" si="54"/>
        <v/>
      </c>
      <c r="AM25" s="153" t="str">
        <f t="shared" si="54"/>
        <v/>
      </c>
      <c r="AN25" s="153" t="str">
        <f t="shared" si="54"/>
        <v/>
      </c>
      <c r="AO25" s="153" t="str">
        <f t="shared" si="54"/>
        <v/>
      </c>
      <c r="AP25" s="168" t="str">
        <f t="shared" si="54"/>
        <v/>
      </c>
      <c r="AR25" s="167"/>
      <c r="AS25" s="152">
        <f t="shared" ref="AS25:BC25" si="55">+IFERROR(AS22/AR22-1,"")</f>
        <v>0</v>
      </c>
      <c r="AT25" s="153">
        <f t="shared" si="55"/>
        <v>0</v>
      </c>
      <c r="AU25" s="153">
        <f t="shared" si="55"/>
        <v>0</v>
      </c>
      <c r="AV25" s="153">
        <f t="shared" si="55"/>
        <v>0</v>
      </c>
      <c r="AW25" s="153">
        <f t="shared" si="55"/>
        <v>0</v>
      </c>
      <c r="AX25" s="153">
        <f t="shared" si="55"/>
        <v>0</v>
      </c>
      <c r="AY25" s="153">
        <f t="shared" si="55"/>
        <v>0</v>
      </c>
      <c r="AZ25" s="153">
        <f t="shared" si="55"/>
        <v>0</v>
      </c>
      <c r="BA25" s="153">
        <f t="shared" si="55"/>
        <v>0</v>
      </c>
      <c r="BB25" s="153">
        <f t="shared" si="55"/>
        <v>0</v>
      </c>
      <c r="BC25" s="168">
        <f t="shared" si="55"/>
        <v>0</v>
      </c>
    </row>
    <row r="26" spans="1:55" outlineLevel="1">
      <c r="A26" s="215" t="s">
        <v>43</v>
      </c>
      <c r="B26" s="216" t="s">
        <v>48</v>
      </c>
      <c r="C26" s="150">
        <v>2020</v>
      </c>
      <c r="D26" s="157">
        <v>36</v>
      </c>
      <c r="E26" s="122">
        <f>SUMIF('By Route'!$B:$B,'DSR vs LY'!$B26,'By Route'!T:T)</f>
        <v>0</v>
      </c>
      <c r="F26" s="126">
        <f>SUMIF('By Route'!$B:$B,'DSR vs LY'!$B26,'By Route'!U:U)</f>
        <v>1</v>
      </c>
      <c r="G26" s="62"/>
      <c r="H26" s="62"/>
      <c r="I26" s="62"/>
      <c r="J26" s="62"/>
      <c r="K26" s="62"/>
      <c r="L26" s="62"/>
      <c r="M26" s="62"/>
      <c r="N26" s="62"/>
      <c r="O26" s="62"/>
      <c r="P26" s="124"/>
      <c r="R26" s="165">
        <f t="shared" ref="R26:AC27" si="56">IFERROR(E26/$D26,0)</f>
        <v>0</v>
      </c>
      <c r="S26" s="63">
        <f t="shared" si="56"/>
        <v>2.7777777777777776E-2</v>
      </c>
      <c r="T26" s="63">
        <f t="shared" si="56"/>
        <v>0</v>
      </c>
      <c r="U26" s="63">
        <f t="shared" si="56"/>
        <v>0</v>
      </c>
      <c r="V26" s="63">
        <f t="shared" si="56"/>
        <v>0</v>
      </c>
      <c r="W26" s="63">
        <f t="shared" si="56"/>
        <v>0</v>
      </c>
      <c r="X26" s="63">
        <f t="shared" si="56"/>
        <v>0</v>
      </c>
      <c r="Y26" s="63">
        <f t="shared" si="56"/>
        <v>0</v>
      </c>
      <c r="Z26" s="63">
        <f t="shared" si="56"/>
        <v>0</v>
      </c>
      <c r="AA26" s="63">
        <f t="shared" si="56"/>
        <v>0</v>
      </c>
      <c r="AB26" s="63">
        <f t="shared" si="56"/>
        <v>0</v>
      </c>
      <c r="AC26" s="166">
        <f t="shared" si="56"/>
        <v>0</v>
      </c>
      <c r="AE26" s="173"/>
      <c r="AF26" s="174">
        <v>1</v>
      </c>
      <c r="AG26" s="174"/>
      <c r="AH26" s="174"/>
      <c r="AI26" s="174"/>
      <c r="AJ26" s="174"/>
      <c r="AK26" s="174"/>
      <c r="AL26" s="174"/>
      <c r="AM26" s="174"/>
      <c r="AN26" s="174"/>
      <c r="AO26" s="174"/>
      <c r="AP26" s="175"/>
      <c r="AR26" s="173">
        <f>+BC27-E26+AE26</f>
        <v>36</v>
      </c>
      <c r="AS26" s="174">
        <f>+AR26-F26+AF26</f>
        <v>36</v>
      </c>
      <c r="AT26" s="174">
        <f t="shared" ref="AT26:BC26" si="57">+AS26-G26+AG26</f>
        <v>36</v>
      </c>
      <c r="AU26" s="174">
        <f t="shared" si="57"/>
        <v>36</v>
      </c>
      <c r="AV26" s="174">
        <f t="shared" si="57"/>
        <v>36</v>
      </c>
      <c r="AW26" s="174">
        <f t="shared" si="57"/>
        <v>36</v>
      </c>
      <c r="AX26" s="174">
        <f t="shared" si="57"/>
        <v>36</v>
      </c>
      <c r="AY26" s="174">
        <f t="shared" si="57"/>
        <v>36</v>
      </c>
      <c r="AZ26" s="174">
        <f t="shared" si="57"/>
        <v>36</v>
      </c>
      <c r="BA26" s="174">
        <f t="shared" si="57"/>
        <v>36</v>
      </c>
      <c r="BB26" s="174">
        <f t="shared" si="57"/>
        <v>36</v>
      </c>
      <c r="BC26" s="175">
        <f t="shared" si="57"/>
        <v>36</v>
      </c>
    </row>
    <row r="27" spans="1:55" outlineLevel="1">
      <c r="A27" s="158" t="s">
        <v>43</v>
      </c>
      <c r="B27" s="213" t="s">
        <v>48</v>
      </c>
      <c r="C27" s="150">
        <v>2019</v>
      </c>
      <c r="D27" s="191">
        <v>36</v>
      </c>
      <c r="E27" s="202">
        <v>6</v>
      </c>
      <c r="F27" s="203">
        <v>3</v>
      </c>
      <c r="G27" s="204">
        <v>2</v>
      </c>
      <c r="H27" s="204">
        <v>5</v>
      </c>
      <c r="I27" s="204">
        <v>1</v>
      </c>
      <c r="J27" s="204">
        <v>4</v>
      </c>
      <c r="K27" s="204"/>
      <c r="L27" s="204">
        <v>7</v>
      </c>
      <c r="M27" s="204">
        <v>1</v>
      </c>
      <c r="N27" s="204"/>
      <c r="O27" s="204">
        <v>2</v>
      </c>
      <c r="P27" s="205"/>
      <c r="Q27" s="196"/>
      <c r="R27" s="197">
        <f>IFERROR(E27/$D27,0)</f>
        <v>0.16666666666666666</v>
      </c>
      <c r="S27" s="198">
        <f t="shared" si="56"/>
        <v>8.3333333333333329E-2</v>
      </c>
      <c r="T27" s="198">
        <f t="shared" si="56"/>
        <v>5.5555555555555552E-2</v>
      </c>
      <c r="U27" s="198">
        <f t="shared" si="56"/>
        <v>0.1388888888888889</v>
      </c>
      <c r="V27" s="198">
        <f t="shared" si="56"/>
        <v>2.7777777777777776E-2</v>
      </c>
      <c r="W27" s="198">
        <f t="shared" si="56"/>
        <v>0.1111111111111111</v>
      </c>
      <c r="X27" s="198">
        <f t="shared" si="56"/>
        <v>0</v>
      </c>
      <c r="Y27" s="198">
        <f t="shared" si="56"/>
        <v>0.19444444444444445</v>
      </c>
      <c r="Z27" s="198">
        <f t="shared" si="56"/>
        <v>2.7777777777777776E-2</v>
      </c>
      <c r="AA27" s="198">
        <f t="shared" si="56"/>
        <v>0</v>
      </c>
      <c r="AB27" s="198">
        <f>IFERROR(O27/$D27,0)</f>
        <v>5.5555555555555552E-2</v>
      </c>
      <c r="AC27" s="199">
        <f t="shared" si="56"/>
        <v>0</v>
      </c>
      <c r="AD27" s="196"/>
      <c r="AE27" s="200">
        <v>6</v>
      </c>
      <c r="AF27" s="201">
        <v>3</v>
      </c>
      <c r="AG27" s="201">
        <v>2</v>
      </c>
      <c r="AH27" s="201">
        <v>5</v>
      </c>
      <c r="AI27" s="201">
        <v>1</v>
      </c>
      <c r="AJ27" s="201">
        <v>4</v>
      </c>
      <c r="AK27" s="201"/>
      <c r="AL27" s="201">
        <v>7</v>
      </c>
      <c r="AM27" s="201">
        <v>1</v>
      </c>
      <c r="AN27" s="201"/>
      <c r="AO27" s="201">
        <v>2</v>
      </c>
      <c r="AP27" s="212"/>
      <c r="AQ27" s="196"/>
      <c r="AR27" s="200">
        <v>36</v>
      </c>
      <c r="AS27" s="201">
        <v>36</v>
      </c>
      <c r="AT27" s="201">
        <v>36</v>
      </c>
      <c r="AU27" s="201">
        <v>36</v>
      </c>
      <c r="AV27" s="201">
        <v>36</v>
      </c>
      <c r="AW27" s="201">
        <v>36</v>
      </c>
      <c r="AX27" s="201">
        <v>36</v>
      </c>
      <c r="AY27" s="201">
        <v>36</v>
      </c>
      <c r="AZ27" s="201">
        <v>36</v>
      </c>
      <c r="BA27" s="201">
        <v>36</v>
      </c>
      <c r="BB27" s="201">
        <v>36</v>
      </c>
      <c r="BC27" s="212">
        <v>36</v>
      </c>
    </row>
    <row r="28" spans="1:55" outlineLevel="1">
      <c r="A28" s="158" t="s">
        <v>43</v>
      </c>
      <c r="B28" s="213" t="s">
        <v>48</v>
      </c>
      <c r="C28" s="151" t="s">
        <v>41</v>
      </c>
      <c r="D28" s="157"/>
      <c r="E28" s="167">
        <f>IFERROR(E26/E27-1,0)</f>
        <v>-1</v>
      </c>
      <c r="F28" s="152">
        <f t="shared" ref="F28:P28" si="58">IFERROR(F26/F27-1,0)</f>
        <v>-0.66666666666666674</v>
      </c>
      <c r="G28" s="153">
        <f t="shared" si="58"/>
        <v>-1</v>
      </c>
      <c r="H28" s="153">
        <f t="shared" si="58"/>
        <v>-1</v>
      </c>
      <c r="I28" s="153">
        <f t="shared" si="58"/>
        <v>-1</v>
      </c>
      <c r="J28" s="153">
        <f t="shared" si="58"/>
        <v>-1</v>
      </c>
      <c r="K28" s="153">
        <f t="shared" si="58"/>
        <v>0</v>
      </c>
      <c r="L28" s="153">
        <f t="shared" si="58"/>
        <v>-1</v>
      </c>
      <c r="M28" s="153">
        <f t="shared" si="58"/>
        <v>-1</v>
      </c>
      <c r="N28" s="153">
        <f t="shared" si="58"/>
        <v>0</v>
      </c>
      <c r="O28" s="153">
        <f t="shared" si="58"/>
        <v>-1</v>
      </c>
      <c r="P28" s="168">
        <f t="shared" si="58"/>
        <v>0</v>
      </c>
      <c r="R28" s="167">
        <f>+R26-R27</f>
        <v>-0.16666666666666666</v>
      </c>
      <c r="S28" s="152">
        <f t="shared" ref="S28" si="59">+S26-S27</f>
        <v>-5.5555555555555552E-2</v>
      </c>
      <c r="T28" s="153">
        <f>+T26-T27</f>
        <v>-5.5555555555555552E-2</v>
      </c>
      <c r="U28" s="153">
        <f t="shared" ref="U28:AC28" si="60">+U26-U27</f>
        <v>-0.1388888888888889</v>
      </c>
      <c r="V28" s="153">
        <f t="shared" si="60"/>
        <v>-2.7777777777777776E-2</v>
      </c>
      <c r="W28" s="153">
        <f t="shared" si="60"/>
        <v>-0.1111111111111111</v>
      </c>
      <c r="X28" s="153">
        <f t="shared" si="60"/>
        <v>0</v>
      </c>
      <c r="Y28" s="153">
        <f t="shared" si="60"/>
        <v>-0.19444444444444445</v>
      </c>
      <c r="Z28" s="153">
        <f t="shared" si="60"/>
        <v>-2.7777777777777776E-2</v>
      </c>
      <c r="AA28" s="153">
        <f t="shared" si="60"/>
        <v>0</v>
      </c>
      <c r="AB28" s="153">
        <f t="shared" si="60"/>
        <v>-5.5555555555555552E-2</v>
      </c>
      <c r="AC28" s="168">
        <f t="shared" si="60"/>
        <v>0</v>
      </c>
      <c r="AE28" s="167">
        <f>IFERROR(AE26/AE27-1,0)</f>
        <v>-1</v>
      </c>
      <c r="AF28" s="152">
        <f>IFERROR(AF26/AF27-1,0)</f>
        <v>-0.66666666666666674</v>
      </c>
      <c r="AG28" s="153">
        <f>IFERROR(AG26/AG27-1,0)</f>
        <v>-1</v>
      </c>
      <c r="AH28" s="153">
        <f t="shared" ref="AH28:AP28" si="61">IFERROR(AH26/AH27-1,0)</f>
        <v>-1</v>
      </c>
      <c r="AI28" s="153">
        <f t="shared" si="61"/>
        <v>-1</v>
      </c>
      <c r="AJ28" s="153">
        <f t="shared" si="61"/>
        <v>-1</v>
      </c>
      <c r="AK28" s="153">
        <f t="shared" si="61"/>
        <v>0</v>
      </c>
      <c r="AL28" s="153">
        <f t="shared" si="61"/>
        <v>-1</v>
      </c>
      <c r="AM28" s="153">
        <f t="shared" si="61"/>
        <v>-1</v>
      </c>
      <c r="AN28" s="153">
        <f t="shared" si="61"/>
        <v>0</v>
      </c>
      <c r="AO28" s="153">
        <f t="shared" si="61"/>
        <v>-1</v>
      </c>
      <c r="AP28" s="168">
        <f t="shared" si="61"/>
        <v>0</v>
      </c>
      <c r="AR28" s="167">
        <f>IFERROR(AR26/AR27-1,0)</f>
        <v>0</v>
      </c>
      <c r="AS28" s="152">
        <f>IFERROR(AS26/AS27-1,0)</f>
        <v>0</v>
      </c>
      <c r="AT28" s="153">
        <f>IFERROR(AT26/AT27-1,0)</f>
        <v>0</v>
      </c>
      <c r="AU28" s="153">
        <f t="shared" ref="AU28:BC28" si="62">IFERROR(AU26/AU27-1,0)</f>
        <v>0</v>
      </c>
      <c r="AV28" s="153">
        <f t="shared" si="62"/>
        <v>0</v>
      </c>
      <c r="AW28" s="153">
        <f t="shared" si="62"/>
        <v>0</v>
      </c>
      <c r="AX28" s="153">
        <f t="shared" si="62"/>
        <v>0</v>
      </c>
      <c r="AY28" s="153">
        <f t="shared" si="62"/>
        <v>0</v>
      </c>
      <c r="AZ28" s="153">
        <f t="shared" si="62"/>
        <v>0</v>
      </c>
      <c r="BA28" s="153">
        <f t="shared" si="62"/>
        <v>0</v>
      </c>
      <c r="BB28" s="153">
        <f t="shared" si="62"/>
        <v>0</v>
      </c>
      <c r="BC28" s="168">
        <f t="shared" si="62"/>
        <v>0</v>
      </c>
    </row>
    <row r="29" spans="1:55" outlineLevel="1">
      <c r="A29" s="158" t="s">
        <v>43</v>
      </c>
      <c r="B29" s="213" t="s">
        <v>48</v>
      </c>
      <c r="C29" s="151" t="s">
        <v>42</v>
      </c>
      <c r="D29" s="157"/>
      <c r="E29" s="167"/>
      <c r="F29" s="152" t="str">
        <f t="shared" ref="F29:P29" si="63">+IFERROR(F26/E26-1,"")</f>
        <v/>
      </c>
      <c r="G29" s="153">
        <f t="shared" si="63"/>
        <v>-1</v>
      </c>
      <c r="H29" s="153" t="str">
        <f t="shared" si="63"/>
        <v/>
      </c>
      <c r="I29" s="153" t="str">
        <f t="shared" si="63"/>
        <v/>
      </c>
      <c r="J29" s="153" t="str">
        <f t="shared" si="63"/>
        <v/>
      </c>
      <c r="K29" s="153" t="str">
        <f t="shared" si="63"/>
        <v/>
      </c>
      <c r="L29" s="153" t="str">
        <f t="shared" si="63"/>
        <v/>
      </c>
      <c r="M29" s="153" t="str">
        <f t="shared" si="63"/>
        <v/>
      </c>
      <c r="N29" s="153" t="str">
        <f t="shared" si="63"/>
        <v/>
      </c>
      <c r="O29" s="153" t="str">
        <f t="shared" si="63"/>
        <v/>
      </c>
      <c r="P29" s="168" t="str">
        <f t="shared" si="63"/>
        <v/>
      </c>
      <c r="R29" s="167"/>
      <c r="S29" s="152">
        <f>+S26-R26</f>
        <v>2.7777777777777776E-2</v>
      </c>
      <c r="T29" s="153">
        <f>+T26-S26</f>
        <v>-2.7777777777777776E-2</v>
      </c>
      <c r="U29" s="153">
        <f t="shared" ref="U29:AC29" si="64">+U26-T26</f>
        <v>0</v>
      </c>
      <c r="V29" s="153">
        <f t="shared" si="64"/>
        <v>0</v>
      </c>
      <c r="W29" s="153">
        <f t="shared" si="64"/>
        <v>0</v>
      </c>
      <c r="X29" s="153">
        <f t="shared" si="64"/>
        <v>0</v>
      </c>
      <c r="Y29" s="153">
        <f t="shared" si="64"/>
        <v>0</v>
      </c>
      <c r="Z29" s="153">
        <f t="shared" si="64"/>
        <v>0</v>
      </c>
      <c r="AA29" s="153">
        <f t="shared" si="64"/>
        <v>0</v>
      </c>
      <c r="AB29" s="153">
        <f t="shared" si="64"/>
        <v>0</v>
      </c>
      <c r="AC29" s="168">
        <f t="shared" si="64"/>
        <v>0</v>
      </c>
      <c r="AE29" s="167"/>
      <c r="AF29" s="152" t="str">
        <f t="shared" ref="AF29:AP29" si="65">+IFERROR(AF26/AE26-1,"")</f>
        <v/>
      </c>
      <c r="AG29" s="153">
        <f t="shared" si="65"/>
        <v>-1</v>
      </c>
      <c r="AH29" s="153" t="str">
        <f t="shared" si="65"/>
        <v/>
      </c>
      <c r="AI29" s="153" t="str">
        <f t="shared" si="65"/>
        <v/>
      </c>
      <c r="AJ29" s="153" t="str">
        <f t="shared" si="65"/>
        <v/>
      </c>
      <c r="AK29" s="153" t="str">
        <f t="shared" si="65"/>
        <v/>
      </c>
      <c r="AL29" s="153" t="str">
        <f t="shared" si="65"/>
        <v/>
      </c>
      <c r="AM29" s="153" t="str">
        <f t="shared" si="65"/>
        <v/>
      </c>
      <c r="AN29" s="153" t="str">
        <f t="shared" si="65"/>
        <v/>
      </c>
      <c r="AO29" s="153" t="str">
        <f t="shared" si="65"/>
        <v/>
      </c>
      <c r="AP29" s="168" t="str">
        <f t="shared" si="65"/>
        <v/>
      </c>
      <c r="AR29" s="167"/>
      <c r="AS29" s="152">
        <f t="shared" ref="AS29:BC29" si="66">+IFERROR(AS26/AR26-1,"")</f>
        <v>0</v>
      </c>
      <c r="AT29" s="153">
        <f t="shared" si="66"/>
        <v>0</v>
      </c>
      <c r="AU29" s="153">
        <f t="shared" si="66"/>
        <v>0</v>
      </c>
      <c r="AV29" s="153">
        <f t="shared" si="66"/>
        <v>0</v>
      </c>
      <c r="AW29" s="153">
        <f t="shared" si="66"/>
        <v>0</v>
      </c>
      <c r="AX29" s="153">
        <f t="shared" si="66"/>
        <v>0</v>
      </c>
      <c r="AY29" s="153">
        <f t="shared" si="66"/>
        <v>0</v>
      </c>
      <c r="AZ29" s="153">
        <f t="shared" si="66"/>
        <v>0</v>
      </c>
      <c r="BA29" s="153">
        <f t="shared" si="66"/>
        <v>0</v>
      </c>
      <c r="BB29" s="153">
        <f t="shared" si="66"/>
        <v>0</v>
      </c>
      <c r="BC29" s="168">
        <f t="shared" si="66"/>
        <v>0</v>
      </c>
    </row>
    <row r="30" spans="1:55" ht="14.25" customHeight="1" outlineLevel="1">
      <c r="A30" s="215" t="s">
        <v>43</v>
      </c>
      <c r="B30" s="216" t="s">
        <v>49</v>
      </c>
      <c r="C30" s="150">
        <v>2020</v>
      </c>
      <c r="D30" s="157">
        <v>56</v>
      </c>
      <c r="E30" s="123">
        <f>SUMIF('By Route'!$B:$B,'DSR vs LY'!$B30,'By Route'!T:T)</f>
        <v>1</v>
      </c>
      <c r="F30" s="127">
        <f>SUMIF('By Route'!$B:$B,'DSR vs LY'!$B30,'By Route'!U:U)</f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125"/>
      <c r="R30" s="165">
        <f t="shared" ref="R30:AC31" si="67">IFERROR(E30/$D30,0)</f>
        <v>1.7857142857142856E-2</v>
      </c>
      <c r="S30" s="63">
        <f t="shared" si="67"/>
        <v>1.7857142857142856E-2</v>
      </c>
      <c r="T30" s="63">
        <f t="shared" si="67"/>
        <v>0</v>
      </c>
      <c r="U30" s="63">
        <f t="shared" si="67"/>
        <v>0</v>
      </c>
      <c r="V30" s="63">
        <f t="shared" si="67"/>
        <v>0</v>
      </c>
      <c r="W30" s="63">
        <f t="shared" si="67"/>
        <v>0</v>
      </c>
      <c r="X30" s="63">
        <f t="shared" si="67"/>
        <v>0</v>
      </c>
      <c r="Y30" s="63">
        <f t="shared" si="67"/>
        <v>0</v>
      </c>
      <c r="Z30" s="63">
        <f t="shared" si="67"/>
        <v>0</v>
      </c>
      <c r="AA30" s="63">
        <f t="shared" si="67"/>
        <v>0</v>
      </c>
      <c r="AB30" s="63">
        <f t="shared" si="67"/>
        <v>0</v>
      </c>
      <c r="AC30" s="166">
        <f t="shared" si="67"/>
        <v>0</v>
      </c>
      <c r="AE30" s="173">
        <v>1</v>
      </c>
      <c r="AF30" s="174">
        <v>1</v>
      </c>
      <c r="AG30" s="174"/>
      <c r="AH30" s="174"/>
      <c r="AI30" s="174"/>
      <c r="AJ30" s="174"/>
      <c r="AK30" s="174"/>
      <c r="AL30" s="174"/>
      <c r="AM30" s="174"/>
      <c r="AN30" s="174"/>
      <c r="AO30" s="174"/>
      <c r="AP30" s="175"/>
      <c r="AR30" s="173">
        <f>+BC31-E30+AE30</f>
        <v>56</v>
      </c>
      <c r="AS30" s="174">
        <f>+AR30-F26+AF26</f>
        <v>56</v>
      </c>
      <c r="AT30" s="174">
        <f t="shared" ref="AT30:BC30" si="68">+AS30-G26+AG26</f>
        <v>56</v>
      </c>
      <c r="AU30" s="174">
        <f t="shared" si="68"/>
        <v>56</v>
      </c>
      <c r="AV30" s="174">
        <f t="shared" si="68"/>
        <v>56</v>
      </c>
      <c r="AW30" s="174">
        <f t="shared" si="68"/>
        <v>56</v>
      </c>
      <c r="AX30" s="174">
        <f t="shared" si="68"/>
        <v>56</v>
      </c>
      <c r="AY30" s="174">
        <f t="shared" si="68"/>
        <v>56</v>
      </c>
      <c r="AZ30" s="174">
        <f t="shared" si="68"/>
        <v>56</v>
      </c>
      <c r="BA30" s="174">
        <f t="shared" si="68"/>
        <v>56</v>
      </c>
      <c r="BB30" s="174">
        <f t="shared" si="68"/>
        <v>56</v>
      </c>
      <c r="BC30" s="175">
        <f t="shared" si="68"/>
        <v>56</v>
      </c>
    </row>
    <row r="31" spans="1:55" ht="14.25" customHeight="1" outlineLevel="1">
      <c r="A31" s="158" t="s">
        <v>43</v>
      </c>
      <c r="B31" s="213" t="s">
        <v>49</v>
      </c>
      <c r="C31" s="150">
        <v>2019</v>
      </c>
      <c r="D31" s="191">
        <v>56</v>
      </c>
      <c r="E31" s="202">
        <v>1</v>
      </c>
      <c r="F31" s="203">
        <v>2</v>
      </c>
      <c r="G31" s="204">
        <v>2</v>
      </c>
      <c r="H31" s="204">
        <v>6</v>
      </c>
      <c r="I31" s="204">
        <v>3</v>
      </c>
      <c r="J31" s="204">
        <v>1</v>
      </c>
      <c r="K31" s="204">
        <v>4</v>
      </c>
      <c r="L31" s="204"/>
      <c r="M31" s="204">
        <v>2</v>
      </c>
      <c r="N31" s="204"/>
      <c r="O31" s="204"/>
      <c r="P31" s="205">
        <v>1</v>
      </c>
      <c r="Q31" s="196"/>
      <c r="R31" s="197">
        <f>IFERROR(E31/$D31,0)</f>
        <v>1.7857142857142856E-2</v>
      </c>
      <c r="S31" s="198">
        <f t="shared" si="67"/>
        <v>3.5714285714285712E-2</v>
      </c>
      <c r="T31" s="198">
        <f t="shared" si="67"/>
        <v>3.5714285714285712E-2</v>
      </c>
      <c r="U31" s="198">
        <f t="shared" si="67"/>
        <v>0.10714285714285714</v>
      </c>
      <c r="V31" s="198">
        <f t="shared" si="67"/>
        <v>5.3571428571428568E-2</v>
      </c>
      <c r="W31" s="198">
        <f t="shared" si="67"/>
        <v>1.7857142857142856E-2</v>
      </c>
      <c r="X31" s="198">
        <f t="shared" si="67"/>
        <v>7.1428571428571425E-2</v>
      </c>
      <c r="Y31" s="198">
        <f t="shared" si="67"/>
        <v>0</v>
      </c>
      <c r="Z31" s="198">
        <f t="shared" si="67"/>
        <v>3.5714285714285712E-2</v>
      </c>
      <c r="AA31" s="198">
        <f t="shared" si="67"/>
        <v>0</v>
      </c>
      <c r="AB31" s="198">
        <f>IFERROR(O31/$D31,0)</f>
        <v>0</v>
      </c>
      <c r="AC31" s="199">
        <f t="shared" si="67"/>
        <v>1.7857142857142856E-2</v>
      </c>
      <c r="AD31" s="196"/>
      <c r="AE31" s="200">
        <v>1</v>
      </c>
      <c r="AF31" s="201">
        <v>1</v>
      </c>
      <c r="AG31" s="201">
        <v>6</v>
      </c>
      <c r="AH31" s="201">
        <v>5</v>
      </c>
      <c r="AI31" s="201">
        <v>4</v>
      </c>
      <c r="AJ31" s="201">
        <v>1</v>
      </c>
      <c r="AK31" s="201">
        <v>3</v>
      </c>
      <c r="AL31" s="201">
        <v>1</v>
      </c>
      <c r="AM31" s="201">
        <v>2</v>
      </c>
      <c r="AN31" s="201"/>
      <c r="AO31" s="201"/>
      <c r="AP31" s="212">
        <v>1</v>
      </c>
      <c r="AQ31" s="196"/>
      <c r="AR31" s="200">
        <v>52</v>
      </c>
      <c r="AS31" s="201">
        <v>51</v>
      </c>
      <c r="AT31" s="201">
        <v>55</v>
      </c>
      <c r="AU31" s="201">
        <v>55</v>
      </c>
      <c r="AV31" s="201">
        <v>56</v>
      </c>
      <c r="AW31" s="201">
        <v>56</v>
      </c>
      <c r="AX31" s="201">
        <v>55</v>
      </c>
      <c r="AY31" s="201">
        <v>56</v>
      </c>
      <c r="AZ31" s="201">
        <v>56</v>
      </c>
      <c r="BA31" s="201">
        <v>56</v>
      </c>
      <c r="BB31" s="201">
        <v>56</v>
      </c>
      <c r="BC31" s="212">
        <v>56</v>
      </c>
    </row>
    <row r="32" spans="1:55" ht="14.25" customHeight="1" outlineLevel="1">
      <c r="A32" s="158" t="s">
        <v>43</v>
      </c>
      <c r="B32" s="213" t="s">
        <v>49</v>
      </c>
      <c r="C32" s="151" t="s">
        <v>41</v>
      </c>
      <c r="D32" s="157"/>
      <c r="E32" s="167">
        <f>IFERROR(E30/E31-1,0)</f>
        <v>0</v>
      </c>
      <c r="F32" s="152">
        <f t="shared" ref="F32:P32" si="69">IFERROR(F30/F31-1,0)</f>
        <v>-0.5</v>
      </c>
      <c r="G32" s="153">
        <f t="shared" si="69"/>
        <v>-1</v>
      </c>
      <c r="H32" s="153">
        <f t="shared" si="69"/>
        <v>-1</v>
      </c>
      <c r="I32" s="153">
        <f t="shared" si="69"/>
        <v>-1</v>
      </c>
      <c r="J32" s="153">
        <f t="shared" si="69"/>
        <v>-1</v>
      </c>
      <c r="K32" s="153">
        <f t="shared" si="69"/>
        <v>-1</v>
      </c>
      <c r="L32" s="153">
        <f t="shared" si="69"/>
        <v>0</v>
      </c>
      <c r="M32" s="153">
        <f t="shared" si="69"/>
        <v>-1</v>
      </c>
      <c r="N32" s="153">
        <f t="shared" si="69"/>
        <v>0</v>
      </c>
      <c r="O32" s="153">
        <f t="shared" si="69"/>
        <v>0</v>
      </c>
      <c r="P32" s="168">
        <f t="shared" si="69"/>
        <v>-1</v>
      </c>
      <c r="R32" s="167">
        <f>+R30-R31</f>
        <v>0</v>
      </c>
      <c r="S32" s="152">
        <f t="shared" ref="S32" si="70">+S30-S31</f>
        <v>-1.7857142857142856E-2</v>
      </c>
      <c r="T32" s="153">
        <f>+T30-T31</f>
        <v>-3.5714285714285712E-2</v>
      </c>
      <c r="U32" s="153">
        <f t="shared" ref="U32:AC32" si="71">+U30-U31</f>
        <v>-0.10714285714285714</v>
      </c>
      <c r="V32" s="153">
        <f t="shared" si="71"/>
        <v>-5.3571428571428568E-2</v>
      </c>
      <c r="W32" s="153">
        <f t="shared" si="71"/>
        <v>-1.7857142857142856E-2</v>
      </c>
      <c r="X32" s="153">
        <f t="shared" si="71"/>
        <v>-7.1428571428571425E-2</v>
      </c>
      <c r="Y32" s="153">
        <f t="shared" si="71"/>
        <v>0</v>
      </c>
      <c r="Z32" s="153">
        <f t="shared" si="71"/>
        <v>-3.5714285714285712E-2</v>
      </c>
      <c r="AA32" s="153">
        <f t="shared" si="71"/>
        <v>0</v>
      </c>
      <c r="AB32" s="153">
        <f t="shared" si="71"/>
        <v>0</v>
      </c>
      <c r="AC32" s="168">
        <f t="shared" si="71"/>
        <v>-1.7857142857142856E-2</v>
      </c>
      <c r="AE32" s="167">
        <f>IFERROR(AE30/AE31-1,0)</f>
        <v>0</v>
      </c>
      <c r="AF32" s="152">
        <f>IFERROR(AF30/AF31-1,0)</f>
        <v>0</v>
      </c>
      <c r="AG32" s="153">
        <f>IFERROR(AG30/AG31-1,0)</f>
        <v>-1</v>
      </c>
      <c r="AH32" s="153">
        <f t="shared" ref="AH32:AP32" si="72">IFERROR(AH30/AH31-1,0)</f>
        <v>-1</v>
      </c>
      <c r="AI32" s="153">
        <f t="shared" si="72"/>
        <v>-1</v>
      </c>
      <c r="AJ32" s="153">
        <f t="shared" si="72"/>
        <v>-1</v>
      </c>
      <c r="AK32" s="153">
        <f t="shared" si="72"/>
        <v>-1</v>
      </c>
      <c r="AL32" s="153">
        <f t="shared" si="72"/>
        <v>-1</v>
      </c>
      <c r="AM32" s="153">
        <f t="shared" si="72"/>
        <v>-1</v>
      </c>
      <c r="AN32" s="153">
        <f t="shared" si="72"/>
        <v>0</v>
      </c>
      <c r="AO32" s="153">
        <f t="shared" si="72"/>
        <v>0</v>
      </c>
      <c r="AP32" s="168">
        <f t="shared" si="72"/>
        <v>-1</v>
      </c>
      <c r="AR32" s="167">
        <f>IFERROR(AR30/AR31-1,0)</f>
        <v>7.6923076923076872E-2</v>
      </c>
      <c r="AS32" s="152">
        <f>IFERROR(AS30/AS31-1,0)</f>
        <v>9.8039215686274606E-2</v>
      </c>
      <c r="AT32" s="153">
        <f>IFERROR(AT30/AT31-1,0)</f>
        <v>1.8181818181818077E-2</v>
      </c>
      <c r="AU32" s="153">
        <f t="shared" ref="AU32:BC32" si="73">IFERROR(AU30/AU31-1,0)</f>
        <v>1.8181818181818077E-2</v>
      </c>
      <c r="AV32" s="153">
        <f t="shared" si="73"/>
        <v>0</v>
      </c>
      <c r="AW32" s="153">
        <f t="shared" si="73"/>
        <v>0</v>
      </c>
      <c r="AX32" s="153">
        <f t="shared" si="73"/>
        <v>1.8181818181818077E-2</v>
      </c>
      <c r="AY32" s="153">
        <f t="shared" si="73"/>
        <v>0</v>
      </c>
      <c r="AZ32" s="153">
        <f t="shared" si="73"/>
        <v>0</v>
      </c>
      <c r="BA32" s="153">
        <f t="shared" si="73"/>
        <v>0</v>
      </c>
      <c r="BB32" s="153">
        <f t="shared" si="73"/>
        <v>0</v>
      </c>
      <c r="BC32" s="168">
        <f t="shared" si="73"/>
        <v>0</v>
      </c>
    </row>
    <row r="33" spans="1:55" ht="14.25" customHeight="1" outlineLevel="1">
      <c r="A33" s="158" t="s">
        <v>43</v>
      </c>
      <c r="B33" s="213" t="s">
        <v>49</v>
      </c>
      <c r="C33" s="151" t="s">
        <v>42</v>
      </c>
      <c r="D33" s="157"/>
      <c r="E33" s="167"/>
      <c r="F33" s="152">
        <f t="shared" ref="F33:P33" si="74">+IFERROR(F30/E30-1,"")</f>
        <v>0</v>
      </c>
      <c r="G33" s="153">
        <f t="shared" si="74"/>
        <v>-1</v>
      </c>
      <c r="H33" s="153" t="str">
        <f t="shared" si="74"/>
        <v/>
      </c>
      <c r="I33" s="153" t="str">
        <f t="shared" si="74"/>
        <v/>
      </c>
      <c r="J33" s="153" t="str">
        <f t="shared" si="74"/>
        <v/>
      </c>
      <c r="K33" s="153" t="str">
        <f t="shared" si="74"/>
        <v/>
      </c>
      <c r="L33" s="153" t="str">
        <f t="shared" si="74"/>
        <v/>
      </c>
      <c r="M33" s="153" t="str">
        <f t="shared" si="74"/>
        <v/>
      </c>
      <c r="N33" s="153" t="str">
        <f t="shared" si="74"/>
        <v/>
      </c>
      <c r="O33" s="153" t="str">
        <f t="shared" si="74"/>
        <v/>
      </c>
      <c r="P33" s="168" t="str">
        <f t="shared" si="74"/>
        <v/>
      </c>
      <c r="R33" s="167"/>
      <c r="S33" s="152">
        <f>+S30-R30</f>
        <v>0</v>
      </c>
      <c r="T33" s="153">
        <f>+T30-S30</f>
        <v>-1.7857142857142856E-2</v>
      </c>
      <c r="U33" s="153">
        <f t="shared" ref="U33:AC33" si="75">+U30-T30</f>
        <v>0</v>
      </c>
      <c r="V33" s="153">
        <f t="shared" si="75"/>
        <v>0</v>
      </c>
      <c r="W33" s="153">
        <f t="shared" si="75"/>
        <v>0</v>
      </c>
      <c r="X33" s="153">
        <f t="shared" si="75"/>
        <v>0</v>
      </c>
      <c r="Y33" s="153">
        <f t="shared" si="75"/>
        <v>0</v>
      </c>
      <c r="Z33" s="153">
        <f t="shared" si="75"/>
        <v>0</v>
      </c>
      <c r="AA33" s="153">
        <f t="shared" si="75"/>
        <v>0</v>
      </c>
      <c r="AB33" s="153">
        <f t="shared" si="75"/>
        <v>0</v>
      </c>
      <c r="AC33" s="168">
        <f t="shared" si="75"/>
        <v>0</v>
      </c>
      <c r="AE33" s="167"/>
      <c r="AF33" s="152">
        <f t="shared" ref="AF33:AP33" si="76">+IFERROR(AF30/AE30-1,"")</f>
        <v>0</v>
      </c>
      <c r="AG33" s="153">
        <f t="shared" si="76"/>
        <v>-1</v>
      </c>
      <c r="AH33" s="153" t="str">
        <f t="shared" si="76"/>
        <v/>
      </c>
      <c r="AI33" s="153" t="str">
        <f t="shared" si="76"/>
        <v/>
      </c>
      <c r="AJ33" s="153" t="str">
        <f t="shared" si="76"/>
        <v/>
      </c>
      <c r="AK33" s="153" t="str">
        <f t="shared" si="76"/>
        <v/>
      </c>
      <c r="AL33" s="153" t="str">
        <f t="shared" si="76"/>
        <v/>
      </c>
      <c r="AM33" s="153" t="str">
        <f t="shared" si="76"/>
        <v/>
      </c>
      <c r="AN33" s="153" t="str">
        <f t="shared" si="76"/>
        <v/>
      </c>
      <c r="AO33" s="153" t="str">
        <f t="shared" si="76"/>
        <v/>
      </c>
      <c r="AP33" s="168" t="str">
        <f t="shared" si="76"/>
        <v/>
      </c>
      <c r="AR33" s="167"/>
      <c r="AS33" s="152">
        <f t="shared" ref="AS33:BC33" si="77">+IFERROR(AS30/AR30-1,"")</f>
        <v>0</v>
      </c>
      <c r="AT33" s="153">
        <f t="shared" si="77"/>
        <v>0</v>
      </c>
      <c r="AU33" s="153">
        <f t="shared" si="77"/>
        <v>0</v>
      </c>
      <c r="AV33" s="153">
        <f t="shared" si="77"/>
        <v>0</v>
      </c>
      <c r="AW33" s="153">
        <f t="shared" si="77"/>
        <v>0</v>
      </c>
      <c r="AX33" s="153">
        <f t="shared" si="77"/>
        <v>0</v>
      </c>
      <c r="AY33" s="153">
        <f t="shared" si="77"/>
        <v>0</v>
      </c>
      <c r="AZ33" s="153">
        <f t="shared" si="77"/>
        <v>0</v>
      </c>
      <c r="BA33" s="153">
        <f t="shared" si="77"/>
        <v>0</v>
      </c>
      <c r="BB33" s="153">
        <f t="shared" si="77"/>
        <v>0</v>
      </c>
      <c r="BC33" s="168">
        <f t="shared" si="77"/>
        <v>0</v>
      </c>
    </row>
    <row r="34" spans="1:55" outlineLevel="1">
      <c r="A34" s="215" t="s">
        <v>13</v>
      </c>
      <c r="B34" s="216" t="s">
        <v>50</v>
      </c>
      <c r="C34" s="150">
        <v>2020</v>
      </c>
      <c r="D34" s="157">
        <v>10</v>
      </c>
      <c r="E34" s="123">
        <f>SUMIF('By Route'!$B:$B,'DSR vs LY'!$B34,'By Route'!T:T)</f>
        <v>0</v>
      </c>
      <c r="F34" s="64">
        <f>SUMIF('By Route'!$B:$B,'DSR vs LY'!$B34,'By Route'!U:U)</f>
        <v>0</v>
      </c>
      <c r="G34" s="64"/>
      <c r="H34" s="64"/>
      <c r="I34" s="64"/>
      <c r="J34" s="64"/>
      <c r="K34" s="64"/>
      <c r="L34" s="64"/>
      <c r="M34" s="64"/>
      <c r="N34" s="64"/>
      <c r="O34" s="64"/>
      <c r="P34" s="125"/>
      <c r="R34" s="165">
        <f t="shared" ref="R34:AC35" si="78">IFERROR(E34/$D34,0)</f>
        <v>0</v>
      </c>
      <c r="S34" s="63">
        <f t="shared" si="78"/>
        <v>0</v>
      </c>
      <c r="T34" s="63">
        <f t="shared" si="78"/>
        <v>0</v>
      </c>
      <c r="U34" s="63">
        <f t="shared" si="78"/>
        <v>0</v>
      </c>
      <c r="V34" s="63">
        <f t="shared" si="78"/>
        <v>0</v>
      </c>
      <c r="W34" s="63">
        <f t="shared" si="78"/>
        <v>0</v>
      </c>
      <c r="X34" s="63">
        <f t="shared" si="78"/>
        <v>0</v>
      </c>
      <c r="Y34" s="63">
        <f t="shared" si="78"/>
        <v>0</v>
      </c>
      <c r="Z34" s="63">
        <f t="shared" si="78"/>
        <v>0</v>
      </c>
      <c r="AA34" s="63">
        <f t="shared" si="78"/>
        <v>0</v>
      </c>
      <c r="AB34" s="63">
        <f t="shared" si="78"/>
        <v>0</v>
      </c>
      <c r="AC34" s="166">
        <f t="shared" si="78"/>
        <v>0</v>
      </c>
      <c r="AE34" s="173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5"/>
      <c r="AR34" s="173">
        <v>10</v>
      </c>
      <c r="AS34" s="174">
        <f t="shared" ref="AS34:BC34" si="79">+AR34-F34+AF34</f>
        <v>10</v>
      </c>
      <c r="AT34" s="174">
        <f t="shared" si="79"/>
        <v>10</v>
      </c>
      <c r="AU34" s="174">
        <f t="shared" si="79"/>
        <v>10</v>
      </c>
      <c r="AV34" s="174">
        <f t="shared" si="79"/>
        <v>10</v>
      </c>
      <c r="AW34" s="174">
        <f t="shared" si="79"/>
        <v>10</v>
      </c>
      <c r="AX34" s="174">
        <f t="shared" si="79"/>
        <v>10</v>
      </c>
      <c r="AY34" s="174">
        <f t="shared" si="79"/>
        <v>10</v>
      </c>
      <c r="AZ34" s="174">
        <f t="shared" si="79"/>
        <v>10</v>
      </c>
      <c r="BA34" s="174">
        <f t="shared" si="79"/>
        <v>10</v>
      </c>
      <c r="BB34" s="174">
        <f t="shared" si="79"/>
        <v>10</v>
      </c>
      <c r="BC34" s="175">
        <f t="shared" si="79"/>
        <v>10</v>
      </c>
    </row>
    <row r="35" spans="1:55" outlineLevel="1">
      <c r="A35" s="158" t="s">
        <v>13</v>
      </c>
      <c r="B35" s="213" t="s">
        <v>50</v>
      </c>
      <c r="C35" s="150">
        <v>2019</v>
      </c>
      <c r="D35" s="191">
        <f>9+1</f>
        <v>10</v>
      </c>
      <c r="E35" s="202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5"/>
      <c r="Q35" s="196"/>
      <c r="R35" s="197">
        <f>IFERROR(E35/$D35,0)</f>
        <v>0</v>
      </c>
      <c r="S35" s="198">
        <f t="shared" si="78"/>
        <v>0</v>
      </c>
      <c r="T35" s="198">
        <f t="shared" si="78"/>
        <v>0</v>
      </c>
      <c r="U35" s="198">
        <f t="shared" si="78"/>
        <v>0</v>
      </c>
      <c r="V35" s="198">
        <f t="shared" si="78"/>
        <v>0</v>
      </c>
      <c r="W35" s="198">
        <f t="shared" si="78"/>
        <v>0</v>
      </c>
      <c r="X35" s="198">
        <f t="shared" si="78"/>
        <v>0</v>
      </c>
      <c r="Y35" s="198">
        <f t="shared" si="78"/>
        <v>0</v>
      </c>
      <c r="Z35" s="198">
        <f t="shared" si="78"/>
        <v>0</v>
      </c>
      <c r="AA35" s="198">
        <f t="shared" si="78"/>
        <v>0</v>
      </c>
      <c r="AB35" s="198">
        <f>IFERROR(O35/$D35,0)</f>
        <v>0</v>
      </c>
      <c r="AC35" s="199">
        <f t="shared" si="78"/>
        <v>0</v>
      </c>
      <c r="AD35" s="196"/>
      <c r="AE35" s="200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>
        <v>1</v>
      </c>
      <c r="AP35" s="212"/>
      <c r="AQ35" s="196"/>
      <c r="AR35" s="200">
        <v>9</v>
      </c>
      <c r="AS35" s="201">
        <v>9</v>
      </c>
      <c r="AT35" s="201">
        <v>9</v>
      </c>
      <c r="AU35" s="201">
        <v>9</v>
      </c>
      <c r="AV35" s="201">
        <v>9</v>
      </c>
      <c r="AW35" s="201">
        <v>9</v>
      </c>
      <c r="AX35" s="201">
        <v>9</v>
      </c>
      <c r="AY35" s="201">
        <v>9</v>
      </c>
      <c r="AZ35" s="201">
        <v>9</v>
      </c>
      <c r="BA35" s="201">
        <v>9</v>
      </c>
      <c r="BB35" s="201">
        <v>10</v>
      </c>
      <c r="BC35" s="212">
        <v>10</v>
      </c>
    </row>
    <row r="36" spans="1:55" outlineLevel="1">
      <c r="A36" s="158" t="s">
        <v>13</v>
      </c>
      <c r="B36" s="213" t="s">
        <v>50</v>
      </c>
      <c r="C36" s="151" t="s">
        <v>41</v>
      </c>
      <c r="D36" s="157"/>
      <c r="E36" s="167">
        <f>IFERROR(E34/E35-1,0)</f>
        <v>0</v>
      </c>
      <c r="F36" s="152">
        <f t="shared" ref="F36:P36" si="80">IFERROR(F34/F35-1,0)</f>
        <v>0</v>
      </c>
      <c r="G36" s="153">
        <f t="shared" si="80"/>
        <v>0</v>
      </c>
      <c r="H36" s="153">
        <f t="shared" si="80"/>
        <v>0</v>
      </c>
      <c r="I36" s="153">
        <f t="shared" si="80"/>
        <v>0</v>
      </c>
      <c r="J36" s="153">
        <f t="shared" si="80"/>
        <v>0</v>
      </c>
      <c r="K36" s="153">
        <f t="shared" si="80"/>
        <v>0</v>
      </c>
      <c r="L36" s="153">
        <f t="shared" si="80"/>
        <v>0</v>
      </c>
      <c r="M36" s="153">
        <f t="shared" si="80"/>
        <v>0</v>
      </c>
      <c r="N36" s="153">
        <f t="shared" si="80"/>
        <v>0</v>
      </c>
      <c r="O36" s="153">
        <f t="shared" si="80"/>
        <v>0</v>
      </c>
      <c r="P36" s="168">
        <f t="shared" si="80"/>
        <v>0</v>
      </c>
      <c r="R36" s="167">
        <f>+R34-R35</f>
        <v>0</v>
      </c>
      <c r="S36" s="152">
        <f t="shared" ref="S36" si="81">+S34-S35</f>
        <v>0</v>
      </c>
      <c r="T36" s="153">
        <f>+T34-T35</f>
        <v>0</v>
      </c>
      <c r="U36" s="153">
        <f t="shared" ref="U36:AC36" si="82">+U34-U35</f>
        <v>0</v>
      </c>
      <c r="V36" s="153">
        <f t="shared" si="82"/>
        <v>0</v>
      </c>
      <c r="W36" s="153">
        <f t="shared" si="82"/>
        <v>0</v>
      </c>
      <c r="X36" s="153">
        <f t="shared" si="82"/>
        <v>0</v>
      </c>
      <c r="Y36" s="153">
        <f t="shared" si="82"/>
        <v>0</v>
      </c>
      <c r="Z36" s="153">
        <f t="shared" si="82"/>
        <v>0</v>
      </c>
      <c r="AA36" s="153">
        <f t="shared" si="82"/>
        <v>0</v>
      </c>
      <c r="AB36" s="153">
        <f t="shared" si="82"/>
        <v>0</v>
      </c>
      <c r="AC36" s="168">
        <f t="shared" si="82"/>
        <v>0</v>
      </c>
      <c r="AE36" s="167">
        <f>IFERROR(AE34/AE35-1,0)</f>
        <v>0</v>
      </c>
      <c r="AF36" s="152">
        <f>IFERROR(AF34/AF35-1,0)</f>
        <v>0</v>
      </c>
      <c r="AG36" s="153">
        <f>IFERROR(AG34/AG35-1,0)</f>
        <v>0</v>
      </c>
      <c r="AH36" s="153">
        <f t="shared" ref="AH36:AP36" si="83">IFERROR(AH34/AH35-1,0)</f>
        <v>0</v>
      </c>
      <c r="AI36" s="153">
        <f t="shared" si="83"/>
        <v>0</v>
      </c>
      <c r="AJ36" s="153">
        <f t="shared" si="83"/>
        <v>0</v>
      </c>
      <c r="AK36" s="153">
        <f t="shared" si="83"/>
        <v>0</v>
      </c>
      <c r="AL36" s="153">
        <f t="shared" si="83"/>
        <v>0</v>
      </c>
      <c r="AM36" s="153">
        <f t="shared" si="83"/>
        <v>0</v>
      </c>
      <c r="AN36" s="153">
        <f t="shared" si="83"/>
        <v>0</v>
      </c>
      <c r="AO36" s="153">
        <f t="shared" si="83"/>
        <v>-1</v>
      </c>
      <c r="AP36" s="168">
        <f t="shared" si="83"/>
        <v>0</v>
      </c>
      <c r="AR36" s="167">
        <f>IFERROR(AR34/AR35-1,0)</f>
        <v>0.11111111111111116</v>
      </c>
      <c r="AS36" s="152">
        <f>IFERROR(AS34/AS35-1,0)</f>
        <v>0.11111111111111116</v>
      </c>
      <c r="AT36" s="153">
        <f>IFERROR(AT34/AT35-1,0)</f>
        <v>0.11111111111111116</v>
      </c>
      <c r="AU36" s="153">
        <f t="shared" ref="AU36:BC36" si="84">IFERROR(AU34/AU35-1,0)</f>
        <v>0.11111111111111116</v>
      </c>
      <c r="AV36" s="153">
        <f t="shared" si="84"/>
        <v>0.11111111111111116</v>
      </c>
      <c r="AW36" s="153">
        <f t="shared" si="84"/>
        <v>0.11111111111111116</v>
      </c>
      <c r="AX36" s="153">
        <f t="shared" si="84"/>
        <v>0.11111111111111116</v>
      </c>
      <c r="AY36" s="153">
        <f t="shared" si="84"/>
        <v>0.11111111111111116</v>
      </c>
      <c r="AZ36" s="153">
        <f t="shared" si="84"/>
        <v>0.11111111111111116</v>
      </c>
      <c r="BA36" s="153">
        <f t="shared" si="84"/>
        <v>0.11111111111111116</v>
      </c>
      <c r="BB36" s="153">
        <f t="shared" si="84"/>
        <v>0</v>
      </c>
      <c r="BC36" s="168">
        <f t="shared" si="84"/>
        <v>0</v>
      </c>
    </row>
    <row r="37" spans="1:55" outlineLevel="1">
      <c r="A37" s="158" t="s">
        <v>13</v>
      </c>
      <c r="B37" s="213" t="s">
        <v>50</v>
      </c>
      <c r="C37" s="151" t="s">
        <v>42</v>
      </c>
      <c r="D37" s="157"/>
      <c r="E37" s="167"/>
      <c r="F37" s="152" t="str">
        <f t="shared" ref="F37:P37" si="85">+IFERROR(F34/E34-1,"")</f>
        <v/>
      </c>
      <c r="G37" s="153" t="str">
        <f t="shared" si="85"/>
        <v/>
      </c>
      <c r="H37" s="153" t="str">
        <f t="shared" si="85"/>
        <v/>
      </c>
      <c r="I37" s="153" t="str">
        <f t="shared" si="85"/>
        <v/>
      </c>
      <c r="J37" s="153" t="str">
        <f t="shared" si="85"/>
        <v/>
      </c>
      <c r="K37" s="153" t="str">
        <f t="shared" si="85"/>
        <v/>
      </c>
      <c r="L37" s="153" t="str">
        <f t="shared" si="85"/>
        <v/>
      </c>
      <c r="M37" s="153" t="str">
        <f t="shared" si="85"/>
        <v/>
      </c>
      <c r="N37" s="153" t="str">
        <f t="shared" si="85"/>
        <v/>
      </c>
      <c r="O37" s="153" t="str">
        <f t="shared" si="85"/>
        <v/>
      </c>
      <c r="P37" s="168" t="str">
        <f t="shared" si="85"/>
        <v/>
      </c>
      <c r="R37" s="167"/>
      <c r="S37" s="152">
        <f>+S34-R34</f>
        <v>0</v>
      </c>
      <c r="T37" s="153">
        <f>+T34-S34</f>
        <v>0</v>
      </c>
      <c r="U37" s="153">
        <f t="shared" ref="U37:AC37" si="86">+U34-T34</f>
        <v>0</v>
      </c>
      <c r="V37" s="153">
        <f t="shared" si="86"/>
        <v>0</v>
      </c>
      <c r="W37" s="153">
        <f t="shared" si="86"/>
        <v>0</v>
      </c>
      <c r="X37" s="153">
        <f t="shared" si="86"/>
        <v>0</v>
      </c>
      <c r="Y37" s="153">
        <f t="shared" si="86"/>
        <v>0</v>
      </c>
      <c r="Z37" s="153">
        <f t="shared" si="86"/>
        <v>0</v>
      </c>
      <c r="AA37" s="153">
        <f t="shared" si="86"/>
        <v>0</v>
      </c>
      <c r="AB37" s="153">
        <f t="shared" si="86"/>
        <v>0</v>
      </c>
      <c r="AC37" s="168">
        <f t="shared" si="86"/>
        <v>0</v>
      </c>
      <c r="AE37" s="167"/>
      <c r="AF37" s="152" t="str">
        <f t="shared" ref="AF37:AP37" si="87">+IFERROR(AF34/AE34-1,"")</f>
        <v/>
      </c>
      <c r="AG37" s="153" t="str">
        <f t="shared" si="87"/>
        <v/>
      </c>
      <c r="AH37" s="153" t="str">
        <f t="shared" si="87"/>
        <v/>
      </c>
      <c r="AI37" s="153" t="str">
        <f t="shared" si="87"/>
        <v/>
      </c>
      <c r="AJ37" s="153" t="str">
        <f t="shared" si="87"/>
        <v/>
      </c>
      <c r="AK37" s="153" t="str">
        <f t="shared" si="87"/>
        <v/>
      </c>
      <c r="AL37" s="153" t="str">
        <f t="shared" si="87"/>
        <v/>
      </c>
      <c r="AM37" s="153" t="str">
        <f t="shared" si="87"/>
        <v/>
      </c>
      <c r="AN37" s="153" t="str">
        <f t="shared" si="87"/>
        <v/>
      </c>
      <c r="AO37" s="153" t="str">
        <f t="shared" si="87"/>
        <v/>
      </c>
      <c r="AP37" s="168" t="str">
        <f t="shared" si="87"/>
        <v/>
      </c>
      <c r="AR37" s="167"/>
      <c r="AS37" s="152">
        <f t="shared" ref="AS37:BC37" si="88">+IFERROR(AS34/AR34-1,"")</f>
        <v>0</v>
      </c>
      <c r="AT37" s="153">
        <f t="shared" si="88"/>
        <v>0</v>
      </c>
      <c r="AU37" s="153">
        <f t="shared" si="88"/>
        <v>0</v>
      </c>
      <c r="AV37" s="153">
        <f t="shared" si="88"/>
        <v>0</v>
      </c>
      <c r="AW37" s="153">
        <f t="shared" si="88"/>
        <v>0</v>
      </c>
      <c r="AX37" s="153">
        <f t="shared" si="88"/>
        <v>0</v>
      </c>
      <c r="AY37" s="153">
        <f t="shared" si="88"/>
        <v>0</v>
      </c>
      <c r="AZ37" s="153">
        <f t="shared" si="88"/>
        <v>0</v>
      </c>
      <c r="BA37" s="153">
        <f t="shared" si="88"/>
        <v>0</v>
      </c>
      <c r="BB37" s="153">
        <f t="shared" si="88"/>
        <v>0</v>
      </c>
      <c r="BC37" s="168">
        <f t="shared" si="88"/>
        <v>0</v>
      </c>
    </row>
    <row r="38" spans="1:55" outlineLevel="1">
      <c r="A38" s="215" t="s">
        <v>13</v>
      </c>
      <c r="B38" s="216" t="s">
        <v>51</v>
      </c>
      <c r="C38" s="150">
        <v>2020</v>
      </c>
      <c r="D38" s="157">
        <v>42</v>
      </c>
      <c r="E38" s="123">
        <f>SUMIF('By Route'!$B:$B,'DSR vs LY'!$B38,'By Route'!T:T)</f>
        <v>0</v>
      </c>
      <c r="F38" s="64">
        <f>SUMIF('By Route'!$B:$B,'DSR vs LY'!$B38,'By Route'!U:U)</f>
        <v>1</v>
      </c>
      <c r="G38" s="64"/>
      <c r="H38" s="64"/>
      <c r="I38" s="64"/>
      <c r="J38" s="64"/>
      <c r="K38" s="64"/>
      <c r="L38" s="64"/>
      <c r="M38" s="64"/>
      <c r="N38" s="64"/>
      <c r="O38" s="64"/>
      <c r="P38" s="125"/>
      <c r="R38" s="165">
        <f t="shared" ref="R38:AC39" si="89">IFERROR(E38/$D38,0)</f>
        <v>0</v>
      </c>
      <c r="S38" s="63">
        <f t="shared" si="89"/>
        <v>2.3809523809523808E-2</v>
      </c>
      <c r="T38" s="63">
        <f t="shared" si="89"/>
        <v>0</v>
      </c>
      <c r="U38" s="63">
        <f t="shared" si="89"/>
        <v>0</v>
      </c>
      <c r="V38" s="63">
        <f t="shared" si="89"/>
        <v>0</v>
      </c>
      <c r="W38" s="63">
        <f t="shared" si="89"/>
        <v>0</v>
      </c>
      <c r="X38" s="63">
        <f t="shared" si="89"/>
        <v>0</v>
      </c>
      <c r="Y38" s="63">
        <f t="shared" si="89"/>
        <v>0</v>
      </c>
      <c r="Z38" s="63">
        <f t="shared" si="89"/>
        <v>0</v>
      </c>
      <c r="AA38" s="63">
        <f t="shared" si="89"/>
        <v>0</v>
      </c>
      <c r="AB38" s="63">
        <f t="shared" si="89"/>
        <v>0</v>
      </c>
      <c r="AC38" s="166">
        <f t="shared" si="89"/>
        <v>0</v>
      </c>
      <c r="AE38" s="173"/>
      <c r="AF38" s="174">
        <v>1</v>
      </c>
      <c r="AG38" s="174"/>
      <c r="AH38" s="174"/>
      <c r="AI38" s="174"/>
      <c r="AJ38" s="174"/>
      <c r="AK38" s="174"/>
      <c r="AL38" s="174"/>
      <c r="AM38" s="174"/>
      <c r="AN38" s="174"/>
      <c r="AO38" s="174"/>
      <c r="AP38" s="175"/>
      <c r="AR38" s="173">
        <v>42</v>
      </c>
      <c r="AS38" s="174">
        <f t="shared" ref="AS38:BC38" si="90">+AR38-F38+AF38</f>
        <v>42</v>
      </c>
      <c r="AT38" s="174">
        <f t="shared" si="90"/>
        <v>42</v>
      </c>
      <c r="AU38" s="174">
        <f t="shared" si="90"/>
        <v>42</v>
      </c>
      <c r="AV38" s="174">
        <f t="shared" si="90"/>
        <v>42</v>
      </c>
      <c r="AW38" s="174">
        <f t="shared" si="90"/>
        <v>42</v>
      </c>
      <c r="AX38" s="174">
        <f t="shared" si="90"/>
        <v>42</v>
      </c>
      <c r="AY38" s="174">
        <f t="shared" si="90"/>
        <v>42</v>
      </c>
      <c r="AZ38" s="174">
        <f t="shared" si="90"/>
        <v>42</v>
      </c>
      <c r="BA38" s="174">
        <f t="shared" si="90"/>
        <v>42</v>
      </c>
      <c r="BB38" s="174">
        <f t="shared" si="90"/>
        <v>42</v>
      </c>
      <c r="BC38" s="175">
        <f t="shared" si="90"/>
        <v>42</v>
      </c>
    </row>
    <row r="39" spans="1:55" outlineLevel="1">
      <c r="A39" s="158" t="s">
        <v>13</v>
      </c>
      <c r="B39" s="213" t="s">
        <v>51</v>
      </c>
      <c r="C39" s="150">
        <v>2019</v>
      </c>
      <c r="D39" s="191">
        <f>43-1</f>
        <v>42</v>
      </c>
      <c r="E39" s="202">
        <v>1</v>
      </c>
      <c r="F39" s="204"/>
      <c r="G39" s="204">
        <v>4</v>
      </c>
      <c r="H39" s="204">
        <v>7</v>
      </c>
      <c r="I39" s="204">
        <v>1</v>
      </c>
      <c r="J39" s="204">
        <v>2</v>
      </c>
      <c r="K39" s="204">
        <v>1</v>
      </c>
      <c r="L39" s="204">
        <v>5</v>
      </c>
      <c r="M39" s="204"/>
      <c r="N39" s="204">
        <v>1</v>
      </c>
      <c r="O39" s="204">
        <v>1</v>
      </c>
      <c r="P39" s="205"/>
      <c r="Q39" s="196"/>
      <c r="R39" s="197">
        <f>IFERROR(E39/$D39,0)</f>
        <v>2.3809523809523808E-2</v>
      </c>
      <c r="S39" s="198">
        <f t="shared" si="89"/>
        <v>0</v>
      </c>
      <c r="T39" s="198">
        <f t="shared" si="89"/>
        <v>9.5238095238095233E-2</v>
      </c>
      <c r="U39" s="198">
        <f t="shared" si="89"/>
        <v>0.16666666666666666</v>
      </c>
      <c r="V39" s="198">
        <f t="shared" si="89"/>
        <v>2.3809523809523808E-2</v>
      </c>
      <c r="W39" s="198">
        <f t="shared" si="89"/>
        <v>4.7619047619047616E-2</v>
      </c>
      <c r="X39" s="198">
        <f t="shared" si="89"/>
        <v>2.3809523809523808E-2</v>
      </c>
      <c r="Y39" s="198">
        <f t="shared" si="89"/>
        <v>0.11904761904761904</v>
      </c>
      <c r="Z39" s="198">
        <f t="shared" si="89"/>
        <v>0</v>
      </c>
      <c r="AA39" s="198">
        <f t="shared" si="89"/>
        <v>2.3809523809523808E-2</v>
      </c>
      <c r="AB39" s="198">
        <f>IFERROR(O39/$D39,0)</f>
        <v>2.3809523809523808E-2</v>
      </c>
      <c r="AC39" s="199">
        <f t="shared" si="89"/>
        <v>0</v>
      </c>
      <c r="AD39" s="196"/>
      <c r="AE39" s="200">
        <v>1</v>
      </c>
      <c r="AF39" s="201"/>
      <c r="AG39" s="201">
        <v>1</v>
      </c>
      <c r="AH39" s="201">
        <v>8</v>
      </c>
      <c r="AI39" s="201">
        <v>1</v>
      </c>
      <c r="AJ39" s="201">
        <v>1</v>
      </c>
      <c r="AK39" s="201">
        <v>4</v>
      </c>
      <c r="AL39" s="201">
        <v>6</v>
      </c>
      <c r="AM39" s="201">
        <v>1</v>
      </c>
      <c r="AN39" s="201">
        <v>1</v>
      </c>
      <c r="AO39" s="201"/>
      <c r="AP39" s="212"/>
      <c r="AQ39" s="196"/>
      <c r="AR39" s="200">
        <v>40</v>
      </c>
      <c r="AS39" s="201">
        <v>40</v>
      </c>
      <c r="AT39" s="201">
        <v>37</v>
      </c>
      <c r="AU39" s="201">
        <v>38</v>
      </c>
      <c r="AV39" s="201">
        <v>38</v>
      </c>
      <c r="AW39" s="201">
        <v>37</v>
      </c>
      <c r="AX39" s="201">
        <v>40</v>
      </c>
      <c r="AY39" s="201">
        <v>41</v>
      </c>
      <c r="AZ39" s="201">
        <v>42</v>
      </c>
      <c r="BA39" s="201">
        <v>42</v>
      </c>
      <c r="BB39" s="201">
        <v>41</v>
      </c>
      <c r="BC39" s="212">
        <v>41</v>
      </c>
    </row>
    <row r="40" spans="1:55" outlineLevel="1">
      <c r="A40" s="158" t="s">
        <v>13</v>
      </c>
      <c r="B40" s="213" t="s">
        <v>51</v>
      </c>
      <c r="C40" s="151" t="s">
        <v>41</v>
      </c>
      <c r="D40" s="157"/>
      <c r="E40" s="167">
        <f>IFERROR(E38/E39-1,0)</f>
        <v>-1</v>
      </c>
      <c r="F40" s="152">
        <f t="shared" ref="F40:P40" si="91">IFERROR(F38/F39-1,0)</f>
        <v>0</v>
      </c>
      <c r="G40" s="153">
        <f t="shared" si="91"/>
        <v>-1</v>
      </c>
      <c r="H40" s="153">
        <f t="shared" si="91"/>
        <v>-1</v>
      </c>
      <c r="I40" s="153">
        <f t="shared" si="91"/>
        <v>-1</v>
      </c>
      <c r="J40" s="153">
        <f t="shared" si="91"/>
        <v>-1</v>
      </c>
      <c r="K40" s="153">
        <f t="shared" si="91"/>
        <v>-1</v>
      </c>
      <c r="L40" s="153">
        <f t="shared" si="91"/>
        <v>-1</v>
      </c>
      <c r="M40" s="153">
        <f t="shared" si="91"/>
        <v>0</v>
      </c>
      <c r="N40" s="153">
        <f t="shared" si="91"/>
        <v>-1</v>
      </c>
      <c r="O40" s="153">
        <f t="shared" si="91"/>
        <v>-1</v>
      </c>
      <c r="P40" s="168">
        <f t="shared" si="91"/>
        <v>0</v>
      </c>
      <c r="R40" s="167">
        <f>+R38-R39</f>
        <v>-2.3809523809523808E-2</v>
      </c>
      <c r="S40" s="152">
        <f t="shared" ref="S40" si="92">+S38-S39</f>
        <v>2.3809523809523808E-2</v>
      </c>
      <c r="T40" s="153">
        <f>+T38-T39</f>
        <v>-9.5238095238095233E-2</v>
      </c>
      <c r="U40" s="153">
        <f t="shared" ref="U40:AC40" si="93">+U38-U39</f>
        <v>-0.16666666666666666</v>
      </c>
      <c r="V40" s="153">
        <f t="shared" si="93"/>
        <v>-2.3809523809523808E-2</v>
      </c>
      <c r="W40" s="153">
        <f t="shared" si="93"/>
        <v>-4.7619047619047616E-2</v>
      </c>
      <c r="X40" s="153">
        <f t="shared" si="93"/>
        <v>-2.3809523809523808E-2</v>
      </c>
      <c r="Y40" s="153">
        <f t="shared" si="93"/>
        <v>-0.11904761904761904</v>
      </c>
      <c r="Z40" s="153">
        <f t="shared" si="93"/>
        <v>0</v>
      </c>
      <c r="AA40" s="153">
        <f t="shared" si="93"/>
        <v>-2.3809523809523808E-2</v>
      </c>
      <c r="AB40" s="153">
        <f t="shared" si="93"/>
        <v>-2.3809523809523808E-2</v>
      </c>
      <c r="AC40" s="168">
        <f t="shared" si="93"/>
        <v>0</v>
      </c>
      <c r="AE40" s="167">
        <f>IFERROR(AE38/AE39-1,0)</f>
        <v>-1</v>
      </c>
      <c r="AF40" s="152">
        <f>IFERROR(AF38/AF39-1,0)</f>
        <v>0</v>
      </c>
      <c r="AG40" s="153">
        <f>IFERROR(AG38/AG39-1,0)</f>
        <v>-1</v>
      </c>
      <c r="AH40" s="153">
        <f t="shared" ref="AH40:AP40" si="94">IFERROR(AH38/AH39-1,0)</f>
        <v>-1</v>
      </c>
      <c r="AI40" s="153">
        <f t="shared" si="94"/>
        <v>-1</v>
      </c>
      <c r="AJ40" s="153">
        <f t="shared" si="94"/>
        <v>-1</v>
      </c>
      <c r="AK40" s="153">
        <f t="shared" si="94"/>
        <v>-1</v>
      </c>
      <c r="AL40" s="153">
        <f t="shared" si="94"/>
        <v>-1</v>
      </c>
      <c r="AM40" s="153">
        <f t="shared" si="94"/>
        <v>-1</v>
      </c>
      <c r="AN40" s="153">
        <f t="shared" si="94"/>
        <v>-1</v>
      </c>
      <c r="AO40" s="153">
        <f t="shared" si="94"/>
        <v>0</v>
      </c>
      <c r="AP40" s="168">
        <f t="shared" si="94"/>
        <v>0</v>
      </c>
      <c r="AR40" s="167">
        <f>IFERROR(AR38/AR39-1,0)</f>
        <v>5.0000000000000044E-2</v>
      </c>
      <c r="AS40" s="152">
        <f>IFERROR(AS38/AS39-1,0)</f>
        <v>5.0000000000000044E-2</v>
      </c>
      <c r="AT40" s="153">
        <f>IFERROR(AT38/AT39-1,0)</f>
        <v>0.13513513513513509</v>
      </c>
      <c r="AU40" s="153">
        <f t="shared" ref="AU40:BC40" si="95">IFERROR(AU38/AU39-1,0)</f>
        <v>0.10526315789473695</v>
      </c>
      <c r="AV40" s="153">
        <f t="shared" si="95"/>
        <v>0.10526315789473695</v>
      </c>
      <c r="AW40" s="153">
        <f t="shared" si="95"/>
        <v>0.13513513513513509</v>
      </c>
      <c r="AX40" s="153">
        <f t="shared" si="95"/>
        <v>5.0000000000000044E-2</v>
      </c>
      <c r="AY40" s="153">
        <f t="shared" si="95"/>
        <v>2.4390243902439046E-2</v>
      </c>
      <c r="AZ40" s="153">
        <f t="shared" si="95"/>
        <v>0</v>
      </c>
      <c r="BA40" s="153">
        <f t="shared" si="95"/>
        <v>0</v>
      </c>
      <c r="BB40" s="153">
        <f t="shared" si="95"/>
        <v>2.4390243902439046E-2</v>
      </c>
      <c r="BC40" s="168">
        <f t="shared" si="95"/>
        <v>2.4390243902439046E-2</v>
      </c>
    </row>
    <row r="41" spans="1:55" outlineLevel="1">
      <c r="A41" s="158" t="s">
        <v>13</v>
      </c>
      <c r="B41" s="213" t="s">
        <v>51</v>
      </c>
      <c r="C41" s="151" t="s">
        <v>42</v>
      </c>
      <c r="D41" s="157"/>
      <c r="E41" s="167"/>
      <c r="F41" s="152" t="str">
        <f t="shared" ref="F41:P41" si="96">+IFERROR(F38/E38-1,"")</f>
        <v/>
      </c>
      <c r="G41" s="153">
        <f t="shared" si="96"/>
        <v>-1</v>
      </c>
      <c r="H41" s="153" t="str">
        <f t="shared" si="96"/>
        <v/>
      </c>
      <c r="I41" s="153" t="str">
        <f t="shared" si="96"/>
        <v/>
      </c>
      <c r="J41" s="153" t="str">
        <f t="shared" si="96"/>
        <v/>
      </c>
      <c r="K41" s="153" t="str">
        <f t="shared" si="96"/>
        <v/>
      </c>
      <c r="L41" s="153" t="str">
        <f t="shared" si="96"/>
        <v/>
      </c>
      <c r="M41" s="153" t="str">
        <f t="shared" si="96"/>
        <v/>
      </c>
      <c r="N41" s="153" t="str">
        <f t="shared" si="96"/>
        <v/>
      </c>
      <c r="O41" s="153" t="str">
        <f t="shared" si="96"/>
        <v/>
      </c>
      <c r="P41" s="168" t="str">
        <f t="shared" si="96"/>
        <v/>
      </c>
      <c r="R41" s="167"/>
      <c r="S41" s="152">
        <f>+S38-R38</f>
        <v>2.3809523809523808E-2</v>
      </c>
      <c r="T41" s="153">
        <f>+T38-S38</f>
        <v>-2.3809523809523808E-2</v>
      </c>
      <c r="U41" s="153">
        <f t="shared" ref="U41:AC41" si="97">+U38-T38</f>
        <v>0</v>
      </c>
      <c r="V41" s="153">
        <f t="shared" si="97"/>
        <v>0</v>
      </c>
      <c r="W41" s="153">
        <f t="shared" si="97"/>
        <v>0</v>
      </c>
      <c r="X41" s="153">
        <f t="shared" si="97"/>
        <v>0</v>
      </c>
      <c r="Y41" s="153">
        <f t="shared" si="97"/>
        <v>0</v>
      </c>
      <c r="Z41" s="153">
        <f t="shared" si="97"/>
        <v>0</v>
      </c>
      <c r="AA41" s="153">
        <f t="shared" si="97"/>
        <v>0</v>
      </c>
      <c r="AB41" s="153">
        <f t="shared" si="97"/>
        <v>0</v>
      </c>
      <c r="AC41" s="168">
        <f t="shared" si="97"/>
        <v>0</v>
      </c>
      <c r="AE41" s="167"/>
      <c r="AF41" s="152" t="str">
        <f t="shared" ref="AF41:AP41" si="98">+IFERROR(AF38/AE38-1,"")</f>
        <v/>
      </c>
      <c r="AG41" s="153">
        <f t="shared" si="98"/>
        <v>-1</v>
      </c>
      <c r="AH41" s="153" t="str">
        <f t="shared" si="98"/>
        <v/>
      </c>
      <c r="AI41" s="153" t="str">
        <f t="shared" si="98"/>
        <v/>
      </c>
      <c r="AJ41" s="153" t="str">
        <f t="shared" si="98"/>
        <v/>
      </c>
      <c r="AK41" s="153" t="str">
        <f t="shared" si="98"/>
        <v/>
      </c>
      <c r="AL41" s="153" t="str">
        <f t="shared" si="98"/>
        <v/>
      </c>
      <c r="AM41" s="153" t="str">
        <f t="shared" si="98"/>
        <v/>
      </c>
      <c r="AN41" s="153" t="str">
        <f t="shared" si="98"/>
        <v/>
      </c>
      <c r="AO41" s="153" t="str">
        <f t="shared" si="98"/>
        <v/>
      </c>
      <c r="AP41" s="168" t="str">
        <f t="shared" si="98"/>
        <v/>
      </c>
      <c r="AR41" s="167"/>
      <c r="AS41" s="152">
        <f t="shared" ref="AS41:BC41" si="99">+IFERROR(AS38/AR38-1,"")</f>
        <v>0</v>
      </c>
      <c r="AT41" s="153">
        <f t="shared" si="99"/>
        <v>0</v>
      </c>
      <c r="AU41" s="153">
        <f t="shared" si="99"/>
        <v>0</v>
      </c>
      <c r="AV41" s="153">
        <f t="shared" si="99"/>
        <v>0</v>
      </c>
      <c r="AW41" s="153">
        <f t="shared" si="99"/>
        <v>0</v>
      </c>
      <c r="AX41" s="153">
        <f t="shared" si="99"/>
        <v>0</v>
      </c>
      <c r="AY41" s="153">
        <f t="shared" si="99"/>
        <v>0</v>
      </c>
      <c r="AZ41" s="153">
        <f t="shared" si="99"/>
        <v>0</v>
      </c>
      <c r="BA41" s="153">
        <f t="shared" si="99"/>
        <v>0</v>
      </c>
      <c r="BB41" s="153">
        <f t="shared" si="99"/>
        <v>0</v>
      </c>
      <c r="BC41" s="168">
        <f t="shared" si="99"/>
        <v>0</v>
      </c>
    </row>
    <row r="42" spans="1:55" outlineLevel="1">
      <c r="A42" s="215" t="s">
        <v>13</v>
      </c>
      <c r="B42" s="216" t="s">
        <v>52</v>
      </c>
      <c r="C42" s="150">
        <v>2020</v>
      </c>
      <c r="D42" s="157">
        <v>12</v>
      </c>
      <c r="E42" s="123">
        <f>SUMIF('By Route'!$B:$B,'DSR vs LY'!$B42,'By Route'!T:T)</f>
        <v>0</v>
      </c>
      <c r="F42" s="64">
        <f>SUMIF('By Route'!$B:$B,'DSR vs LY'!$B42,'By Route'!U:U)</f>
        <v>1</v>
      </c>
      <c r="G42" s="64"/>
      <c r="H42" s="64"/>
      <c r="I42" s="64"/>
      <c r="J42" s="64"/>
      <c r="K42" s="64"/>
      <c r="L42" s="64"/>
      <c r="M42" s="64"/>
      <c r="N42" s="64"/>
      <c r="O42" s="64"/>
      <c r="P42" s="125"/>
      <c r="R42" s="165">
        <f t="shared" ref="R42:AC43" si="100">IFERROR(E42/$D42,0)</f>
        <v>0</v>
      </c>
      <c r="S42" s="63">
        <f t="shared" si="100"/>
        <v>8.3333333333333329E-2</v>
      </c>
      <c r="T42" s="63">
        <f t="shared" si="100"/>
        <v>0</v>
      </c>
      <c r="U42" s="63">
        <f t="shared" si="100"/>
        <v>0</v>
      </c>
      <c r="V42" s="63">
        <f t="shared" si="100"/>
        <v>0</v>
      </c>
      <c r="W42" s="63">
        <f t="shared" si="100"/>
        <v>0</v>
      </c>
      <c r="X42" s="63">
        <f t="shared" si="100"/>
        <v>0</v>
      </c>
      <c r="Y42" s="63">
        <f t="shared" si="100"/>
        <v>0</v>
      </c>
      <c r="Z42" s="63">
        <f t="shared" si="100"/>
        <v>0</v>
      </c>
      <c r="AA42" s="63">
        <f t="shared" si="100"/>
        <v>0</v>
      </c>
      <c r="AB42" s="63">
        <f t="shared" si="100"/>
        <v>0</v>
      </c>
      <c r="AC42" s="166">
        <f t="shared" si="100"/>
        <v>0</v>
      </c>
      <c r="AE42" s="173"/>
      <c r="AF42" s="174">
        <v>1</v>
      </c>
      <c r="AG42" s="174"/>
      <c r="AH42" s="174"/>
      <c r="AI42" s="174"/>
      <c r="AJ42" s="174"/>
      <c r="AK42" s="174"/>
      <c r="AL42" s="174"/>
      <c r="AM42" s="174"/>
      <c r="AN42" s="174"/>
      <c r="AO42" s="174"/>
      <c r="AP42" s="175"/>
      <c r="AR42" s="173">
        <v>12</v>
      </c>
      <c r="AS42" s="174">
        <f>+AR42-F42+AF42</f>
        <v>12</v>
      </c>
      <c r="AT42" s="174">
        <f t="shared" ref="AT42:BC42" si="101">+AS42-G42+AG42</f>
        <v>12</v>
      </c>
      <c r="AU42" s="174">
        <f t="shared" si="101"/>
        <v>12</v>
      </c>
      <c r="AV42" s="174">
        <f t="shared" si="101"/>
        <v>12</v>
      </c>
      <c r="AW42" s="174">
        <f t="shared" si="101"/>
        <v>12</v>
      </c>
      <c r="AX42" s="174">
        <f t="shared" si="101"/>
        <v>12</v>
      </c>
      <c r="AY42" s="174">
        <f t="shared" si="101"/>
        <v>12</v>
      </c>
      <c r="AZ42" s="174">
        <f t="shared" si="101"/>
        <v>12</v>
      </c>
      <c r="BA42" s="174">
        <f t="shared" si="101"/>
        <v>12</v>
      </c>
      <c r="BB42" s="174">
        <f t="shared" si="101"/>
        <v>12</v>
      </c>
      <c r="BC42" s="175">
        <f t="shared" si="101"/>
        <v>12</v>
      </c>
    </row>
    <row r="43" spans="1:55" outlineLevel="1">
      <c r="A43" s="158" t="s">
        <v>13</v>
      </c>
      <c r="B43" s="213" t="s">
        <v>52</v>
      </c>
      <c r="C43" s="150">
        <v>2019</v>
      </c>
      <c r="D43" s="191">
        <v>12</v>
      </c>
      <c r="E43" s="202"/>
      <c r="F43" s="204"/>
      <c r="G43" s="204">
        <v>1</v>
      </c>
      <c r="H43" s="204"/>
      <c r="I43" s="204"/>
      <c r="J43" s="204">
        <v>1</v>
      </c>
      <c r="K43" s="204">
        <v>1</v>
      </c>
      <c r="L43" s="204"/>
      <c r="M43" s="204"/>
      <c r="N43" s="204"/>
      <c r="O43" s="204"/>
      <c r="P43" s="205"/>
      <c r="Q43" s="196"/>
      <c r="R43" s="197">
        <f>IFERROR(E43/$D43,0)</f>
        <v>0</v>
      </c>
      <c r="S43" s="198">
        <f t="shared" si="100"/>
        <v>0</v>
      </c>
      <c r="T43" s="198">
        <f t="shared" si="100"/>
        <v>8.3333333333333329E-2</v>
      </c>
      <c r="U43" s="198">
        <f t="shared" si="100"/>
        <v>0</v>
      </c>
      <c r="V43" s="198">
        <f t="shared" si="100"/>
        <v>0</v>
      </c>
      <c r="W43" s="198">
        <f t="shared" si="100"/>
        <v>8.3333333333333329E-2</v>
      </c>
      <c r="X43" s="198">
        <f t="shared" si="100"/>
        <v>8.3333333333333329E-2</v>
      </c>
      <c r="Y43" s="198">
        <f t="shared" si="100"/>
        <v>0</v>
      </c>
      <c r="Z43" s="198">
        <f t="shared" si="100"/>
        <v>0</v>
      </c>
      <c r="AA43" s="198">
        <f t="shared" si="100"/>
        <v>0</v>
      </c>
      <c r="AB43" s="198">
        <f>IFERROR(O43/$D43,0)</f>
        <v>0</v>
      </c>
      <c r="AC43" s="199">
        <f t="shared" si="100"/>
        <v>0</v>
      </c>
      <c r="AD43" s="196"/>
      <c r="AE43" s="200"/>
      <c r="AF43" s="201"/>
      <c r="AG43" s="201">
        <v>1</v>
      </c>
      <c r="AH43" s="201"/>
      <c r="AI43" s="201"/>
      <c r="AJ43" s="201">
        <v>2</v>
      </c>
      <c r="AK43" s="201"/>
      <c r="AL43" s="201"/>
      <c r="AM43" s="201"/>
      <c r="AN43" s="201"/>
      <c r="AO43" s="201"/>
      <c r="AP43" s="212"/>
      <c r="AQ43" s="196"/>
      <c r="AR43" s="200">
        <v>12</v>
      </c>
      <c r="AS43" s="201">
        <v>12</v>
      </c>
      <c r="AT43" s="201">
        <v>12</v>
      </c>
      <c r="AU43" s="201">
        <v>12</v>
      </c>
      <c r="AV43" s="201">
        <v>12</v>
      </c>
      <c r="AW43" s="201">
        <v>13</v>
      </c>
      <c r="AX43" s="201">
        <v>12</v>
      </c>
      <c r="AY43" s="201">
        <v>12</v>
      </c>
      <c r="AZ43" s="201">
        <v>12</v>
      </c>
      <c r="BA43" s="201">
        <v>12</v>
      </c>
      <c r="BB43" s="201">
        <v>12</v>
      </c>
      <c r="BC43" s="212">
        <v>12</v>
      </c>
    </row>
    <row r="44" spans="1:55" outlineLevel="1">
      <c r="A44" s="158" t="s">
        <v>13</v>
      </c>
      <c r="B44" s="213" t="s">
        <v>52</v>
      </c>
      <c r="C44" s="151" t="s">
        <v>41</v>
      </c>
      <c r="D44" s="157"/>
      <c r="E44" s="167">
        <f>IFERROR(E42/E43-1,0)</f>
        <v>0</v>
      </c>
      <c r="F44" s="152">
        <f t="shared" ref="F44:P44" si="102">IFERROR(F42/F43-1,0)</f>
        <v>0</v>
      </c>
      <c r="G44" s="153">
        <f t="shared" si="102"/>
        <v>-1</v>
      </c>
      <c r="H44" s="153">
        <f t="shared" si="102"/>
        <v>0</v>
      </c>
      <c r="I44" s="153">
        <f t="shared" si="102"/>
        <v>0</v>
      </c>
      <c r="J44" s="153">
        <f t="shared" si="102"/>
        <v>-1</v>
      </c>
      <c r="K44" s="153">
        <f t="shared" si="102"/>
        <v>-1</v>
      </c>
      <c r="L44" s="153">
        <f t="shared" si="102"/>
        <v>0</v>
      </c>
      <c r="M44" s="153">
        <f t="shared" si="102"/>
        <v>0</v>
      </c>
      <c r="N44" s="153">
        <f t="shared" si="102"/>
        <v>0</v>
      </c>
      <c r="O44" s="153">
        <f t="shared" si="102"/>
        <v>0</v>
      </c>
      <c r="P44" s="168">
        <f t="shared" si="102"/>
        <v>0</v>
      </c>
      <c r="R44" s="167">
        <f>+R42-R43</f>
        <v>0</v>
      </c>
      <c r="S44" s="152">
        <f t="shared" ref="S44" si="103">+S42-S43</f>
        <v>8.3333333333333329E-2</v>
      </c>
      <c r="T44" s="153">
        <f>+T42-T43</f>
        <v>-8.3333333333333329E-2</v>
      </c>
      <c r="U44" s="153">
        <f t="shared" ref="U44:AC44" si="104">+U42-U43</f>
        <v>0</v>
      </c>
      <c r="V44" s="153">
        <f t="shared" si="104"/>
        <v>0</v>
      </c>
      <c r="W44" s="153">
        <f t="shared" si="104"/>
        <v>-8.3333333333333329E-2</v>
      </c>
      <c r="X44" s="153">
        <f t="shared" si="104"/>
        <v>-8.3333333333333329E-2</v>
      </c>
      <c r="Y44" s="153">
        <f t="shared" si="104"/>
        <v>0</v>
      </c>
      <c r="Z44" s="153">
        <f t="shared" si="104"/>
        <v>0</v>
      </c>
      <c r="AA44" s="153">
        <f t="shared" si="104"/>
        <v>0</v>
      </c>
      <c r="AB44" s="153">
        <f t="shared" si="104"/>
        <v>0</v>
      </c>
      <c r="AC44" s="168">
        <f t="shared" si="104"/>
        <v>0</v>
      </c>
      <c r="AE44" s="167">
        <f>IFERROR(AE42/AE43-1,0)</f>
        <v>0</v>
      </c>
      <c r="AF44" s="152">
        <f>IFERROR(AF42/AF43-1,0)</f>
        <v>0</v>
      </c>
      <c r="AG44" s="153">
        <f>IFERROR(AG42/AG43-1,0)</f>
        <v>-1</v>
      </c>
      <c r="AH44" s="153">
        <f t="shared" ref="AH44:AP44" si="105">IFERROR(AH42/AH43-1,0)</f>
        <v>0</v>
      </c>
      <c r="AI44" s="153">
        <f t="shared" si="105"/>
        <v>0</v>
      </c>
      <c r="AJ44" s="153">
        <f t="shared" si="105"/>
        <v>-1</v>
      </c>
      <c r="AK44" s="153">
        <f t="shared" si="105"/>
        <v>0</v>
      </c>
      <c r="AL44" s="153">
        <f t="shared" si="105"/>
        <v>0</v>
      </c>
      <c r="AM44" s="153">
        <f t="shared" si="105"/>
        <v>0</v>
      </c>
      <c r="AN44" s="153">
        <f t="shared" si="105"/>
        <v>0</v>
      </c>
      <c r="AO44" s="153">
        <f t="shared" si="105"/>
        <v>0</v>
      </c>
      <c r="AP44" s="168">
        <f t="shared" si="105"/>
        <v>0</v>
      </c>
      <c r="AR44" s="167">
        <f>IFERROR(AR42/AR43-1,0)</f>
        <v>0</v>
      </c>
      <c r="AS44" s="152">
        <f>IFERROR(AS42/AS43-1,0)</f>
        <v>0</v>
      </c>
      <c r="AT44" s="153">
        <f>IFERROR(AT42/AT43-1,0)</f>
        <v>0</v>
      </c>
      <c r="AU44" s="153">
        <f t="shared" ref="AU44:BC44" si="106">IFERROR(AU42/AU43-1,0)</f>
        <v>0</v>
      </c>
      <c r="AV44" s="153">
        <f t="shared" si="106"/>
        <v>0</v>
      </c>
      <c r="AW44" s="153">
        <f>IFERROR(AW42/AW43-1,0)</f>
        <v>-7.6923076923076872E-2</v>
      </c>
      <c r="AX44" s="153">
        <f t="shared" si="106"/>
        <v>0</v>
      </c>
      <c r="AY44" s="153">
        <f t="shared" si="106"/>
        <v>0</v>
      </c>
      <c r="AZ44" s="153">
        <f t="shared" si="106"/>
        <v>0</v>
      </c>
      <c r="BA44" s="153">
        <f t="shared" si="106"/>
        <v>0</v>
      </c>
      <c r="BB44" s="153">
        <f t="shared" si="106"/>
        <v>0</v>
      </c>
      <c r="BC44" s="168">
        <f t="shared" si="106"/>
        <v>0</v>
      </c>
    </row>
    <row r="45" spans="1:55" outlineLevel="1">
      <c r="A45" s="158" t="s">
        <v>13</v>
      </c>
      <c r="B45" s="213" t="s">
        <v>52</v>
      </c>
      <c r="C45" s="151" t="s">
        <v>42</v>
      </c>
      <c r="D45" s="157"/>
      <c r="E45" s="167"/>
      <c r="F45" s="152" t="str">
        <f t="shared" ref="F45:P45" si="107">+IFERROR(F42/E42-1,"")</f>
        <v/>
      </c>
      <c r="G45" s="153">
        <f t="shared" si="107"/>
        <v>-1</v>
      </c>
      <c r="H45" s="153" t="str">
        <f t="shared" si="107"/>
        <v/>
      </c>
      <c r="I45" s="153" t="str">
        <f t="shared" si="107"/>
        <v/>
      </c>
      <c r="J45" s="153" t="str">
        <f t="shared" si="107"/>
        <v/>
      </c>
      <c r="K45" s="153" t="str">
        <f t="shared" si="107"/>
        <v/>
      </c>
      <c r="L45" s="153" t="str">
        <f t="shared" si="107"/>
        <v/>
      </c>
      <c r="M45" s="153" t="str">
        <f t="shared" si="107"/>
        <v/>
      </c>
      <c r="N45" s="153" t="str">
        <f t="shared" si="107"/>
        <v/>
      </c>
      <c r="O45" s="153" t="str">
        <f t="shared" si="107"/>
        <v/>
      </c>
      <c r="P45" s="168" t="str">
        <f t="shared" si="107"/>
        <v/>
      </c>
      <c r="R45" s="167"/>
      <c r="S45" s="152">
        <f>+S42-R42</f>
        <v>8.3333333333333329E-2</v>
      </c>
      <c r="T45" s="153">
        <f>+T42-S42</f>
        <v>-8.3333333333333329E-2</v>
      </c>
      <c r="U45" s="153">
        <f t="shared" ref="U45:AC45" si="108">+U42-T42</f>
        <v>0</v>
      </c>
      <c r="V45" s="153">
        <f t="shared" si="108"/>
        <v>0</v>
      </c>
      <c r="W45" s="153">
        <f t="shared" si="108"/>
        <v>0</v>
      </c>
      <c r="X45" s="153">
        <f t="shared" si="108"/>
        <v>0</v>
      </c>
      <c r="Y45" s="153">
        <f t="shared" si="108"/>
        <v>0</v>
      </c>
      <c r="Z45" s="153">
        <f t="shared" si="108"/>
        <v>0</v>
      </c>
      <c r="AA45" s="153">
        <f t="shared" si="108"/>
        <v>0</v>
      </c>
      <c r="AB45" s="153">
        <f t="shared" si="108"/>
        <v>0</v>
      </c>
      <c r="AC45" s="168">
        <f t="shared" si="108"/>
        <v>0</v>
      </c>
      <c r="AE45" s="167"/>
      <c r="AF45" s="152" t="str">
        <f t="shared" ref="AF45:AP45" si="109">+IFERROR(AF42/AE42-1,"")</f>
        <v/>
      </c>
      <c r="AG45" s="153">
        <f t="shared" si="109"/>
        <v>-1</v>
      </c>
      <c r="AH45" s="153" t="str">
        <f t="shared" si="109"/>
        <v/>
      </c>
      <c r="AI45" s="153" t="str">
        <f t="shared" si="109"/>
        <v/>
      </c>
      <c r="AJ45" s="153" t="str">
        <f t="shared" si="109"/>
        <v/>
      </c>
      <c r="AK45" s="153" t="str">
        <f t="shared" si="109"/>
        <v/>
      </c>
      <c r="AL45" s="153" t="str">
        <f t="shared" si="109"/>
        <v/>
      </c>
      <c r="AM45" s="153" t="str">
        <f t="shared" si="109"/>
        <v/>
      </c>
      <c r="AN45" s="153" t="str">
        <f t="shared" si="109"/>
        <v/>
      </c>
      <c r="AO45" s="153" t="str">
        <f t="shared" si="109"/>
        <v/>
      </c>
      <c r="AP45" s="168" t="str">
        <f t="shared" si="109"/>
        <v/>
      </c>
      <c r="AR45" s="167"/>
      <c r="AS45" s="152">
        <f t="shared" ref="AS45:BC45" si="110">+IFERROR(AS42/AR42-1,"")</f>
        <v>0</v>
      </c>
      <c r="AT45" s="153">
        <f t="shared" si="110"/>
        <v>0</v>
      </c>
      <c r="AU45" s="153">
        <f t="shared" si="110"/>
        <v>0</v>
      </c>
      <c r="AV45" s="153">
        <f t="shared" si="110"/>
        <v>0</v>
      </c>
      <c r="AW45" s="153">
        <f t="shared" si="110"/>
        <v>0</v>
      </c>
      <c r="AX45" s="153">
        <f t="shared" si="110"/>
        <v>0</v>
      </c>
      <c r="AY45" s="153">
        <f t="shared" si="110"/>
        <v>0</v>
      </c>
      <c r="AZ45" s="153">
        <f t="shared" si="110"/>
        <v>0</v>
      </c>
      <c r="BA45" s="153">
        <f t="shared" si="110"/>
        <v>0</v>
      </c>
      <c r="BB45" s="153">
        <f t="shared" si="110"/>
        <v>0</v>
      </c>
      <c r="BC45" s="168">
        <f t="shared" si="110"/>
        <v>0</v>
      </c>
    </row>
    <row r="46" spans="1:55" outlineLevel="1">
      <c r="A46" s="215" t="s">
        <v>13</v>
      </c>
      <c r="B46" s="216" t="s">
        <v>53</v>
      </c>
      <c r="C46" s="150">
        <v>2020</v>
      </c>
      <c r="D46" s="157">
        <v>6</v>
      </c>
      <c r="E46" s="123">
        <f>SUMIF('By Route'!$B:$B,'DSR vs LY'!$B46,'By Route'!T:T)</f>
        <v>0</v>
      </c>
      <c r="F46" s="64">
        <f>SUMIF('By Route'!$B:$B,'DSR vs LY'!$B46,'By Route'!U:U)</f>
        <v>0</v>
      </c>
      <c r="G46" s="64"/>
      <c r="H46" s="64"/>
      <c r="I46" s="64"/>
      <c r="J46" s="64"/>
      <c r="K46" s="64"/>
      <c r="L46" s="64"/>
      <c r="M46" s="64"/>
      <c r="N46" s="64"/>
      <c r="O46" s="64"/>
      <c r="P46" s="125"/>
      <c r="R46" s="165">
        <f t="shared" ref="R46:AC47" si="111">IFERROR(E46/$D46,0)</f>
        <v>0</v>
      </c>
      <c r="S46" s="63">
        <f t="shared" si="111"/>
        <v>0</v>
      </c>
      <c r="T46" s="63">
        <f t="shared" si="111"/>
        <v>0</v>
      </c>
      <c r="U46" s="63">
        <f t="shared" si="111"/>
        <v>0</v>
      </c>
      <c r="V46" s="63">
        <f t="shared" si="111"/>
        <v>0</v>
      </c>
      <c r="W46" s="63">
        <f t="shared" si="111"/>
        <v>0</v>
      </c>
      <c r="X46" s="63">
        <f t="shared" si="111"/>
        <v>0</v>
      </c>
      <c r="Y46" s="63">
        <f t="shared" si="111"/>
        <v>0</v>
      </c>
      <c r="Z46" s="63">
        <f t="shared" si="111"/>
        <v>0</v>
      </c>
      <c r="AA46" s="63">
        <f t="shared" si="111"/>
        <v>0</v>
      </c>
      <c r="AB46" s="63">
        <f t="shared" si="111"/>
        <v>0</v>
      </c>
      <c r="AC46" s="166">
        <f t="shared" si="111"/>
        <v>0</v>
      </c>
      <c r="AE46" s="173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5"/>
      <c r="AR46" s="173">
        <v>6</v>
      </c>
      <c r="AS46" s="174">
        <f t="shared" ref="AS46:BC46" si="112">+AR46-F46+AF46</f>
        <v>6</v>
      </c>
      <c r="AT46" s="174">
        <f t="shared" si="112"/>
        <v>6</v>
      </c>
      <c r="AU46" s="174">
        <f t="shared" si="112"/>
        <v>6</v>
      </c>
      <c r="AV46" s="174">
        <f t="shared" si="112"/>
        <v>6</v>
      </c>
      <c r="AW46" s="174">
        <f t="shared" si="112"/>
        <v>6</v>
      </c>
      <c r="AX46" s="174">
        <f t="shared" si="112"/>
        <v>6</v>
      </c>
      <c r="AY46" s="174">
        <f t="shared" si="112"/>
        <v>6</v>
      </c>
      <c r="AZ46" s="174">
        <f t="shared" si="112"/>
        <v>6</v>
      </c>
      <c r="BA46" s="174">
        <f t="shared" si="112"/>
        <v>6</v>
      </c>
      <c r="BB46" s="174">
        <f t="shared" si="112"/>
        <v>6</v>
      </c>
      <c r="BC46" s="175">
        <f t="shared" si="112"/>
        <v>6</v>
      </c>
    </row>
    <row r="47" spans="1:55" outlineLevel="1">
      <c r="A47" s="158" t="s">
        <v>13</v>
      </c>
      <c r="B47" s="213" t="s">
        <v>53</v>
      </c>
      <c r="C47" s="150">
        <v>2019</v>
      </c>
      <c r="D47" s="191">
        <v>6</v>
      </c>
      <c r="E47" s="202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5"/>
      <c r="Q47" s="196"/>
      <c r="R47" s="197">
        <f>IFERROR(E47/$D47,0)</f>
        <v>0</v>
      </c>
      <c r="S47" s="198">
        <f t="shared" si="111"/>
        <v>0</v>
      </c>
      <c r="T47" s="198">
        <f t="shared" si="111"/>
        <v>0</v>
      </c>
      <c r="U47" s="198">
        <f t="shared" si="111"/>
        <v>0</v>
      </c>
      <c r="V47" s="198">
        <f t="shared" si="111"/>
        <v>0</v>
      </c>
      <c r="W47" s="198">
        <f t="shared" si="111"/>
        <v>0</v>
      </c>
      <c r="X47" s="198">
        <f t="shared" si="111"/>
        <v>0</v>
      </c>
      <c r="Y47" s="198">
        <f t="shared" si="111"/>
        <v>0</v>
      </c>
      <c r="Z47" s="198">
        <f t="shared" si="111"/>
        <v>0</v>
      </c>
      <c r="AA47" s="198">
        <f t="shared" si="111"/>
        <v>0</v>
      </c>
      <c r="AB47" s="198">
        <f>IFERROR(O47/$D47,0)</f>
        <v>0</v>
      </c>
      <c r="AC47" s="199">
        <f t="shared" si="111"/>
        <v>0</v>
      </c>
      <c r="AD47" s="196"/>
      <c r="AE47" s="200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12"/>
      <c r="AQ47" s="196"/>
      <c r="AR47" s="200">
        <v>6</v>
      </c>
      <c r="AS47" s="201">
        <v>6</v>
      </c>
      <c r="AT47" s="201">
        <v>6</v>
      </c>
      <c r="AU47" s="201">
        <v>6</v>
      </c>
      <c r="AV47" s="201">
        <v>6</v>
      </c>
      <c r="AW47" s="201">
        <v>6</v>
      </c>
      <c r="AX47" s="201">
        <v>6</v>
      </c>
      <c r="AY47" s="201">
        <v>6</v>
      </c>
      <c r="AZ47" s="201">
        <v>6</v>
      </c>
      <c r="BA47" s="201">
        <v>6</v>
      </c>
      <c r="BB47" s="201">
        <v>6</v>
      </c>
      <c r="BC47" s="212">
        <v>6</v>
      </c>
    </row>
    <row r="48" spans="1:55" outlineLevel="1">
      <c r="A48" s="158" t="s">
        <v>13</v>
      </c>
      <c r="B48" s="213" t="s">
        <v>53</v>
      </c>
      <c r="C48" s="151" t="s">
        <v>41</v>
      </c>
      <c r="D48" s="157"/>
      <c r="E48" s="167">
        <f>IFERROR(E46/E47-1,0)</f>
        <v>0</v>
      </c>
      <c r="F48" s="152">
        <f t="shared" ref="F48:P48" si="113">IFERROR(F46/F47-1,0)</f>
        <v>0</v>
      </c>
      <c r="G48" s="153">
        <f t="shared" si="113"/>
        <v>0</v>
      </c>
      <c r="H48" s="153">
        <f t="shared" si="113"/>
        <v>0</v>
      </c>
      <c r="I48" s="153">
        <f t="shared" si="113"/>
        <v>0</v>
      </c>
      <c r="J48" s="153">
        <f t="shared" si="113"/>
        <v>0</v>
      </c>
      <c r="K48" s="153">
        <f t="shared" si="113"/>
        <v>0</v>
      </c>
      <c r="L48" s="153">
        <f t="shared" si="113"/>
        <v>0</v>
      </c>
      <c r="M48" s="153">
        <f t="shared" si="113"/>
        <v>0</v>
      </c>
      <c r="N48" s="153">
        <f t="shared" si="113"/>
        <v>0</v>
      </c>
      <c r="O48" s="153">
        <f t="shared" si="113"/>
        <v>0</v>
      </c>
      <c r="P48" s="168">
        <f t="shared" si="113"/>
        <v>0</v>
      </c>
      <c r="R48" s="167">
        <f>+R46-R47</f>
        <v>0</v>
      </c>
      <c r="S48" s="152">
        <f t="shared" ref="S48" si="114">+S46-S47</f>
        <v>0</v>
      </c>
      <c r="T48" s="153">
        <f>+T46-T47</f>
        <v>0</v>
      </c>
      <c r="U48" s="153">
        <f t="shared" ref="U48:AC48" si="115">+U46-U47</f>
        <v>0</v>
      </c>
      <c r="V48" s="153">
        <f t="shared" si="115"/>
        <v>0</v>
      </c>
      <c r="W48" s="153">
        <f t="shared" si="115"/>
        <v>0</v>
      </c>
      <c r="X48" s="153">
        <f t="shared" si="115"/>
        <v>0</v>
      </c>
      <c r="Y48" s="153">
        <f t="shared" si="115"/>
        <v>0</v>
      </c>
      <c r="Z48" s="153">
        <f t="shared" si="115"/>
        <v>0</v>
      </c>
      <c r="AA48" s="153">
        <f t="shared" si="115"/>
        <v>0</v>
      </c>
      <c r="AB48" s="153">
        <f t="shared" si="115"/>
        <v>0</v>
      </c>
      <c r="AC48" s="168">
        <f t="shared" si="115"/>
        <v>0</v>
      </c>
      <c r="AE48" s="167">
        <f>IFERROR(AE46/AE47-1,0)</f>
        <v>0</v>
      </c>
      <c r="AF48" s="152">
        <f>IFERROR(AF46/AF47-1,0)</f>
        <v>0</v>
      </c>
      <c r="AG48" s="153">
        <f>IFERROR(AG46/AG47-1,0)</f>
        <v>0</v>
      </c>
      <c r="AH48" s="153">
        <f t="shared" ref="AH48:AP48" si="116">IFERROR(AH46/AH47-1,0)</f>
        <v>0</v>
      </c>
      <c r="AI48" s="153">
        <f t="shared" si="116"/>
        <v>0</v>
      </c>
      <c r="AJ48" s="153">
        <f t="shared" si="116"/>
        <v>0</v>
      </c>
      <c r="AK48" s="153">
        <f t="shared" si="116"/>
        <v>0</v>
      </c>
      <c r="AL48" s="153">
        <f t="shared" si="116"/>
        <v>0</v>
      </c>
      <c r="AM48" s="153">
        <f t="shared" si="116"/>
        <v>0</v>
      </c>
      <c r="AN48" s="153">
        <f t="shared" si="116"/>
        <v>0</v>
      </c>
      <c r="AO48" s="153">
        <f t="shared" si="116"/>
        <v>0</v>
      </c>
      <c r="AP48" s="168">
        <f t="shared" si="116"/>
        <v>0</v>
      </c>
      <c r="AR48" s="167">
        <f>IFERROR(AR46/AR47-1,0)</f>
        <v>0</v>
      </c>
      <c r="AS48" s="152">
        <f>IFERROR(AS46/AS47-1,0)</f>
        <v>0</v>
      </c>
      <c r="AT48" s="153">
        <f>IFERROR(AT46/AT47-1,0)</f>
        <v>0</v>
      </c>
      <c r="AU48" s="153">
        <f t="shared" ref="AU48:BC48" si="117">IFERROR(AU46/AU47-1,0)</f>
        <v>0</v>
      </c>
      <c r="AV48" s="153">
        <f t="shared" si="117"/>
        <v>0</v>
      </c>
      <c r="AW48" s="153">
        <f t="shared" si="117"/>
        <v>0</v>
      </c>
      <c r="AX48" s="153">
        <f t="shared" si="117"/>
        <v>0</v>
      </c>
      <c r="AY48" s="153">
        <f t="shared" si="117"/>
        <v>0</v>
      </c>
      <c r="AZ48" s="153">
        <f t="shared" si="117"/>
        <v>0</v>
      </c>
      <c r="BA48" s="153">
        <f t="shared" si="117"/>
        <v>0</v>
      </c>
      <c r="BB48" s="153">
        <f t="shared" si="117"/>
        <v>0</v>
      </c>
      <c r="BC48" s="168">
        <f t="shared" si="117"/>
        <v>0</v>
      </c>
    </row>
    <row r="49" spans="1:56" outlineLevel="1">
      <c r="A49" s="158" t="s">
        <v>13</v>
      </c>
      <c r="B49" s="213" t="s">
        <v>53</v>
      </c>
      <c r="C49" s="151" t="s">
        <v>42</v>
      </c>
      <c r="D49" s="157"/>
      <c r="E49" s="167"/>
      <c r="F49" s="152" t="str">
        <f t="shared" ref="F49:P49" si="118">+IFERROR(F46/E46-1,"")</f>
        <v/>
      </c>
      <c r="G49" s="153" t="str">
        <f t="shared" si="118"/>
        <v/>
      </c>
      <c r="H49" s="153" t="str">
        <f t="shared" si="118"/>
        <v/>
      </c>
      <c r="I49" s="153" t="str">
        <f t="shared" si="118"/>
        <v/>
      </c>
      <c r="J49" s="153" t="str">
        <f t="shared" si="118"/>
        <v/>
      </c>
      <c r="K49" s="153" t="str">
        <f t="shared" si="118"/>
        <v/>
      </c>
      <c r="L49" s="153" t="str">
        <f t="shared" si="118"/>
        <v/>
      </c>
      <c r="M49" s="153" t="str">
        <f t="shared" si="118"/>
        <v/>
      </c>
      <c r="N49" s="153" t="str">
        <f t="shared" si="118"/>
        <v/>
      </c>
      <c r="O49" s="153" t="str">
        <f t="shared" si="118"/>
        <v/>
      </c>
      <c r="P49" s="168" t="str">
        <f t="shared" si="118"/>
        <v/>
      </c>
      <c r="R49" s="167"/>
      <c r="S49" s="152">
        <f>+S46-R46</f>
        <v>0</v>
      </c>
      <c r="T49" s="153">
        <f>+T46-S46</f>
        <v>0</v>
      </c>
      <c r="U49" s="153">
        <f t="shared" ref="U49:AC49" si="119">+U46-T46</f>
        <v>0</v>
      </c>
      <c r="V49" s="153">
        <f t="shared" si="119"/>
        <v>0</v>
      </c>
      <c r="W49" s="153">
        <f t="shared" si="119"/>
        <v>0</v>
      </c>
      <c r="X49" s="153">
        <f t="shared" si="119"/>
        <v>0</v>
      </c>
      <c r="Y49" s="153">
        <f t="shared" si="119"/>
        <v>0</v>
      </c>
      <c r="Z49" s="153">
        <f t="shared" si="119"/>
        <v>0</v>
      </c>
      <c r="AA49" s="153">
        <f t="shared" si="119"/>
        <v>0</v>
      </c>
      <c r="AB49" s="153">
        <f t="shared" si="119"/>
        <v>0</v>
      </c>
      <c r="AC49" s="168">
        <f t="shared" si="119"/>
        <v>0</v>
      </c>
      <c r="AE49" s="167"/>
      <c r="AF49" s="152" t="str">
        <f t="shared" ref="AF49:AP49" si="120">+IFERROR(AF46/AE46-1,"")</f>
        <v/>
      </c>
      <c r="AG49" s="153" t="str">
        <f t="shared" si="120"/>
        <v/>
      </c>
      <c r="AH49" s="153" t="str">
        <f t="shared" si="120"/>
        <v/>
      </c>
      <c r="AI49" s="153" t="str">
        <f t="shared" si="120"/>
        <v/>
      </c>
      <c r="AJ49" s="153" t="str">
        <f t="shared" si="120"/>
        <v/>
      </c>
      <c r="AK49" s="153" t="str">
        <f t="shared" si="120"/>
        <v/>
      </c>
      <c r="AL49" s="153" t="str">
        <f t="shared" si="120"/>
        <v/>
      </c>
      <c r="AM49" s="153" t="str">
        <f t="shared" si="120"/>
        <v/>
      </c>
      <c r="AN49" s="153" t="str">
        <f t="shared" si="120"/>
        <v/>
      </c>
      <c r="AO49" s="153" t="str">
        <f t="shared" si="120"/>
        <v/>
      </c>
      <c r="AP49" s="168" t="str">
        <f t="shared" si="120"/>
        <v/>
      </c>
      <c r="AR49" s="167"/>
      <c r="AS49" s="152">
        <f t="shared" ref="AS49:BC49" si="121">+IFERROR(AS46/AR46-1,"")</f>
        <v>0</v>
      </c>
      <c r="AT49" s="153">
        <f t="shared" si="121"/>
        <v>0</v>
      </c>
      <c r="AU49" s="153">
        <f t="shared" si="121"/>
        <v>0</v>
      </c>
      <c r="AV49" s="153">
        <f t="shared" si="121"/>
        <v>0</v>
      </c>
      <c r="AW49" s="153">
        <f t="shared" si="121"/>
        <v>0</v>
      </c>
      <c r="AX49" s="153">
        <f t="shared" si="121"/>
        <v>0</v>
      </c>
      <c r="AY49" s="153">
        <f t="shared" si="121"/>
        <v>0</v>
      </c>
      <c r="AZ49" s="153">
        <f t="shared" si="121"/>
        <v>0</v>
      </c>
      <c r="BA49" s="153">
        <f t="shared" si="121"/>
        <v>0</v>
      </c>
      <c r="BB49" s="153">
        <f t="shared" si="121"/>
        <v>0</v>
      </c>
      <c r="BC49" s="168">
        <f t="shared" si="121"/>
        <v>0</v>
      </c>
    </row>
    <row r="50" spans="1:56" outlineLevel="1">
      <c r="A50" s="215" t="s">
        <v>13</v>
      </c>
      <c r="B50" s="216" t="s">
        <v>54</v>
      </c>
      <c r="C50" s="150">
        <v>2020</v>
      </c>
      <c r="D50" s="157">
        <v>13</v>
      </c>
      <c r="E50" s="123">
        <f>SUMIF('By Route'!$B:$B,'DSR vs LY'!$B50,'By Route'!T:T)</f>
        <v>0</v>
      </c>
      <c r="F50" s="64">
        <f>SUMIF('By Route'!$B:$B,'DSR vs LY'!$B50,'By Route'!U:U)</f>
        <v>0</v>
      </c>
      <c r="G50" s="64"/>
      <c r="H50" s="64"/>
      <c r="I50" s="64"/>
      <c r="J50" s="64"/>
      <c r="K50" s="64"/>
      <c r="L50" s="64"/>
      <c r="M50" s="64"/>
      <c r="N50" s="64"/>
      <c r="O50" s="64"/>
      <c r="P50" s="125"/>
      <c r="R50" s="165">
        <f t="shared" ref="R50:AC51" si="122">IFERROR(E50/$D50,0)</f>
        <v>0</v>
      </c>
      <c r="S50" s="63">
        <f t="shared" si="122"/>
        <v>0</v>
      </c>
      <c r="T50" s="63">
        <f t="shared" si="122"/>
        <v>0</v>
      </c>
      <c r="U50" s="63">
        <f t="shared" si="122"/>
        <v>0</v>
      </c>
      <c r="V50" s="63">
        <f t="shared" si="122"/>
        <v>0</v>
      </c>
      <c r="W50" s="63">
        <f t="shared" si="122"/>
        <v>0</v>
      </c>
      <c r="X50" s="63">
        <f t="shared" si="122"/>
        <v>0</v>
      </c>
      <c r="Y50" s="63">
        <f t="shared" si="122"/>
        <v>0</v>
      </c>
      <c r="Z50" s="63">
        <f t="shared" si="122"/>
        <v>0</v>
      </c>
      <c r="AA50" s="63">
        <f t="shared" si="122"/>
        <v>0</v>
      </c>
      <c r="AB50" s="63">
        <f t="shared" si="122"/>
        <v>0</v>
      </c>
      <c r="AC50" s="166">
        <f t="shared" si="122"/>
        <v>0</v>
      </c>
      <c r="AE50" s="173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5"/>
      <c r="AR50" s="173">
        <v>13</v>
      </c>
      <c r="AS50" s="174">
        <f t="shared" ref="AS50:BC50" si="123">+AR50-F50+AF50</f>
        <v>13</v>
      </c>
      <c r="AT50" s="174">
        <f t="shared" si="123"/>
        <v>13</v>
      </c>
      <c r="AU50" s="174">
        <f t="shared" si="123"/>
        <v>13</v>
      </c>
      <c r="AV50" s="174">
        <f t="shared" si="123"/>
        <v>13</v>
      </c>
      <c r="AW50" s="174">
        <f t="shared" si="123"/>
        <v>13</v>
      </c>
      <c r="AX50" s="174">
        <f t="shared" si="123"/>
        <v>13</v>
      </c>
      <c r="AY50" s="174">
        <f t="shared" si="123"/>
        <v>13</v>
      </c>
      <c r="AZ50" s="174">
        <f t="shared" si="123"/>
        <v>13</v>
      </c>
      <c r="BA50" s="174">
        <f t="shared" si="123"/>
        <v>13</v>
      </c>
      <c r="BB50" s="174">
        <f t="shared" si="123"/>
        <v>13</v>
      </c>
      <c r="BC50" s="175">
        <f t="shared" si="123"/>
        <v>13</v>
      </c>
    </row>
    <row r="51" spans="1:56" outlineLevel="1">
      <c r="A51" s="158" t="s">
        <v>13</v>
      </c>
      <c r="B51" s="213" t="s">
        <v>54</v>
      </c>
      <c r="C51" s="150">
        <v>2019</v>
      </c>
      <c r="D51" s="191">
        <v>13</v>
      </c>
      <c r="E51" s="202"/>
      <c r="F51" s="204">
        <v>1</v>
      </c>
      <c r="G51" s="204"/>
      <c r="H51" s="204"/>
      <c r="I51" s="204"/>
      <c r="J51" s="204"/>
      <c r="K51" s="204"/>
      <c r="L51" s="204"/>
      <c r="M51" s="204"/>
      <c r="N51" s="204"/>
      <c r="O51" s="204"/>
      <c r="P51" s="205"/>
      <c r="Q51" s="196"/>
      <c r="R51" s="197">
        <f>IFERROR(E51/$D51,0)</f>
        <v>0</v>
      </c>
      <c r="S51" s="198">
        <f t="shared" si="122"/>
        <v>7.6923076923076927E-2</v>
      </c>
      <c r="T51" s="198">
        <f t="shared" si="122"/>
        <v>0</v>
      </c>
      <c r="U51" s="198">
        <f t="shared" si="122"/>
        <v>0</v>
      </c>
      <c r="V51" s="198">
        <f t="shared" si="122"/>
        <v>0</v>
      </c>
      <c r="W51" s="198">
        <f t="shared" si="122"/>
        <v>0</v>
      </c>
      <c r="X51" s="198">
        <f t="shared" si="122"/>
        <v>0</v>
      </c>
      <c r="Y51" s="198">
        <f t="shared" si="122"/>
        <v>0</v>
      </c>
      <c r="Z51" s="198">
        <f t="shared" si="122"/>
        <v>0</v>
      </c>
      <c r="AA51" s="198">
        <f t="shared" si="122"/>
        <v>0</v>
      </c>
      <c r="AB51" s="198">
        <f>IFERROR(O51/$D51,0)</f>
        <v>0</v>
      </c>
      <c r="AC51" s="199">
        <f t="shared" si="122"/>
        <v>0</v>
      </c>
      <c r="AD51" s="196"/>
      <c r="AE51" s="200"/>
      <c r="AF51" s="201"/>
      <c r="AG51" s="201"/>
      <c r="AH51" s="201"/>
      <c r="AI51" s="201"/>
      <c r="AJ51" s="201"/>
      <c r="AK51" s="201">
        <v>1</v>
      </c>
      <c r="AL51" s="201"/>
      <c r="AM51" s="201"/>
      <c r="AN51" s="201"/>
      <c r="AO51" s="201"/>
      <c r="AP51" s="212"/>
      <c r="AQ51" s="196"/>
      <c r="AR51" s="200">
        <v>13</v>
      </c>
      <c r="AS51" s="201">
        <v>12</v>
      </c>
      <c r="AT51" s="201">
        <v>12</v>
      </c>
      <c r="AU51" s="201">
        <v>12</v>
      </c>
      <c r="AV51" s="201">
        <v>12</v>
      </c>
      <c r="AW51" s="201">
        <v>12</v>
      </c>
      <c r="AX51" s="201">
        <v>13</v>
      </c>
      <c r="AY51" s="201">
        <v>13</v>
      </c>
      <c r="AZ51" s="201">
        <v>13</v>
      </c>
      <c r="BA51" s="201">
        <v>13</v>
      </c>
      <c r="BB51" s="201">
        <v>13</v>
      </c>
      <c r="BC51" s="212">
        <v>13</v>
      </c>
    </row>
    <row r="52" spans="1:56" outlineLevel="1">
      <c r="A52" s="158" t="s">
        <v>13</v>
      </c>
      <c r="B52" s="213" t="s">
        <v>54</v>
      </c>
      <c r="C52" s="151" t="s">
        <v>41</v>
      </c>
      <c r="D52" s="157"/>
      <c r="E52" s="167">
        <f>IFERROR(E50/E51-1,0)</f>
        <v>0</v>
      </c>
      <c r="F52" s="152">
        <f t="shared" ref="F52:P52" si="124">IFERROR(F50/F51-1,0)</f>
        <v>-1</v>
      </c>
      <c r="G52" s="153">
        <f t="shared" si="124"/>
        <v>0</v>
      </c>
      <c r="H52" s="153">
        <f t="shared" si="124"/>
        <v>0</v>
      </c>
      <c r="I52" s="153">
        <f t="shared" si="124"/>
        <v>0</v>
      </c>
      <c r="J52" s="153">
        <f t="shared" si="124"/>
        <v>0</v>
      </c>
      <c r="K52" s="153">
        <f t="shared" si="124"/>
        <v>0</v>
      </c>
      <c r="L52" s="153">
        <f t="shared" si="124"/>
        <v>0</v>
      </c>
      <c r="M52" s="153">
        <f t="shared" si="124"/>
        <v>0</v>
      </c>
      <c r="N52" s="153">
        <f t="shared" si="124"/>
        <v>0</v>
      </c>
      <c r="O52" s="153">
        <f t="shared" si="124"/>
        <v>0</v>
      </c>
      <c r="P52" s="168">
        <f t="shared" si="124"/>
        <v>0</v>
      </c>
      <c r="R52" s="167">
        <f>+R50-R51</f>
        <v>0</v>
      </c>
      <c r="S52" s="152">
        <f t="shared" ref="S52" si="125">+S50-S51</f>
        <v>-7.6923076923076927E-2</v>
      </c>
      <c r="T52" s="153">
        <f>+T50-T51</f>
        <v>0</v>
      </c>
      <c r="U52" s="153">
        <f t="shared" ref="U52:AC52" si="126">+U50-U51</f>
        <v>0</v>
      </c>
      <c r="V52" s="153">
        <f t="shared" si="126"/>
        <v>0</v>
      </c>
      <c r="W52" s="153">
        <f t="shared" si="126"/>
        <v>0</v>
      </c>
      <c r="X52" s="153">
        <f t="shared" si="126"/>
        <v>0</v>
      </c>
      <c r="Y52" s="153">
        <f t="shared" si="126"/>
        <v>0</v>
      </c>
      <c r="Z52" s="153">
        <f t="shared" si="126"/>
        <v>0</v>
      </c>
      <c r="AA52" s="153">
        <f t="shared" si="126"/>
        <v>0</v>
      </c>
      <c r="AB52" s="153">
        <f t="shared" si="126"/>
        <v>0</v>
      </c>
      <c r="AC52" s="168">
        <f t="shared" si="126"/>
        <v>0</v>
      </c>
      <c r="AE52" s="167">
        <f>IFERROR(AE50/AE51-1,0)</f>
        <v>0</v>
      </c>
      <c r="AF52" s="152">
        <f>IFERROR(AF50/AF51-1,0)</f>
        <v>0</v>
      </c>
      <c r="AG52" s="153">
        <f>IFERROR(AG50/AG51-1,0)</f>
        <v>0</v>
      </c>
      <c r="AH52" s="153">
        <f t="shared" ref="AH52:AP52" si="127">IFERROR(AH50/AH51-1,0)</f>
        <v>0</v>
      </c>
      <c r="AI52" s="153">
        <f t="shared" si="127"/>
        <v>0</v>
      </c>
      <c r="AJ52" s="153">
        <f t="shared" si="127"/>
        <v>0</v>
      </c>
      <c r="AK52" s="153">
        <f t="shared" si="127"/>
        <v>-1</v>
      </c>
      <c r="AL52" s="153">
        <f t="shared" si="127"/>
        <v>0</v>
      </c>
      <c r="AM52" s="153">
        <f t="shared" si="127"/>
        <v>0</v>
      </c>
      <c r="AN52" s="153">
        <f t="shared" si="127"/>
        <v>0</v>
      </c>
      <c r="AO52" s="153">
        <f t="shared" si="127"/>
        <v>0</v>
      </c>
      <c r="AP52" s="168">
        <f t="shared" si="127"/>
        <v>0</v>
      </c>
      <c r="AR52" s="167">
        <f>IFERROR(AR50/AR51-1,0)</f>
        <v>0</v>
      </c>
      <c r="AS52" s="152">
        <f>IFERROR(AS50/AS51-1,0)</f>
        <v>8.3333333333333259E-2</v>
      </c>
      <c r="AT52" s="153">
        <f>IFERROR(AT50/AT51-1,0)</f>
        <v>8.3333333333333259E-2</v>
      </c>
      <c r="AU52" s="153">
        <f t="shared" ref="AU52:BC52" si="128">IFERROR(AU50/AU51-1,0)</f>
        <v>8.3333333333333259E-2</v>
      </c>
      <c r="AV52" s="153">
        <f t="shared" si="128"/>
        <v>8.3333333333333259E-2</v>
      </c>
      <c r="AW52" s="153">
        <f t="shared" si="128"/>
        <v>8.3333333333333259E-2</v>
      </c>
      <c r="AX52" s="153">
        <f t="shared" si="128"/>
        <v>0</v>
      </c>
      <c r="AY52" s="153">
        <f t="shared" si="128"/>
        <v>0</v>
      </c>
      <c r="AZ52" s="153">
        <f t="shared" si="128"/>
        <v>0</v>
      </c>
      <c r="BA52" s="153">
        <f t="shared" si="128"/>
        <v>0</v>
      </c>
      <c r="BB52" s="153">
        <f t="shared" si="128"/>
        <v>0</v>
      </c>
      <c r="BC52" s="168">
        <f t="shared" si="128"/>
        <v>0</v>
      </c>
    </row>
    <row r="53" spans="1:56" outlineLevel="1">
      <c r="A53" s="158" t="s">
        <v>13</v>
      </c>
      <c r="B53" s="213" t="s">
        <v>54</v>
      </c>
      <c r="C53" s="151" t="s">
        <v>42</v>
      </c>
      <c r="D53" s="157"/>
      <c r="E53" s="167"/>
      <c r="F53" s="152" t="str">
        <f t="shared" ref="F53:P53" si="129">+IFERROR(F50/E50-1,"")</f>
        <v/>
      </c>
      <c r="G53" s="153" t="str">
        <f t="shared" si="129"/>
        <v/>
      </c>
      <c r="H53" s="153" t="str">
        <f t="shared" si="129"/>
        <v/>
      </c>
      <c r="I53" s="153" t="str">
        <f t="shared" si="129"/>
        <v/>
      </c>
      <c r="J53" s="153" t="str">
        <f t="shared" si="129"/>
        <v/>
      </c>
      <c r="K53" s="153" t="str">
        <f t="shared" si="129"/>
        <v/>
      </c>
      <c r="L53" s="153" t="str">
        <f t="shared" si="129"/>
        <v/>
      </c>
      <c r="M53" s="153" t="str">
        <f t="shared" si="129"/>
        <v/>
      </c>
      <c r="N53" s="153" t="str">
        <f t="shared" si="129"/>
        <v/>
      </c>
      <c r="O53" s="153" t="str">
        <f t="shared" si="129"/>
        <v/>
      </c>
      <c r="P53" s="168" t="str">
        <f t="shared" si="129"/>
        <v/>
      </c>
      <c r="R53" s="167"/>
      <c r="S53" s="152">
        <f>+S50-R50</f>
        <v>0</v>
      </c>
      <c r="T53" s="153">
        <f>+T50-S50</f>
        <v>0</v>
      </c>
      <c r="U53" s="153">
        <f t="shared" ref="U53:AC53" si="130">+U50-T50</f>
        <v>0</v>
      </c>
      <c r="V53" s="153">
        <f t="shared" si="130"/>
        <v>0</v>
      </c>
      <c r="W53" s="153">
        <f t="shared" si="130"/>
        <v>0</v>
      </c>
      <c r="X53" s="153">
        <f t="shared" si="130"/>
        <v>0</v>
      </c>
      <c r="Y53" s="153">
        <f t="shared" si="130"/>
        <v>0</v>
      </c>
      <c r="Z53" s="153">
        <f t="shared" si="130"/>
        <v>0</v>
      </c>
      <c r="AA53" s="153">
        <f t="shared" si="130"/>
        <v>0</v>
      </c>
      <c r="AB53" s="153">
        <f t="shared" si="130"/>
        <v>0</v>
      </c>
      <c r="AC53" s="168">
        <f t="shared" si="130"/>
        <v>0</v>
      </c>
      <c r="AE53" s="167"/>
      <c r="AF53" s="152" t="str">
        <f t="shared" ref="AF53:AP53" si="131">+IFERROR(AF50/AE50-1,"")</f>
        <v/>
      </c>
      <c r="AG53" s="153" t="str">
        <f t="shared" si="131"/>
        <v/>
      </c>
      <c r="AH53" s="153" t="str">
        <f t="shared" si="131"/>
        <v/>
      </c>
      <c r="AI53" s="153" t="str">
        <f t="shared" si="131"/>
        <v/>
      </c>
      <c r="AJ53" s="153" t="str">
        <f t="shared" si="131"/>
        <v/>
      </c>
      <c r="AK53" s="153" t="str">
        <f t="shared" si="131"/>
        <v/>
      </c>
      <c r="AL53" s="153" t="str">
        <f t="shared" si="131"/>
        <v/>
      </c>
      <c r="AM53" s="153" t="str">
        <f t="shared" si="131"/>
        <v/>
      </c>
      <c r="AN53" s="153" t="str">
        <f t="shared" si="131"/>
        <v/>
      </c>
      <c r="AO53" s="153" t="str">
        <f t="shared" si="131"/>
        <v/>
      </c>
      <c r="AP53" s="168" t="str">
        <f t="shared" si="131"/>
        <v/>
      </c>
      <c r="AR53" s="167"/>
      <c r="AS53" s="152">
        <f t="shared" ref="AS53:BC53" si="132">+IFERROR(AS50/AR50-1,"")</f>
        <v>0</v>
      </c>
      <c r="AT53" s="153">
        <f t="shared" si="132"/>
        <v>0</v>
      </c>
      <c r="AU53" s="153">
        <f t="shared" si="132"/>
        <v>0</v>
      </c>
      <c r="AV53" s="153">
        <f t="shared" si="132"/>
        <v>0</v>
      </c>
      <c r="AW53" s="153">
        <f t="shared" si="132"/>
        <v>0</v>
      </c>
      <c r="AX53" s="153">
        <f t="shared" si="132"/>
        <v>0</v>
      </c>
      <c r="AY53" s="153">
        <f t="shared" si="132"/>
        <v>0</v>
      </c>
      <c r="AZ53" s="153">
        <f t="shared" si="132"/>
        <v>0</v>
      </c>
      <c r="BA53" s="153">
        <f t="shared" si="132"/>
        <v>0</v>
      </c>
      <c r="BB53" s="153">
        <f t="shared" si="132"/>
        <v>0</v>
      </c>
      <c r="BC53" s="168">
        <f t="shared" si="132"/>
        <v>0</v>
      </c>
    </row>
    <row r="54" spans="1:56" outlineLevel="1">
      <c r="A54" s="215" t="s">
        <v>13</v>
      </c>
      <c r="B54" s="216" t="s">
        <v>55</v>
      </c>
      <c r="C54" s="150">
        <v>2020</v>
      </c>
      <c r="D54" s="157">
        <v>17</v>
      </c>
      <c r="E54" s="123">
        <f>SUMIF('By Route'!$B:$B,'DSR vs LY'!$B54,'By Route'!T:T)</f>
        <v>0</v>
      </c>
      <c r="F54" s="64">
        <f>SUMIF('By Route'!$B:$B,'DSR vs LY'!$B54,'By Route'!U:U)</f>
        <v>0</v>
      </c>
      <c r="G54" s="64"/>
      <c r="H54" s="64"/>
      <c r="I54" s="64"/>
      <c r="J54" s="64"/>
      <c r="K54" s="64"/>
      <c r="L54" s="64"/>
      <c r="M54" s="64"/>
      <c r="N54" s="64"/>
      <c r="O54" s="64"/>
      <c r="P54" s="125"/>
      <c r="R54" s="165">
        <f t="shared" ref="R54:AC55" si="133">IFERROR(E54/$D54,0)</f>
        <v>0</v>
      </c>
      <c r="S54" s="63">
        <f t="shared" si="133"/>
        <v>0</v>
      </c>
      <c r="T54" s="63">
        <f t="shared" si="133"/>
        <v>0</v>
      </c>
      <c r="U54" s="63">
        <f t="shared" si="133"/>
        <v>0</v>
      </c>
      <c r="V54" s="63">
        <f t="shared" si="133"/>
        <v>0</v>
      </c>
      <c r="W54" s="63">
        <f t="shared" si="133"/>
        <v>0</v>
      </c>
      <c r="X54" s="63">
        <f t="shared" si="133"/>
        <v>0</v>
      </c>
      <c r="Y54" s="63">
        <f t="shared" si="133"/>
        <v>0</v>
      </c>
      <c r="Z54" s="63">
        <f t="shared" si="133"/>
        <v>0</v>
      </c>
      <c r="AA54" s="63">
        <f t="shared" si="133"/>
        <v>0</v>
      </c>
      <c r="AB54" s="63">
        <f t="shared" si="133"/>
        <v>0</v>
      </c>
      <c r="AC54" s="166">
        <f t="shared" si="133"/>
        <v>0</v>
      </c>
      <c r="AE54" s="173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5"/>
      <c r="AR54" s="173">
        <v>17</v>
      </c>
      <c r="AS54" s="174">
        <f t="shared" ref="AS54:BC55" si="134">+AR54-F54+AF54</f>
        <v>17</v>
      </c>
      <c r="AT54" s="174">
        <f t="shared" si="134"/>
        <v>17</v>
      </c>
      <c r="AU54" s="174">
        <f t="shared" si="134"/>
        <v>17</v>
      </c>
      <c r="AV54" s="174">
        <f t="shared" si="134"/>
        <v>17</v>
      </c>
      <c r="AW54" s="174">
        <f t="shared" si="134"/>
        <v>17</v>
      </c>
      <c r="AX54" s="174">
        <f t="shared" si="134"/>
        <v>17</v>
      </c>
      <c r="AY54" s="174">
        <f t="shared" si="134"/>
        <v>17</v>
      </c>
      <c r="AZ54" s="174">
        <f t="shared" si="134"/>
        <v>17</v>
      </c>
      <c r="BA54" s="174">
        <f t="shared" si="134"/>
        <v>17</v>
      </c>
      <c r="BB54" s="174">
        <f t="shared" si="134"/>
        <v>17</v>
      </c>
      <c r="BC54" s="175">
        <f t="shared" si="134"/>
        <v>17</v>
      </c>
    </row>
    <row r="55" spans="1:56" outlineLevel="1">
      <c r="A55" s="158" t="s">
        <v>13</v>
      </c>
      <c r="B55" s="213" t="s">
        <v>55</v>
      </c>
      <c r="C55" s="150">
        <v>2019</v>
      </c>
      <c r="D55" s="191">
        <v>17</v>
      </c>
      <c r="E55" s="202"/>
      <c r="F55" s="204">
        <v>1</v>
      </c>
      <c r="G55" s="204"/>
      <c r="H55" s="204">
        <v>1</v>
      </c>
      <c r="I55" s="204"/>
      <c r="J55" s="204"/>
      <c r="K55" s="204">
        <v>1</v>
      </c>
      <c r="L55" s="204"/>
      <c r="M55" s="204"/>
      <c r="N55" s="204"/>
      <c r="O55" s="204"/>
      <c r="P55" s="205"/>
      <c r="Q55" s="196"/>
      <c r="R55" s="197">
        <f>IFERROR(E55/$D55,0)</f>
        <v>0</v>
      </c>
      <c r="S55" s="198">
        <f t="shared" si="133"/>
        <v>5.8823529411764705E-2</v>
      </c>
      <c r="T55" s="198">
        <f t="shared" si="133"/>
        <v>0</v>
      </c>
      <c r="U55" s="198">
        <f t="shared" si="133"/>
        <v>5.8823529411764705E-2</v>
      </c>
      <c r="V55" s="198">
        <f t="shared" si="133"/>
        <v>0</v>
      </c>
      <c r="W55" s="198">
        <f t="shared" si="133"/>
        <v>0</v>
      </c>
      <c r="X55" s="198">
        <f t="shared" si="133"/>
        <v>5.8823529411764705E-2</v>
      </c>
      <c r="Y55" s="198">
        <f t="shared" si="133"/>
        <v>0</v>
      </c>
      <c r="Z55" s="198">
        <f t="shared" si="133"/>
        <v>0</v>
      </c>
      <c r="AA55" s="198">
        <f t="shared" si="133"/>
        <v>0</v>
      </c>
      <c r="AB55" s="198">
        <f>IFERROR(O55/$D55,0)</f>
        <v>0</v>
      </c>
      <c r="AC55" s="199">
        <f t="shared" si="133"/>
        <v>0</v>
      </c>
      <c r="AD55" s="196"/>
      <c r="AE55" s="200"/>
      <c r="AF55" s="201"/>
      <c r="AG55" s="201">
        <v>1</v>
      </c>
      <c r="AH55" s="201">
        <v>1</v>
      </c>
      <c r="AI55" s="201"/>
      <c r="AJ55" s="201"/>
      <c r="AK55" s="201"/>
      <c r="AL55" s="201"/>
      <c r="AM55" s="201"/>
      <c r="AN55" s="201"/>
      <c r="AO55" s="201"/>
      <c r="AP55" s="212"/>
      <c r="AQ55" s="196"/>
      <c r="AR55" s="200">
        <v>17</v>
      </c>
      <c r="AS55" s="201">
        <f>+AR55-F55+AF55</f>
        <v>16</v>
      </c>
      <c r="AT55" s="201">
        <f t="shared" si="134"/>
        <v>17</v>
      </c>
      <c r="AU55" s="201">
        <f t="shared" si="134"/>
        <v>17</v>
      </c>
      <c r="AV55" s="201">
        <f t="shared" si="134"/>
        <v>17</v>
      </c>
      <c r="AW55" s="201">
        <f t="shared" si="134"/>
        <v>17</v>
      </c>
      <c r="AX55" s="201">
        <v>17</v>
      </c>
      <c r="AY55" s="201">
        <f t="shared" si="134"/>
        <v>17</v>
      </c>
      <c r="AZ55" s="201">
        <f t="shared" si="134"/>
        <v>17</v>
      </c>
      <c r="BA55" s="201">
        <f t="shared" si="134"/>
        <v>17</v>
      </c>
      <c r="BB55" s="201">
        <f t="shared" si="134"/>
        <v>17</v>
      </c>
      <c r="BC55" s="212">
        <f t="shared" si="134"/>
        <v>17</v>
      </c>
    </row>
    <row r="56" spans="1:56" outlineLevel="1">
      <c r="A56" s="158" t="s">
        <v>13</v>
      </c>
      <c r="B56" s="213" t="s">
        <v>55</v>
      </c>
      <c r="C56" s="151" t="s">
        <v>41</v>
      </c>
      <c r="D56" s="157"/>
      <c r="E56" s="167">
        <f>IFERROR(E54/E55-1,0)</f>
        <v>0</v>
      </c>
      <c r="F56" s="152">
        <f t="shared" ref="F56:P56" si="135">IFERROR(F54/F55-1,0)</f>
        <v>-1</v>
      </c>
      <c r="G56" s="153">
        <f t="shared" si="135"/>
        <v>0</v>
      </c>
      <c r="H56" s="153">
        <f t="shared" si="135"/>
        <v>-1</v>
      </c>
      <c r="I56" s="153">
        <f t="shared" si="135"/>
        <v>0</v>
      </c>
      <c r="J56" s="153">
        <f t="shared" si="135"/>
        <v>0</v>
      </c>
      <c r="K56" s="153">
        <f t="shared" si="135"/>
        <v>-1</v>
      </c>
      <c r="L56" s="153">
        <f t="shared" si="135"/>
        <v>0</v>
      </c>
      <c r="M56" s="153">
        <f t="shared" si="135"/>
        <v>0</v>
      </c>
      <c r="N56" s="153">
        <f t="shared" si="135"/>
        <v>0</v>
      </c>
      <c r="O56" s="153">
        <f t="shared" si="135"/>
        <v>0</v>
      </c>
      <c r="P56" s="168">
        <f t="shared" si="135"/>
        <v>0</v>
      </c>
      <c r="R56" s="167">
        <f>+R54-R55</f>
        <v>0</v>
      </c>
      <c r="S56" s="152">
        <f t="shared" ref="S56" si="136">+S54-S55</f>
        <v>-5.8823529411764705E-2</v>
      </c>
      <c r="T56" s="153">
        <f>+T54-T55</f>
        <v>0</v>
      </c>
      <c r="U56" s="153">
        <f t="shared" ref="U56:AC56" si="137">+U54-U55</f>
        <v>-5.8823529411764705E-2</v>
      </c>
      <c r="V56" s="153">
        <f t="shared" si="137"/>
        <v>0</v>
      </c>
      <c r="W56" s="153">
        <f t="shared" si="137"/>
        <v>0</v>
      </c>
      <c r="X56" s="153">
        <f t="shared" si="137"/>
        <v>-5.8823529411764705E-2</v>
      </c>
      <c r="Y56" s="153">
        <f t="shared" si="137"/>
        <v>0</v>
      </c>
      <c r="Z56" s="153">
        <f t="shared" si="137"/>
        <v>0</v>
      </c>
      <c r="AA56" s="153">
        <f t="shared" si="137"/>
        <v>0</v>
      </c>
      <c r="AB56" s="153">
        <f t="shared" si="137"/>
        <v>0</v>
      </c>
      <c r="AC56" s="168">
        <f t="shared" si="137"/>
        <v>0</v>
      </c>
      <c r="AE56" s="167">
        <f>IFERROR(AE54/AE55-1,0)</f>
        <v>0</v>
      </c>
      <c r="AF56" s="152">
        <f>IFERROR(AF54/AF55-1,0)</f>
        <v>0</v>
      </c>
      <c r="AG56" s="153">
        <f>IFERROR(AG54/AG55-1,0)</f>
        <v>-1</v>
      </c>
      <c r="AH56" s="153">
        <f t="shared" ref="AH56:AP56" si="138">IFERROR(AH54/AH55-1,0)</f>
        <v>-1</v>
      </c>
      <c r="AI56" s="153">
        <f t="shared" si="138"/>
        <v>0</v>
      </c>
      <c r="AJ56" s="153">
        <f t="shared" si="138"/>
        <v>0</v>
      </c>
      <c r="AK56" s="153">
        <f t="shared" si="138"/>
        <v>0</v>
      </c>
      <c r="AL56" s="153">
        <f t="shared" si="138"/>
        <v>0</v>
      </c>
      <c r="AM56" s="153">
        <f t="shared" si="138"/>
        <v>0</v>
      </c>
      <c r="AN56" s="153">
        <f t="shared" si="138"/>
        <v>0</v>
      </c>
      <c r="AO56" s="153">
        <f t="shared" si="138"/>
        <v>0</v>
      </c>
      <c r="AP56" s="168">
        <f t="shared" si="138"/>
        <v>0</v>
      </c>
      <c r="AR56" s="167">
        <f>IFERROR(AR54/AR55-1,0)</f>
        <v>0</v>
      </c>
      <c r="AS56" s="152">
        <f>IFERROR(AS54/AS55-1,0)</f>
        <v>6.25E-2</v>
      </c>
      <c r="AT56" s="153">
        <f>IFERROR(AT54/AT55-1,0)</f>
        <v>0</v>
      </c>
      <c r="AU56" s="153">
        <f t="shared" ref="AU56:BC56" si="139">IFERROR(AU54/AU55-1,0)</f>
        <v>0</v>
      </c>
      <c r="AV56" s="153">
        <f t="shared" si="139"/>
        <v>0</v>
      </c>
      <c r="AW56" s="153">
        <f t="shared" si="139"/>
        <v>0</v>
      </c>
      <c r="AX56" s="153">
        <f t="shared" si="139"/>
        <v>0</v>
      </c>
      <c r="AY56" s="153">
        <f t="shared" si="139"/>
        <v>0</v>
      </c>
      <c r="AZ56" s="153">
        <f t="shared" si="139"/>
        <v>0</v>
      </c>
      <c r="BA56" s="153">
        <f t="shared" si="139"/>
        <v>0</v>
      </c>
      <c r="BB56" s="153">
        <f t="shared" si="139"/>
        <v>0</v>
      </c>
      <c r="BC56" s="168">
        <f t="shared" si="139"/>
        <v>0</v>
      </c>
    </row>
    <row r="57" spans="1:56" outlineLevel="1">
      <c r="A57" s="158" t="s">
        <v>13</v>
      </c>
      <c r="B57" s="213" t="s">
        <v>55</v>
      </c>
      <c r="C57" s="151" t="s">
        <v>42</v>
      </c>
      <c r="D57" s="157"/>
      <c r="E57" s="167"/>
      <c r="F57" s="152" t="str">
        <f t="shared" ref="F57:P57" si="140">+IFERROR(F54/E54-1,"")</f>
        <v/>
      </c>
      <c r="G57" s="153" t="str">
        <f t="shared" si="140"/>
        <v/>
      </c>
      <c r="H57" s="153" t="str">
        <f t="shared" si="140"/>
        <v/>
      </c>
      <c r="I57" s="153" t="str">
        <f t="shared" si="140"/>
        <v/>
      </c>
      <c r="J57" s="153" t="str">
        <f t="shared" si="140"/>
        <v/>
      </c>
      <c r="K57" s="153" t="str">
        <f t="shared" si="140"/>
        <v/>
      </c>
      <c r="L57" s="153" t="str">
        <f t="shared" si="140"/>
        <v/>
      </c>
      <c r="M57" s="153" t="str">
        <f t="shared" si="140"/>
        <v/>
      </c>
      <c r="N57" s="153" t="str">
        <f t="shared" si="140"/>
        <v/>
      </c>
      <c r="O57" s="153" t="str">
        <f t="shared" si="140"/>
        <v/>
      </c>
      <c r="P57" s="168" t="str">
        <f t="shared" si="140"/>
        <v/>
      </c>
      <c r="R57" s="167"/>
      <c r="S57" s="152">
        <f>+S54-R54</f>
        <v>0</v>
      </c>
      <c r="T57" s="153">
        <f>+T54-S54</f>
        <v>0</v>
      </c>
      <c r="U57" s="153">
        <f t="shared" ref="U57:AC57" si="141">+U54-T54</f>
        <v>0</v>
      </c>
      <c r="V57" s="153">
        <f t="shared" si="141"/>
        <v>0</v>
      </c>
      <c r="W57" s="153">
        <f t="shared" si="141"/>
        <v>0</v>
      </c>
      <c r="X57" s="153">
        <f t="shared" si="141"/>
        <v>0</v>
      </c>
      <c r="Y57" s="153">
        <f t="shared" si="141"/>
        <v>0</v>
      </c>
      <c r="Z57" s="153">
        <f t="shared" si="141"/>
        <v>0</v>
      </c>
      <c r="AA57" s="153">
        <f t="shared" si="141"/>
        <v>0</v>
      </c>
      <c r="AB57" s="153">
        <f t="shared" si="141"/>
        <v>0</v>
      </c>
      <c r="AC57" s="168">
        <f t="shared" si="141"/>
        <v>0</v>
      </c>
      <c r="AE57" s="167"/>
      <c r="AF57" s="152" t="str">
        <f t="shared" ref="AF57:AP57" si="142">+IFERROR(AF54/AE54-1,"")</f>
        <v/>
      </c>
      <c r="AG57" s="153" t="str">
        <f t="shared" si="142"/>
        <v/>
      </c>
      <c r="AH57" s="153" t="str">
        <f t="shared" si="142"/>
        <v/>
      </c>
      <c r="AI57" s="153" t="str">
        <f t="shared" si="142"/>
        <v/>
      </c>
      <c r="AJ57" s="153" t="str">
        <f t="shared" si="142"/>
        <v/>
      </c>
      <c r="AK57" s="153" t="str">
        <f t="shared" si="142"/>
        <v/>
      </c>
      <c r="AL57" s="153" t="str">
        <f t="shared" si="142"/>
        <v/>
      </c>
      <c r="AM57" s="153" t="str">
        <f t="shared" si="142"/>
        <v/>
      </c>
      <c r="AN57" s="153" t="str">
        <f t="shared" si="142"/>
        <v/>
      </c>
      <c r="AO57" s="153" t="str">
        <f t="shared" si="142"/>
        <v/>
      </c>
      <c r="AP57" s="168" t="str">
        <f t="shared" si="142"/>
        <v/>
      </c>
      <c r="AR57" s="167"/>
      <c r="AS57" s="152">
        <f t="shared" ref="AS57:BC57" si="143">+IFERROR(AS54/AR54-1,"")</f>
        <v>0</v>
      </c>
      <c r="AT57" s="153">
        <f t="shared" si="143"/>
        <v>0</v>
      </c>
      <c r="AU57" s="153">
        <f t="shared" si="143"/>
        <v>0</v>
      </c>
      <c r="AV57" s="153">
        <f t="shared" si="143"/>
        <v>0</v>
      </c>
      <c r="AW57" s="153">
        <f t="shared" si="143"/>
        <v>0</v>
      </c>
      <c r="AX57" s="153">
        <f t="shared" si="143"/>
        <v>0</v>
      </c>
      <c r="AY57" s="153">
        <f t="shared" si="143"/>
        <v>0</v>
      </c>
      <c r="AZ57" s="153">
        <f t="shared" si="143"/>
        <v>0</v>
      </c>
      <c r="BA57" s="153">
        <f t="shared" si="143"/>
        <v>0</v>
      </c>
      <c r="BB57" s="153">
        <f t="shared" si="143"/>
        <v>0</v>
      </c>
      <c r="BC57" s="168">
        <f t="shared" si="143"/>
        <v>0</v>
      </c>
    </row>
    <row r="58" spans="1:56" s="118" customFormat="1" outlineLevel="1">
      <c r="A58" s="215" t="s">
        <v>57</v>
      </c>
      <c r="B58" s="216" t="s">
        <v>58</v>
      </c>
      <c r="C58" s="150">
        <v>2020</v>
      </c>
      <c r="D58" s="160">
        <f>1-1</f>
        <v>0</v>
      </c>
      <c r="E58" s="122">
        <f>SUMIF('By Route'!$B:$B,'DSR vs LY'!$B58,'By Route'!T:T)</f>
        <v>0</v>
      </c>
      <c r="F58" s="62">
        <f>SUMIF('By Route'!$B:$B,'DSR vs LY'!$B58,'By Route'!U:U)</f>
        <v>1</v>
      </c>
      <c r="G58" s="62"/>
      <c r="H58" s="62"/>
      <c r="I58" s="62"/>
      <c r="J58" s="62"/>
      <c r="K58" s="62"/>
      <c r="L58" s="62"/>
      <c r="M58" s="62"/>
      <c r="N58" s="62"/>
      <c r="O58" s="62"/>
      <c r="P58" s="124"/>
      <c r="R58" s="165">
        <f t="shared" ref="R58:AC59" si="144">IFERROR(E58/$D58,0)</f>
        <v>0</v>
      </c>
      <c r="S58" s="63">
        <f t="shared" si="144"/>
        <v>0</v>
      </c>
      <c r="T58" s="63">
        <f t="shared" si="144"/>
        <v>0</v>
      </c>
      <c r="U58" s="63">
        <f t="shared" si="144"/>
        <v>0</v>
      </c>
      <c r="V58" s="63">
        <f t="shared" si="144"/>
        <v>0</v>
      </c>
      <c r="W58" s="63">
        <f t="shared" si="144"/>
        <v>0</v>
      </c>
      <c r="X58" s="63">
        <f t="shared" si="144"/>
        <v>0</v>
      </c>
      <c r="Y58" s="63">
        <f t="shared" si="144"/>
        <v>0</v>
      </c>
      <c r="Z58" s="63">
        <f t="shared" si="144"/>
        <v>0</v>
      </c>
      <c r="AA58" s="63">
        <f t="shared" si="144"/>
        <v>0</v>
      </c>
      <c r="AB58" s="63">
        <f t="shared" si="144"/>
        <v>0</v>
      </c>
      <c r="AC58" s="166">
        <f t="shared" si="144"/>
        <v>0</v>
      </c>
      <c r="AE58" s="234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6"/>
      <c r="AQ58" s="98"/>
      <c r="AR58" s="234">
        <v>1</v>
      </c>
      <c r="AS58" s="235">
        <f t="shared" ref="AS58:BC58" si="145">+AR58-F58+AF58</f>
        <v>0</v>
      </c>
      <c r="AT58" s="235">
        <f t="shared" si="145"/>
        <v>0</v>
      </c>
      <c r="AU58" s="235">
        <f t="shared" si="145"/>
        <v>0</v>
      </c>
      <c r="AV58" s="235">
        <f t="shared" si="145"/>
        <v>0</v>
      </c>
      <c r="AW58" s="235">
        <f t="shared" si="145"/>
        <v>0</v>
      </c>
      <c r="AX58" s="235">
        <f t="shared" si="145"/>
        <v>0</v>
      </c>
      <c r="AY58" s="235">
        <f t="shared" si="145"/>
        <v>0</v>
      </c>
      <c r="AZ58" s="235">
        <f t="shared" si="145"/>
        <v>0</v>
      </c>
      <c r="BA58" s="235">
        <f t="shared" si="145"/>
        <v>0</v>
      </c>
      <c r="BB58" s="235">
        <f t="shared" si="145"/>
        <v>0</v>
      </c>
      <c r="BC58" s="236">
        <f t="shared" si="145"/>
        <v>0</v>
      </c>
    </row>
    <row r="59" spans="1:56" s="118" customFormat="1" outlineLevel="1">
      <c r="A59" s="159" t="s">
        <v>57</v>
      </c>
      <c r="B59" s="213" t="s">
        <v>58</v>
      </c>
      <c r="C59" s="150">
        <v>2019</v>
      </c>
      <c r="D59" s="191">
        <v>1</v>
      </c>
      <c r="E59" s="206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8"/>
      <c r="Q59" s="196"/>
      <c r="R59" s="197">
        <f t="shared" si="144"/>
        <v>0</v>
      </c>
      <c r="S59" s="198">
        <f t="shared" si="144"/>
        <v>0</v>
      </c>
      <c r="T59" s="198">
        <f t="shared" si="144"/>
        <v>0</v>
      </c>
      <c r="U59" s="198">
        <f t="shared" si="144"/>
        <v>0</v>
      </c>
      <c r="V59" s="198">
        <f t="shared" si="144"/>
        <v>0</v>
      </c>
      <c r="W59" s="198">
        <f t="shared" si="144"/>
        <v>0</v>
      </c>
      <c r="X59" s="198">
        <f t="shared" si="144"/>
        <v>0</v>
      </c>
      <c r="Y59" s="198">
        <f t="shared" si="144"/>
        <v>0</v>
      </c>
      <c r="Z59" s="198">
        <f t="shared" si="144"/>
        <v>0</v>
      </c>
      <c r="AA59" s="198">
        <f t="shared" si="144"/>
        <v>0</v>
      </c>
      <c r="AB59" s="198">
        <f t="shared" si="144"/>
        <v>0</v>
      </c>
      <c r="AC59" s="199">
        <f t="shared" si="144"/>
        <v>0</v>
      </c>
      <c r="AD59" s="196"/>
      <c r="AE59" s="200"/>
      <c r="AF59" s="201"/>
      <c r="AG59" s="201"/>
      <c r="AH59" s="201"/>
      <c r="AI59" s="201"/>
      <c r="AJ59" s="201"/>
      <c r="AK59" s="201"/>
      <c r="AL59" s="201"/>
      <c r="AM59" s="201"/>
      <c r="AN59" s="201">
        <v>1</v>
      </c>
      <c r="AO59" s="201"/>
      <c r="AP59" s="212"/>
      <c r="AQ59" s="196"/>
      <c r="AR59" s="200"/>
      <c r="AS59" s="201"/>
      <c r="AT59" s="201"/>
      <c r="AU59" s="201"/>
      <c r="AV59" s="201"/>
      <c r="AW59" s="201"/>
      <c r="AX59" s="201"/>
      <c r="AY59" s="201"/>
      <c r="AZ59" s="201"/>
      <c r="BA59" s="201">
        <v>1</v>
      </c>
      <c r="BB59" s="201">
        <v>1</v>
      </c>
      <c r="BC59" s="212">
        <v>1</v>
      </c>
    </row>
    <row r="60" spans="1:56" s="118" customFormat="1" outlineLevel="1">
      <c r="A60" s="159" t="s">
        <v>57</v>
      </c>
      <c r="B60" s="213" t="s">
        <v>58</v>
      </c>
      <c r="C60" s="151" t="s">
        <v>41</v>
      </c>
      <c r="D60" s="160"/>
      <c r="E60" s="167">
        <f>IFERROR(E58/E59-1,0)</f>
        <v>0</v>
      </c>
      <c r="F60" s="152">
        <f t="shared" ref="F60:P60" si="146">IFERROR(F58/F59-1,0)</f>
        <v>0</v>
      </c>
      <c r="G60" s="153">
        <f t="shared" si="146"/>
        <v>0</v>
      </c>
      <c r="H60" s="153">
        <f t="shared" si="146"/>
        <v>0</v>
      </c>
      <c r="I60" s="153">
        <f t="shared" si="146"/>
        <v>0</v>
      </c>
      <c r="J60" s="153">
        <f t="shared" si="146"/>
        <v>0</v>
      </c>
      <c r="K60" s="153">
        <f t="shared" si="146"/>
        <v>0</v>
      </c>
      <c r="L60" s="153">
        <f t="shared" si="146"/>
        <v>0</v>
      </c>
      <c r="M60" s="153">
        <f t="shared" si="146"/>
        <v>0</v>
      </c>
      <c r="N60" s="153">
        <f t="shared" si="146"/>
        <v>0</v>
      </c>
      <c r="O60" s="153">
        <f t="shared" si="146"/>
        <v>0</v>
      </c>
      <c r="P60" s="168">
        <f t="shared" si="146"/>
        <v>0</v>
      </c>
      <c r="R60" s="167">
        <f>+R58-R59</f>
        <v>0</v>
      </c>
      <c r="S60" s="152">
        <f t="shared" ref="S60" si="147">+S58-S59</f>
        <v>0</v>
      </c>
      <c r="T60" s="153">
        <f>+T58-T59</f>
        <v>0</v>
      </c>
      <c r="U60" s="153">
        <f t="shared" ref="U60:AC60" si="148">+U58-U59</f>
        <v>0</v>
      </c>
      <c r="V60" s="153">
        <f t="shared" si="148"/>
        <v>0</v>
      </c>
      <c r="W60" s="153">
        <f t="shared" si="148"/>
        <v>0</v>
      </c>
      <c r="X60" s="153">
        <f t="shared" si="148"/>
        <v>0</v>
      </c>
      <c r="Y60" s="153">
        <f t="shared" si="148"/>
        <v>0</v>
      </c>
      <c r="Z60" s="153">
        <f t="shared" si="148"/>
        <v>0</v>
      </c>
      <c r="AA60" s="153">
        <f t="shared" si="148"/>
        <v>0</v>
      </c>
      <c r="AB60" s="153">
        <f t="shared" si="148"/>
        <v>0</v>
      </c>
      <c r="AC60" s="168">
        <f t="shared" si="148"/>
        <v>0</v>
      </c>
      <c r="AE60" s="167"/>
      <c r="AF60" s="152"/>
      <c r="AG60" s="153"/>
      <c r="AH60" s="153"/>
      <c r="AI60" s="153"/>
      <c r="AJ60" s="153"/>
      <c r="AK60" s="153"/>
      <c r="AL60" s="153"/>
      <c r="AM60" s="153"/>
      <c r="AN60" s="153">
        <f t="shared" ref="AN60:AP60" si="149">IFERROR(AN58/AN59-1,0)</f>
        <v>-1</v>
      </c>
      <c r="AO60" s="153">
        <f t="shared" si="149"/>
        <v>0</v>
      </c>
      <c r="AP60" s="168">
        <f t="shared" si="149"/>
        <v>0</v>
      </c>
      <c r="AQ60"/>
      <c r="AR60" s="167"/>
      <c r="AS60" s="152"/>
      <c r="AT60" s="153"/>
      <c r="AU60" s="153"/>
      <c r="AV60" s="153"/>
      <c r="AW60" s="153"/>
      <c r="AX60" s="153"/>
      <c r="AY60" s="153"/>
      <c r="AZ60" s="153"/>
      <c r="BA60" s="153">
        <f>IFERROR(BA58/BA59-1,0)</f>
        <v>-1</v>
      </c>
      <c r="BB60" s="153">
        <f t="shared" ref="BB60:BC60" si="150">IFERROR(BB58/BB59-1,0)</f>
        <v>-1</v>
      </c>
      <c r="BC60" s="168">
        <f t="shared" si="150"/>
        <v>-1</v>
      </c>
    </row>
    <row r="61" spans="1:56" s="118" customFormat="1" outlineLevel="1">
      <c r="A61" s="159" t="s">
        <v>57</v>
      </c>
      <c r="B61" s="213" t="s">
        <v>58</v>
      </c>
      <c r="C61" s="151" t="s">
        <v>42</v>
      </c>
      <c r="D61" s="160"/>
      <c r="E61" s="167"/>
      <c r="F61" s="152" t="str">
        <f t="shared" ref="F61:P61" si="151">+IFERROR(F58/E58-1,"")</f>
        <v/>
      </c>
      <c r="G61" s="153">
        <f t="shared" si="151"/>
        <v>-1</v>
      </c>
      <c r="H61" s="153" t="str">
        <f t="shared" si="151"/>
        <v/>
      </c>
      <c r="I61" s="153" t="str">
        <f t="shared" si="151"/>
        <v/>
      </c>
      <c r="J61" s="153" t="str">
        <f t="shared" si="151"/>
        <v/>
      </c>
      <c r="K61" s="153" t="str">
        <f t="shared" si="151"/>
        <v/>
      </c>
      <c r="L61" s="153" t="str">
        <f t="shared" si="151"/>
        <v/>
      </c>
      <c r="M61" s="153" t="str">
        <f t="shared" si="151"/>
        <v/>
      </c>
      <c r="N61" s="153" t="str">
        <f t="shared" si="151"/>
        <v/>
      </c>
      <c r="O61" s="153" t="str">
        <f t="shared" si="151"/>
        <v/>
      </c>
      <c r="P61" s="168" t="str">
        <f t="shared" si="151"/>
        <v/>
      </c>
      <c r="R61" s="167"/>
      <c r="S61" s="152">
        <f>+S58-R58</f>
        <v>0</v>
      </c>
      <c r="T61" s="153">
        <f>+T58-S58</f>
        <v>0</v>
      </c>
      <c r="U61" s="153">
        <f t="shared" ref="U61:AC61" si="152">+U58-T58</f>
        <v>0</v>
      </c>
      <c r="V61" s="153">
        <f t="shared" si="152"/>
        <v>0</v>
      </c>
      <c r="W61" s="153">
        <f t="shared" si="152"/>
        <v>0</v>
      </c>
      <c r="X61" s="153">
        <f t="shared" si="152"/>
        <v>0</v>
      </c>
      <c r="Y61" s="153">
        <f t="shared" si="152"/>
        <v>0</v>
      </c>
      <c r="Z61" s="153">
        <f t="shared" si="152"/>
        <v>0</v>
      </c>
      <c r="AA61" s="153">
        <f t="shared" si="152"/>
        <v>0</v>
      </c>
      <c r="AB61" s="153">
        <f t="shared" si="152"/>
        <v>0</v>
      </c>
      <c r="AC61" s="168">
        <f t="shared" si="152"/>
        <v>0</v>
      </c>
      <c r="AE61" s="167"/>
      <c r="AF61" s="152" t="str">
        <f t="shared" ref="AF61:AP61" si="153">+IFERROR(AF58/AE58-1,"")</f>
        <v/>
      </c>
      <c r="AG61" s="153" t="str">
        <f t="shared" si="153"/>
        <v/>
      </c>
      <c r="AH61" s="153" t="str">
        <f t="shared" si="153"/>
        <v/>
      </c>
      <c r="AI61" s="153" t="str">
        <f t="shared" si="153"/>
        <v/>
      </c>
      <c r="AJ61" s="153" t="str">
        <f t="shared" si="153"/>
        <v/>
      </c>
      <c r="AK61" s="153" t="str">
        <f t="shared" si="153"/>
        <v/>
      </c>
      <c r="AL61" s="153" t="str">
        <f t="shared" si="153"/>
        <v/>
      </c>
      <c r="AM61" s="153" t="str">
        <f t="shared" si="153"/>
        <v/>
      </c>
      <c r="AN61" s="153" t="str">
        <f t="shared" si="153"/>
        <v/>
      </c>
      <c r="AO61" s="153" t="str">
        <f t="shared" si="153"/>
        <v/>
      </c>
      <c r="AP61" s="168" t="str">
        <f t="shared" si="153"/>
        <v/>
      </c>
      <c r="AQ61"/>
      <c r="AR61" s="167"/>
      <c r="AS61" s="152"/>
      <c r="AT61" s="153" t="str">
        <f t="shared" ref="AT61:BC61" si="154">+IFERROR(AT58/AS58-1,"")</f>
        <v/>
      </c>
      <c r="AU61" s="153" t="str">
        <f t="shared" si="154"/>
        <v/>
      </c>
      <c r="AV61" s="153" t="str">
        <f t="shared" si="154"/>
        <v/>
      </c>
      <c r="AW61" s="153" t="str">
        <f t="shared" si="154"/>
        <v/>
      </c>
      <c r="AX61" s="153" t="str">
        <f t="shared" si="154"/>
        <v/>
      </c>
      <c r="AY61" s="153" t="str">
        <f t="shared" si="154"/>
        <v/>
      </c>
      <c r="AZ61" s="153" t="str">
        <f t="shared" si="154"/>
        <v/>
      </c>
      <c r="BA61" s="153" t="str">
        <f t="shared" si="154"/>
        <v/>
      </c>
      <c r="BB61" s="153" t="str">
        <f t="shared" si="154"/>
        <v/>
      </c>
      <c r="BC61" s="168" t="str">
        <f t="shared" si="154"/>
        <v/>
      </c>
    </row>
    <row r="62" spans="1:56" outlineLevel="1">
      <c r="A62" s="215" t="s">
        <v>57</v>
      </c>
      <c r="B62" s="216" t="s">
        <v>59</v>
      </c>
      <c r="C62" s="150">
        <v>2020</v>
      </c>
      <c r="D62" s="157">
        <v>2</v>
      </c>
      <c r="E62" s="122">
        <f>SUMIF('By Route'!$B:$B,'DSR vs LY'!$B62,'By Route'!T:T)</f>
        <v>0</v>
      </c>
      <c r="F62" s="62">
        <f>SUMIF('By Route'!$B:$B,'DSR vs LY'!$B62,'By Route'!U:U)</f>
        <v>0</v>
      </c>
      <c r="G62" s="62"/>
      <c r="H62" s="62"/>
      <c r="I62" s="62"/>
      <c r="J62" s="62"/>
      <c r="K62" s="62"/>
      <c r="L62" s="62"/>
      <c r="M62" s="62"/>
      <c r="N62" s="62"/>
      <c r="O62" s="62"/>
      <c r="P62" s="124"/>
      <c r="R62" s="165">
        <f t="shared" ref="R62:AC63" si="155">IFERROR(E62/$D62,0)</f>
        <v>0</v>
      </c>
      <c r="S62" s="63">
        <f t="shared" si="155"/>
        <v>0</v>
      </c>
      <c r="T62" s="63">
        <f t="shared" si="155"/>
        <v>0</v>
      </c>
      <c r="U62" s="63">
        <f t="shared" si="155"/>
        <v>0</v>
      </c>
      <c r="V62" s="63">
        <f t="shared" si="155"/>
        <v>0</v>
      </c>
      <c r="W62" s="63">
        <f t="shared" si="155"/>
        <v>0</v>
      </c>
      <c r="X62" s="63">
        <f t="shared" si="155"/>
        <v>0</v>
      </c>
      <c r="Y62" s="63">
        <f t="shared" si="155"/>
        <v>0</v>
      </c>
      <c r="Z62" s="63">
        <f t="shared" si="155"/>
        <v>0</v>
      </c>
      <c r="AA62" s="63">
        <f t="shared" si="155"/>
        <v>0</v>
      </c>
      <c r="AB62" s="63">
        <f t="shared" si="155"/>
        <v>0</v>
      </c>
      <c r="AC62" s="166">
        <f t="shared" si="155"/>
        <v>0</v>
      </c>
      <c r="AE62" s="234"/>
      <c r="AF62" s="235"/>
      <c r="AG62" s="235"/>
      <c r="AH62" s="235"/>
      <c r="AI62" s="235"/>
      <c r="AJ62" s="235"/>
      <c r="AK62" s="235"/>
      <c r="AL62" s="235"/>
      <c r="AM62" s="235"/>
      <c r="AN62" s="235"/>
      <c r="AO62" s="235"/>
      <c r="AP62" s="236"/>
      <c r="AQ62" s="98"/>
      <c r="AR62" s="234">
        <v>2</v>
      </c>
      <c r="AS62" s="235">
        <f t="shared" ref="AS62:BC62" si="156">+AR62-F62+AF62</f>
        <v>2</v>
      </c>
      <c r="AT62" s="235">
        <f t="shared" si="156"/>
        <v>2</v>
      </c>
      <c r="AU62" s="235">
        <f t="shared" si="156"/>
        <v>2</v>
      </c>
      <c r="AV62" s="235">
        <f t="shared" si="156"/>
        <v>2</v>
      </c>
      <c r="AW62" s="235">
        <f t="shared" si="156"/>
        <v>2</v>
      </c>
      <c r="AX62" s="235">
        <f t="shared" si="156"/>
        <v>2</v>
      </c>
      <c r="AY62" s="235">
        <f t="shared" si="156"/>
        <v>2</v>
      </c>
      <c r="AZ62" s="235">
        <f t="shared" si="156"/>
        <v>2</v>
      </c>
      <c r="BA62" s="235">
        <f t="shared" si="156"/>
        <v>2</v>
      </c>
      <c r="BB62" s="235">
        <f t="shared" si="156"/>
        <v>2</v>
      </c>
      <c r="BC62" s="236">
        <f t="shared" si="156"/>
        <v>2</v>
      </c>
    </row>
    <row r="63" spans="1:56" outlineLevel="1">
      <c r="A63" s="158" t="s">
        <v>57</v>
      </c>
      <c r="B63" s="213" t="s">
        <v>59</v>
      </c>
      <c r="C63" s="150">
        <v>2019</v>
      </c>
      <c r="D63" s="191">
        <v>2</v>
      </c>
      <c r="E63" s="206"/>
      <c r="F63" s="207"/>
      <c r="G63" s="207"/>
      <c r="H63" s="207"/>
      <c r="I63" s="207"/>
      <c r="J63" s="207"/>
      <c r="K63" s="207"/>
      <c r="L63" s="207">
        <v>1</v>
      </c>
      <c r="M63" s="207"/>
      <c r="N63" s="207"/>
      <c r="O63" s="207">
        <v>1</v>
      </c>
      <c r="P63" s="208"/>
      <c r="Q63" s="196"/>
      <c r="R63" s="197">
        <f>IFERROR(E63/$D63,0)</f>
        <v>0</v>
      </c>
      <c r="S63" s="198">
        <f t="shared" si="155"/>
        <v>0</v>
      </c>
      <c r="T63" s="198">
        <f t="shared" si="155"/>
        <v>0</v>
      </c>
      <c r="U63" s="198">
        <f t="shared" si="155"/>
        <v>0</v>
      </c>
      <c r="V63" s="198">
        <f t="shared" si="155"/>
        <v>0</v>
      </c>
      <c r="W63" s="198">
        <f t="shared" si="155"/>
        <v>0</v>
      </c>
      <c r="X63" s="198">
        <f t="shared" si="155"/>
        <v>0</v>
      </c>
      <c r="Y63" s="198">
        <f t="shared" si="155"/>
        <v>0.5</v>
      </c>
      <c r="Z63" s="198">
        <f t="shared" si="155"/>
        <v>0</v>
      </c>
      <c r="AA63" s="198">
        <f t="shared" si="155"/>
        <v>0</v>
      </c>
      <c r="AB63" s="198">
        <f>IFERROR(O63/$D63,0)</f>
        <v>0.5</v>
      </c>
      <c r="AC63" s="199">
        <f t="shared" si="155"/>
        <v>0</v>
      </c>
      <c r="AD63" s="196"/>
      <c r="AE63" s="200"/>
      <c r="AF63" s="201"/>
      <c r="AG63" s="201"/>
      <c r="AH63" s="201"/>
      <c r="AI63" s="201"/>
      <c r="AJ63" s="201"/>
      <c r="AK63" s="201">
        <v>2</v>
      </c>
      <c r="AL63" s="201"/>
      <c r="AM63" s="201">
        <v>1</v>
      </c>
      <c r="AN63" s="201"/>
      <c r="AO63" s="201">
        <v>1</v>
      </c>
      <c r="AP63" s="212"/>
      <c r="AQ63" s="196"/>
      <c r="AR63" s="200"/>
      <c r="AS63" s="201"/>
      <c r="AT63" s="201"/>
      <c r="AU63" s="201"/>
      <c r="AV63" s="201"/>
      <c r="AW63" s="201"/>
      <c r="AX63" s="201">
        <v>2</v>
      </c>
      <c r="AY63" s="201">
        <v>1</v>
      </c>
      <c r="AZ63" s="201">
        <v>2</v>
      </c>
      <c r="BA63" s="201">
        <v>2</v>
      </c>
      <c r="BB63" s="201">
        <v>2</v>
      </c>
      <c r="BC63" s="212">
        <v>2</v>
      </c>
      <c r="BD63" s="118"/>
    </row>
    <row r="64" spans="1:56" outlineLevel="1">
      <c r="A64" s="158" t="s">
        <v>57</v>
      </c>
      <c r="B64" s="213" t="s">
        <v>59</v>
      </c>
      <c r="C64" s="151" t="s">
        <v>41</v>
      </c>
      <c r="D64" s="157"/>
      <c r="E64" s="167">
        <f>IFERROR(E62/E63-1,0)</f>
        <v>0</v>
      </c>
      <c r="F64" s="152">
        <f t="shared" ref="F64:P64" si="157">IFERROR(F62/F63-1,0)</f>
        <v>0</v>
      </c>
      <c r="G64" s="153">
        <f t="shared" si="157"/>
        <v>0</v>
      </c>
      <c r="H64" s="153">
        <f t="shared" si="157"/>
        <v>0</v>
      </c>
      <c r="I64" s="153">
        <f t="shared" si="157"/>
        <v>0</v>
      </c>
      <c r="J64" s="153">
        <f t="shared" si="157"/>
        <v>0</v>
      </c>
      <c r="K64" s="153">
        <f t="shared" si="157"/>
        <v>0</v>
      </c>
      <c r="L64" s="153">
        <f t="shared" si="157"/>
        <v>-1</v>
      </c>
      <c r="M64" s="153">
        <f t="shared" si="157"/>
        <v>0</v>
      </c>
      <c r="N64" s="153">
        <f t="shared" si="157"/>
        <v>0</v>
      </c>
      <c r="O64" s="153">
        <f t="shared" si="157"/>
        <v>-1</v>
      </c>
      <c r="P64" s="168">
        <f t="shared" si="157"/>
        <v>0</v>
      </c>
      <c r="R64" s="167">
        <f>+R62-R63</f>
        <v>0</v>
      </c>
      <c r="S64" s="152">
        <f t="shared" ref="S64" si="158">+S62-S63</f>
        <v>0</v>
      </c>
      <c r="T64" s="153">
        <f>+T62-T63</f>
        <v>0</v>
      </c>
      <c r="U64" s="153">
        <f t="shared" ref="U64:AC64" si="159">+U62-U63</f>
        <v>0</v>
      </c>
      <c r="V64" s="153">
        <f t="shared" si="159"/>
        <v>0</v>
      </c>
      <c r="W64" s="153">
        <f t="shared" si="159"/>
        <v>0</v>
      </c>
      <c r="X64" s="153">
        <f t="shared" si="159"/>
        <v>0</v>
      </c>
      <c r="Y64" s="153">
        <f t="shared" si="159"/>
        <v>-0.5</v>
      </c>
      <c r="Z64" s="153">
        <f t="shared" si="159"/>
        <v>0</v>
      </c>
      <c r="AA64" s="153">
        <f t="shared" si="159"/>
        <v>0</v>
      </c>
      <c r="AB64" s="153">
        <f t="shared" si="159"/>
        <v>-0.5</v>
      </c>
      <c r="AC64" s="168">
        <f t="shared" si="159"/>
        <v>0</v>
      </c>
      <c r="AE64" s="167"/>
      <c r="AF64" s="152"/>
      <c r="AG64" s="153"/>
      <c r="AH64" s="153"/>
      <c r="AI64" s="153"/>
      <c r="AJ64" s="153"/>
      <c r="AK64" s="153">
        <f t="shared" ref="AK64:AP64" si="160">IFERROR(AK62/AK63-1,0)</f>
        <v>-1</v>
      </c>
      <c r="AL64" s="153">
        <f t="shared" si="160"/>
        <v>0</v>
      </c>
      <c r="AM64" s="153">
        <f t="shared" si="160"/>
        <v>-1</v>
      </c>
      <c r="AN64" s="153">
        <f t="shared" si="160"/>
        <v>0</v>
      </c>
      <c r="AO64" s="153">
        <f t="shared" si="160"/>
        <v>-1</v>
      </c>
      <c r="AP64" s="168">
        <f t="shared" si="160"/>
        <v>0</v>
      </c>
      <c r="AR64" s="167"/>
      <c r="AS64" s="152"/>
      <c r="AT64" s="153"/>
      <c r="AU64" s="153"/>
      <c r="AV64" s="153"/>
      <c r="AW64" s="153"/>
      <c r="AX64" s="153">
        <f>IFERROR(AX62/AX63-1,0)</f>
        <v>0</v>
      </c>
      <c r="AY64" s="153">
        <f t="shared" ref="AY64:BC64" si="161">IFERROR(AY62/AY63-1,0)</f>
        <v>1</v>
      </c>
      <c r="AZ64" s="153">
        <f t="shared" si="161"/>
        <v>0</v>
      </c>
      <c r="BA64" s="153">
        <f t="shared" si="161"/>
        <v>0</v>
      </c>
      <c r="BB64" s="153">
        <f t="shared" si="161"/>
        <v>0</v>
      </c>
      <c r="BC64" s="168">
        <f t="shared" si="161"/>
        <v>0</v>
      </c>
    </row>
    <row r="65" spans="1:55" ht="14.65" outlineLevel="1" thickBot="1">
      <c r="A65" s="209" t="s">
        <v>57</v>
      </c>
      <c r="B65" s="214" t="s">
        <v>59</v>
      </c>
      <c r="C65" s="210" t="s">
        <v>42</v>
      </c>
      <c r="D65" s="211"/>
      <c r="E65" s="169"/>
      <c r="F65" s="170" t="str">
        <f t="shared" ref="F65:P65" si="162">+IFERROR(F62/E62-1,"")</f>
        <v/>
      </c>
      <c r="G65" s="171" t="str">
        <f t="shared" si="162"/>
        <v/>
      </c>
      <c r="H65" s="171" t="str">
        <f t="shared" si="162"/>
        <v/>
      </c>
      <c r="I65" s="171" t="str">
        <f t="shared" si="162"/>
        <v/>
      </c>
      <c r="J65" s="171" t="str">
        <f t="shared" si="162"/>
        <v/>
      </c>
      <c r="K65" s="171" t="str">
        <f t="shared" si="162"/>
        <v/>
      </c>
      <c r="L65" s="171" t="str">
        <f t="shared" si="162"/>
        <v/>
      </c>
      <c r="M65" s="171" t="str">
        <f t="shared" si="162"/>
        <v/>
      </c>
      <c r="N65" s="171" t="str">
        <f t="shared" si="162"/>
        <v/>
      </c>
      <c r="O65" s="171" t="str">
        <f t="shared" si="162"/>
        <v/>
      </c>
      <c r="P65" s="172" t="str">
        <f t="shared" si="162"/>
        <v/>
      </c>
      <c r="R65" s="169"/>
      <c r="S65" s="170">
        <f>+S62-R62</f>
        <v>0</v>
      </c>
      <c r="T65" s="171">
        <f>+T62-S62</f>
        <v>0</v>
      </c>
      <c r="U65" s="171">
        <f t="shared" ref="U65:AC65" si="163">+U62-T62</f>
        <v>0</v>
      </c>
      <c r="V65" s="171">
        <f t="shared" si="163"/>
        <v>0</v>
      </c>
      <c r="W65" s="171">
        <f t="shared" si="163"/>
        <v>0</v>
      </c>
      <c r="X65" s="171">
        <f t="shared" si="163"/>
        <v>0</v>
      </c>
      <c r="Y65" s="171">
        <f t="shared" si="163"/>
        <v>0</v>
      </c>
      <c r="Z65" s="171">
        <f t="shared" si="163"/>
        <v>0</v>
      </c>
      <c r="AA65" s="171">
        <f t="shared" si="163"/>
        <v>0</v>
      </c>
      <c r="AB65" s="171">
        <f t="shared" si="163"/>
        <v>0</v>
      </c>
      <c r="AC65" s="172">
        <f t="shared" si="163"/>
        <v>0</v>
      </c>
      <c r="AE65" s="169"/>
      <c r="AF65" s="170" t="str">
        <f t="shared" ref="AF65:AP65" si="164">+IFERROR(AF62/AE62-1,"")</f>
        <v/>
      </c>
      <c r="AG65" s="171" t="str">
        <f t="shared" si="164"/>
        <v/>
      </c>
      <c r="AH65" s="171" t="str">
        <f t="shared" si="164"/>
        <v/>
      </c>
      <c r="AI65" s="171" t="str">
        <f t="shared" si="164"/>
        <v/>
      </c>
      <c r="AJ65" s="171" t="str">
        <f t="shared" si="164"/>
        <v/>
      </c>
      <c r="AK65" s="171" t="str">
        <f t="shared" si="164"/>
        <v/>
      </c>
      <c r="AL65" s="171" t="str">
        <f t="shared" si="164"/>
        <v/>
      </c>
      <c r="AM65" s="171" t="str">
        <f t="shared" si="164"/>
        <v/>
      </c>
      <c r="AN65" s="171" t="str">
        <f t="shared" si="164"/>
        <v/>
      </c>
      <c r="AO65" s="171" t="str">
        <f t="shared" si="164"/>
        <v/>
      </c>
      <c r="AP65" s="172" t="str">
        <f t="shared" si="164"/>
        <v/>
      </c>
      <c r="AR65" s="169"/>
      <c r="AS65" s="170"/>
      <c r="AT65" s="171"/>
      <c r="AU65" s="171"/>
      <c r="AV65" s="171"/>
      <c r="AW65" s="171"/>
      <c r="AX65" s="171">
        <f t="shared" ref="AX65:BC65" si="165">+IFERROR(AX62/AW62-1,"")</f>
        <v>0</v>
      </c>
      <c r="AY65" s="171">
        <f t="shared" si="165"/>
        <v>0</v>
      </c>
      <c r="AZ65" s="171">
        <f t="shared" si="165"/>
        <v>0</v>
      </c>
      <c r="BA65" s="171">
        <f t="shared" si="165"/>
        <v>0</v>
      </c>
      <c r="BB65" s="171">
        <f t="shared" si="165"/>
        <v>0</v>
      </c>
      <c r="BC65" s="172">
        <f t="shared" si="165"/>
        <v>0</v>
      </c>
    </row>
    <row r="66" spans="1:55">
      <c r="I66" s="61"/>
      <c r="J66" s="61"/>
      <c r="R66" s="140"/>
      <c r="S66" s="140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H66" s="61"/>
      <c r="AI66" s="61"/>
      <c r="AJ66" s="61"/>
      <c r="AU66" s="61"/>
      <c r="AV66" s="61"/>
    </row>
  </sheetData>
  <autoFilter ref="A5:AT65" xr:uid="{B145C04B-4A04-4941-8C12-B4458048CB98}"/>
  <mergeCells count="1">
    <mergeCell ref="R3:AC3"/>
  </mergeCells>
  <conditionalFormatting sqref="E8:P9">
    <cfRule type="cellIs" dxfId="253" priority="2" operator="greaterThan">
      <formula>0</formula>
    </cfRule>
  </conditionalFormatting>
  <conditionalFormatting sqref="E12:P13">
    <cfRule type="cellIs" dxfId="252" priority="31" operator="greaterThan">
      <formula>0</formula>
    </cfRule>
  </conditionalFormatting>
  <conditionalFormatting sqref="E16:P17">
    <cfRule type="cellIs" dxfId="251" priority="30" operator="greaterThan">
      <formula>0</formula>
    </cfRule>
  </conditionalFormatting>
  <conditionalFormatting sqref="E20:P21">
    <cfRule type="cellIs" dxfId="250" priority="29" operator="greaterThan">
      <formula>0</formula>
    </cfRule>
  </conditionalFormatting>
  <conditionalFormatting sqref="E24:P25">
    <cfRule type="cellIs" dxfId="249" priority="28" operator="greaterThan">
      <formula>0</formula>
    </cfRule>
  </conditionalFormatting>
  <conditionalFormatting sqref="E28:P29">
    <cfRule type="cellIs" dxfId="248" priority="27" operator="greaterThan">
      <formula>0</formula>
    </cfRule>
  </conditionalFormatting>
  <conditionalFormatting sqref="E32:P33">
    <cfRule type="cellIs" dxfId="247" priority="26" operator="greaterThan">
      <formula>0</formula>
    </cfRule>
  </conditionalFormatting>
  <conditionalFormatting sqref="E36:P37">
    <cfRule type="cellIs" dxfId="246" priority="25" operator="greaterThan">
      <formula>0</formula>
    </cfRule>
  </conditionalFormatting>
  <conditionalFormatting sqref="E40:P41">
    <cfRule type="cellIs" dxfId="245" priority="24" operator="greaterThan">
      <formula>0</formula>
    </cfRule>
  </conditionalFormatting>
  <conditionalFormatting sqref="E44:P45">
    <cfRule type="cellIs" dxfId="244" priority="23" operator="greaterThan">
      <formula>0</formula>
    </cfRule>
  </conditionalFormatting>
  <conditionalFormatting sqref="E48:P49">
    <cfRule type="cellIs" dxfId="243" priority="22" operator="greaterThan">
      <formula>0</formula>
    </cfRule>
  </conditionalFormatting>
  <conditionalFormatting sqref="E52:P53">
    <cfRule type="cellIs" dxfId="242" priority="21" operator="greaterThan">
      <formula>0</formula>
    </cfRule>
  </conditionalFormatting>
  <conditionalFormatting sqref="E56:P57">
    <cfRule type="cellIs" dxfId="241" priority="20" operator="greaterThan">
      <formula>0</formula>
    </cfRule>
  </conditionalFormatting>
  <conditionalFormatting sqref="E60:P61">
    <cfRule type="cellIs" dxfId="240" priority="19" operator="greaterThan">
      <formula>0</formula>
    </cfRule>
  </conditionalFormatting>
  <conditionalFormatting sqref="E64:P65">
    <cfRule type="cellIs" dxfId="239" priority="18" operator="greaterThan">
      <formula>0</formula>
    </cfRule>
  </conditionalFormatting>
  <conditionalFormatting sqref="R8:AC9">
    <cfRule type="cellIs" dxfId="238" priority="3" operator="greaterThan">
      <formula>0</formula>
    </cfRule>
  </conditionalFormatting>
  <conditionalFormatting sqref="R12:AC13">
    <cfRule type="cellIs" dxfId="237" priority="47" operator="greaterThan">
      <formula>0</formula>
    </cfRule>
  </conditionalFormatting>
  <conditionalFormatting sqref="R16:AC17">
    <cfRule type="cellIs" dxfId="236" priority="46" operator="greaterThan">
      <formula>0</formula>
    </cfRule>
  </conditionalFormatting>
  <conditionalFormatting sqref="R20:AC21">
    <cfRule type="cellIs" dxfId="235" priority="45" operator="greaterThan">
      <formula>0</formula>
    </cfRule>
  </conditionalFormatting>
  <conditionalFormatting sqref="R24:AC25">
    <cfRule type="cellIs" dxfId="234" priority="44" operator="greaterThan">
      <formula>0</formula>
    </cfRule>
  </conditionalFormatting>
  <conditionalFormatting sqref="R28:AC29">
    <cfRule type="cellIs" dxfId="233" priority="43" operator="greaterThan">
      <formula>0</formula>
    </cfRule>
  </conditionalFormatting>
  <conditionalFormatting sqref="R32:AC33">
    <cfRule type="cellIs" dxfId="232" priority="42" operator="greaterThan">
      <formula>0</formula>
    </cfRule>
  </conditionalFormatting>
  <conditionalFormatting sqref="R36:AC37">
    <cfRule type="cellIs" dxfId="231" priority="41" operator="greaterThan">
      <formula>0</formula>
    </cfRule>
  </conditionalFormatting>
  <conditionalFormatting sqref="R40:AC41">
    <cfRule type="cellIs" dxfId="230" priority="40" operator="greaterThan">
      <formula>0</formula>
    </cfRule>
  </conditionalFormatting>
  <conditionalFormatting sqref="R44:AC45">
    <cfRule type="cellIs" dxfId="229" priority="39" operator="greaterThan">
      <formula>0</formula>
    </cfRule>
  </conditionalFormatting>
  <conditionalFormatting sqref="R48:AC49">
    <cfRule type="cellIs" dxfId="228" priority="38" operator="greaterThan">
      <formula>0</formula>
    </cfRule>
  </conditionalFormatting>
  <conditionalFormatting sqref="R52:AC53">
    <cfRule type="cellIs" dxfId="227" priority="37" operator="greaterThan">
      <formula>0</formula>
    </cfRule>
  </conditionalFormatting>
  <conditionalFormatting sqref="R56:AC61">
    <cfRule type="cellIs" dxfId="226" priority="32" operator="greaterThan">
      <formula>0</formula>
    </cfRule>
  </conditionalFormatting>
  <conditionalFormatting sqref="R64:AC65">
    <cfRule type="cellIs" dxfId="225" priority="35" operator="greaterThan">
      <formula>0</formula>
    </cfRule>
  </conditionalFormatting>
  <conditionalFormatting sqref="AE8:AP9">
    <cfRule type="cellIs" dxfId="224" priority="1" operator="greaterThan">
      <formula>0</formula>
    </cfRule>
  </conditionalFormatting>
  <conditionalFormatting sqref="AE12:AP13">
    <cfRule type="cellIs" dxfId="223" priority="17" operator="greaterThan">
      <formula>0</formula>
    </cfRule>
  </conditionalFormatting>
  <conditionalFormatting sqref="AE16:AP17">
    <cfRule type="cellIs" dxfId="222" priority="16" operator="greaterThan">
      <formula>0</formula>
    </cfRule>
  </conditionalFormatting>
  <conditionalFormatting sqref="AE20:AP21">
    <cfRule type="cellIs" dxfId="221" priority="15" operator="greaterThan">
      <formula>0</formula>
    </cfRule>
  </conditionalFormatting>
  <conditionalFormatting sqref="AE24:AP25">
    <cfRule type="cellIs" dxfId="220" priority="14" operator="greaterThan">
      <formula>0</formula>
    </cfRule>
  </conditionalFormatting>
  <conditionalFormatting sqref="AE28:AP29">
    <cfRule type="cellIs" dxfId="219" priority="13" operator="greaterThan">
      <formula>0</formula>
    </cfRule>
  </conditionalFormatting>
  <conditionalFormatting sqref="AE32:AP33">
    <cfRule type="cellIs" dxfId="218" priority="12" operator="greaterThan">
      <formula>0</formula>
    </cfRule>
  </conditionalFormatting>
  <conditionalFormatting sqref="AE36:AP37">
    <cfRule type="cellIs" dxfId="217" priority="11" operator="greaterThan">
      <formula>0</formula>
    </cfRule>
  </conditionalFormatting>
  <conditionalFormatting sqref="AE40:AP41">
    <cfRule type="cellIs" dxfId="216" priority="10" operator="greaterThan">
      <formula>0</formula>
    </cfRule>
  </conditionalFormatting>
  <conditionalFormatting sqref="AE44:AP45">
    <cfRule type="cellIs" dxfId="215" priority="9" operator="greaterThan">
      <formula>0</formula>
    </cfRule>
  </conditionalFormatting>
  <conditionalFormatting sqref="AE48:AP49">
    <cfRule type="cellIs" dxfId="214" priority="8" operator="greaterThan">
      <formula>0</formula>
    </cfRule>
  </conditionalFormatting>
  <conditionalFormatting sqref="AE52:AP53">
    <cfRule type="cellIs" dxfId="213" priority="7" operator="greaterThan">
      <formula>0</formula>
    </cfRule>
  </conditionalFormatting>
  <conditionalFormatting sqref="AE56:AP57">
    <cfRule type="cellIs" dxfId="212" priority="6" operator="greaterThan">
      <formula>0</formula>
    </cfRule>
  </conditionalFormatting>
  <conditionalFormatting sqref="AE60:AP61">
    <cfRule type="cellIs" dxfId="211" priority="5" operator="greaterThan">
      <formula>0</formula>
    </cfRule>
  </conditionalFormatting>
  <conditionalFormatting sqref="AE64:AP65">
    <cfRule type="cellIs" dxfId="210" priority="4" operator="greaterThan">
      <formula>0</formula>
    </cfRule>
  </conditionalFormatting>
  <pageMargins left="0.1" right="0.1" top="0" bottom="0" header="0" footer="0.3"/>
  <pageSetup paperSize="9" scale="86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00B8-0D61-44D3-937F-BE06ED5BD81B}">
  <sheetPr>
    <tabColor rgb="FFFFFF00"/>
    <outlinePr summaryBelow="0"/>
    <pageSetUpPr fitToPage="1"/>
  </sheetPr>
  <dimension ref="A1:CR63"/>
  <sheetViews>
    <sheetView showGridLines="0" zoomScale="115" zoomScaleNormal="115" workbookViewId="0">
      <pane xSplit="4" ySplit="7" topLeftCell="E8" activePane="bottomRight" state="frozen"/>
      <selection pane="bottomRight" activeCell="C63" sqref="C63"/>
      <selection pane="bottomLeft" activeCell="A8" sqref="A8"/>
      <selection pane="topRight" activeCell="E1" sqref="E1"/>
    </sheetView>
  </sheetViews>
  <sheetFormatPr defaultRowHeight="14.25" outlineLevelRow="2" outlineLevelCol="1"/>
  <cols>
    <col min="1" max="1" width="8.28515625" customWidth="1"/>
    <col min="2" max="2" width="10" customWidth="1"/>
    <col min="3" max="3" width="8.5703125" customWidth="1" outlineLevel="1"/>
    <col min="4" max="4" width="10.42578125" customWidth="1"/>
    <col min="5" max="11" width="5.85546875" customWidth="1" outlineLevel="1"/>
    <col min="12" max="12" width="5.7109375" customWidth="1" outlineLevel="1"/>
    <col min="13" max="13" width="5.85546875" customWidth="1" outlineLevel="1"/>
    <col min="14" max="16" width="5.85546875" customWidth="1"/>
    <col min="17" max="17" width="7.28515625" customWidth="1" outlineLevel="1" collapsed="1"/>
    <col min="18" max="18" width="0.85546875" customWidth="1"/>
    <col min="19" max="29" width="5.85546875" customWidth="1" outlineLevel="1"/>
    <col min="30" max="30" width="5.85546875" customWidth="1" outlineLevel="1" collapsed="1"/>
    <col min="31" max="31" width="0.7109375" customWidth="1" outlineLevel="1" collapsed="1"/>
    <col min="32" max="32" width="5.85546875" customWidth="1" outlineLevel="1" collapsed="1"/>
    <col min="33" max="33" width="6.85546875" customWidth="1" outlineLevel="1"/>
    <col min="34" max="34" width="5.85546875" customWidth="1" outlineLevel="1"/>
    <col min="35" max="35" width="6.140625" customWidth="1" outlineLevel="1"/>
    <col min="36" max="40" width="5.85546875" customWidth="1" outlineLevel="1"/>
    <col min="41" max="43" width="5.85546875" customWidth="1"/>
    <col min="44" max="44" width="9.28515625" customWidth="1" outlineLevel="1"/>
    <col min="45" max="45" width="1" customWidth="1"/>
    <col min="46" max="51" width="5.85546875" customWidth="1"/>
    <col min="52" max="54" width="5.85546875" customWidth="1" outlineLevel="1"/>
    <col min="55" max="55" width="5.85546875" customWidth="1" outlineLevel="1" collapsed="1"/>
    <col min="56" max="56" width="5.85546875" customWidth="1" outlineLevel="1"/>
    <col min="57" max="57" width="5.85546875" customWidth="1" outlineLevel="1" collapsed="1"/>
    <col min="58" max="58" width="1" customWidth="1"/>
    <col min="59" max="64" width="5.85546875" customWidth="1"/>
    <col min="65" max="69" width="5.85546875" customWidth="1" outlineLevel="1"/>
    <col min="70" max="70" width="5.85546875" customWidth="1" outlineLevel="1" collapsed="1"/>
    <col min="71" max="71" width="0.7109375" customWidth="1"/>
    <col min="72" max="77" width="5.42578125" customWidth="1"/>
    <col min="78" max="83" width="5.42578125" customWidth="1" outlineLevel="1"/>
    <col min="84" max="84" width="0.7109375" customWidth="1"/>
    <col min="85" max="90" width="5.85546875" style="67" customWidth="1"/>
    <col min="91" max="95" width="5.85546875" style="67" customWidth="1" outlineLevel="1"/>
    <col min="96" max="96" width="5.85546875" style="67" customWidth="1" outlineLevel="1" collapsed="1"/>
  </cols>
  <sheetData>
    <row r="1" spans="1:96" ht="16.5" customHeight="1">
      <c r="A1" s="68" t="s">
        <v>60</v>
      </c>
      <c r="D1" s="17"/>
    </row>
    <row r="2" spans="1:96" ht="15.75" customHeight="1">
      <c r="A2" s="147" t="s">
        <v>19</v>
      </c>
      <c r="B2" s="329">
        <v>44531</v>
      </c>
      <c r="I2" s="61"/>
      <c r="J2" s="61"/>
      <c r="K2" s="66"/>
      <c r="L2" s="66"/>
      <c r="M2" s="65"/>
      <c r="N2" s="65"/>
      <c r="T2" s="288"/>
      <c r="W2" s="61"/>
      <c r="X2" s="61"/>
      <c r="Y2" s="66"/>
      <c r="Z2" s="66"/>
      <c r="AA2" s="65"/>
      <c r="AB2" s="65"/>
      <c r="AW2" s="61"/>
      <c r="AX2" s="61"/>
      <c r="AY2" s="61"/>
      <c r="AZ2" s="66"/>
      <c r="BA2" s="66"/>
      <c r="BB2" s="65"/>
      <c r="BC2" s="65"/>
      <c r="BJ2" s="61"/>
      <c r="BK2" s="61"/>
      <c r="BL2" s="66"/>
      <c r="BM2" s="66"/>
      <c r="BN2" s="65"/>
      <c r="BO2" s="65"/>
      <c r="CG2" s="297"/>
      <c r="CH2" s="297"/>
      <c r="CI2" s="297"/>
      <c r="CJ2" s="297"/>
      <c r="CK2" s="297"/>
      <c r="CL2" s="297"/>
      <c r="CM2" s="297"/>
      <c r="CN2" s="297"/>
      <c r="CO2" s="297"/>
      <c r="CP2" s="297"/>
      <c r="CQ2" s="297"/>
      <c r="CR2" s="297"/>
    </row>
    <row r="3" spans="1:96" ht="15.75" customHeight="1" thickBot="1">
      <c r="A3" s="147"/>
      <c r="B3" s="148"/>
      <c r="I3" s="61"/>
      <c r="J3" s="61"/>
      <c r="K3" s="66"/>
      <c r="L3" s="66"/>
      <c r="M3" s="65"/>
      <c r="N3" s="65"/>
      <c r="W3" s="61"/>
      <c r="X3" s="61"/>
      <c r="Y3" s="66"/>
      <c r="Z3" s="66"/>
      <c r="AA3" s="65"/>
      <c r="AB3" s="65"/>
      <c r="AF3" s="325" t="s">
        <v>61</v>
      </c>
      <c r="AW3" s="61"/>
      <c r="AX3" s="61"/>
      <c r="AY3" s="61"/>
      <c r="AZ3" s="66"/>
      <c r="BA3" s="66"/>
      <c r="BB3" s="65"/>
      <c r="BC3" s="65"/>
      <c r="BJ3" s="61"/>
      <c r="BK3" s="61"/>
      <c r="BL3" s="66"/>
      <c r="BM3" s="66"/>
      <c r="BN3" s="65"/>
      <c r="BO3" s="65"/>
      <c r="BT3" s="325" t="s">
        <v>62</v>
      </c>
      <c r="BU3" s="325"/>
      <c r="BV3" s="325"/>
      <c r="CF3" s="325"/>
      <c r="CG3" s="325" t="s">
        <v>62</v>
      </c>
      <c r="CJ3" s="298"/>
      <c r="CK3" s="298"/>
      <c r="CL3" s="299"/>
      <c r="CM3" s="299"/>
      <c r="CN3" s="300"/>
      <c r="CO3" s="300"/>
    </row>
    <row r="4" spans="1:96" s="61" customFormat="1" ht="16.5" customHeight="1" thickBot="1">
      <c r="A4" s="259" t="s">
        <v>63</v>
      </c>
      <c r="E4" s="367" t="s">
        <v>20</v>
      </c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68"/>
      <c r="S4" s="372" t="s">
        <v>64</v>
      </c>
      <c r="T4" s="367"/>
      <c r="U4" s="367"/>
      <c r="V4" s="367"/>
      <c r="W4" s="367"/>
      <c r="X4" s="367"/>
      <c r="Y4" s="367"/>
      <c r="Z4" s="367"/>
      <c r="AA4" s="367"/>
      <c r="AB4" s="367"/>
      <c r="AC4" s="367"/>
      <c r="AD4" s="368"/>
      <c r="AF4" s="373" t="s">
        <v>21</v>
      </c>
      <c r="AG4" s="374"/>
      <c r="AH4" s="374"/>
      <c r="AI4" s="374"/>
      <c r="AJ4" s="374"/>
      <c r="AK4" s="374"/>
      <c r="AL4" s="374"/>
      <c r="AM4" s="374"/>
      <c r="AN4" s="374"/>
      <c r="AO4" s="374"/>
      <c r="AP4" s="374"/>
      <c r="AQ4" s="374"/>
      <c r="AR4" s="375"/>
      <c r="AT4" s="369" t="s">
        <v>22</v>
      </c>
      <c r="AU4" s="370"/>
      <c r="AV4" s="370"/>
      <c r="AW4" s="370"/>
      <c r="AX4" s="370"/>
      <c r="AY4" s="370"/>
      <c r="AZ4" s="370"/>
      <c r="BA4" s="370"/>
      <c r="BB4" s="370"/>
      <c r="BC4" s="370"/>
      <c r="BD4" s="370"/>
      <c r="BE4" s="371"/>
      <c r="BG4" s="369" t="s">
        <v>65</v>
      </c>
      <c r="BH4" s="370"/>
      <c r="BI4" s="370"/>
      <c r="BJ4" s="370"/>
      <c r="BK4" s="370"/>
      <c r="BL4" s="370"/>
      <c r="BM4" s="370"/>
      <c r="BN4" s="370"/>
      <c r="BO4" s="370"/>
      <c r="BP4" s="370"/>
      <c r="BQ4" s="370"/>
      <c r="BR4" s="371"/>
      <c r="BT4" s="369" t="s">
        <v>66</v>
      </c>
      <c r="BU4" s="370"/>
      <c r="BV4" s="370"/>
      <c r="BW4" s="370"/>
      <c r="BX4" s="370"/>
      <c r="BY4" s="370"/>
      <c r="BZ4" s="370"/>
      <c r="CA4" s="370"/>
      <c r="CB4" s="370"/>
      <c r="CC4" s="370"/>
      <c r="CD4" s="370"/>
      <c r="CE4" s="371"/>
      <c r="CG4" s="369" t="s">
        <v>67</v>
      </c>
      <c r="CH4" s="370"/>
      <c r="CI4" s="370"/>
      <c r="CJ4" s="370"/>
      <c r="CK4" s="370"/>
      <c r="CL4" s="370"/>
      <c r="CM4" s="370"/>
      <c r="CN4" s="370"/>
      <c r="CO4" s="370"/>
      <c r="CP4" s="370"/>
      <c r="CQ4" s="370"/>
      <c r="CR4" s="371"/>
    </row>
    <row r="5" spans="1:96" s="185" customFormat="1" ht="15.75" customHeight="1">
      <c r="A5" s="162" t="s">
        <v>24</v>
      </c>
      <c r="B5" s="163" t="s">
        <v>3</v>
      </c>
      <c r="C5" s="161"/>
      <c r="D5" s="164" t="s">
        <v>26</v>
      </c>
      <c r="E5" s="182" t="s">
        <v>27</v>
      </c>
      <c r="F5" s="183" t="s">
        <v>28</v>
      </c>
      <c r="G5" s="183" t="s">
        <v>29</v>
      </c>
      <c r="H5" s="183" t="s">
        <v>30</v>
      </c>
      <c r="I5" s="183" t="s">
        <v>31</v>
      </c>
      <c r="J5" s="183" t="s">
        <v>32</v>
      </c>
      <c r="K5" s="183" t="s">
        <v>33</v>
      </c>
      <c r="L5" s="183" t="s">
        <v>34</v>
      </c>
      <c r="M5" s="183" t="s">
        <v>35</v>
      </c>
      <c r="N5" s="183" t="s">
        <v>36</v>
      </c>
      <c r="O5" s="183" t="s">
        <v>37</v>
      </c>
      <c r="P5" s="183" t="s">
        <v>38</v>
      </c>
      <c r="Q5" s="184" t="s">
        <v>68</v>
      </c>
      <c r="S5" s="186" t="s">
        <v>27</v>
      </c>
      <c r="T5" s="183" t="s">
        <v>28</v>
      </c>
      <c r="U5" s="183" t="s">
        <v>29</v>
      </c>
      <c r="V5" s="183" t="s">
        <v>30</v>
      </c>
      <c r="W5" s="183" t="s">
        <v>31</v>
      </c>
      <c r="X5" s="183" t="s">
        <v>32</v>
      </c>
      <c r="Y5" s="183" t="s">
        <v>33</v>
      </c>
      <c r="Z5" s="183" t="s">
        <v>34</v>
      </c>
      <c r="AA5" s="183" t="s">
        <v>35</v>
      </c>
      <c r="AB5" s="183" t="s">
        <v>36</v>
      </c>
      <c r="AC5" s="183" t="s">
        <v>37</v>
      </c>
      <c r="AD5" s="184" t="s">
        <v>38</v>
      </c>
      <c r="AF5" s="186" t="s">
        <v>27</v>
      </c>
      <c r="AG5" s="183" t="s">
        <v>28</v>
      </c>
      <c r="AH5" s="183" t="s">
        <v>29</v>
      </c>
      <c r="AI5" s="183" t="s">
        <v>30</v>
      </c>
      <c r="AJ5" s="183" t="s">
        <v>31</v>
      </c>
      <c r="AK5" s="183" t="s">
        <v>32</v>
      </c>
      <c r="AL5" s="183" t="s">
        <v>33</v>
      </c>
      <c r="AM5" s="183" t="s">
        <v>34</v>
      </c>
      <c r="AN5" s="183" t="s">
        <v>35</v>
      </c>
      <c r="AO5" s="183" t="s">
        <v>36</v>
      </c>
      <c r="AP5" s="183" t="s">
        <v>37</v>
      </c>
      <c r="AQ5" s="183" t="s">
        <v>38</v>
      </c>
      <c r="AR5" s="184" t="s">
        <v>68</v>
      </c>
      <c r="AS5" s="61"/>
      <c r="AT5" s="187" t="s">
        <v>27</v>
      </c>
      <c r="AU5" s="188" t="s">
        <v>28</v>
      </c>
      <c r="AV5" s="188" t="s">
        <v>29</v>
      </c>
      <c r="AW5" s="188" t="s">
        <v>30</v>
      </c>
      <c r="AX5" s="188" t="s">
        <v>31</v>
      </c>
      <c r="AY5" s="188" t="s">
        <v>32</v>
      </c>
      <c r="AZ5" s="188" t="s">
        <v>33</v>
      </c>
      <c r="BA5" s="188" t="s">
        <v>34</v>
      </c>
      <c r="BB5" s="188" t="s">
        <v>35</v>
      </c>
      <c r="BC5" s="188" t="s">
        <v>36</v>
      </c>
      <c r="BD5" s="188" t="s">
        <v>37</v>
      </c>
      <c r="BE5" s="189" t="s">
        <v>38</v>
      </c>
      <c r="BF5" s="61"/>
      <c r="BG5" s="187" t="s">
        <v>27</v>
      </c>
      <c r="BH5" s="188" t="s">
        <v>28</v>
      </c>
      <c r="BI5" s="188" t="s">
        <v>29</v>
      </c>
      <c r="BJ5" s="188" t="s">
        <v>30</v>
      </c>
      <c r="BK5" s="188" t="s">
        <v>31</v>
      </c>
      <c r="BL5" s="188" t="s">
        <v>32</v>
      </c>
      <c r="BM5" s="188" t="s">
        <v>33</v>
      </c>
      <c r="BN5" s="188" t="s">
        <v>34</v>
      </c>
      <c r="BO5" s="188" t="s">
        <v>35</v>
      </c>
      <c r="BP5" s="188" t="s">
        <v>36</v>
      </c>
      <c r="BQ5" s="188" t="s">
        <v>37</v>
      </c>
      <c r="BR5" s="189" t="s">
        <v>38</v>
      </c>
      <c r="BT5" s="187" t="s">
        <v>27</v>
      </c>
      <c r="BU5" s="188" t="s">
        <v>28</v>
      </c>
      <c r="BV5" s="188" t="s">
        <v>29</v>
      </c>
      <c r="BW5" s="188" t="s">
        <v>30</v>
      </c>
      <c r="BX5" s="188" t="s">
        <v>31</v>
      </c>
      <c r="BY5" s="188" t="s">
        <v>32</v>
      </c>
      <c r="BZ5" s="188" t="s">
        <v>33</v>
      </c>
      <c r="CA5" s="188" t="s">
        <v>34</v>
      </c>
      <c r="CB5" s="188" t="s">
        <v>35</v>
      </c>
      <c r="CC5" s="188" t="s">
        <v>36</v>
      </c>
      <c r="CD5" s="188" t="s">
        <v>37</v>
      </c>
      <c r="CE5" s="189" t="s">
        <v>38</v>
      </c>
      <c r="CG5" s="301" t="s">
        <v>27</v>
      </c>
      <c r="CH5" s="302" t="s">
        <v>28</v>
      </c>
      <c r="CI5" s="302" t="s">
        <v>29</v>
      </c>
      <c r="CJ5" s="302" t="s">
        <v>30</v>
      </c>
      <c r="CK5" s="302" t="s">
        <v>31</v>
      </c>
      <c r="CL5" s="302" t="s">
        <v>32</v>
      </c>
      <c r="CM5" s="302" t="s">
        <v>33</v>
      </c>
      <c r="CN5" s="302" t="s">
        <v>34</v>
      </c>
      <c r="CO5" s="302" t="s">
        <v>35</v>
      </c>
      <c r="CP5" s="302" t="s">
        <v>36</v>
      </c>
      <c r="CQ5" s="302" t="s">
        <v>37</v>
      </c>
      <c r="CR5" s="303" t="s">
        <v>38</v>
      </c>
    </row>
    <row r="6" spans="1:96" s="185" customFormat="1" ht="10.5" customHeight="1">
      <c r="A6" s="223"/>
      <c r="B6" s="224"/>
      <c r="C6" s="225"/>
      <c r="D6" s="226"/>
      <c r="E6" s="227"/>
      <c r="F6" s="228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  <c r="S6" s="231"/>
      <c r="T6" s="228"/>
      <c r="U6" s="229"/>
      <c r="V6" s="229"/>
      <c r="W6" s="229"/>
      <c r="X6" s="229"/>
      <c r="Y6" s="229"/>
      <c r="Z6" s="229"/>
      <c r="AA6" s="229"/>
      <c r="AB6" s="229"/>
      <c r="AC6" s="229"/>
      <c r="AD6" s="230"/>
      <c r="AF6" s="231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61"/>
      <c r="AT6" s="232"/>
      <c r="AU6" s="233"/>
      <c r="AV6" s="233"/>
      <c r="AW6" s="233"/>
      <c r="AX6" s="233"/>
      <c r="AY6" s="233"/>
      <c r="AZ6" s="233"/>
      <c r="BA6" s="233"/>
      <c r="BB6" s="233"/>
      <c r="BC6" s="233"/>
      <c r="BD6" s="233"/>
      <c r="BE6" s="233"/>
      <c r="BF6" s="61"/>
      <c r="BG6" s="232"/>
      <c r="BH6" s="233"/>
      <c r="BI6" s="233"/>
      <c r="BJ6" s="233"/>
      <c r="BK6" s="233"/>
      <c r="BL6" s="233"/>
      <c r="BM6" s="233"/>
      <c r="BN6" s="233"/>
      <c r="BO6" s="233"/>
      <c r="BP6" s="233"/>
      <c r="BQ6" s="233"/>
      <c r="BR6" s="233"/>
      <c r="BT6" s="304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G6" s="304"/>
      <c r="CH6" s="305"/>
      <c r="CI6" s="305"/>
      <c r="CJ6" s="305"/>
      <c r="CK6" s="305"/>
      <c r="CL6" s="305"/>
      <c r="CM6" s="305"/>
      <c r="CN6" s="305"/>
      <c r="CO6" s="305"/>
      <c r="CP6" s="305"/>
      <c r="CQ6" s="305"/>
      <c r="CR6" s="333"/>
    </row>
    <row r="7" spans="1:96" s="237" customFormat="1" ht="14.25" customHeight="1" collapsed="1">
      <c r="A7" s="260" t="s">
        <v>39</v>
      </c>
      <c r="B7" s="261" t="s">
        <v>40</v>
      </c>
      <c r="C7" s="276">
        <v>2021</v>
      </c>
      <c r="D7" s="277">
        <f>SUM(D13,D16,D19,D22,D25,D28,D34,D37,D40,D43,D46,D49,D55,D58)</f>
        <v>348</v>
      </c>
      <c r="E7" s="278">
        <f>SUM(E10,E31,E52)</f>
        <v>10</v>
      </c>
      <c r="F7" s="278">
        <f t="shared" ref="F7:P7" si="0">SUM(F10,F31,F52)</f>
        <v>5</v>
      </c>
      <c r="G7" s="278">
        <f t="shared" si="0"/>
        <v>14</v>
      </c>
      <c r="H7" s="278">
        <f t="shared" si="0"/>
        <v>11</v>
      </c>
      <c r="I7" s="278">
        <f t="shared" si="0"/>
        <v>21</v>
      </c>
      <c r="J7" s="280">
        <f t="shared" si="0"/>
        <v>20</v>
      </c>
      <c r="K7" s="280">
        <f t="shared" si="0"/>
        <v>18</v>
      </c>
      <c r="L7" s="280">
        <f>SUM(L10,L31,L52)</f>
        <v>13</v>
      </c>
      <c r="M7" s="280">
        <f t="shared" si="0"/>
        <v>8</v>
      </c>
      <c r="N7" s="280">
        <f>SUM(N10,N31,N52)</f>
        <v>17</v>
      </c>
      <c r="O7" s="280">
        <f t="shared" si="0"/>
        <v>11</v>
      </c>
      <c r="P7" s="280">
        <f t="shared" si="0"/>
        <v>8</v>
      </c>
      <c r="Q7" s="280">
        <f>SUM(Q10,Q31,Q52)</f>
        <v>156</v>
      </c>
      <c r="R7" s="61"/>
      <c r="S7" s="289">
        <f>SUM(S10,S31,S52)</f>
        <v>353</v>
      </c>
      <c r="T7" s="279">
        <f>SUM(T10,T31,T52)</f>
        <v>350</v>
      </c>
      <c r="U7" s="280">
        <f>SUM(U10,U31,U52)</f>
        <v>358</v>
      </c>
      <c r="V7" s="280">
        <f>SUM(V10,V31,V52)</f>
        <v>357</v>
      </c>
      <c r="W7" s="280">
        <f>SUM(W10,W31,W52)</f>
        <v>360</v>
      </c>
      <c r="X7" s="280">
        <f t="shared" ref="X7:AD7" si="1">SUM(X10,X31,X52)</f>
        <v>357</v>
      </c>
      <c r="Y7" s="280">
        <f t="shared" si="1"/>
        <v>351</v>
      </c>
      <c r="Z7" s="280">
        <f t="shared" si="1"/>
        <v>347</v>
      </c>
      <c r="AA7" s="280">
        <f t="shared" si="1"/>
        <v>339</v>
      </c>
      <c r="AB7" s="280">
        <f t="shared" si="1"/>
        <v>347</v>
      </c>
      <c r="AC7" s="280">
        <f t="shared" si="1"/>
        <v>336</v>
      </c>
      <c r="AD7" s="281">
        <f t="shared" si="1"/>
        <v>331</v>
      </c>
      <c r="AE7" s="61"/>
      <c r="AF7" s="282">
        <f>IF(IFERROR(E7/S7,0)=0,"",IFERROR(E7/S7,0))</f>
        <v>2.8328611898016998E-2</v>
      </c>
      <c r="AG7" s="283">
        <f>IF(IFERROR(F7/T7,0)=0,"",IFERROR(F7/T7,0))</f>
        <v>1.4285714285714285E-2</v>
      </c>
      <c r="AH7" s="283">
        <f t="shared" ref="AH7" si="2">IF(IFERROR(G7/U7,0)=0,"",IFERROR(G7/U7,0))</f>
        <v>3.9106145251396648E-2</v>
      </c>
      <c r="AI7" s="283">
        <f t="shared" ref="AI7" si="3">IF(IFERROR(H7/V7,0)=0,"",IFERROR(H7/V7,0))</f>
        <v>3.081232492997199E-2</v>
      </c>
      <c r="AJ7" s="283">
        <f t="shared" ref="AJ7" si="4">IF(IFERROR(I7/W7,0)=0,"",IFERROR(I7/W7,0))</f>
        <v>5.8333333333333334E-2</v>
      </c>
      <c r="AK7" s="283">
        <f t="shared" ref="AK7" si="5">IF(IFERROR(J7/X7,0)=0,"",IFERROR(J7/X7,0))</f>
        <v>5.6022408963585436E-2</v>
      </c>
      <c r="AL7" s="283">
        <f t="shared" ref="AL7" si="6">IF(IFERROR(K7/Y7,0)=0,"",IFERROR(K7/Y7,0))</f>
        <v>5.128205128205128E-2</v>
      </c>
      <c r="AM7" s="283">
        <f>IF(IFERROR(L7/Z7,0)=0,"",IFERROR(L7/Z7,0))</f>
        <v>3.7463976945244955E-2</v>
      </c>
      <c r="AN7" s="283">
        <f t="shared" ref="AN7" si="7">IF(IFERROR(M7/AA7,0)=0,"",IFERROR(M7/AA7,0))</f>
        <v>2.359882005899705E-2</v>
      </c>
      <c r="AO7" s="283">
        <f t="shared" ref="AO7" si="8">IF(IFERROR(N7/AB7,0)=0,"",IFERROR(N7/AB7,0))</f>
        <v>4.8991354466858789E-2</v>
      </c>
      <c r="AP7" s="283">
        <f t="shared" ref="AP7" si="9">IF(IFERROR(O7/AC7,0)=0,"",IFERROR(O7/AC7,0))</f>
        <v>3.273809523809524E-2</v>
      </c>
      <c r="AQ7" s="283">
        <f t="shared" ref="AQ7" si="10">IF(IFERROR(P7/AD7,0)=0,"",IFERROR(P7/AD7,0))</f>
        <v>2.4169184290030211E-2</v>
      </c>
      <c r="AR7" s="284">
        <f>Q7/AVERAGE(S7:AD7)</f>
        <v>0.44720496894409939</v>
      </c>
      <c r="AS7" s="61"/>
      <c r="AT7" s="285">
        <f t="shared" ref="AT7:BR7" si="11">SUM(AT10,AT31,AT52)</f>
        <v>10</v>
      </c>
      <c r="AU7" s="286">
        <f t="shared" si="11"/>
        <v>7</v>
      </c>
      <c r="AV7" s="286">
        <f t="shared" si="11"/>
        <v>13</v>
      </c>
      <c r="AW7" s="286">
        <f t="shared" si="11"/>
        <v>13</v>
      </c>
      <c r="AX7" s="286">
        <f>SUM(AX10,AX31,AX52)</f>
        <v>14</v>
      </c>
      <c r="AY7" s="286">
        <f t="shared" si="11"/>
        <v>18</v>
      </c>
      <c r="AZ7" s="286">
        <f t="shared" si="11"/>
        <v>14</v>
      </c>
      <c r="BA7" s="286">
        <f t="shared" si="11"/>
        <v>14</v>
      </c>
      <c r="BB7" s="286">
        <f t="shared" si="11"/>
        <v>5</v>
      </c>
      <c r="BC7" s="286">
        <f t="shared" si="11"/>
        <v>16</v>
      </c>
      <c r="BD7" s="286">
        <f t="shared" si="11"/>
        <v>6</v>
      </c>
      <c r="BE7" s="287">
        <f t="shared" si="11"/>
        <v>6</v>
      </c>
      <c r="BF7" s="61"/>
      <c r="BG7" s="285">
        <f t="shared" si="11"/>
        <v>329</v>
      </c>
      <c r="BH7" s="286">
        <f t="shared" si="11"/>
        <v>331</v>
      </c>
      <c r="BI7" s="286">
        <f t="shared" si="11"/>
        <v>330</v>
      </c>
      <c r="BJ7" s="286">
        <f t="shared" si="11"/>
        <v>332</v>
      </c>
      <c r="BK7" s="286">
        <f t="shared" si="11"/>
        <v>325</v>
      </c>
      <c r="BL7" s="286">
        <f>SUM(BL10,BL31,BL52)</f>
        <v>323</v>
      </c>
      <c r="BM7" s="286">
        <f t="shared" si="11"/>
        <v>319</v>
      </c>
      <c r="BN7" s="286">
        <f t="shared" si="11"/>
        <v>320</v>
      </c>
      <c r="BO7" s="286">
        <f t="shared" si="11"/>
        <v>317</v>
      </c>
      <c r="BP7" s="286">
        <f t="shared" si="11"/>
        <v>319</v>
      </c>
      <c r="BQ7" s="286">
        <f t="shared" si="11"/>
        <v>316</v>
      </c>
      <c r="BR7" s="287">
        <f t="shared" si="11"/>
        <v>314</v>
      </c>
      <c r="BT7" s="306">
        <f>IF(IFERROR(E7/$D7,0)=0,"",IFERROR(E7/$D7,0))</f>
        <v>2.8735632183908046E-2</v>
      </c>
      <c r="BU7" s="307">
        <f t="shared" ref="BU7:CE8" si="12">IF(IFERROR(F7/$D7,0)=0,"",IFERROR(F7/$D7,0))</f>
        <v>1.4367816091954023E-2</v>
      </c>
      <c r="BV7" s="307">
        <f t="shared" si="12"/>
        <v>4.0229885057471264E-2</v>
      </c>
      <c r="BW7" s="307">
        <f t="shared" si="12"/>
        <v>3.1609195402298854E-2</v>
      </c>
      <c r="BX7" s="307">
        <f t="shared" si="12"/>
        <v>6.0344827586206899E-2</v>
      </c>
      <c r="BY7" s="307">
        <f t="shared" si="12"/>
        <v>5.7471264367816091E-2</v>
      </c>
      <c r="BZ7" s="307">
        <f t="shared" si="12"/>
        <v>5.1724137931034482E-2</v>
      </c>
      <c r="CA7" s="307">
        <f t="shared" si="12"/>
        <v>3.7356321839080463E-2</v>
      </c>
      <c r="CB7" s="307">
        <f t="shared" si="12"/>
        <v>2.2988505747126436E-2</v>
      </c>
      <c r="CC7" s="307">
        <f t="shared" si="12"/>
        <v>4.8850574712643681E-2</v>
      </c>
      <c r="CD7" s="307">
        <f t="shared" si="12"/>
        <v>3.1609195402298854E-2</v>
      </c>
      <c r="CE7" s="308">
        <f t="shared" si="12"/>
        <v>2.2988505747126436E-2</v>
      </c>
      <c r="CF7"/>
      <c r="CG7" s="306">
        <f>IF(IFERROR(($D7-BG7)/$D7,0)=0,"",IFERROR(($D7-BG7)/$D7,0))</f>
        <v>5.459770114942529E-2</v>
      </c>
      <c r="CH7" s="307">
        <f t="shared" ref="CH7:CH8" si="13">IF(IFERROR(($D7-BH7)/$D7,0)=0,"",IFERROR(($D7-BH7)/$D7,0))</f>
        <v>4.8850574712643681E-2</v>
      </c>
      <c r="CI7" s="307">
        <f t="shared" ref="CI7:CI8" si="14">IF(IFERROR(($D7-BI7)/$D7,0)=0,"",IFERROR(($D7-BI7)/$D7,0))</f>
        <v>5.1724137931034482E-2</v>
      </c>
      <c r="CJ7" s="307">
        <f t="shared" ref="CJ7:CJ8" si="15">IF(IFERROR(($D7-BJ7)/$D7,0)=0,"",IFERROR(($D7-BJ7)/$D7,0))</f>
        <v>4.5977011494252873E-2</v>
      </c>
      <c r="CK7" s="307">
        <f t="shared" ref="CK7:CK8" si="16">IF(IFERROR(($D7-BK7)/$D7,0)=0,"",IFERROR(($D7-BK7)/$D7,0))</f>
        <v>6.6091954022988508E-2</v>
      </c>
      <c r="CL7" s="307">
        <f t="shared" ref="CL7:CL8" si="17">IF(IFERROR(($D7-BL7)/$D7,0)=0,"",IFERROR(($D7-BL7)/$D7,0))</f>
        <v>7.183908045977011E-2</v>
      </c>
      <c r="CM7" s="307">
        <f t="shared" ref="CM7:CM8" si="18">IF(IFERROR(($D7-BM7)/$D7,0)=0,"",IFERROR(($D7-BM7)/$D7,0))</f>
        <v>8.3333333333333329E-2</v>
      </c>
      <c r="CN7" s="307">
        <f t="shared" ref="CN7:CN8" si="19">IF(IFERROR(($D7-BN7)/$D7,0)=0,"",IFERROR(($D7-BN7)/$D7,0))</f>
        <v>8.0459770114942528E-2</v>
      </c>
      <c r="CO7" s="307">
        <f t="shared" ref="CO7:CO8" si="20">IF(IFERROR(($D7-BO7)/$D7,0)=0,"",IFERROR(($D7-BO7)/$D7,0))</f>
        <v>8.9080459770114945E-2</v>
      </c>
      <c r="CP7" s="307">
        <f t="shared" ref="CP7:CP8" si="21">IF(IFERROR(($D7-BP7)/$D7,0)=0,"",IFERROR(($D7-BP7)/$D7,0))</f>
        <v>8.3333333333333329E-2</v>
      </c>
      <c r="CQ7" s="307">
        <f t="shared" ref="CQ7:CQ8" si="22">IF(IFERROR(($D7-BQ7)/$D7,0)=0,"",IFERROR(($D7-BQ7)/$D7,0))</f>
        <v>9.1954022988505746E-2</v>
      </c>
      <c r="CR7" s="308">
        <f t="shared" ref="CR7:CR8" si="23">IF(IFERROR(($D7-BR7)/$D7,0)=0,"",IFERROR(($D7-BR7)/$D7,0))</f>
        <v>9.7701149425287362E-2</v>
      </c>
    </row>
    <row r="8" spans="1:96" ht="14.25" hidden="1" customHeight="1" outlineLevel="2">
      <c r="A8" s="158" t="s">
        <v>39</v>
      </c>
      <c r="B8" s="213" t="s">
        <v>40</v>
      </c>
      <c r="C8" s="150">
        <v>2020</v>
      </c>
      <c r="D8" s="191">
        <f t="shared" ref="D8" si="24">SUM(D14,D17,D20,D23,D26,D29,D35,D38,D41,D44,D47,D50,D56,D59)</f>
        <v>348</v>
      </c>
      <c r="E8" s="192">
        <f t="shared" ref="E8:Q8" si="25">SUM(E14,E17,E20,E23,E26,E29,E35,E38,E41,E44,E47,E50,E56,E59)</f>
        <v>6</v>
      </c>
      <c r="F8" s="193">
        <f t="shared" si="25"/>
        <v>24</v>
      </c>
      <c r="G8" s="194">
        <f>SUM(G14,G17,G20,G23,G26,G29,G35,G38,G41,G44,G47,G50,G56,G59)</f>
        <v>19</v>
      </c>
      <c r="H8" s="194">
        <f t="shared" si="25"/>
        <v>14</v>
      </c>
      <c r="I8" s="194">
        <f>SUM(I14,I17,I20,I23,I26,I29,I35,I38,I41,I44,I47,I50,I56,I59)</f>
        <v>7</v>
      </c>
      <c r="J8" s="194">
        <f t="shared" si="25"/>
        <v>20</v>
      </c>
      <c r="K8" s="194">
        <f t="shared" si="25"/>
        <v>18</v>
      </c>
      <c r="L8" s="194">
        <f t="shared" si="25"/>
        <v>11</v>
      </c>
      <c r="M8" s="194">
        <f t="shared" si="25"/>
        <v>17</v>
      </c>
      <c r="N8" s="194">
        <f t="shared" si="25"/>
        <v>18</v>
      </c>
      <c r="O8" s="194">
        <f t="shared" si="25"/>
        <v>9</v>
      </c>
      <c r="P8" s="194">
        <f t="shared" si="25"/>
        <v>16</v>
      </c>
      <c r="Q8" s="194">
        <f t="shared" si="25"/>
        <v>179</v>
      </c>
      <c r="R8" s="61"/>
      <c r="S8" s="290">
        <f>SUM(S11,S32,S53)</f>
        <v>352</v>
      </c>
      <c r="T8" s="193">
        <f t="shared" ref="T8:AD8" si="26">SUM(T11,T32,T53)</f>
        <v>369</v>
      </c>
      <c r="U8" s="194">
        <f>SUM(U11,U32,U53)</f>
        <v>362</v>
      </c>
      <c r="V8" s="194">
        <f>SUM(V11,V32,V53)</f>
        <v>355</v>
      </c>
      <c r="W8" s="194">
        <f t="shared" si="26"/>
        <v>351</v>
      </c>
      <c r="X8" s="194">
        <f t="shared" si="26"/>
        <v>358</v>
      </c>
      <c r="Y8" s="194">
        <f t="shared" si="26"/>
        <v>359</v>
      </c>
      <c r="Z8" s="194">
        <f t="shared" si="26"/>
        <v>350</v>
      </c>
      <c r="AA8" s="194">
        <f t="shared" si="26"/>
        <v>357</v>
      </c>
      <c r="AB8" s="194">
        <f t="shared" si="26"/>
        <v>353</v>
      </c>
      <c r="AC8" s="194">
        <f t="shared" si="26"/>
        <v>352</v>
      </c>
      <c r="AD8" s="195">
        <f t="shared" si="26"/>
        <v>359</v>
      </c>
      <c r="AE8" s="61"/>
      <c r="AF8" s="197">
        <f>IF(IFERROR(E8/S8,0)=0,"",IFERROR(E8/S8,0))</f>
        <v>1.7045454545454544E-2</v>
      </c>
      <c r="AG8" s="198">
        <f>IF(IFERROR(F8/T8,0)=0,"",IFERROR(F8/T8,0))</f>
        <v>6.5040650406504072E-2</v>
      </c>
      <c r="AH8" s="198">
        <f t="shared" ref="AH8" si="27">IF(IFERROR(G8/U8,0)=0,"",IFERROR(G8/U8,0))</f>
        <v>5.2486187845303865E-2</v>
      </c>
      <c r="AI8" s="198">
        <f>IF(IFERROR(H8/V8,0)=0,"",IFERROR(H8/V8,0))</f>
        <v>3.9436619718309862E-2</v>
      </c>
      <c r="AJ8" s="198">
        <f>IF(IFERROR(I8/W8,0)=0,"",IFERROR(I8/W8,0))</f>
        <v>1.9943019943019943E-2</v>
      </c>
      <c r="AK8" s="198">
        <f t="shared" ref="AK8" si="28">IF(IFERROR(J8/X8,0)=0,"",IFERROR(J8/X8,0))</f>
        <v>5.5865921787709494E-2</v>
      </c>
      <c r="AL8" s="198">
        <f t="shared" ref="AL8" si="29">IF(IFERROR(K8/Y8,0)=0,"",IFERROR(K8/Y8,0))</f>
        <v>5.0139275766016712E-2</v>
      </c>
      <c r="AM8" s="198">
        <f t="shared" ref="AM8" si="30">IF(IFERROR(L8/Z8,0)=0,"",IFERROR(L8/Z8,0))</f>
        <v>3.1428571428571431E-2</v>
      </c>
      <c r="AN8" s="198">
        <f t="shared" ref="AN8" si="31">IF(IFERROR(M8/AA8,0)=0,"",IFERROR(M8/AA8,0))</f>
        <v>4.7619047619047616E-2</v>
      </c>
      <c r="AO8" s="198">
        <f t="shared" ref="AO8" si="32">IF(IFERROR(N8/AB8,0)=0,"",IFERROR(N8/AB8,0))</f>
        <v>5.0991501416430593E-2</v>
      </c>
      <c r="AP8" s="198">
        <f t="shared" ref="AP8" si="33">IF(IFERROR(O8/AC8,0)=0,"",IFERROR(O8/AC8,0))</f>
        <v>2.556818181818182E-2</v>
      </c>
      <c r="AQ8" s="198">
        <f t="shared" ref="AQ8" si="34">IF(IFERROR(P8/AD8,0)=0,"",IFERROR(P8/AD8,0))</f>
        <v>4.456824512534819E-2</v>
      </c>
      <c r="AR8" s="199">
        <f>Q8/AVERAGE(S8:AD8)</f>
        <v>0.50222118307224684</v>
      </c>
      <c r="AS8" s="61"/>
      <c r="AT8" s="200">
        <f t="shared" ref="AT8:BD8" si="35">SUM(AT14,AT17,AT20,AT23,AT26,AT29,AT35,AT38,AT41,AT44,AT47,AT50,AT56,AT59)</f>
        <v>9</v>
      </c>
      <c r="AU8" s="201">
        <f t="shared" si="35"/>
        <v>23</v>
      </c>
      <c r="AV8" s="201">
        <f t="shared" si="35"/>
        <v>18</v>
      </c>
      <c r="AW8" s="201">
        <f t="shared" si="35"/>
        <v>12</v>
      </c>
      <c r="AX8" s="201">
        <f t="shared" si="35"/>
        <v>10</v>
      </c>
      <c r="AY8" s="201">
        <f t="shared" si="35"/>
        <v>14</v>
      </c>
      <c r="AZ8" s="201">
        <f t="shared" si="35"/>
        <v>19</v>
      </c>
      <c r="BA8" s="201">
        <f t="shared" si="35"/>
        <v>9</v>
      </c>
      <c r="BB8" s="201">
        <f t="shared" si="35"/>
        <v>18</v>
      </c>
      <c r="BC8" s="201">
        <f t="shared" si="35"/>
        <v>13</v>
      </c>
      <c r="BD8" s="201">
        <f t="shared" si="35"/>
        <v>17</v>
      </c>
      <c r="BE8" s="212">
        <f>SUM(BE14,BE17,BE20,BE23,BE26,BE29,BE35,BE38,BE41,BE44,BE47,BE50,BE56,BE59)</f>
        <v>15</v>
      </c>
      <c r="BF8" s="61"/>
      <c r="BG8" s="200">
        <f t="shared" ref="BG8:BR8" si="36">SUM(BG14,BG17,BG20,BG23,BG26,BG29,BG35,BG38,BG41,BG44,BG47,BG50,BG56,BG59)</f>
        <v>340</v>
      </c>
      <c r="BH8" s="201">
        <f t="shared" si="36"/>
        <v>335</v>
      </c>
      <c r="BI8" s="201">
        <f t="shared" si="36"/>
        <v>315</v>
      </c>
      <c r="BJ8" s="201">
        <f t="shared" si="36"/>
        <v>314</v>
      </c>
      <c r="BK8" s="201">
        <f t="shared" si="36"/>
        <v>316</v>
      </c>
      <c r="BL8" s="201">
        <f t="shared" si="36"/>
        <v>315</v>
      </c>
      <c r="BM8" s="201">
        <f t="shared" si="36"/>
        <v>318</v>
      </c>
      <c r="BN8" s="201">
        <f t="shared" si="36"/>
        <v>323</v>
      </c>
      <c r="BO8" s="201">
        <f t="shared" si="36"/>
        <v>324</v>
      </c>
      <c r="BP8" s="201">
        <f t="shared" si="36"/>
        <v>327</v>
      </c>
      <c r="BQ8" s="201">
        <f t="shared" si="36"/>
        <v>329</v>
      </c>
      <c r="BR8" s="212">
        <f t="shared" si="36"/>
        <v>328</v>
      </c>
      <c r="BT8" s="309">
        <f>IF(IFERROR(E8/$D8,0)=0,"",IFERROR(E8/$D8,0))</f>
        <v>1.7241379310344827E-2</v>
      </c>
      <c r="BU8" s="310">
        <f t="shared" si="12"/>
        <v>6.8965517241379309E-2</v>
      </c>
      <c r="BV8" s="310">
        <f t="shared" si="12"/>
        <v>5.459770114942529E-2</v>
      </c>
      <c r="BW8" s="310">
        <f t="shared" si="12"/>
        <v>4.0229885057471264E-2</v>
      </c>
      <c r="BX8" s="310">
        <f t="shared" si="12"/>
        <v>2.0114942528735632E-2</v>
      </c>
      <c r="BY8" s="310">
        <f t="shared" si="12"/>
        <v>5.7471264367816091E-2</v>
      </c>
      <c r="BZ8" s="310">
        <f t="shared" si="12"/>
        <v>5.1724137931034482E-2</v>
      </c>
      <c r="CA8" s="310">
        <f t="shared" si="12"/>
        <v>3.1609195402298854E-2</v>
      </c>
      <c r="CB8" s="310">
        <f t="shared" si="12"/>
        <v>4.8850574712643681E-2</v>
      </c>
      <c r="CC8" s="310">
        <f t="shared" si="12"/>
        <v>5.1724137931034482E-2</v>
      </c>
      <c r="CD8" s="310">
        <f t="shared" si="12"/>
        <v>2.5862068965517241E-2</v>
      </c>
      <c r="CE8" s="311">
        <f t="shared" si="12"/>
        <v>4.5977011494252873E-2</v>
      </c>
      <c r="CG8" s="309">
        <f>IF(IFERROR(($D8-BG8)/$D8,0)=0,"",IFERROR(($D8-BG8)/$D8,0))</f>
        <v>2.2988505747126436E-2</v>
      </c>
      <c r="CH8" s="310">
        <f t="shared" si="13"/>
        <v>3.7356321839080463E-2</v>
      </c>
      <c r="CI8" s="310">
        <f t="shared" si="14"/>
        <v>9.4827586206896547E-2</v>
      </c>
      <c r="CJ8" s="310">
        <f t="shared" si="15"/>
        <v>9.7701149425287362E-2</v>
      </c>
      <c r="CK8" s="310">
        <f t="shared" si="16"/>
        <v>9.1954022988505746E-2</v>
      </c>
      <c r="CL8" s="310">
        <f t="shared" si="17"/>
        <v>9.4827586206896547E-2</v>
      </c>
      <c r="CM8" s="310">
        <f t="shared" si="18"/>
        <v>8.6206896551724144E-2</v>
      </c>
      <c r="CN8" s="310">
        <f t="shared" si="19"/>
        <v>7.183908045977011E-2</v>
      </c>
      <c r="CO8" s="310">
        <f t="shared" si="20"/>
        <v>6.8965517241379309E-2</v>
      </c>
      <c r="CP8" s="310">
        <f t="shared" si="21"/>
        <v>6.0344827586206899E-2</v>
      </c>
      <c r="CQ8" s="310">
        <f t="shared" si="22"/>
        <v>5.459770114942529E-2</v>
      </c>
      <c r="CR8" s="311">
        <f t="shared" si="23"/>
        <v>5.7471264367816091E-2</v>
      </c>
    </row>
    <row r="9" spans="1:96" s="149" customFormat="1" ht="14.25" hidden="1" customHeight="1" outlineLevel="2">
      <c r="A9" s="158" t="s">
        <v>39</v>
      </c>
      <c r="B9" s="213" t="s">
        <v>40</v>
      </c>
      <c r="C9" s="217" t="s">
        <v>69</v>
      </c>
      <c r="D9" s="218"/>
      <c r="E9" s="219">
        <f>IFERROR(E7/E8-1,0)</f>
        <v>0.66666666666666674</v>
      </c>
      <c r="F9" s="220">
        <f>IFERROR(F7/F8-1,0)</f>
        <v>-0.79166666666666663</v>
      </c>
      <c r="G9" s="221">
        <f t="shared" ref="G9" si="37">IFERROR(G7/G8-1,0)</f>
        <v>-0.26315789473684215</v>
      </c>
      <c r="H9" s="221">
        <f t="shared" ref="H9" si="38">IFERROR(H7/H8-1,0)</f>
        <v>-0.2142857142857143</v>
      </c>
      <c r="I9" s="221">
        <f t="shared" ref="I9:P9" si="39">IFERROR(I7/I8-1,0)</f>
        <v>2</v>
      </c>
      <c r="J9" s="221">
        <f t="shared" si="39"/>
        <v>0</v>
      </c>
      <c r="K9" s="221">
        <f t="shared" si="39"/>
        <v>0</v>
      </c>
      <c r="L9" s="221">
        <f t="shared" si="39"/>
        <v>0.18181818181818188</v>
      </c>
      <c r="M9" s="221">
        <f t="shared" si="39"/>
        <v>-0.52941176470588236</v>
      </c>
      <c r="N9" s="221">
        <f t="shared" si="39"/>
        <v>-5.555555555555558E-2</v>
      </c>
      <c r="O9" s="221">
        <f t="shared" si="39"/>
        <v>0.22222222222222232</v>
      </c>
      <c r="P9" s="221">
        <f t="shared" si="39"/>
        <v>-0.5</v>
      </c>
      <c r="Q9" s="221">
        <f t="shared" ref="Q9" si="40">IFERROR(Q7/Q8-1,0)</f>
        <v>-0.12849162011173187</v>
      </c>
      <c r="R9" s="61"/>
      <c r="S9" s="219">
        <f>IFERROR(S7/S8-1,0)</f>
        <v>2.8409090909091717E-3</v>
      </c>
      <c r="T9" s="220">
        <f>IFERROR(T7/T8-1,0)</f>
        <v>-5.1490514905148999E-2</v>
      </c>
      <c r="U9" s="221">
        <f t="shared" ref="U9:AD9" si="41">IFERROR(U7/U8-1,0)</f>
        <v>-1.1049723756906049E-2</v>
      </c>
      <c r="V9" s="221">
        <f t="shared" si="41"/>
        <v>5.6338028169014009E-3</v>
      </c>
      <c r="W9" s="221">
        <f t="shared" si="41"/>
        <v>2.564102564102555E-2</v>
      </c>
      <c r="X9" s="221">
        <f t="shared" si="41"/>
        <v>-2.7932960893854997E-3</v>
      </c>
      <c r="Y9" s="221">
        <f t="shared" si="41"/>
        <v>-2.2284122562674091E-2</v>
      </c>
      <c r="Z9" s="221">
        <f t="shared" si="41"/>
        <v>-8.5714285714285632E-3</v>
      </c>
      <c r="AA9" s="221">
        <f t="shared" si="41"/>
        <v>-5.0420168067226934E-2</v>
      </c>
      <c r="AB9" s="221">
        <f t="shared" si="41"/>
        <v>-1.6997167138810165E-2</v>
      </c>
      <c r="AC9" s="221">
        <f t="shared" si="41"/>
        <v>-4.5454545454545414E-2</v>
      </c>
      <c r="AD9" s="222">
        <f t="shared" si="41"/>
        <v>-7.7994428969359375E-2</v>
      </c>
      <c r="AE9" s="61"/>
      <c r="AF9" s="167">
        <f>IF(AND(AF7="",AF8=""),0,IF(AF7="",-AF8,IF(AF8="",AF7,AF7-AF8)))</f>
        <v>1.1283157352562453E-2</v>
      </c>
      <c r="AG9" s="152">
        <f t="shared" ref="AG9" si="42">IF(AND(AG7="",AG8=""),0,IF(AG7="",-AG8,IF(AG8="",AG7,AG7-AG8)))</f>
        <v>-5.0754936120789788E-2</v>
      </c>
      <c r="AH9" s="153">
        <f t="shared" ref="AH9" si="43">IF(AND(AH7="",AH8=""),0,IF(AH7="",-AH8,IF(AH8="",AH7,AH7-AH8)))</f>
        <v>-1.3380042593907217E-2</v>
      </c>
      <c r="AI9" s="153">
        <f>IF(AND(AI7="",AI8=""),0,IF(AI7="",-AI8,IF(AI8="",AI7,AI7-AI8)))</f>
        <v>-8.6242947883378718E-3</v>
      </c>
      <c r="AJ9" s="153">
        <f t="shared" ref="AJ9" si="44">IF(AND(AJ7="",AJ8=""),0,IF(AJ7="",-AJ8,IF(AJ8="",AJ7,AJ7-AJ8)))</f>
        <v>3.8390313390313388E-2</v>
      </c>
      <c r="AK9" s="153">
        <f>IF(AND(AK7="",AK8=""),0,IF(AK7="",-AK8,IF(AK8="",AK7,AK7-AK8)))</f>
        <v>1.5648717587594257E-4</v>
      </c>
      <c r="AL9" s="153">
        <f t="shared" ref="AL9" si="45">IF(AND(AL7="",AL8=""),0,IF(AL7="",-AL8,IF(AL8="",AL7,AL7-AL8)))</f>
        <v>1.1427755160345679E-3</v>
      </c>
      <c r="AM9" s="153">
        <f t="shared" ref="AM9" si="46">IF(AND(AM7="",AM8=""),0,IF(AM7="",-AM8,IF(AM8="",AM7,AM7-AM8)))</f>
        <v>6.035405516673524E-3</v>
      </c>
      <c r="AN9" s="153">
        <f t="shared" ref="AN9" si="47">IF(AND(AN7="",AN8=""),0,IF(AN7="",-AN8,IF(AN8="",AN7,AN7-AN8)))</f>
        <v>-2.4020227560050567E-2</v>
      </c>
      <c r="AO9" s="153">
        <f t="shared" ref="AO9" si="48">IF(AND(AO7="",AO8=""),0,IF(AO7="",-AO8,IF(AO8="",AO7,AO7-AO8)))</f>
        <v>-2.0001469495718044E-3</v>
      </c>
      <c r="AP9" s="153">
        <f t="shared" ref="AP9" si="49">IF(AND(AP7="",AP8=""),0,IF(AP7="",-AP8,IF(AP8="",AP7,AP7-AP8)))</f>
        <v>7.16991341991342E-3</v>
      </c>
      <c r="AQ9" s="153">
        <f t="shared" ref="AQ9" si="50">IF(AND(AQ7="",AQ8=""),0,IF(AQ7="",-AQ8,IF(AQ8="",AQ7,AQ7-AQ8)))</f>
        <v>-2.0399060835317978E-2</v>
      </c>
      <c r="AR9" s="168"/>
      <c r="AS9" s="61"/>
      <c r="AT9" s="167">
        <f>IFERROR(AT7/AT8-1,0)</f>
        <v>0.11111111111111116</v>
      </c>
      <c r="AU9" s="152">
        <f>IFERROR(AU7/AU8-1,0)</f>
        <v>-0.69565217391304346</v>
      </c>
      <c r="AV9" s="153">
        <f t="shared" ref="AV9:BE9" si="51">IFERROR(AV7/AV8-1,0)</f>
        <v>-0.27777777777777779</v>
      </c>
      <c r="AW9" s="153">
        <f t="shared" si="51"/>
        <v>8.3333333333333259E-2</v>
      </c>
      <c r="AX9" s="153">
        <f t="shared" si="51"/>
        <v>0.39999999999999991</v>
      </c>
      <c r="AY9" s="153">
        <f>IFERROR(AY7/AY8-1,0)</f>
        <v>0.28571428571428581</v>
      </c>
      <c r="AZ9" s="153">
        <f t="shared" si="51"/>
        <v>-0.26315789473684215</v>
      </c>
      <c r="BA9" s="153">
        <f t="shared" si="51"/>
        <v>0.55555555555555558</v>
      </c>
      <c r="BB9" s="153">
        <f t="shared" si="51"/>
        <v>-0.72222222222222221</v>
      </c>
      <c r="BC9" s="153">
        <f t="shared" si="51"/>
        <v>0.23076923076923084</v>
      </c>
      <c r="BD9" s="153">
        <f t="shared" si="51"/>
        <v>-0.64705882352941169</v>
      </c>
      <c r="BE9" s="168">
        <f t="shared" si="51"/>
        <v>-0.6</v>
      </c>
      <c r="BF9" s="61"/>
      <c r="BG9" s="167">
        <f>IFERROR(BG7/BG8-1,0)</f>
        <v>-3.2352941176470584E-2</v>
      </c>
      <c r="BH9" s="152">
        <f>IFERROR(BH7/BH8-1,0)</f>
        <v>-1.1940298507462699E-2</v>
      </c>
      <c r="BI9" s="153">
        <f>IFERROR(BI7/BI8-1,0)</f>
        <v>4.7619047619047672E-2</v>
      </c>
      <c r="BJ9" s="153">
        <f>IFERROR(BJ7/BJ8-1,0)</f>
        <v>5.7324840764331197E-2</v>
      </c>
      <c r="BK9" s="153">
        <f t="shared" ref="BK9:BR9" si="52">IFERROR(BK7/BK8-1,0)</f>
        <v>2.8481012658227778E-2</v>
      </c>
      <c r="BL9" s="153">
        <f t="shared" si="52"/>
        <v>2.5396825396825307E-2</v>
      </c>
      <c r="BM9" s="153">
        <f t="shared" si="52"/>
        <v>3.1446540880504248E-3</v>
      </c>
      <c r="BN9" s="153">
        <f t="shared" si="52"/>
        <v>-9.2879256965944235E-3</v>
      </c>
      <c r="BO9" s="153">
        <f t="shared" si="52"/>
        <v>-2.1604938271604923E-2</v>
      </c>
      <c r="BP9" s="153">
        <f t="shared" si="52"/>
        <v>-2.4464831804281384E-2</v>
      </c>
      <c r="BQ9" s="153">
        <f t="shared" si="52"/>
        <v>-3.951367781155013E-2</v>
      </c>
      <c r="BR9" s="168">
        <f t="shared" si="52"/>
        <v>-4.2682926829268331E-2</v>
      </c>
      <c r="BT9" s="312">
        <f>IF(AND(BT7="",BT8=""),0,IF(BT7="",-BT8,IF(BT8="",BT7,BT7-BT8)))</f>
        <v>1.1494252873563218E-2</v>
      </c>
      <c r="BU9" s="313">
        <f t="shared" ref="BU9:CE9" si="53">IF(AND(BU7="",BU8=""),0,IF(BU7="",-BU8,IF(BU8="",BU7,BU7-BU8)))</f>
        <v>-5.459770114942529E-2</v>
      </c>
      <c r="BV9" s="314">
        <f t="shared" si="53"/>
        <v>-1.4367816091954026E-2</v>
      </c>
      <c r="BW9" s="314">
        <f t="shared" si="53"/>
        <v>-8.6206896551724102E-3</v>
      </c>
      <c r="BX9" s="314">
        <f t="shared" si="53"/>
        <v>4.0229885057471271E-2</v>
      </c>
      <c r="BY9" s="314">
        <f t="shared" si="53"/>
        <v>0</v>
      </c>
      <c r="BZ9" s="314">
        <f t="shared" si="53"/>
        <v>0</v>
      </c>
      <c r="CA9" s="314">
        <f t="shared" si="53"/>
        <v>5.7471264367816091E-3</v>
      </c>
      <c r="CB9" s="314">
        <f t="shared" si="53"/>
        <v>-2.5862068965517244E-2</v>
      </c>
      <c r="CC9" s="314">
        <f t="shared" si="53"/>
        <v>-2.8735632183908011E-3</v>
      </c>
      <c r="CD9" s="314">
        <f t="shared" si="53"/>
        <v>5.7471264367816126E-3</v>
      </c>
      <c r="CE9" s="315">
        <f t="shared" si="53"/>
        <v>-2.2988505747126436E-2</v>
      </c>
      <c r="CG9" s="167">
        <f>IF(AND(CG7="",CG8=""),0,IF(CG7="",-CG8,IF(CG8="",CG7,CG7-CG8)))</f>
        <v>3.1609195402298854E-2</v>
      </c>
      <c r="CH9" s="152">
        <f t="shared" ref="CH9" si="54">IF(AND(CH7="",CH8=""),0,IF(CH7="",-CH8,IF(CH8="",CH7,CH7-CH8)))</f>
        <v>1.1494252873563218E-2</v>
      </c>
      <c r="CI9" s="153">
        <f t="shared" ref="CI9" si="55">IF(AND(CI7="",CI8=""),0,IF(CI7="",-CI8,IF(CI8="",CI7,CI7-CI8)))</f>
        <v>-4.3103448275862065E-2</v>
      </c>
      <c r="CJ9" s="153">
        <f>IF(AND(CJ7="",CJ8=""),0,IF(CJ7="",-CJ8,IF(CJ8="",CJ7,CJ7-CJ8)))</f>
        <v>-5.1724137931034489E-2</v>
      </c>
      <c r="CK9" s="153">
        <f t="shared" ref="CK9" si="56">IF(AND(CK7="",CK8=""),0,IF(CK7="",-CK8,IF(CK8="",CK7,CK7-CK8)))</f>
        <v>-2.5862068965517238E-2</v>
      </c>
      <c r="CL9" s="153">
        <f>IF(AND(CL7="",CL8=""),0,IF(CL7="",-CL8,IF(CL8="",CL7,CL7-CL8)))</f>
        <v>-2.2988505747126436E-2</v>
      </c>
      <c r="CM9" s="153">
        <f t="shared" ref="CM9" si="57">IF(AND(CM7="",CM8=""),0,IF(CM7="",-CM8,IF(CM8="",CM7,CM7-CM8)))</f>
        <v>-2.873563218390815E-3</v>
      </c>
      <c r="CN9" s="153">
        <f t="shared" ref="CN9" si="58">IF(AND(CN7="",CN8=""),0,IF(CN7="",-CN8,IF(CN8="",CN7,CN7-CN8)))</f>
        <v>8.6206896551724171E-3</v>
      </c>
      <c r="CO9" s="153">
        <f t="shared" ref="CO9" si="59">IF(AND(CO7="",CO8=""),0,IF(CO7="",-CO8,IF(CO8="",CO7,CO7-CO8)))</f>
        <v>2.0114942528735635E-2</v>
      </c>
      <c r="CP9" s="153">
        <f t="shared" ref="CP9" si="60">IF(AND(CP7="",CP8=""),0,IF(CP7="",-CP8,IF(CP8="",CP7,CP7-CP8)))</f>
        <v>2.298850574712643E-2</v>
      </c>
      <c r="CQ9" s="153">
        <f t="shared" ref="CQ9" si="61">IF(AND(CQ7="",CQ8=""),0,IF(CQ7="",-CQ8,IF(CQ8="",CQ7,CQ7-CQ8)))</f>
        <v>3.7356321839080456E-2</v>
      </c>
      <c r="CR9" s="168">
        <f t="shared" ref="CR9" si="62">IF(AND(CR7="",CR8=""),0,IF(CR7="",-CR8,IF(CR8="",CR7,CR7-CR8)))</f>
        <v>4.0229885057471271E-2</v>
      </c>
    </row>
    <row r="10" spans="1:96" s="238" customFormat="1" ht="14.25" customHeight="1" collapsed="1">
      <c r="A10" s="262" t="s">
        <v>43</v>
      </c>
      <c r="B10" s="263" t="s">
        <v>70</v>
      </c>
      <c r="C10" s="264">
        <v>2021</v>
      </c>
      <c r="D10" s="265">
        <f t="shared" ref="D10:Q10" si="63">SUM(D13,D16,D19,D22,D25,D28)</f>
        <v>246</v>
      </c>
      <c r="E10" s="241">
        <f t="shared" si="63"/>
        <v>10</v>
      </c>
      <c r="F10" s="275">
        <f t="shared" si="63"/>
        <v>4</v>
      </c>
      <c r="G10" s="69">
        <f t="shared" si="63"/>
        <v>13</v>
      </c>
      <c r="H10" s="69">
        <f t="shared" si="63"/>
        <v>11</v>
      </c>
      <c r="I10" s="69">
        <f t="shared" si="63"/>
        <v>17</v>
      </c>
      <c r="J10" s="69">
        <f t="shared" si="63"/>
        <v>18</v>
      </c>
      <c r="K10" s="69">
        <f t="shared" si="63"/>
        <v>11</v>
      </c>
      <c r="L10" s="69">
        <f t="shared" si="63"/>
        <v>8</v>
      </c>
      <c r="M10" s="69">
        <f t="shared" si="63"/>
        <v>5</v>
      </c>
      <c r="N10" s="69">
        <f t="shared" si="63"/>
        <v>13</v>
      </c>
      <c r="O10" s="69">
        <f t="shared" si="63"/>
        <v>9</v>
      </c>
      <c r="P10" s="69">
        <f t="shared" si="63"/>
        <v>7</v>
      </c>
      <c r="Q10" s="69">
        <f t="shared" si="63"/>
        <v>126</v>
      </c>
      <c r="R10" s="61"/>
      <c r="S10" s="291">
        <f t="shared" ref="S10:AD10" si="64">SUM(S13,S16,S19,S22,S25,S28)</f>
        <v>252</v>
      </c>
      <c r="T10" s="275">
        <f t="shared" si="64"/>
        <v>247</v>
      </c>
      <c r="U10" s="69">
        <f t="shared" si="64"/>
        <v>255</v>
      </c>
      <c r="V10" s="69">
        <f t="shared" si="64"/>
        <v>255</v>
      </c>
      <c r="W10" s="69">
        <f t="shared" si="64"/>
        <v>255</v>
      </c>
      <c r="X10" s="69">
        <f t="shared" si="64"/>
        <v>255</v>
      </c>
      <c r="Y10" s="69">
        <f t="shared" si="64"/>
        <v>246</v>
      </c>
      <c r="Z10" s="69">
        <f t="shared" si="64"/>
        <v>245</v>
      </c>
      <c r="AA10" s="69">
        <f t="shared" si="64"/>
        <v>240</v>
      </c>
      <c r="AB10" s="69">
        <f t="shared" si="64"/>
        <v>244</v>
      </c>
      <c r="AC10" s="69">
        <f t="shared" si="64"/>
        <v>237</v>
      </c>
      <c r="AD10" s="273">
        <f t="shared" si="64"/>
        <v>234</v>
      </c>
      <c r="AE10" s="61"/>
      <c r="AF10" s="267">
        <f>IF(IFERROR(E10/S10,0)=0,"",IFERROR(E10/S10,0))</f>
        <v>3.968253968253968E-2</v>
      </c>
      <c r="AG10" s="268">
        <f>IF(IFERROR(F10/T10,0)=0,"",IFERROR(F10/T10,0))</f>
        <v>1.6194331983805668E-2</v>
      </c>
      <c r="AH10" s="268">
        <f t="shared" ref="AH10:AH11" si="65">IF(IFERROR(G10/U10,0)=0,"",IFERROR(G10/U10,0))</f>
        <v>5.0980392156862744E-2</v>
      </c>
      <c r="AI10" s="268">
        <f t="shared" ref="AI10:AI11" si="66">IF(IFERROR(H10/V10,0)=0,"",IFERROR(H10/V10,0))</f>
        <v>4.3137254901960784E-2</v>
      </c>
      <c r="AJ10" s="268">
        <f t="shared" ref="AJ10:AJ11" si="67">IF(IFERROR(I10/W10,0)=0,"",IFERROR(I10/W10,0))</f>
        <v>6.6666666666666666E-2</v>
      </c>
      <c r="AK10" s="268">
        <f t="shared" ref="AK10:AK11" si="68">IF(IFERROR(J10/X10,0)=0,"",IFERROR(J10/X10,0))</f>
        <v>7.0588235294117646E-2</v>
      </c>
      <c r="AL10" s="268">
        <f t="shared" ref="AL10:AL11" si="69">IF(IFERROR(K10/Y10,0)=0,"",IFERROR(K10/Y10,0))</f>
        <v>4.4715447154471545E-2</v>
      </c>
      <c r="AM10" s="268">
        <f t="shared" ref="AM10:AM11" si="70">IF(IFERROR(L10/Z10,0)=0,"",IFERROR(L10/Z10,0))</f>
        <v>3.2653061224489799E-2</v>
      </c>
      <c r="AN10" s="268">
        <f t="shared" ref="AN10:AN11" si="71">IF(IFERROR(M10/AA10,0)=0,"",IFERROR(M10/AA10,0))</f>
        <v>2.0833333333333332E-2</v>
      </c>
      <c r="AO10" s="268">
        <f t="shared" ref="AO10:AO11" si="72">IF(IFERROR(N10/AB10,0)=0,"",IFERROR(N10/AB10,0))</f>
        <v>5.3278688524590161E-2</v>
      </c>
      <c r="AP10" s="268">
        <f t="shared" ref="AP10:AP11" si="73">IF(IFERROR(O10/AC10,0)=0,"",IFERROR(O10/AC10,0))</f>
        <v>3.7974683544303799E-2</v>
      </c>
      <c r="AQ10" s="268">
        <f t="shared" ref="AQ10:AQ11" si="74">IF(IFERROR(P10/AD10,0)=0,"",IFERROR(P10/AD10,0))</f>
        <v>2.9914529914529916E-2</v>
      </c>
      <c r="AR10" s="269">
        <f>Q10/AVERAGE(S10:AD10)</f>
        <v>0.50994940978077574</v>
      </c>
      <c r="AS10" s="61"/>
      <c r="AT10" s="270">
        <f t="shared" ref="AT10:BE10" si="75">SUM(AT13,AT16,AT19,AT22,AT25,AT28)</f>
        <v>9</v>
      </c>
      <c r="AU10" s="271">
        <f t="shared" si="75"/>
        <v>5</v>
      </c>
      <c r="AV10" s="271">
        <f t="shared" si="75"/>
        <v>12</v>
      </c>
      <c r="AW10" s="271">
        <f t="shared" si="75"/>
        <v>13</v>
      </c>
      <c r="AX10" s="271">
        <f t="shared" si="75"/>
        <v>11</v>
      </c>
      <c r="AY10" s="271">
        <f t="shared" si="75"/>
        <v>17</v>
      </c>
      <c r="AZ10" s="271">
        <f t="shared" si="75"/>
        <v>9</v>
      </c>
      <c r="BA10" s="271">
        <f t="shared" si="75"/>
        <v>10</v>
      </c>
      <c r="BB10" s="271">
        <f t="shared" si="75"/>
        <v>3</v>
      </c>
      <c r="BC10" s="271">
        <f t="shared" si="75"/>
        <v>9</v>
      </c>
      <c r="BD10" s="271">
        <f t="shared" si="75"/>
        <v>6</v>
      </c>
      <c r="BE10" s="272">
        <f t="shared" si="75"/>
        <v>6</v>
      </c>
      <c r="BF10" s="61"/>
      <c r="BG10" s="270">
        <f t="shared" ref="BG10:BR10" si="76">SUM(BG13,BG16,BG19,BG22,BG25,BG28)</f>
        <v>226</v>
      </c>
      <c r="BH10" s="271">
        <f t="shared" si="76"/>
        <v>227</v>
      </c>
      <c r="BI10" s="271">
        <f>SUM(BI13,BI16,BI19,BI22,BI25,BI28)</f>
        <v>226</v>
      </c>
      <c r="BJ10" s="271">
        <f t="shared" si="76"/>
        <v>228</v>
      </c>
      <c r="BK10" s="271">
        <f t="shared" si="76"/>
        <v>222</v>
      </c>
      <c r="BL10" s="271">
        <f t="shared" si="76"/>
        <v>221</v>
      </c>
      <c r="BM10" s="271">
        <f t="shared" si="76"/>
        <v>219</v>
      </c>
      <c r="BN10" s="271">
        <f t="shared" si="76"/>
        <v>221</v>
      </c>
      <c r="BO10" s="271">
        <f t="shared" si="76"/>
        <v>219</v>
      </c>
      <c r="BP10" s="271">
        <f t="shared" si="76"/>
        <v>218</v>
      </c>
      <c r="BQ10" s="271">
        <f t="shared" si="76"/>
        <v>217</v>
      </c>
      <c r="BR10" s="272">
        <f t="shared" si="76"/>
        <v>216</v>
      </c>
      <c r="BT10" s="316">
        <f>IF(IFERROR(E10/$D10,0)=0,"",IFERROR(E10/$D10,0))</f>
        <v>4.065040650406504E-2</v>
      </c>
      <c r="BU10" s="317">
        <f t="shared" ref="BU10:BU11" si="77">IF(IFERROR(F10/$D10,0)=0,"",IFERROR(F10/$D10,0))</f>
        <v>1.6260162601626018E-2</v>
      </c>
      <c r="BV10" s="317">
        <f t="shared" ref="BV10:BV11" si="78">IF(IFERROR(G10/$D10,0)=0,"",IFERROR(G10/$D10,0))</f>
        <v>5.2845528455284556E-2</v>
      </c>
      <c r="BW10" s="317">
        <f t="shared" ref="BW10:BW11" si="79">IF(IFERROR(H10/$D10,0)=0,"",IFERROR(H10/$D10,0))</f>
        <v>4.4715447154471545E-2</v>
      </c>
      <c r="BX10" s="317">
        <f t="shared" ref="BX10:BX11" si="80">IF(IFERROR(I10/$D10,0)=0,"",IFERROR(I10/$D10,0))</f>
        <v>6.910569105691057E-2</v>
      </c>
      <c r="BY10" s="317">
        <f t="shared" ref="BY10:BY11" si="81">IF(IFERROR(J10/$D10,0)=0,"",IFERROR(J10/$D10,0))</f>
        <v>7.3170731707317069E-2</v>
      </c>
      <c r="BZ10" s="317">
        <f t="shared" ref="BZ10:BZ11" si="82">IF(IFERROR(K10/$D10,0)=0,"",IFERROR(K10/$D10,0))</f>
        <v>4.4715447154471545E-2</v>
      </c>
      <c r="CA10" s="317">
        <f t="shared" ref="CA10:CA11" si="83">IF(IFERROR(L10/$D10,0)=0,"",IFERROR(L10/$D10,0))</f>
        <v>3.2520325203252036E-2</v>
      </c>
      <c r="CB10" s="317">
        <f t="shared" ref="CB10:CB11" si="84">IF(IFERROR(M10/$D10,0)=0,"",IFERROR(M10/$D10,0))</f>
        <v>2.032520325203252E-2</v>
      </c>
      <c r="CC10" s="317">
        <f t="shared" ref="CC10:CC11" si="85">IF(IFERROR(N10/$D10,0)=0,"",IFERROR(N10/$D10,0))</f>
        <v>5.2845528455284556E-2</v>
      </c>
      <c r="CD10" s="317">
        <f t="shared" ref="CD10:CD11" si="86">IF(IFERROR(O10/$D10,0)=0,"",IFERROR(O10/$D10,0))</f>
        <v>3.6585365853658534E-2</v>
      </c>
      <c r="CE10" s="318">
        <f t="shared" ref="CE10:CE11" si="87">IF(IFERROR(P10/$D10,0)=0,"",IFERROR(P10/$D10,0))</f>
        <v>2.8455284552845527E-2</v>
      </c>
      <c r="CF10"/>
      <c r="CG10" s="316">
        <f>IF(IFERROR(($D10-BG10)/$D10,0)=0,"",IFERROR(($D10-BG10)/$D10,0))</f>
        <v>8.1300813008130079E-2</v>
      </c>
      <c r="CH10" s="317">
        <f t="shared" ref="CH10:CH11" si="88">IF(IFERROR(($D10-BH10)/$D10,0)=0,"",IFERROR(($D10-BH10)/$D10,0))</f>
        <v>7.7235772357723581E-2</v>
      </c>
      <c r="CI10" s="317">
        <f t="shared" ref="CI10:CI11" si="89">IF(IFERROR(($D10-BI10)/$D10,0)=0,"",IFERROR(($D10-BI10)/$D10,0))</f>
        <v>8.1300813008130079E-2</v>
      </c>
      <c r="CJ10" s="317">
        <f t="shared" ref="CJ10:CJ11" si="90">IF(IFERROR(($D10-BJ10)/$D10,0)=0,"",IFERROR(($D10-BJ10)/$D10,0))</f>
        <v>7.3170731707317069E-2</v>
      </c>
      <c r="CK10" s="317">
        <f t="shared" ref="CK10:CK11" si="91">IF(IFERROR(($D10-BK10)/$D10,0)=0,"",IFERROR(($D10-BK10)/$D10,0))</f>
        <v>9.7560975609756101E-2</v>
      </c>
      <c r="CL10" s="317">
        <f t="shared" ref="CL10:CL11" si="92">IF(IFERROR(($D10-BL10)/$D10,0)=0,"",IFERROR(($D10-BL10)/$D10,0))</f>
        <v>0.1016260162601626</v>
      </c>
      <c r="CM10" s="317">
        <f t="shared" ref="CM10:CM11" si="93">IF(IFERROR(($D10-BM10)/$D10,0)=0,"",IFERROR(($D10-BM10)/$D10,0))</f>
        <v>0.10975609756097561</v>
      </c>
      <c r="CN10" s="317">
        <f t="shared" ref="CN10:CN11" si="94">IF(IFERROR(($D10-BN10)/$D10,0)=0,"",IFERROR(($D10-BN10)/$D10,0))</f>
        <v>0.1016260162601626</v>
      </c>
      <c r="CO10" s="317">
        <f t="shared" ref="CO10:CO11" si="95">IF(IFERROR(($D10-BO10)/$D10,0)=0,"",IFERROR(($D10-BO10)/$D10,0))</f>
        <v>0.10975609756097561</v>
      </c>
      <c r="CP10" s="317">
        <f t="shared" ref="CP10:CP11" si="96">IF(IFERROR(($D10-BP10)/$D10,0)=0,"",IFERROR(($D10-BP10)/$D10,0))</f>
        <v>0.11382113821138211</v>
      </c>
      <c r="CQ10" s="317">
        <f t="shared" ref="CQ10:CQ11" si="97">IF(IFERROR(($D10-BQ10)/$D10,0)=0,"",IFERROR(($D10-BQ10)/$D10,0))</f>
        <v>0.11788617886178862</v>
      </c>
      <c r="CR10" s="318">
        <f t="shared" ref="CR10:CR11" si="98">IF(IFERROR(($D10-BR10)/$D10,0)=0,"",IFERROR(($D10-BR10)/$D10,0))</f>
        <v>0.12195121951219512</v>
      </c>
    </row>
    <row r="11" spans="1:96" s="149" customFormat="1" ht="14.25" hidden="1" customHeight="1" outlineLevel="2">
      <c r="A11" s="158" t="s">
        <v>43</v>
      </c>
      <c r="B11" s="213" t="s">
        <v>70</v>
      </c>
      <c r="C11" s="150">
        <v>2020</v>
      </c>
      <c r="D11" s="191">
        <f t="shared" ref="D11" si="99">SUM(D14,D17,D20,D23,D26,D29,D56)</f>
        <v>246</v>
      </c>
      <c r="E11" s="192">
        <f>SUM(E14,E17,E20,E23,E26,E29,E56)</f>
        <v>6</v>
      </c>
      <c r="F11" s="192">
        <f t="shared" ref="F11:P11" si="100">SUM(F14,F17,F20,F23,F26,F29,F56)</f>
        <v>22</v>
      </c>
      <c r="G11" s="192">
        <f t="shared" si="100"/>
        <v>15</v>
      </c>
      <c r="H11" s="192">
        <f t="shared" si="100"/>
        <v>13</v>
      </c>
      <c r="I11" s="192">
        <f t="shared" si="100"/>
        <v>5</v>
      </c>
      <c r="J11" s="192">
        <f t="shared" si="100"/>
        <v>16</v>
      </c>
      <c r="K11" s="192">
        <f t="shared" si="100"/>
        <v>15</v>
      </c>
      <c r="L11" s="192">
        <f t="shared" si="100"/>
        <v>8</v>
      </c>
      <c r="M11" s="192">
        <f t="shared" si="100"/>
        <v>16</v>
      </c>
      <c r="N11" s="192">
        <f t="shared" si="100"/>
        <v>16</v>
      </c>
      <c r="O11" s="192">
        <f t="shared" si="100"/>
        <v>9</v>
      </c>
      <c r="P11" s="192">
        <f t="shared" si="100"/>
        <v>14</v>
      </c>
      <c r="Q11" s="195">
        <f>SUM(Q14,Q17,Q20,Q23,Q26,Q29,Q56)</f>
        <v>155</v>
      </c>
      <c r="R11" s="61"/>
      <c r="S11" s="193">
        <f t="shared" ref="S11:AD11" si="101">SUM(S14,S17,S20,S23,S26,S29,S56)</f>
        <v>249</v>
      </c>
      <c r="T11" s="193">
        <f t="shared" si="101"/>
        <v>264</v>
      </c>
      <c r="U11" s="193">
        <f>SUM(U14,U17,U20,U23,U26,U29,U56)</f>
        <v>257</v>
      </c>
      <c r="V11" s="193">
        <f t="shared" si="101"/>
        <v>253</v>
      </c>
      <c r="W11" s="193">
        <f t="shared" si="101"/>
        <v>247</v>
      </c>
      <c r="X11" s="193">
        <f t="shared" si="101"/>
        <v>254</v>
      </c>
      <c r="Y11" s="193">
        <f t="shared" si="101"/>
        <v>254</v>
      </c>
      <c r="Z11" s="193">
        <f t="shared" si="101"/>
        <v>248</v>
      </c>
      <c r="AA11" s="193">
        <f t="shared" si="101"/>
        <v>255</v>
      </c>
      <c r="AB11" s="193">
        <f t="shared" si="101"/>
        <v>252</v>
      </c>
      <c r="AC11" s="193">
        <f t="shared" si="101"/>
        <v>251</v>
      </c>
      <c r="AD11" s="193">
        <f t="shared" si="101"/>
        <v>257</v>
      </c>
      <c r="AE11" s="342"/>
      <c r="AF11" s="197">
        <f>IF(IFERROR(E11/S11,0)=0,"",IFERROR(E11/S11,0))</f>
        <v>2.4096385542168676E-2</v>
      </c>
      <c r="AG11" s="198">
        <f>IF(IFERROR(F11/T11,0)=0,"",IFERROR(F11/T11,0))</f>
        <v>8.3333333333333329E-2</v>
      </c>
      <c r="AH11" s="198">
        <f t="shared" si="65"/>
        <v>5.8365758754863814E-2</v>
      </c>
      <c r="AI11" s="198">
        <f t="shared" si="66"/>
        <v>5.1383399209486168E-2</v>
      </c>
      <c r="AJ11" s="198">
        <f t="shared" si="67"/>
        <v>2.0242914979757085E-2</v>
      </c>
      <c r="AK11" s="198">
        <f t="shared" si="68"/>
        <v>6.2992125984251968E-2</v>
      </c>
      <c r="AL11" s="198">
        <f t="shared" si="69"/>
        <v>5.905511811023622E-2</v>
      </c>
      <c r="AM11" s="198">
        <f t="shared" si="70"/>
        <v>3.2258064516129031E-2</v>
      </c>
      <c r="AN11" s="198">
        <f t="shared" si="71"/>
        <v>6.2745098039215685E-2</v>
      </c>
      <c r="AO11" s="198">
        <f t="shared" si="72"/>
        <v>6.3492063492063489E-2</v>
      </c>
      <c r="AP11" s="198">
        <f t="shared" si="73"/>
        <v>3.5856573705179286E-2</v>
      </c>
      <c r="AQ11" s="198">
        <f t="shared" si="74"/>
        <v>5.4474708171206226E-2</v>
      </c>
      <c r="AR11" s="199">
        <f>Q11/AVERAGE(S11:AD11)</f>
        <v>0.6116409075961855</v>
      </c>
      <c r="AS11" s="61"/>
      <c r="AT11" s="200">
        <f t="shared" ref="AT11:BE11" si="102">SUM(AT14,AT17,AT20,AT23,AT26,AT29,AT56)</f>
        <v>9</v>
      </c>
      <c r="AU11" s="201">
        <f t="shared" si="102"/>
        <v>21</v>
      </c>
      <c r="AV11" s="201">
        <f t="shared" si="102"/>
        <v>15</v>
      </c>
      <c r="AW11" s="201">
        <f t="shared" si="102"/>
        <v>11</v>
      </c>
      <c r="AX11" s="201">
        <f t="shared" si="102"/>
        <v>7</v>
      </c>
      <c r="AY11" s="201">
        <f t="shared" si="102"/>
        <v>12</v>
      </c>
      <c r="AZ11" s="201">
        <f t="shared" si="102"/>
        <v>16</v>
      </c>
      <c r="BA11" s="201">
        <f t="shared" si="102"/>
        <v>8</v>
      </c>
      <c r="BB11" s="201">
        <f t="shared" si="102"/>
        <v>15</v>
      </c>
      <c r="BC11" s="201">
        <f t="shared" si="102"/>
        <v>13</v>
      </c>
      <c r="BD11" s="201">
        <f t="shared" si="102"/>
        <v>15</v>
      </c>
      <c r="BE11" s="212">
        <f t="shared" si="102"/>
        <v>14</v>
      </c>
      <c r="BF11" s="61"/>
      <c r="BG11" s="200">
        <f t="shared" ref="BG11:BR11" si="103">SUM(BG14,BG17,BG20,BG23,BG26,BG29,BG56)</f>
        <v>243</v>
      </c>
      <c r="BH11" s="201">
        <f t="shared" si="103"/>
        <v>239</v>
      </c>
      <c r="BI11" s="201">
        <f t="shared" si="103"/>
        <v>222</v>
      </c>
      <c r="BJ11" s="201">
        <f t="shared" si="103"/>
        <v>220</v>
      </c>
      <c r="BK11" s="201">
        <f t="shared" si="103"/>
        <v>222</v>
      </c>
      <c r="BL11" s="201">
        <f t="shared" si="103"/>
        <v>221</v>
      </c>
      <c r="BM11" s="201">
        <f t="shared" si="103"/>
        <v>219</v>
      </c>
      <c r="BN11" s="201">
        <f t="shared" si="103"/>
        <v>225</v>
      </c>
      <c r="BO11" s="201">
        <f t="shared" si="103"/>
        <v>222</v>
      </c>
      <c r="BP11" s="201">
        <f t="shared" si="103"/>
        <v>226</v>
      </c>
      <c r="BQ11" s="201">
        <f t="shared" si="103"/>
        <v>228</v>
      </c>
      <c r="BR11" s="212">
        <f t="shared" si="103"/>
        <v>227</v>
      </c>
      <c r="BT11" s="309">
        <f>IF(IFERROR(E11/$D11,0)=0,"",IFERROR(E11/$D11,0))</f>
        <v>2.4390243902439025E-2</v>
      </c>
      <c r="BU11" s="310">
        <f t="shared" si="77"/>
        <v>8.943089430894309E-2</v>
      </c>
      <c r="BV11" s="310">
        <f t="shared" si="78"/>
        <v>6.097560975609756E-2</v>
      </c>
      <c r="BW11" s="310">
        <f t="shared" si="79"/>
        <v>5.2845528455284556E-2</v>
      </c>
      <c r="BX11" s="310">
        <f t="shared" si="80"/>
        <v>2.032520325203252E-2</v>
      </c>
      <c r="BY11" s="310">
        <f t="shared" si="81"/>
        <v>6.5040650406504072E-2</v>
      </c>
      <c r="BZ11" s="310">
        <f t="shared" si="82"/>
        <v>6.097560975609756E-2</v>
      </c>
      <c r="CA11" s="310">
        <f t="shared" si="83"/>
        <v>3.2520325203252036E-2</v>
      </c>
      <c r="CB11" s="310">
        <f t="shared" si="84"/>
        <v>6.5040650406504072E-2</v>
      </c>
      <c r="CC11" s="310">
        <f t="shared" si="85"/>
        <v>6.5040650406504072E-2</v>
      </c>
      <c r="CD11" s="310">
        <f t="shared" si="86"/>
        <v>3.6585365853658534E-2</v>
      </c>
      <c r="CE11" s="311">
        <f t="shared" si="87"/>
        <v>5.6910569105691054E-2</v>
      </c>
      <c r="CF11"/>
      <c r="CG11" s="309">
        <f>IF(IFERROR(($D11-BG11)/$D11,0)=0,"",IFERROR(($D11-BG11)/$D11,0))</f>
        <v>1.2195121951219513E-2</v>
      </c>
      <c r="CH11" s="310">
        <f t="shared" si="88"/>
        <v>2.8455284552845527E-2</v>
      </c>
      <c r="CI11" s="310">
        <f t="shared" si="89"/>
        <v>9.7560975609756101E-2</v>
      </c>
      <c r="CJ11" s="310">
        <f t="shared" si="90"/>
        <v>0.10569105691056911</v>
      </c>
      <c r="CK11" s="310">
        <f t="shared" si="91"/>
        <v>9.7560975609756101E-2</v>
      </c>
      <c r="CL11" s="310">
        <f t="shared" si="92"/>
        <v>0.1016260162601626</v>
      </c>
      <c r="CM11" s="310">
        <f t="shared" si="93"/>
        <v>0.10975609756097561</v>
      </c>
      <c r="CN11" s="310">
        <f t="shared" si="94"/>
        <v>8.5365853658536592E-2</v>
      </c>
      <c r="CO11" s="310">
        <f t="shared" si="95"/>
        <v>9.7560975609756101E-2</v>
      </c>
      <c r="CP11" s="310">
        <f t="shared" si="96"/>
        <v>8.1300813008130079E-2</v>
      </c>
      <c r="CQ11" s="310">
        <f t="shared" si="97"/>
        <v>7.3170731707317069E-2</v>
      </c>
      <c r="CR11" s="311">
        <f t="shared" si="98"/>
        <v>7.7235772357723581E-2</v>
      </c>
    </row>
    <row r="12" spans="1:96" s="149" customFormat="1" ht="14.25" hidden="1" customHeight="1" outlineLevel="2">
      <c r="A12" s="158" t="s">
        <v>43</v>
      </c>
      <c r="B12" s="213" t="s">
        <v>70</v>
      </c>
      <c r="C12" s="217" t="s">
        <v>69</v>
      </c>
      <c r="D12" s="218"/>
      <c r="E12" s="219">
        <f>IFERROR(E10/E11-1,0)</f>
        <v>0.66666666666666674</v>
      </c>
      <c r="F12" s="220">
        <f>IFERROR(F10/F11-1,0)</f>
        <v>-0.81818181818181812</v>
      </c>
      <c r="G12" s="221">
        <f t="shared" ref="G12:P12" si="104">IFERROR(G10/G11-1,0)</f>
        <v>-0.1333333333333333</v>
      </c>
      <c r="H12" s="221">
        <f t="shared" si="104"/>
        <v>-0.15384615384615385</v>
      </c>
      <c r="I12" s="221">
        <f t="shared" si="104"/>
        <v>2.4</v>
      </c>
      <c r="J12" s="221">
        <f t="shared" si="104"/>
        <v>0.125</v>
      </c>
      <c r="K12" s="221">
        <f t="shared" si="104"/>
        <v>-0.26666666666666672</v>
      </c>
      <c r="L12" s="221">
        <f t="shared" si="104"/>
        <v>0</v>
      </c>
      <c r="M12" s="221">
        <f t="shared" si="104"/>
        <v>-0.6875</v>
      </c>
      <c r="N12" s="221">
        <f t="shared" si="104"/>
        <v>-0.1875</v>
      </c>
      <c r="O12" s="221">
        <f t="shared" si="104"/>
        <v>0</v>
      </c>
      <c r="P12" s="221">
        <f t="shared" si="104"/>
        <v>-0.5</v>
      </c>
      <c r="Q12" s="222">
        <f t="shared" ref="Q12:Q16" si="105">SUM(E12:P12)</f>
        <v>0.44463869463869488</v>
      </c>
      <c r="R12" s="61"/>
      <c r="S12" s="219">
        <f>IFERROR(S10/S11-1,0)</f>
        <v>1.2048192771084265E-2</v>
      </c>
      <c r="T12" s="220">
        <f>IFERROR(T10/T11-1,0)</f>
        <v>-6.4393939393939448E-2</v>
      </c>
      <c r="U12" s="221">
        <f t="shared" ref="U12:AD12" si="106">IFERROR(U10/U11-1,0)</f>
        <v>-7.7821011673151474E-3</v>
      </c>
      <c r="V12" s="221">
        <f t="shared" si="106"/>
        <v>7.905138339920903E-3</v>
      </c>
      <c r="W12" s="221">
        <f t="shared" si="106"/>
        <v>3.238866396761142E-2</v>
      </c>
      <c r="X12" s="221">
        <f t="shared" si="106"/>
        <v>3.937007874015741E-3</v>
      </c>
      <c r="Y12" s="221">
        <f t="shared" si="106"/>
        <v>-3.1496062992126039E-2</v>
      </c>
      <c r="Z12" s="221">
        <f t="shared" si="106"/>
        <v>-1.2096774193548376E-2</v>
      </c>
      <c r="AA12" s="221">
        <f t="shared" si="106"/>
        <v>-5.8823529411764719E-2</v>
      </c>
      <c r="AB12" s="221">
        <f t="shared" si="106"/>
        <v>-3.1746031746031744E-2</v>
      </c>
      <c r="AC12" s="221">
        <f t="shared" si="106"/>
        <v>-5.5776892430278835E-2</v>
      </c>
      <c r="AD12" s="222">
        <f t="shared" si="106"/>
        <v>-8.9494163424124529E-2</v>
      </c>
      <c r="AE12" s="61"/>
      <c r="AF12" s="167">
        <f t="shared" ref="AF12" si="107">IF(AND(AF10="",AF11=""),0,IF(AF10="",-AF11,IF(AF11="",AF10,AF10-AF11)))</f>
        <v>1.5586154140371004E-2</v>
      </c>
      <c r="AG12" s="152">
        <f t="shared" ref="AG12" si="108">IF(AND(AG10="",AG11=""),0,IF(AG10="",-AG11,IF(AG11="",AG10,AG10-AG11)))</f>
        <v>-6.7139001349527661E-2</v>
      </c>
      <c r="AH12" s="153">
        <f t="shared" ref="AH12" si="109">IF(AND(AH10="",AH11=""),0,IF(AH10="",-AH11,IF(AH11="",AH10,AH10-AH11)))</f>
        <v>-7.3853665980010696E-3</v>
      </c>
      <c r="AI12" s="153">
        <f>IF(AND(AI10="",AI11=""),0,IF(AI10="",-AI11,IF(AI11="",AI10,AI10-AI11)))</f>
        <v>-8.246144307525384E-3</v>
      </c>
      <c r="AJ12" s="153">
        <f t="shared" ref="AJ12" si="110">IF(AND(AJ10="",AJ11=""),0,IF(AJ10="",-AJ11,IF(AJ11="",AJ10,AJ10-AJ11)))</f>
        <v>4.6423751686909584E-2</v>
      </c>
      <c r="AK12" s="153">
        <f t="shared" ref="AK12" si="111">IF(AND(AK10="",AK11=""),0,IF(AK10="",-AK11,IF(AK11="",AK10,AK10-AK11)))</f>
        <v>7.5961093098656784E-3</v>
      </c>
      <c r="AL12" s="153">
        <f t="shared" ref="AL12" si="112">IF(AND(AL10="",AL11=""),0,IF(AL10="",-AL11,IF(AL11="",AL10,AL10-AL11)))</f>
        <v>-1.4339670955764675E-2</v>
      </c>
      <c r="AM12" s="153">
        <f t="shared" ref="AM12" si="113">IF(AND(AM10="",AM11=""),0,IF(AM10="",-AM11,IF(AM11="",AM10,AM10-AM11)))</f>
        <v>3.949967083607675E-4</v>
      </c>
      <c r="AN12" s="153">
        <f t="shared" ref="AN12" si="114">IF(AND(AN10="",AN11=""),0,IF(AN10="",-AN11,IF(AN11="",AN10,AN10-AN11)))</f>
        <v>-4.1911764705882357E-2</v>
      </c>
      <c r="AO12" s="153">
        <f t="shared" ref="AO12" si="115">IF(AND(AO10="",AO11=""),0,IF(AO10="",-AO11,IF(AO11="",AO10,AO10-AO11)))</f>
        <v>-1.0213374967473328E-2</v>
      </c>
      <c r="AP12" s="153">
        <f t="shared" ref="AP12" si="116">IF(AND(AP10="",AP11=""),0,IF(AP10="",-AP11,IF(AP11="",AP10,AP10-AP11)))</f>
        <v>2.1181098391245129E-3</v>
      </c>
      <c r="AQ12" s="153">
        <f t="shared" ref="AQ12" si="117">IF(AND(AQ10="",AQ11=""),0,IF(AQ10="",-AQ11,IF(AQ11="",AQ10,AQ10-AQ11)))</f>
        <v>-2.4560178256676311E-2</v>
      </c>
      <c r="AR12" s="168"/>
      <c r="AS12" s="61"/>
      <c r="AT12" s="167">
        <f>IFERROR(AT10/AT11-1,0)</f>
        <v>0</v>
      </c>
      <c r="AU12" s="152">
        <f>IFERROR(AU10/AU11-1,0)</f>
        <v>-0.76190476190476186</v>
      </c>
      <c r="AV12" s="153">
        <f t="shared" ref="AV12:BE12" si="118">IFERROR(AV10/AV11-1,0)</f>
        <v>-0.19999999999999996</v>
      </c>
      <c r="AW12" s="153">
        <f t="shared" si="118"/>
        <v>0.18181818181818188</v>
      </c>
      <c r="AX12" s="153">
        <f t="shared" si="118"/>
        <v>0.5714285714285714</v>
      </c>
      <c r="AY12" s="153">
        <f t="shared" si="118"/>
        <v>0.41666666666666674</v>
      </c>
      <c r="AZ12" s="153">
        <f t="shared" si="118"/>
        <v>-0.4375</v>
      </c>
      <c r="BA12" s="153">
        <f t="shared" si="118"/>
        <v>0.25</v>
      </c>
      <c r="BB12" s="153">
        <f t="shared" si="118"/>
        <v>-0.8</v>
      </c>
      <c r="BC12" s="153">
        <f t="shared" si="118"/>
        <v>-0.30769230769230771</v>
      </c>
      <c r="BD12" s="153">
        <f t="shared" si="118"/>
        <v>-0.6</v>
      </c>
      <c r="BE12" s="168">
        <f t="shared" si="118"/>
        <v>-0.5714285714285714</v>
      </c>
      <c r="BF12" s="61"/>
      <c r="BG12" s="167">
        <f>IFERROR(BG10/BG11-1,0)</f>
        <v>-6.9958847736625529E-2</v>
      </c>
      <c r="BH12" s="152">
        <f>IFERROR(BH10/BH11-1,0)</f>
        <v>-5.0209205020920522E-2</v>
      </c>
      <c r="BI12" s="153">
        <f>IFERROR(BI10/BI11-1,0)</f>
        <v>1.8018018018018056E-2</v>
      </c>
      <c r="BJ12" s="153">
        <f>IFERROR(BJ10/BJ11-1,0)</f>
        <v>3.6363636363636376E-2</v>
      </c>
      <c r="BK12" s="153">
        <f t="shared" ref="BK12:BR12" si="119">IFERROR(BK10/BK11-1,0)</f>
        <v>0</v>
      </c>
      <c r="BL12" s="153">
        <f t="shared" si="119"/>
        <v>0</v>
      </c>
      <c r="BM12" s="153">
        <f t="shared" si="119"/>
        <v>0</v>
      </c>
      <c r="BN12" s="153">
        <f>IFERROR(BN10/BN11-1,0)</f>
        <v>-1.7777777777777781E-2</v>
      </c>
      <c r="BO12" s="153">
        <f t="shared" si="119"/>
        <v>-1.3513513513513487E-2</v>
      </c>
      <c r="BP12" s="153">
        <f t="shared" si="119"/>
        <v>-3.539823008849563E-2</v>
      </c>
      <c r="BQ12" s="153">
        <f t="shared" si="119"/>
        <v>-4.8245614035087758E-2</v>
      </c>
      <c r="BR12" s="168">
        <f t="shared" si="119"/>
        <v>-4.8458149779735726E-2</v>
      </c>
      <c r="BT12" s="312">
        <f>IF(AND(BT10="",BT11=""),0,IF(BT10="",-BT11,IF(BT11="",BT10,BT10-BT11)))</f>
        <v>1.6260162601626015E-2</v>
      </c>
      <c r="BU12" s="313">
        <f t="shared" ref="BU12" si="120">IF(AND(BU10="",BU11=""),0,IF(BU10="",-BU11,IF(BU11="",BU10,BU10-BU11)))</f>
        <v>-7.3170731707317069E-2</v>
      </c>
      <c r="BV12" s="314">
        <f t="shared" ref="BV12" si="121">IF(AND(BV10="",BV11=""),0,IF(BV10="",-BV11,IF(BV11="",BV10,BV10-BV11)))</f>
        <v>-8.1300813008130038E-3</v>
      </c>
      <c r="BW12" s="314">
        <f t="shared" ref="BW12" si="122">IF(AND(BW10="",BW11=""),0,IF(BW10="",-BW11,IF(BW11="",BW10,BW10-BW11)))</f>
        <v>-8.1300813008130107E-3</v>
      </c>
      <c r="BX12" s="314">
        <f t="shared" ref="BX12" si="123">IF(AND(BX10="",BX11=""),0,IF(BX10="",-BX11,IF(BX11="",BX10,BX10-BX11)))</f>
        <v>4.878048780487805E-2</v>
      </c>
      <c r="BY12" s="314">
        <f t="shared" ref="BY12" si="124">IF(AND(BY10="",BY11=""),0,IF(BY10="",-BY11,IF(BY11="",BY10,BY10-BY11)))</f>
        <v>8.1300813008129968E-3</v>
      </c>
      <c r="BZ12" s="314">
        <f t="shared" ref="BZ12" si="125">IF(AND(BZ10="",BZ11=""),0,IF(BZ10="",-BZ11,IF(BZ11="",BZ10,BZ10-BZ11)))</f>
        <v>-1.6260162601626015E-2</v>
      </c>
      <c r="CA12" s="314">
        <f t="shared" ref="CA12" si="126">IF(AND(CA10="",CA11=""),0,IF(CA10="",-CA11,IF(CA11="",CA10,CA10-CA11)))</f>
        <v>0</v>
      </c>
      <c r="CB12" s="314">
        <f t="shared" ref="CB12" si="127">IF(AND(CB10="",CB11=""),0,IF(CB10="",-CB11,IF(CB11="",CB10,CB10-CB11)))</f>
        <v>-4.4715447154471552E-2</v>
      </c>
      <c r="CC12" s="314">
        <f t="shared" ref="CC12" si="128">IF(AND(CC10="",CC11=""),0,IF(CC10="",-CC11,IF(CC11="",CC10,CC10-CC11)))</f>
        <v>-1.2195121951219516E-2</v>
      </c>
      <c r="CD12" s="314">
        <f t="shared" ref="CD12" si="129">IF(AND(CD10="",CD11=""),0,IF(CD10="",-CD11,IF(CD11="",CD10,CD10-CD11)))</f>
        <v>0</v>
      </c>
      <c r="CE12" s="315">
        <f t="shared" ref="CE12" si="130">IF(AND(CE10="",CE11=""),0,IF(CE10="",-CE11,IF(CE11="",CE10,CE10-CE11)))</f>
        <v>-2.8455284552845527E-2</v>
      </c>
      <c r="CG12" s="167">
        <f>IF(AND(CG10="",CG11=""),0,IF(CG10="",-CG11,IF(CG11="",CG10,CG10-CG11)))</f>
        <v>6.910569105691057E-2</v>
      </c>
      <c r="CH12" s="152">
        <f t="shared" ref="CH12" si="131">IF(AND(CH10="",CH11=""),0,IF(CH10="",-CH11,IF(CH11="",CH10,CH10-CH11)))</f>
        <v>4.878048780487805E-2</v>
      </c>
      <c r="CI12" s="153">
        <f t="shared" ref="CI12" si="132">IF(AND(CI10="",CI11=""),0,IF(CI10="",-CI11,IF(CI11="",CI10,CI10-CI11)))</f>
        <v>-1.6260162601626021E-2</v>
      </c>
      <c r="CJ12" s="153">
        <f>IF(AND(CJ10="",CJ11=""),0,IF(CJ10="",-CJ11,IF(CJ11="",CJ10,CJ10-CJ11)))</f>
        <v>-3.2520325203252043E-2</v>
      </c>
      <c r="CK12" s="153">
        <f t="shared" ref="CK12" si="133">IF(AND(CK10="",CK11=""),0,IF(CK10="",-CK11,IF(CK11="",CK10,CK10-CK11)))</f>
        <v>0</v>
      </c>
      <c r="CL12" s="153">
        <f>IF(AND(CL10="",CL11=""),0,IF(CL10="",-CL11,IF(CL11="",CL10,CL10-CL11)))</f>
        <v>0</v>
      </c>
      <c r="CM12" s="153">
        <f t="shared" ref="CM12" si="134">IF(AND(CM10="",CM11=""),0,IF(CM10="",-CM11,IF(CM11="",CM10,CM10-CM11)))</f>
        <v>0</v>
      </c>
      <c r="CN12" s="153">
        <f t="shared" ref="CN12" si="135">IF(AND(CN10="",CN11=""),0,IF(CN10="",-CN11,IF(CN11="",CN10,CN10-CN11)))</f>
        <v>1.6260162601626008E-2</v>
      </c>
      <c r="CO12" s="153">
        <f t="shared" ref="CO12" si="136">IF(AND(CO10="",CO11=""),0,IF(CO10="",-CO11,IF(CO11="",CO10,CO10-CO11)))</f>
        <v>1.2195121951219509E-2</v>
      </c>
      <c r="CP12" s="153">
        <f t="shared" ref="CP12" si="137">IF(AND(CP10="",CP11=""),0,IF(CP10="",-CP11,IF(CP11="",CP10,CP10-CP11)))</f>
        <v>3.2520325203252029E-2</v>
      </c>
      <c r="CQ12" s="153">
        <f t="shared" ref="CQ12" si="138">IF(AND(CQ10="",CQ11=""),0,IF(CQ10="",-CQ11,IF(CQ11="",CQ10,CQ10-CQ11)))</f>
        <v>4.4715447154471552E-2</v>
      </c>
      <c r="CR12" s="168">
        <f t="shared" ref="CR12" si="139">IF(AND(CR10="",CR11=""),0,IF(CR10="",-CR11,IF(CR11="",CR10,CR10-CR11)))</f>
        <v>4.4715447154471538E-2</v>
      </c>
    </row>
    <row r="13" spans="1:96" ht="14.25" hidden="1" customHeight="1" outlineLevel="1" collapsed="1">
      <c r="A13" s="215" t="s">
        <v>43</v>
      </c>
      <c r="B13" s="216" t="s">
        <v>44</v>
      </c>
      <c r="C13" s="150">
        <v>2021</v>
      </c>
      <c r="D13" s="157">
        <v>40</v>
      </c>
      <c r="E13" s="122">
        <v>1</v>
      </c>
      <c r="F13" s="126">
        <v>1</v>
      </c>
      <c r="G13" s="62">
        <v>4</v>
      </c>
      <c r="H13" s="62">
        <v>1</v>
      </c>
      <c r="I13" s="62">
        <v>5</v>
      </c>
      <c r="J13" s="62">
        <v>5</v>
      </c>
      <c r="K13" s="62">
        <v>2</v>
      </c>
      <c r="L13" s="62">
        <v>2</v>
      </c>
      <c r="M13" s="62">
        <v>2</v>
      </c>
      <c r="N13" s="62">
        <v>3</v>
      </c>
      <c r="O13" s="62">
        <v>1</v>
      </c>
      <c r="P13" s="62">
        <v>0</v>
      </c>
      <c r="Q13" s="124">
        <f t="shared" si="105"/>
        <v>27</v>
      </c>
      <c r="R13" s="61"/>
      <c r="S13" s="292">
        <v>36</v>
      </c>
      <c r="T13" s="126">
        <v>35</v>
      </c>
      <c r="U13" s="62">
        <v>38</v>
      </c>
      <c r="V13" s="62">
        <v>35</v>
      </c>
      <c r="W13" s="62">
        <v>36</v>
      </c>
      <c r="X13" s="62">
        <v>38</v>
      </c>
      <c r="Y13" s="62">
        <v>37</v>
      </c>
      <c r="Z13" s="62">
        <f>Y13-K13+BA13</f>
        <v>37</v>
      </c>
      <c r="AA13" s="62">
        <f>Z13-L13+BB13</f>
        <v>37</v>
      </c>
      <c r="AB13" s="62">
        <f>AA13-M13+BC13</f>
        <v>37</v>
      </c>
      <c r="AC13" s="62">
        <f>AB13-N13+BD13</f>
        <v>35</v>
      </c>
      <c r="AD13" s="124">
        <f>AC13-O13+BE13</f>
        <v>34</v>
      </c>
      <c r="AE13" s="61"/>
      <c r="AF13" s="165">
        <f>IF(IFERROR(E13/S13,0)=0,"",IFERROR(E13/S13,0))</f>
        <v>2.7777777777777776E-2</v>
      </c>
      <c r="AG13" s="63">
        <f>IF(IFERROR(F13/T13,0)=0,"",IFERROR(F13/T13,0))</f>
        <v>2.8571428571428571E-2</v>
      </c>
      <c r="AH13" s="63">
        <f t="shared" ref="AH13" si="140">IF(IFERROR(G13/U13,0)=0,"",IFERROR(G13/U13,0))</f>
        <v>0.10526315789473684</v>
      </c>
      <c r="AI13" s="63">
        <f t="shared" ref="AI13" si="141">IF(IFERROR(H13/V13,0)=0,"",IFERROR(H13/V13,0))</f>
        <v>2.8571428571428571E-2</v>
      </c>
      <c r="AJ13" s="63">
        <f t="shared" ref="AJ13:AJ14" si="142">IF(IFERROR(I13/W13,0)=0,"",IFERROR(I13/W13,0))</f>
        <v>0.1388888888888889</v>
      </c>
      <c r="AK13" s="63">
        <f>IF(IFERROR(J13/X13,0)=0,"",IFERROR(J13/X13,0))</f>
        <v>0.13157894736842105</v>
      </c>
      <c r="AL13" s="63">
        <f t="shared" ref="AL13:AL14" si="143">IF(IFERROR(K13/Y13,0)=0,"",IFERROR(K13/Y13,0))</f>
        <v>5.4054054054054057E-2</v>
      </c>
      <c r="AM13" s="63">
        <f t="shared" ref="AM13:AM14" si="144">IF(IFERROR(L13/Z13,0)=0,"",IFERROR(L13/Z13,0))</f>
        <v>5.4054054054054057E-2</v>
      </c>
      <c r="AN13" s="63">
        <f t="shared" ref="AN13:AN14" si="145">IF(IFERROR(M13/AA13,0)=0,"",IFERROR(M13/AA13,0))</f>
        <v>5.4054054054054057E-2</v>
      </c>
      <c r="AO13" s="63">
        <f t="shared" ref="AO13:AO14" si="146">IF(IFERROR(N13/AB13,0)=0,"",IFERROR(N13/AB13,0))</f>
        <v>8.1081081081081086E-2</v>
      </c>
      <c r="AP13" s="63">
        <f t="shared" ref="AP13:AP14" si="147">IF(IFERROR(O13/AC13,0)=0,"",IFERROR(O13/AC13,0))</f>
        <v>2.8571428571428571E-2</v>
      </c>
      <c r="AQ13" s="63" t="str">
        <f t="shared" ref="AQ13:AQ14" si="148">IF(IFERROR(P13/AD13,0)=0,"",IFERROR(P13/AD13,0))</f>
        <v/>
      </c>
      <c r="AR13" s="166">
        <f>Q13/AVERAGE(S13:AD13)</f>
        <v>0.7448275862068966</v>
      </c>
      <c r="AS13" s="61"/>
      <c r="AT13" s="173">
        <v>1</v>
      </c>
      <c r="AU13" s="174">
        <v>0</v>
      </c>
      <c r="AV13" s="174">
        <v>4</v>
      </c>
      <c r="AW13" s="174">
        <v>1</v>
      </c>
      <c r="AX13" s="174">
        <v>2</v>
      </c>
      <c r="AY13" s="174">
        <v>7</v>
      </c>
      <c r="AZ13" s="174">
        <v>4</v>
      </c>
      <c r="BA13" s="174">
        <v>2</v>
      </c>
      <c r="BB13" s="174">
        <v>2</v>
      </c>
      <c r="BC13" s="174">
        <v>2</v>
      </c>
      <c r="BD13" s="174">
        <v>1</v>
      </c>
      <c r="BE13" s="175">
        <v>0</v>
      </c>
      <c r="BF13" s="61"/>
      <c r="BG13" s="173">
        <f>+BR14-E13+AT13</f>
        <v>42</v>
      </c>
      <c r="BH13" s="174">
        <f t="shared" ref="BH13:BR14" si="149">+BG13-F13+AU13</f>
        <v>41</v>
      </c>
      <c r="BI13" s="174">
        <f t="shared" si="149"/>
        <v>41</v>
      </c>
      <c r="BJ13" s="174">
        <f>+BI13-H13+AW13</f>
        <v>41</v>
      </c>
      <c r="BK13" s="174">
        <f t="shared" si="149"/>
        <v>38</v>
      </c>
      <c r="BL13" s="174">
        <f t="shared" si="149"/>
        <v>40</v>
      </c>
      <c r="BM13" s="174">
        <f t="shared" si="149"/>
        <v>42</v>
      </c>
      <c r="BN13" s="174">
        <f t="shared" si="149"/>
        <v>42</v>
      </c>
      <c r="BO13" s="174">
        <f t="shared" si="149"/>
        <v>42</v>
      </c>
      <c r="BP13" s="174">
        <f t="shared" si="149"/>
        <v>41</v>
      </c>
      <c r="BQ13" s="174">
        <f t="shared" si="149"/>
        <v>41</v>
      </c>
      <c r="BR13" s="175">
        <f t="shared" si="149"/>
        <v>41</v>
      </c>
      <c r="BT13" s="319">
        <f>IF(IFERROR(E13/$D13,0)=0,"",IFERROR(E13/$D13,0))</f>
        <v>2.5000000000000001E-2</v>
      </c>
      <c r="BU13" s="320">
        <f t="shared" ref="BU13:BU14" si="150">IF(IFERROR(F13/$D13,0)=0,"",IFERROR(F13/$D13,0))</f>
        <v>2.5000000000000001E-2</v>
      </c>
      <c r="BV13" s="320">
        <f t="shared" ref="BV13:BV14" si="151">IF(IFERROR(G13/$D13,0)=0,"",IFERROR(G13/$D13,0))</f>
        <v>0.1</v>
      </c>
      <c r="BW13" s="320">
        <f t="shared" ref="BW13:BW14" si="152">IF(IFERROR(H13/$D13,0)=0,"",IFERROR(H13/$D13,0))</f>
        <v>2.5000000000000001E-2</v>
      </c>
      <c r="BX13" s="320">
        <f t="shared" ref="BX13:BX14" si="153">IF(IFERROR(I13/$D13,0)=0,"",IFERROR(I13/$D13,0))</f>
        <v>0.125</v>
      </c>
      <c r="BY13" s="320">
        <f t="shared" ref="BY13:BY14" si="154">IF(IFERROR(J13/$D13,0)=0,"",IFERROR(J13/$D13,0))</f>
        <v>0.125</v>
      </c>
      <c r="BZ13" s="320">
        <f t="shared" ref="BZ13:BZ14" si="155">IF(IFERROR(K13/$D13,0)=0,"",IFERROR(K13/$D13,0))</f>
        <v>0.05</v>
      </c>
      <c r="CA13" s="320">
        <f t="shared" ref="CA13:CA14" si="156">IF(IFERROR(L13/$D13,0)=0,"",IFERROR(L13/$D13,0))</f>
        <v>0.05</v>
      </c>
      <c r="CB13" s="320">
        <f t="shared" ref="CB13:CB14" si="157">IF(IFERROR(M13/$D13,0)=0,"",IFERROR(M13/$D13,0))</f>
        <v>0.05</v>
      </c>
      <c r="CC13" s="320">
        <f t="shared" ref="CC13:CC14" si="158">IF(IFERROR(N13/$D13,0)=0,"",IFERROR(N13/$D13,0))</f>
        <v>7.4999999999999997E-2</v>
      </c>
      <c r="CD13" s="320">
        <f t="shared" ref="CD13:CD14" si="159">IF(IFERROR(O13/$D13,0)=0,"",IFERROR(O13/$D13,0))</f>
        <v>2.5000000000000001E-2</v>
      </c>
      <c r="CE13" s="321" t="str">
        <f t="shared" ref="CE13:CE14" si="160">IF(IFERROR(P13/$D13,0)=0,"",IFERROR(P13/$D13,0))</f>
        <v/>
      </c>
      <c r="CG13" s="319">
        <f>IF(IFERROR(($D13-BG13)/$D13,0)=0,"",IFERROR(($D13-BG13)/$D13,0))</f>
        <v>-0.05</v>
      </c>
      <c r="CH13" s="320">
        <f t="shared" ref="CH13:CH14" si="161">IF(IFERROR(($D13-BH13)/$D13,0)=0,"",IFERROR(($D13-BH13)/$D13,0))</f>
        <v>-2.5000000000000001E-2</v>
      </c>
      <c r="CI13" s="320">
        <f t="shared" ref="CI13:CI14" si="162">IF(IFERROR(($D13-BI13)/$D13,0)=0,"",IFERROR(($D13-BI13)/$D13,0))</f>
        <v>-2.5000000000000001E-2</v>
      </c>
      <c r="CJ13" s="320">
        <f t="shared" ref="CJ13:CJ14" si="163">IF(IFERROR(($D13-BJ13)/$D13,0)=0,"",IFERROR(($D13-BJ13)/$D13,0))</f>
        <v>-2.5000000000000001E-2</v>
      </c>
      <c r="CK13" s="320">
        <f t="shared" ref="CK13:CK14" si="164">IF(IFERROR(($D13-BK13)/$D13,0)=0,"",IFERROR(($D13-BK13)/$D13,0))</f>
        <v>0.05</v>
      </c>
      <c r="CL13" s="320" t="str">
        <f t="shared" ref="CL13:CL14" si="165">IF(IFERROR(($D13-BL13)/$D13,0)=0,"",IFERROR(($D13-BL13)/$D13,0))</f>
        <v/>
      </c>
      <c r="CM13" s="320">
        <f t="shared" ref="CM13:CM14" si="166">IF(IFERROR(($D13-BM13)/$D13,0)=0,"",IFERROR(($D13-BM13)/$D13,0))</f>
        <v>-0.05</v>
      </c>
      <c r="CN13" s="320">
        <f t="shared" ref="CN13:CN14" si="167">IF(IFERROR(($D13-BN13)/$D13,0)=0,"",IFERROR(($D13-BN13)/$D13,0))</f>
        <v>-0.05</v>
      </c>
      <c r="CO13" s="320">
        <f t="shared" ref="CO13:CO14" si="168">IF(IFERROR(($D13-BO13)/$D13,0)=0,"",IFERROR(($D13-BO13)/$D13,0))</f>
        <v>-0.05</v>
      </c>
      <c r="CP13" s="320">
        <f t="shared" ref="CP13:CP14" si="169">IF(IFERROR(($D13-BP13)/$D13,0)=0,"",IFERROR(($D13-BP13)/$D13,0))</f>
        <v>-2.5000000000000001E-2</v>
      </c>
      <c r="CQ13" s="320">
        <f t="shared" ref="CQ13:CQ14" si="170">IF(IFERROR(($D13-BQ13)/$D13,0)=0,"",IFERROR(($D13-BQ13)/$D13,0))</f>
        <v>-2.5000000000000001E-2</v>
      </c>
      <c r="CR13" s="321">
        <f t="shared" ref="CR13:CR14" si="171">IF(IFERROR(($D13-BR13)/$D13,0)=0,"",IFERROR(($D13-BR13)/$D13,0))</f>
        <v>-2.5000000000000001E-2</v>
      </c>
    </row>
    <row r="14" spans="1:96" ht="14.25" hidden="1" customHeight="1" outlineLevel="2">
      <c r="A14" s="158" t="s">
        <v>43</v>
      </c>
      <c r="B14" s="213" t="s">
        <v>44</v>
      </c>
      <c r="C14" s="150">
        <v>2020</v>
      </c>
      <c r="D14" s="191">
        <v>40</v>
      </c>
      <c r="E14" s="192">
        <v>3</v>
      </c>
      <c r="F14" s="193">
        <v>4</v>
      </c>
      <c r="G14" s="194">
        <v>4</v>
      </c>
      <c r="H14" s="194">
        <v>1</v>
      </c>
      <c r="I14" s="194">
        <v>1</v>
      </c>
      <c r="J14" s="194">
        <v>2</v>
      </c>
      <c r="K14" s="194">
        <v>3</v>
      </c>
      <c r="L14" s="194">
        <v>1</v>
      </c>
      <c r="M14" s="194">
        <v>2</v>
      </c>
      <c r="N14" s="194">
        <v>1</v>
      </c>
      <c r="O14" s="194">
        <v>0</v>
      </c>
      <c r="P14" s="194">
        <v>0</v>
      </c>
      <c r="Q14" s="195">
        <f>SUM(E14:P14)</f>
        <v>22</v>
      </c>
      <c r="R14" s="61"/>
      <c r="S14" s="194">
        <v>42</v>
      </c>
      <c r="T14" s="194">
        <v>43</v>
      </c>
      <c r="U14" s="194">
        <v>43</v>
      </c>
      <c r="V14" s="194">
        <v>41</v>
      </c>
      <c r="W14" s="194">
        <v>41</v>
      </c>
      <c r="X14" s="194">
        <v>41</v>
      </c>
      <c r="Y14" s="194">
        <v>44</v>
      </c>
      <c r="Z14" s="194">
        <v>42</v>
      </c>
      <c r="AA14" s="62">
        <f t="shared" ref="AA14:AB14" si="172">Z14-L14+BB14</f>
        <v>43</v>
      </c>
      <c r="AB14" s="62">
        <f t="shared" si="172"/>
        <v>42</v>
      </c>
      <c r="AC14" s="194">
        <v>41</v>
      </c>
      <c r="AD14" s="195">
        <v>41</v>
      </c>
      <c r="AE14" s="61"/>
      <c r="AF14" s="197">
        <f>IF(IFERROR(E14/S14,0)=0,"",IFERROR(E14/S14,0))</f>
        <v>7.1428571428571425E-2</v>
      </c>
      <c r="AG14" s="198">
        <f>IF(IFERROR(F14/T14,0)=0,"",IFERROR(F14/T14,0))</f>
        <v>9.3023255813953487E-2</v>
      </c>
      <c r="AH14" s="198">
        <f>IF(IFERROR(G14/U14,0)=0,"",IFERROR(G14/U14,0))</f>
        <v>9.3023255813953487E-2</v>
      </c>
      <c r="AI14" s="198">
        <f>IF(IFERROR(H14/V14,0)=0,"",IFERROR(H14/V14,0))</f>
        <v>2.4390243902439025E-2</v>
      </c>
      <c r="AJ14" s="198">
        <f t="shared" si="142"/>
        <v>2.4390243902439025E-2</v>
      </c>
      <c r="AK14" s="198">
        <f t="shared" ref="AK14" si="173">IF(IFERROR(J14/X14,0)=0,"",IFERROR(J14/X14,0))</f>
        <v>4.878048780487805E-2</v>
      </c>
      <c r="AL14" s="198">
        <f t="shared" si="143"/>
        <v>6.8181818181818177E-2</v>
      </c>
      <c r="AM14" s="198">
        <f t="shared" si="144"/>
        <v>2.3809523809523808E-2</v>
      </c>
      <c r="AN14" s="198">
        <f t="shared" si="145"/>
        <v>4.6511627906976744E-2</v>
      </c>
      <c r="AO14" s="198">
        <f t="shared" si="146"/>
        <v>2.3809523809523808E-2</v>
      </c>
      <c r="AP14" s="198" t="str">
        <f t="shared" si="147"/>
        <v/>
      </c>
      <c r="AQ14" s="198" t="str">
        <f t="shared" si="148"/>
        <v/>
      </c>
      <c r="AR14" s="199">
        <f>Q14/AVERAGE(S14:AD14)</f>
        <v>0.52380952380952384</v>
      </c>
      <c r="AS14" s="61"/>
      <c r="AT14" s="200">
        <v>1</v>
      </c>
      <c r="AU14" s="201">
        <v>4</v>
      </c>
      <c r="AV14" s="201">
        <v>4</v>
      </c>
      <c r="AW14" s="201">
        <v>2</v>
      </c>
      <c r="AX14" s="201">
        <v>1</v>
      </c>
      <c r="AY14" s="201">
        <v>1</v>
      </c>
      <c r="AZ14" s="201">
        <v>5</v>
      </c>
      <c r="BA14" s="201">
        <v>1</v>
      </c>
      <c r="BB14" s="201">
        <v>2</v>
      </c>
      <c r="BC14" s="201">
        <v>1</v>
      </c>
      <c r="BD14" s="201">
        <v>0</v>
      </c>
      <c r="BE14" s="212">
        <v>0</v>
      </c>
      <c r="BF14" s="61"/>
      <c r="BG14" s="200">
        <f>42-E14+AT14</f>
        <v>40</v>
      </c>
      <c r="BH14" s="201">
        <f t="shared" si="149"/>
        <v>40</v>
      </c>
      <c r="BI14" s="201">
        <f t="shared" si="149"/>
        <v>40</v>
      </c>
      <c r="BJ14" s="201">
        <f t="shared" si="149"/>
        <v>41</v>
      </c>
      <c r="BK14" s="201">
        <f t="shared" si="149"/>
        <v>41</v>
      </c>
      <c r="BL14" s="201">
        <f t="shared" si="149"/>
        <v>40</v>
      </c>
      <c r="BM14" s="201">
        <f t="shared" si="149"/>
        <v>42</v>
      </c>
      <c r="BN14" s="201">
        <f t="shared" si="149"/>
        <v>42</v>
      </c>
      <c r="BO14" s="201">
        <f t="shared" si="149"/>
        <v>42</v>
      </c>
      <c r="BP14" s="201">
        <f t="shared" si="149"/>
        <v>42</v>
      </c>
      <c r="BQ14" s="201">
        <f t="shared" si="149"/>
        <v>42</v>
      </c>
      <c r="BR14" s="212">
        <f t="shared" si="149"/>
        <v>42</v>
      </c>
      <c r="BT14" s="309">
        <f>IF(IFERROR(E14/$D14,0)=0,"",IFERROR(E14/$D14,0))</f>
        <v>7.4999999999999997E-2</v>
      </c>
      <c r="BU14" s="310">
        <f t="shared" si="150"/>
        <v>0.1</v>
      </c>
      <c r="BV14" s="310">
        <f t="shared" si="151"/>
        <v>0.1</v>
      </c>
      <c r="BW14" s="310">
        <f t="shared" si="152"/>
        <v>2.5000000000000001E-2</v>
      </c>
      <c r="BX14" s="310">
        <f t="shared" si="153"/>
        <v>2.5000000000000001E-2</v>
      </c>
      <c r="BY14" s="310">
        <f t="shared" si="154"/>
        <v>0.05</v>
      </c>
      <c r="BZ14" s="310">
        <f t="shared" si="155"/>
        <v>7.4999999999999997E-2</v>
      </c>
      <c r="CA14" s="310">
        <f t="shared" si="156"/>
        <v>2.5000000000000001E-2</v>
      </c>
      <c r="CB14" s="310">
        <f t="shared" si="157"/>
        <v>0.05</v>
      </c>
      <c r="CC14" s="310">
        <f t="shared" si="158"/>
        <v>2.5000000000000001E-2</v>
      </c>
      <c r="CD14" s="310" t="str">
        <f t="shared" si="159"/>
        <v/>
      </c>
      <c r="CE14" s="311" t="str">
        <f t="shared" si="160"/>
        <v/>
      </c>
      <c r="CG14" s="309" t="str">
        <f>IF(IFERROR(($D14-BG14)/$D14,0)=0,"",IFERROR(($D14-BG14)/$D14,0))</f>
        <v/>
      </c>
      <c r="CH14" s="310" t="str">
        <f t="shared" si="161"/>
        <v/>
      </c>
      <c r="CI14" s="310" t="str">
        <f t="shared" si="162"/>
        <v/>
      </c>
      <c r="CJ14" s="310">
        <f t="shared" si="163"/>
        <v>-2.5000000000000001E-2</v>
      </c>
      <c r="CK14" s="310">
        <f t="shared" si="164"/>
        <v>-2.5000000000000001E-2</v>
      </c>
      <c r="CL14" s="310" t="str">
        <f t="shared" si="165"/>
        <v/>
      </c>
      <c r="CM14" s="310">
        <f t="shared" si="166"/>
        <v>-0.05</v>
      </c>
      <c r="CN14" s="310">
        <f t="shared" si="167"/>
        <v>-0.05</v>
      </c>
      <c r="CO14" s="310">
        <f t="shared" si="168"/>
        <v>-0.05</v>
      </c>
      <c r="CP14" s="310">
        <f t="shared" si="169"/>
        <v>-0.05</v>
      </c>
      <c r="CQ14" s="310">
        <f t="shared" si="170"/>
        <v>-0.05</v>
      </c>
      <c r="CR14" s="311">
        <f t="shared" si="171"/>
        <v>-0.05</v>
      </c>
    </row>
    <row r="15" spans="1:96" s="149" customFormat="1" ht="14.25" hidden="1" customHeight="1" outlineLevel="2">
      <c r="A15" s="158" t="s">
        <v>43</v>
      </c>
      <c r="B15" s="213" t="s">
        <v>44</v>
      </c>
      <c r="C15" s="217" t="s">
        <v>69</v>
      </c>
      <c r="D15" s="218"/>
      <c r="E15" s="219">
        <f t="shared" ref="E15:N15" si="174">IFERROR(E13/E14-1,0)</f>
        <v>-0.66666666666666674</v>
      </c>
      <c r="F15" s="220">
        <f t="shared" si="174"/>
        <v>-0.75</v>
      </c>
      <c r="G15" s="221">
        <f t="shared" si="174"/>
        <v>0</v>
      </c>
      <c r="H15" s="221">
        <f t="shared" si="174"/>
        <v>0</v>
      </c>
      <c r="I15" s="221">
        <f t="shared" si="174"/>
        <v>4</v>
      </c>
      <c r="J15" s="221">
        <f t="shared" si="174"/>
        <v>1.5</v>
      </c>
      <c r="K15" s="221">
        <f t="shared" si="174"/>
        <v>-0.33333333333333337</v>
      </c>
      <c r="L15" s="221">
        <f t="shared" si="174"/>
        <v>1</v>
      </c>
      <c r="M15" s="221">
        <f t="shared" si="174"/>
        <v>0</v>
      </c>
      <c r="N15" s="221">
        <f t="shared" si="174"/>
        <v>2</v>
      </c>
      <c r="O15" s="221">
        <f>IFERROR(O13/O14-1,0)</f>
        <v>0</v>
      </c>
      <c r="P15" s="221">
        <f>IFERROR(P13/P14-1,0)</f>
        <v>0</v>
      </c>
      <c r="Q15" s="222"/>
      <c r="R15" s="61"/>
      <c r="S15" s="219">
        <f t="shared" ref="S15" si="175">IFERROR(S13/S14-1,0)</f>
        <v>-0.1428571428571429</v>
      </c>
      <c r="T15" s="220">
        <f t="shared" ref="T15" si="176">IFERROR(T13/T14-1,0)</f>
        <v>-0.18604651162790697</v>
      </c>
      <c r="U15" s="221">
        <f t="shared" ref="U15" si="177">IFERROR(U13/U14-1,0)</f>
        <v>-0.11627906976744184</v>
      </c>
      <c r="V15" s="221">
        <f>IFERROR(V13/V14-1,0)</f>
        <v>-0.14634146341463417</v>
      </c>
      <c r="W15" s="221">
        <f>IFERROR(W13/W14-1,0)</f>
        <v>-0.12195121951219512</v>
      </c>
      <c r="X15" s="221">
        <f>IFERROR(X13/X14-1,0)</f>
        <v>-7.3170731707317027E-2</v>
      </c>
      <c r="Y15" s="221">
        <f t="shared" ref="Y15:AD15" si="178">IFERROR(Y13/Y14-1,0)</f>
        <v>-0.15909090909090906</v>
      </c>
      <c r="Z15" s="221">
        <f t="shared" si="178"/>
        <v>-0.11904761904761907</v>
      </c>
      <c r="AA15" s="62">
        <f t="shared" ref="AA15:AB15" si="179">Z15-L15+BB15</f>
        <v>-1.1190476190476191</v>
      </c>
      <c r="AB15" s="62">
        <f t="shared" si="179"/>
        <v>-0.11904761904761907</v>
      </c>
      <c r="AC15" s="221">
        <f t="shared" si="178"/>
        <v>-0.14634146341463417</v>
      </c>
      <c r="AD15" s="222">
        <f t="shared" si="178"/>
        <v>-0.17073170731707321</v>
      </c>
      <c r="AE15" s="61"/>
      <c r="AF15" s="167">
        <f t="shared" ref="AF15" si="180">IF(AND(AF13="",AF14=""),0,IF(AF13="",-AF14,IF(AF14="",AF13,AF13-AF14)))</f>
        <v>-4.3650793650793648E-2</v>
      </c>
      <c r="AG15" s="152">
        <f t="shared" ref="AG15" si="181">IF(AND(AG13="",AG14=""),0,IF(AG13="",-AG14,IF(AG14="",AG13,AG13-AG14)))</f>
        <v>-6.445182724252492E-2</v>
      </c>
      <c r="AH15" s="153">
        <f t="shared" ref="AH15" si="182">IF(AND(AH13="",AH14=""),0,IF(AH13="",-AH14,IF(AH14="",AH13,AH13-AH14)))</f>
        <v>1.2239902080783349E-2</v>
      </c>
      <c r="AI15" s="153">
        <f>IF(AND(AI13="",AI14=""),0,IF(AI13="",-AI14,IF(AI14="",AI13,AI13-AI14)))</f>
        <v>4.1811846689895453E-3</v>
      </c>
      <c r="AJ15" s="153">
        <f t="shared" ref="AJ15" si="183">IF(AND(AJ13="",AJ14=""),0,IF(AJ13="",-AJ14,IF(AJ14="",AJ13,AJ13-AJ14)))</f>
        <v>0.11449864498644988</v>
      </c>
      <c r="AK15" s="153">
        <f t="shared" ref="AK15" si="184">IF(AND(AK13="",AK14=""),0,IF(AK13="",-AK14,IF(AK14="",AK13,AK13-AK14)))</f>
        <v>8.2798459563542995E-2</v>
      </c>
      <c r="AL15" s="153">
        <f t="shared" ref="AL15" si="185">IF(AND(AL13="",AL14=""),0,IF(AL13="",-AL14,IF(AL14="",AL13,AL13-AL14)))</f>
        <v>-1.412776412776412E-2</v>
      </c>
      <c r="AM15" s="153">
        <f t="shared" ref="AM15" si="186">IF(AND(AM13="",AM14=""),0,IF(AM13="",-AM14,IF(AM14="",AM13,AM13-AM14)))</f>
        <v>3.0244530244530249E-2</v>
      </c>
      <c r="AN15" s="153">
        <f t="shared" ref="AN15" si="187">IF(AND(AN13="",AN14=""),0,IF(AN13="",-AN14,IF(AN14="",AN13,AN13-AN14)))</f>
        <v>7.5424261470773135E-3</v>
      </c>
      <c r="AO15" s="153">
        <f t="shared" ref="AO15" si="188">IF(AND(AO13="",AO14=""),0,IF(AO13="",-AO14,IF(AO14="",AO13,AO13-AO14)))</f>
        <v>5.7271557271557277E-2</v>
      </c>
      <c r="AP15" s="153">
        <f t="shared" ref="AP15" si="189">IF(AND(AP13="",AP14=""),0,IF(AP13="",-AP14,IF(AP14="",AP13,AP13-AP14)))</f>
        <v>2.8571428571428571E-2</v>
      </c>
      <c r="AQ15" s="153">
        <f t="shared" ref="AQ15" si="190">IF(AND(AQ13="",AQ14=""),0,IF(AQ13="",-AQ14,IF(AQ14="",AQ13,AQ13-AQ14)))</f>
        <v>0</v>
      </c>
      <c r="AR15" s="168"/>
      <c r="AS15" s="61"/>
      <c r="AT15" s="167">
        <f t="shared" ref="AT15:BE15" si="191">IFERROR(AT13/AT14-1,0)</f>
        <v>0</v>
      </c>
      <c r="AU15" s="152">
        <f t="shared" si="191"/>
        <v>-1</v>
      </c>
      <c r="AV15" s="153">
        <f t="shared" si="191"/>
        <v>0</v>
      </c>
      <c r="AW15" s="153">
        <f t="shared" si="191"/>
        <v>-0.5</v>
      </c>
      <c r="AX15" s="153">
        <f t="shared" si="191"/>
        <v>1</v>
      </c>
      <c r="AY15" s="153">
        <f t="shared" si="191"/>
        <v>6</v>
      </c>
      <c r="AZ15" s="153">
        <f t="shared" si="191"/>
        <v>-0.19999999999999996</v>
      </c>
      <c r="BA15" s="153">
        <f t="shared" si="191"/>
        <v>1</v>
      </c>
      <c r="BB15" s="153">
        <f t="shared" si="191"/>
        <v>0</v>
      </c>
      <c r="BC15" s="153">
        <f t="shared" si="191"/>
        <v>1</v>
      </c>
      <c r="BD15" s="153">
        <f t="shared" si="191"/>
        <v>0</v>
      </c>
      <c r="BE15" s="168">
        <f t="shared" si="191"/>
        <v>0</v>
      </c>
      <c r="BF15" s="61"/>
      <c r="BG15" s="167">
        <f t="shared" ref="BG15:BR15" si="192">IFERROR(BG13/BG14-1,0)</f>
        <v>5.0000000000000044E-2</v>
      </c>
      <c r="BH15" s="152">
        <f t="shared" si="192"/>
        <v>2.4999999999999911E-2</v>
      </c>
      <c r="BI15" s="153">
        <f t="shared" si="192"/>
        <v>2.4999999999999911E-2</v>
      </c>
      <c r="BJ15" s="153">
        <f t="shared" si="192"/>
        <v>0</v>
      </c>
      <c r="BK15" s="153">
        <f t="shared" si="192"/>
        <v>-7.3170731707317027E-2</v>
      </c>
      <c r="BL15" s="153">
        <f t="shared" si="192"/>
        <v>0</v>
      </c>
      <c r="BM15" s="153">
        <f t="shared" si="192"/>
        <v>0</v>
      </c>
      <c r="BN15" s="153">
        <f t="shared" si="192"/>
        <v>0</v>
      </c>
      <c r="BO15" s="153">
        <f t="shared" si="192"/>
        <v>0</v>
      </c>
      <c r="BP15" s="153">
        <f t="shared" si="192"/>
        <v>-2.3809523809523836E-2</v>
      </c>
      <c r="BQ15" s="153">
        <f t="shared" si="192"/>
        <v>-2.3809523809523836E-2</v>
      </c>
      <c r="BR15" s="168">
        <f t="shared" si="192"/>
        <v>-2.3809523809523836E-2</v>
      </c>
      <c r="BT15" s="312">
        <f>IF(AND(BT13="",BT14=""),0,IF(BT13="",-BT14,IF(BT14="",BT13,BT13-BT14)))</f>
        <v>-4.9999999999999996E-2</v>
      </c>
      <c r="BU15" s="313">
        <f t="shared" ref="BU15" si="193">IF(AND(BU13="",BU14=""),0,IF(BU13="",-BU14,IF(BU14="",BU13,BU13-BU14)))</f>
        <v>-7.5000000000000011E-2</v>
      </c>
      <c r="BV15" s="314">
        <f t="shared" ref="BV15" si="194">IF(AND(BV13="",BV14=""),0,IF(BV13="",-BV14,IF(BV14="",BV13,BV13-BV14)))</f>
        <v>0</v>
      </c>
      <c r="BW15" s="314">
        <f t="shared" ref="BW15" si="195">IF(AND(BW13="",BW14=""),0,IF(BW13="",-BW14,IF(BW14="",BW13,BW13-BW14)))</f>
        <v>0</v>
      </c>
      <c r="BX15" s="314">
        <f t="shared" ref="BX15" si="196">IF(AND(BX13="",BX14=""),0,IF(BX13="",-BX14,IF(BX14="",BX13,BX13-BX14)))</f>
        <v>0.1</v>
      </c>
      <c r="BY15" s="314">
        <f t="shared" ref="BY15" si="197">IF(AND(BY13="",BY14=""),0,IF(BY13="",-BY14,IF(BY14="",BY13,BY13-BY14)))</f>
        <v>7.4999999999999997E-2</v>
      </c>
      <c r="BZ15" s="314">
        <f t="shared" ref="BZ15" si="198">IF(AND(BZ13="",BZ14=""),0,IF(BZ13="",-BZ14,IF(BZ14="",BZ13,BZ13-BZ14)))</f>
        <v>-2.4999999999999994E-2</v>
      </c>
      <c r="CA15" s="314">
        <f t="shared" ref="CA15" si="199">IF(AND(CA13="",CA14=""),0,IF(CA13="",-CA14,IF(CA14="",CA13,CA13-CA14)))</f>
        <v>2.5000000000000001E-2</v>
      </c>
      <c r="CB15" s="314">
        <f t="shared" ref="CB15" si="200">IF(AND(CB13="",CB14=""),0,IF(CB13="",-CB14,IF(CB14="",CB13,CB13-CB14)))</f>
        <v>0</v>
      </c>
      <c r="CC15" s="314">
        <f t="shared" ref="CC15" si="201">IF(AND(CC13="",CC14=""),0,IF(CC13="",-CC14,IF(CC14="",CC13,CC13-CC14)))</f>
        <v>4.9999999999999996E-2</v>
      </c>
      <c r="CD15" s="314">
        <f t="shared" ref="CD15" si="202">IF(AND(CD13="",CD14=""),0,IF(CD13="",-CD14,IF(CD14="",CD13,CD13-CD14)))</f>
        <v>2.5000000000000001E-2</v>
      </c>
      <c r="CE15" s="315">
        <f t="shared" ref="CE15" si="203">IF(AND(CE13="",CE14=""),0,IF(CE13="",-CE14,IF(CE14="",CE13,CE13-CE14)))</f>
        <v>0</v>
      </c>
      <c r="CG15" s="167">
        <f>IF(AND(CG13="",CG14=""),0,IF(CG13="",-CG14,IF(CG14="",CG13,CG13-CG14)))</f>
        <v>-0.05</v>
      </c>
      <c r="CH15" s="152">
        <f t="shared" ref="CH15" si="204">IF(AND(CH13="",CH14=""),0,IF(CH13="",-CH14,IF(CH14="",CH13,CH13-CH14)))</f>
        <v>-2.5000000000000001E-2</v>
      </c>
      <c r="CI15" s="153">
        <f t="shared" ref="CI15" si="205">IF(AND(CI13="",CI14=""),0,IF(CI13="",-CI14,IF(CI14="",CI13,CI13-CI14)))</f>
        <v>-2.5000000000000001E-2</v>
      </c>
      <c r="CJ15" s="153">
        <f>IF(AND(CJ13="",CJ14=""),0,IF(CJ13="",-CJ14,IF(CJ14="",CJ13,CJ13-CJ14)))</f>
        <v>0</v>
      </c>
      <c r="CK15" s="153">
        <f t="shared" ref="CK15" si="206">IF(AND(CK13="",CK14=""),0,IF(CK13="",-CK14,IF(CK14="",CK13,CK13-CK14)))</f>
        <v>7.5000000000000011E-2</v>
      </c>
      <c r="CL15" s="153">
        <f>IF(AND(CL13="",CL14=""),0,IF(CL13="",-CL14,IF(CL14="",CL13,CL13-CL14)))</f>
        <v>0</v>
      </c>
      <c r="CM15" s="153">
        <f t="shared" ref="CM15" si="207">IF(AND(CM13="",CM14=""),0,IF(CM13="",-CM14,IF(CM14="",CM13,CM13-CM14)))</f>
        <v>0</v>
      </c>
      <c r="CN15" s="153">
        <f t="shared" ref="CN15" si="208">IF(AND(CN13="",CN14=""),0,IF(CN13="",-CN14,IF(CN14="",CN13,CN13-CN14)))</f>
        <v>0</v>
      </c>
      <c r="CO15" s="153">
        <f t="shared" ref="CO15" si="209">IF(AND(CO13="",CO14=""),0,IF(CO13="",-CO14,IF(CO14="",CO13,CO13-CO14)))</f>
        <v>0</v>
      </c>
      <c r="CP15" s="153">
        <f t="shared" ref="CP15" si="210">IF(AND(CP13="",CP14=""),0,IF(CP13="",-CP14,IF(CP14="",CP13,CP13-CP14)))</f>
        <v>2.5000000000000001E-2</v>
      </c>
      <c r="CQ15" s="153">
        <f t="shared" ref="CQ15" si="211">IF(AND(CQ13="",CQ14=""),0,IF(CQ13="",-CQ14,IF(CQ14="",CQ13,CQ13-CQ14)))</f>
        <v>2.5000000000000001E-2</v>
      </c>
      <c r="CR15" s="168">
        <f t="shared" ref="CR15" si="212">IF(AND(CR13="",CR14=""),0,IF(CR13="",-CR14,IF(CR14="",CR13,CR13-CR14)))</f>
        <v>2.5000000000000001E-2</v>
      </c>
    </row>
    <row r="16" spans="1:96" hidden="1" outlineLevel="1" collapsed="1">
      <c r="A16" s="215" t="s">
        <v>43</v>
      </c>
      <c r="B16" s="216" t="s">
        <v>45</v>
      </c>
      <c r="C16" s="150">
        <v>2021</v>
      </c>
      <c r="D16" s="157">
        <f>59+1</f>
        <v>60</v>
      </c>
      <c r="E16" s="122">
        <v>5</v>
      </c>
      <c r="F16" s="126">
        <v>2</v>
      </c>
      <c r="G16" s="62">
        <v>4</v>
      </c>
      <c r="H16" s="62">
        <v>5</v>
      </c>
      <c r="I16" s="62">
        <v>8</v>
      </c>
      <c r="J16" s="62">
        <v>4</v>
      </c>
      <c r="K16" s="62">
        <v>4</v>
      </c>
      <c r="L16" s="62">
        <v>4</v>
      </c>
      <c r="M16" s="62">
        <v>1</v>
      </c>
      <c r="N16" s="62">
        <v>5</v>
      </c>
      <c r="O16" s="62">
        <v>4</v>
      </c>
      <c r="P16" s="62">
        <v>5</v>
      </c>
      <c r="Q16" s="124">
        <f t="shared" si="105"/>
        <v>51</v>
      </c>
      <c r="R16" s="61"/>
      <c r="S16" s="292">
        <v>62</v>
      </c>
      <c r="T16" s="126">
        <v>60</v>
      </c>
      <c r="U16" s="62">
        <v>63</v>
      </c>
      <c r="V16" s="62">
        <v>65</v>
      </c>
      <c r="W16" s="62">
        <v>67</v>
      </c>
      <c r="X16" s="62">
        <v>62</v>
      </c>
      <c r="Y16" s="62">
        <v>60</v>
      </c>
      <c r="Z16" s="62">
        <f>Y16-K16+BA16</f>
        <v>63</v>
      </c>
      <c r="AA16" s="62">
        <f t="shared" ref="AA16:AD16" si="213">Z16-L16+BB16</f>
        <v>60</v>
      </c>
      <c r="AB16" s="62">
        <f t="shared" si="213"/>
        <v>64</v>
      </c>
      <c r="AC16" s="62">
        <f t="shared" si="213"/>
        <v>63</v>
      </c>
      <c r="AD16" s="124">
        <f t="shared" si="213"/>
        <v>64</v>
      </c>
      <c r="AE16" s="61"/>
      <c r="AF16" s="165">
        <f>IF(IFERROR(E16/S16,0)=0,"",IFERROR(E16/S16,0))</f>
        <v>8.0645161290322578E-2</v>
      </c>
      <c r="AG16" s="63">
        <f>IF(IFERROR(F16/T16,0)=0,"",IFERROR(F16/T16,0))</f>
        <v>3.3333333333333333E-2</v>
      </c>
      <c r="AH16" s="63">
        <f t="shared" ref="AH16:AH17" si="214">IF(IFERROR(G16/U16,0)=0,"",IFERROR(G16/U16,0))</f>
        <v>6.3492063492063489E-2</v>
      </c>
      <c r="AI16" s="63">
        <f t="shared" ref="AI16:AI17" si="215">IF(IFERROR(H16/V16,0)=0,"",IFERROR(H16/V16,0))</f>
        <v>7.6923076923076927E-2</v>
      </c>
      <c r="AJ16" s="63">
        <f t="shared" ref="AJ16:AJ17" si="216">IF(IFERROR(I16/W16,0)=0,"",IFERROR(I16/W16,0))</f>
        <v>0.11940298507462686</v>
      </c>
      <c r="AK16" s="63">
        <f t="shared" ref="AK16:AK17" si="217">IF(IFERROR(J16/X16,0)=0,"",IFERROR(J16/X16,0))</f>
        <v>6.4516129032258063E-2</v>
      </c>
      <c r="AL16" s="63">
        <f t="shared" ref="AL16:AL17" si="218">IF(IFERROR(K16/Y16,0)=0,"",IFERROR(K16/Y16,0))</f>
        <v>6.6666666666666666E-2</v>
      </c>
      <c r="AM16" s="63">
        <f t="shared" ref="AM16:AM17" si="219">IF(IFERROR(L16/Z16,0)=0,"",IFERROR(L16/Z16,0))</f>
        <v>6.3492063492063489E-2</v>
      </c>
      <c r="AN16" s="63">
        <f t="shared" ref="AN16:AN17" si="220">IF(IFERROR(M16/AA16,0)=0,"",IFERROR(M16/AA16,0))</f>
        <v>1.6666666666666666E-2</v>
      </c>
      <c r="AO16" s="63">
        <f t="shared" ref="AO16:AO17" si="221">IF(IFERROR(N16/AB16,0)=0,"",IFERROR(N16/AB16,0))</f>
        <v>7.8125E-2</v>
      </c>
      <c r="AP16" s="63">
        <f t="shared" ref="AP16:AP17" si="222">IF(IFERROR(O16/AC16,0)=0,"",IFERROR(O16/AC16,0))</f>
        <v>6.3492063492063489E-2</v>
      </c>
      <c r="AQ16" s="63">
        <f t="shared" ref="AQ16:AQ17" si="223">IF(IFERROR(P16/AD16,0)=0,"",IFERROR(P16/AD16,0))</f>
        <v>7.8125E-2</v>
      </c>
      <c r="AR16" s="166">
        <f>Q16/AVERAGE(S16:AD16)</f>
        <v>0.8127490039840638</v>
      </c>
      <c r="AS16" s="61"/>
      <c r="AT16" s="173">
        <v>5</v>
      </c>
      <c r="AU16" s="174">
        <v>3</v>
      </c>
      <c r="AV16" s="174">
        <v>5</v>
      </c>
      <c r="AW16" s="174">
        <v>6</v>
      </c>
      <c r="AX16" s="174">
        <v>7</v>
      </c>
      <c r="AY16" s="174">
        <v>3</v>
      </c>
      <c r="AZ16" s="174">
        <v>2</v>
      </c>
      <c r="BA16" s="174">
        <v>7</v>
      </c>
      <c r="BB16" s="174">
        <v>1</v>
      </c>
      <c r="BC16" s="174">
        <v>5</v>
      </c>
      <c r="BD16" s="174">
        <v>4</v>
      </c>
      <c r="BE16" s="175">
        <v>5</v>
      </c>
      <c r="BF16" s="61"/>
      <c r="BG16" s="173">
        <f>+BR17-E16+AT16</f>
        <v>43</v>
      </c>
      <c r="BH16" s="174">
        <f t="shared" ref="BH16:BR16" si="224">+BG16-F16+AU16</f>
        <v>44</v>
      </c>
      <c r="BI16" s="174">
        <f t="shared" si="224"/>
        <v>45</v>
      </c>
      <c r="BJ16" s="174">
        <f t="shared" si="224"/>
        <v>46</v>
      </c>
      <c r="BK16" s="174">
        <f t="shared" si="224"/>
        <v>45</v>
      </c>
      <c r="BL16" s="174">
        <f>+BK16-J16+AY16</f>
        <v>44</v>
      </c>
      <c r="BM16" s="174">
        <f t="shared" si="224"/>
        <v>42</v>
      </c>
      <c r="BN16" s="174">
        <f t="shared" si="224"/>
        <v>45</v>
      </c>
      <c r="BO16" s="174">
        <f t="shared" si="224"/>
        <v>45</v>
      </c>
      <c r="BP16" s="174">
        <f t="shared" si="224"/>
        <v>45</v>
      </c>
      <c r="BQ16" s="174">
        <f t="shared" si="224"/>
        <v>45</v>
      </c>
      <c r="BR16" s="175">
        <f t="shared" si="224"/>
        <v>45</v>
      </c>
      <c r="BT16" s="319">
        <f>IF(IFERROR(E16/59,0)=0,"",IFERROR(E16/59,0))</f>
        <v>8.4745762711864403E-2</v>
      </c>
      <c r="BU16" s="320">
        <f>IF(IFERROR(F16/59,0)=0,"",IFERROR(F16/59,0))</f>
        <v>3.3898305084745763E-2</v>
      </c>
      <c r="BV16" s="320">
        <f>IF(IFERROR(G16/$D16,0)=0,"",IFERROR(G16/$D16,0))</f>
        <v>6.6666666666666666E-2</v>
      </c>
      <c r="BW16" s="320">
        <f t="shared" ref="BW16:BW17" si="225">IF(IFERROR(H16/$D16,0)=0,"",IFERROR(H16/$D16,0))</f>
        <v>8.3333333333333329E-2</v>
      </c>
      <c r="BX16" s="320">
        <f t="shared" ref="BX16:BX17" si="226">IF(IFERROR(I16/$D16,0)=0,"",IFERROR(I16/$D16,0))</f>
        <v>0.13333333333333333</v>
      </c>
      <c r="BY16" s="320">
        <f t="shared" ref="BY16:BY17" si="227">IF(IFERROR(J16/$D16,0)=0,"",IFERROR(J16/$D16,0))</f>
        <v>6.6666666666666666E-2</v>
      </c>
      <c r="BZ16" s="320">
        <f t="shared" ref="BZ16:BZ17" si="228">IF(IFERROR(K16/$D16,0)=0,"",IFERROR(K16/$D16,0))</f>
        <v>6.6666666666666666E-2</v>
      </c>
      <c r="CA16" s="320">
        <f t="shared" ref="CA16:CA17" si="229">IF(IFERROR(L16/$D16,0)=0,"",IFERROR(L16/$D16,0))</f>
        <v>6.6666666666666666E-2</v>
      </c>
      <c r="CB16" s="320">
        <f t="shared" ref="CB16:CB17" si="230">IF(IFERROR(M16/$D16,0)=0,"",IFERROR(M16/$D16,0))</f>
        <v>1.6666666666666666E-2</v>
      </c>
      <c r="CC16" s="320">
        <f t="shared" ref="CC16:CC17" si="231">IF(IFERROR(N16/$D16,0)=0,"",IFERROR(N16/$D16,0))</f>
        <v>8.3333333333333329E-2</v>
      </c>
      <c r="CD16" s="320">
        <f t="shared" ref="CD16:CD17" si="232">IF(IFERROR(O16/$D16,0)=0,"",IFERROR(O16/$D16,0))</f>
        <v>6.6666666666666666E-2</v>
      </c>
      <c r="CE16" s="321">
        <f t="shared" ref="CE16:CE17" si="233">IF(IFERROR(P16/$D16,0)=0,"",IFERROR(P16/$D16,0))</f>
        <v>8.3333333333333329E-2</v>
      </c>
      <c r="CG16" s="319">
        <f>IF(IFERROR((59-BG16)/59,0)=0,"",IFERROR((59-BG16)/59,0))</f>
        <v>0.2711864406779661</v>
      </c>
      <c r="CH16" s="320">
        <f>IF(IFERROR((59-BH16)/59,0)=0,"",IFERROR((59-BH16)/59,0))</f>
        <v>0.25423728813559321</v>
      </c>
      <c r="CI16" s="320">
        <f>IF(IFERROR(($D16-BI16)/$D16,0)=0,"",IFERROR(($D16-BI16)/$D16,0))</f>
        <v>0.25</v>
      </c>
      <c r="CJ16" s="320">
        <f t="shared" ref="CJ16:CJ17" si="234">IF(IFERROR(($D16-BJ16)/$D16,0)=0,"",IFERROR(($D16-BJ16)/$D16,0))</f>
        <v>0.23333333333333334</v>
      </c>
      <c r="CK16" s="320">
        <f t="shared" ref="CK16:CK17" si="235">IF(IFERROR(($D16-BK16)/$D16,0)=0,"",IFERROR(($D16-BK16)/$D16,0))</f>
        <v>0.25</v>
      </c>
      <c r="CL16" s="320">
        <f t="shared" ref="CL16:CL17" si="236">IF(IFERROR(($D16-BL16)/$D16,0)=0,"",IFERROR(($D16-BL16)/$D16,0))</f>
        <v>0.26666666666666666</v>
      </c>
      <c r="CM16" s="320">
        <f t="shared" ref="CM16:CM17" si="237">IF(IFERROR(($D16-BM16)/$D16,0)=0,"",IFERROR(($D16-BM16)/$D16,0))</f>
        <v>0.3</v>
      </c>
      <c r="CN16" s="320">
        <f t="shared" ref="CN16:CN17" si="238">IF(IFERROR(($D16-BN16)/$D16,0)=0,"",IFERROR(($D16-BN16)/$D16,0))</f>
        <v>0.25</v>
      </c>
      <c r="CO16" s="320">
        <f t="shared" ref="CO16:CO17" si="239">IF(IFERROR(($D16-BO16)/$D16,0)=0,"",IFERROR(($D16-BO16)/$D16,0))</f>
        <v>0.25</v>
      </c>
      <c r="CP16" s="320">
        <f t="shared" ref="CP16:CP17" si="240">IF(IFERROR(($D16-BP16)/$D16,0)=0,"",IFERROR(($D16-BP16)/$D16,0))</f>
        <v>0.25</v>
      </c>
      <c r="CQ16" s="320">
        <f t="shared" ref="CQ16:CQ17" si="241">IF(IFERROR(($D16-BQ16)/$D16,0)=0,"",IFERROR(($D16-BQ16)/$D16,0))</f>
        <v>0.25</v>
      </c>
      <c r="CR16" s="321">
        <f t="shared" ref="CR16:CR17" si="242">IF(IFERROR(($D16-BR16)/$D16,0)=0,"",IFERROR(($D16-BR16)/$D16,0))</f>
        <v>0.25</v>
      </c>
    </row>
    <row r="17" spans="1:96" hidden="1" outlineLevel="2">
      <c r="A17" s="158" t="s">
        <v>43</v>
      </c>
      <c r="B17" s="213" t="s">
        <v>45</v>
      </c>
      <c r="C17" s="150">
        <v>2020</v>
      </c>
      <c r="D17" s="191">
        <v>59</v>
      </c>
      <c r="E17" s="192">
        <v>2</v>
      </c>
      <c r="F17" s="193">
        <v>4</v>
      </c>
      <c r="G17" s="194">
        <v>3</v>
      </c>
      <c r="H17" s="194">
        <v>4</v>
      </c>
      <c r="I17" s="194">
        <v>2</v>
      </c>
      <c r="J17" s="194">
        <v>7</v>
      </c>
      <c r="K17" s="194">
        <v>6</v>
      </c>
      <c r="L17" s="194">
        <v>1</v>
      </c>
      <c r="M17" s="194">
        <v>6</v>
      </c>
      <c r="N17" s="194">
        <v>8</v>
      </c>
      <c r="O17" s="194">
        <v>6</v>
      </c>
      <c r="P17" s="194">
        <v>7</v>
      </c>
      <c r="Q17" s="195">
        <f>SUM(E17:P17)</f>
        <v>56</v>
      </c>
      <c r="R17" s="61"/>
      <c r="S17" s="194">
        <v>60</v>
      </c>
      <c r="T17" s="194">
        <v>63</v>
      </c>
      <c r="U17" s="194">
        <v>62</v>
      </c>
      <c r="V17" s="194">
        <v>60</v>
      </c>
      <c r="W17" s="194">
        <v>60</v>
      </c>
      <c r="X17" s="194">
        <v>62</v>
      </c>
      <c r="Y17" s="194">
        <v>59</v>
      </c>
      <c r="Z17" s="194">
        <v>57</v>
      </c>
      <c r="AA17" s="62">
        <f t="shared" ref="AA17:AB17" si="243">Z17-L17+BB17</f>
        <v>62</v>
      </c>
      <c r="AB17" s="62">
        <f t="shared" si="243"/>
        <v>64</v>
      </c>
      <c r="AC17" s="194">
        <v>65</v>
      </c>
      <c r="AD17" s="195">
        <v>64</v>
      </c>
      <c r="AE17" s="61"/>
      <c r="AF17" s="197">
        <f>IF(IFERROR(E17/S17,0)=0,"",IFERROR(E17/S17,0))</f>
        <v>3.3333333333333333E-2</v>
      </c>
      <c r="AG17" s="198">
        <f>IF(IFERROR(F17/T17,0)=0,"",IFERROR(F17/T17,0))</f>
        <v>6.3492063492063489E-2</v>
      </c>
      <c r="AH17" s="198">
        <f t="shared" si="214"/>
        <v>4.8387096774193547E-2</v>
      </c>
      <c r="AI17" s="198">
        <f t="shared" si="215"/>
        <v>6.6666666666666666E-2</v>
      </c>
      <c r="AJ17" s="198">
        <f t="shared" si="216"/>
        <v>3.3333333333333333E-2</v>
      </c>
      <c r="AK17" s="198">
        <f t="shared" si="217"/>
        <v>0.11290322580645161</v>
      </c>
      <c r="AL17" s="198">
        <f t="shared" si="218"/>
        <v>0.10169491525423729</v>
      </c>
      <c r="AM17" s="198">
        <f t="shared" si="219"/>
        <v>1.7543859649122806E-2</v>
      </c>
      <c r="AN17" s="198">
        <f t="shared" si="220"/>
        <v>9.6774193548387094E-2</v>
      </c>
      <c r="AO17" s="198">
        <f t="shared" si="221"/>
        <v>0.125</v>
      </c>
      <c r="AP17" s="198">
        <f t="shared" si="222"/>
        <v>9.2307692307692313E-2</v>
      </c>
      <c r="AQ17" s="198">
        <f t="shared" si="223"/>
        <v>0.109375</v>
      </c>
      <c r="AR17" s="199">
        <f>Q17/AVERAGE(S17:AD17)</f>
        <v>0.91056910569105687</v>
      </c>
      <c r="AS17" s="61"/>
      <c r="AT17" s="200">
        <v>4</v>
      </c>
      <c r="AU17" s="201">
        <v>5</v>
      </c>
      <c r="AV17" s="201">
        <v>3</v>
      </c>
      <c r="AW17" s="201">
        <v>1</v>
      </c>
      <c r="AX17" s="201">
        <v>4</v>
      </c>
      <c r="AY17" s="201">
        <v>4</v>
      </c>
      <c r="AZ17" s="201">
        <v>4</v>
      </c>
      <c r="BA17" s="201">
        <v>4</v>
      </c>
      <c r="BB17" s="201">
        <v>6</v>
      </c>
      <c r="BC17" s="201">
        <v>8</v>
      </c>
      <c r="BD17" s="201">
        <v>9</v>
      </c>
      <c r="BE17" s="212">
        <v>5</v>
      </c>
      <c r="BF17" s="61"/>
      <c r="BG17" s="200">
        <f>60-E17+AT17</f>
        <v>62</v>
      </c>
      <c r="BH17" s="201">
        <f>+BG17-F17+AU17</f>
        <v>63</v>
      </c>
      <c r="BI17" s="201">
        <v>45</v>
      </c>
      <c r="BJ17" s="201">
        <f t="shared" ref="BJ17:BR17" si="244">+BI17-H17+AW17</f>
        <v>42</v>
      </c>
      <c r="BK17" s="201">
        <f t="shared" si="244"/>
        <v>44</v>
      </c>
      <c r="BL17" s="201">
        <f t="shared" si="244"/>
        <v>41</v>
      </c>
      <c r="BM17" s="201">
        <f t="shared" si="244"/>
        <v>39</v>
      </c>
      <c r="BN17" s="201">
        <f t="shared" si="244"/>
        <v>42</v>
      </c>
      <c r="BO17" s="201">
        <f t="shared" si="244"/>
        <v>42</v>
      </c>
      <c r="BP17" s="201">
        <f t="shared" si="244"/>
        <v>42</v>
      </c>
      <c r="BQ17" s="201">
        <f t="shared" si="244"/>
        <v>45</v>
      </c>
      <c r="BR17" s="212">
        <f t="shared" si="244"/>
        <v>43</v>
      </c>
      <c r="BT17" s="309">
        <f>IF(IFERROR(E17/$D17,0)=0,"",IFERROR(E17/$D17,0))</f>
        <v>3.3898305084745763E-2</v>
      </c>
      <c r="BU17" s="310">
        <f t="shared" ref="BU17" si="245">IF(IFERROR(F17/$D17,0)=0,"",IFERROR(F17/$D17,0))</f>
        <v>6.7796610169491525E-2</v>
      </c>
      <c r="BV17" s="310">
        <f t="shared" ref="BV17" si="246">IF(IFERROR(G17/$D17,0)=0,"",IFERROR(G17/$D17,0))</f>
        <v>5.0847457627118647E-2</v>
      </c>
      <c r="BW17" s="310">
        <f t="shared" si="225"/>
        <v>6.7796610169491525E-2</v>
      </c>
      <c r="BX17" s="310">
        <f t="shared" si="226"/>
        <v>3.3898305084745763E-2</v>
      </c>
      <c r="BY17" s="310">
        <f t="shared" si="227"/>
        <v>0.11864406779661017</v>
      </c>
      <c r="BZ17" s="310">
        <f t="shared" si="228"/>
        <v>0.10169491525423729</v>
      </c>
      <c r="CA17" s="310">
        <f t="shared" si="229"/>
        <v>1.6949152542372881E-2</v>
      </c>
      <c r="CB17" s="310">
        <f t="shared" si="230"/>
        <v>0.10169491525423729</v>
      </c>
      <c r="CC17" s="310">
        <f t="shared" si="231"/>
        <v>0.13559322033898305</v>
      </c>
      <c r="CD17" s="310">
        <f t="shared" si="232"/>
        <v>0.10169491525423729</v>
      </c>
      <c r="CE17" s="311">
        <f t="shared" si="233"/>
        <v>0.11864406779661017</v>
      </c>
      <c r="CG17" s="309">
        <f>IF(IFERROR(($D17-BG17)/$D17,0)=0,"",IFERROR(($D17-BG17)/$D17,0))</f>
        <v>-5.0847457627118647E-2</v>
      </c>
      <c r="CH17" s="310">
        <f>IF(IFERROR(($D17-BH17)/$D17,0)=0,"",IFERROR(($D17-BH17)/$D17,0))</f>
        <v>-6.7796610169491525E-2</v>
      </c>
      <c r="CI17" s="310">
        <f t="shared" ref="CI17" si="247">IF(IFERROR(($D17-BI17)/$D17,0)=0,"",IFERROR(($D17-BI17)/$D17,0))</f>
        <v>0.23728813559322035</v>
      </c>
      <c r="CJ17" s="310">
        <f t="shared" si="234"/>
        <v>0.28813559322033899</v>
      </c>
      <c r="CK17" s="310">
        <f t="shared" si="235"/>
        <v>0.25423728813559321</v>
      </c>
      <c r="CL17" s="310">
        <f t="shared" si="236"/>
        <v>0.30508474576271188</v>
      </c>
      <c r="CM17" s="310">
        <f t="shared" si="237"/>
        <v>0.33898305084745761</v>
      </c>
      <c r="CN17" s="310">
        <f t="shared" si="238"/>
        <v>0.28813559322033899</v>
      </c>
      <c r="CO17" s="310">
        <f t="shared" si="239"/>
        <v>0.28813559322033899</v>
      </c>
      <c r="CP17" s="310">
        <f t="shared" si="240"/>
        <v>0.28813559322033899</v>
      </c>
      <c r="CQ17" s="310">
        <f t="shared" si="241"/>
        <v>0.23728813559322035</v>
      </c>
      <c r="CR17" s="311">
        <f t="shared" si="242"/>
        <v>0.2711864406779661</v>
      </c>
    </row>
    <row r="18" spans="1:96" hidden="1" outlineLevel="2">
      <c r="A18" s="158" t="s">
        <v>43</v>
      </c>
      <c r="B18" s="213" t="s">
        <v>45</v>
      </c>
      <c r="C18" s="151" t="s">
        <v>69</v>
      </c>
      <c r="D18" s="157"/>
      <c r="E18" s="167">
        <f>IFERROR(E16/E17-1,0)</f>
        <v>1.5</v>
      </c>
      <c r="F18" s="152">
        <f t="shared" ref="F18" si="248">IFERROR(F16/F17-1,0)</f>
        <v>-0.5</v>
      </c>
      <c r="G18" s="153">
        <f t="shared" ref="G18" si="249">IFERROR(G16/G17-1,0)</f>
        <v>0.33333333333333326</v>
      </c>
      <c r="H18" s="153">
        <f t="shared" ref="H18" si="250">IFERROR(H16/H17-1,0)</f>
        <v>0.25</v>
      </c>
      <c r="I18" s="153">
        <f t="shared" ref="I18:P18" si="251">IFERROR(I16/I17-1,0)</f>
        <v>3</v>
      </c>
      <c r="J18" s="153">
        <f t="shared" si="251"/>
        <v>-0.4285714285714286</v>
      </c>
      <c r="K18" s="153">
        <f t="shared" si="251"/>
        <v>-0.33333333333333337</v>
      </c>
      <c r="L18" s="153">
        <f t="shared" si="251"/>
        <v>3</v>
      </c>
      <c r="M18" s="153">
        <f t="shared" si="251"/>
        <v>-0.83333333333333337</v>
      </c>
      <c r="N18" s="153">
        <f t="shared" si="251"/>
        <v>-0.375</v>
      </c>
      <c r="O18" s="153">
        <f t="shared" si="251"/>
        <v>-0.33333333333333337</v>
      </c>
      <c r="P18" s="153">
        <f t="shared" si="251"/>
        <v>-0.2857142857142857</v>
      </c>
      <c r="Q18" s="168"/>
      <c r="R18" s="61"/>
      <c r="S18" s="167">
        <f>IFERROR(S16/S17-1,0)</f>
        <v>3.3333333333333437E-2</v>
      </c>
      <c r="T18" s="152">
        <f t="shared" ref="T18:AD18" si="252">IFERROR(T16/T17-1,0)</f>
        <v>-4.7619047619047672E-2</v>
      </c>
      <c r="U18" s="153">
        <f t="shared" si="252"/>
        <v>1.6129032258064502E-2</v>
      </c>
      <c r="V18" s="153">
        <f t="shared" si="252"/>
        <v>8.3333333333333259E-2</v>
      </c>
      <c r="W18" s="153">
        <f t="shared" si="252"/>
        <v>0.1166666666666667</v>
      </c>
      <c r="X18" s="153">
        <f t="shared" ref="X18" si="253">IFERROR(X16/X17-1,0)</f>
        <v>0</v>
      </c>
      <c r="Y18" s="153">
        <f t="shared" si="252"/>
        <v>1.6949152542372836E-2</v>
      </c>
      <c r="Z18" s="153">
        <f t="shared" si="252"/>
        <v>0.10526315789473695</v>
      </c>
      <c r="AA18" s="62">
        <f t="shared" ref="AA18:AB18" si="254">Z18-L18+BB18</f>
        <v>-3.7280701754385963</v>
      </c>
      <c r="AB18" s="62">
        <f t="shared" si="254"/>
        <v>-3.2697368421052628</v>
      </c>
      <c r="AC18" s="153">
        <f t="shared" si="252"/>
        <v>-3.0769230769230771E-2</v>
      </c>
      <c r="AD18" s="168">
        <f t="shared" si="252"/>
        <v>0</v>
      </c>
      <c r="AE18" s="61"/>
      <c r="AF18" s="167">
        <f t="shared" ref="AF18" si="255">IF(AND(AF16="",AF17=""),0,IF(AF16="",-AF17,IF(AF17="",AF16,AF16-AF17)))</f>
        <v>4.7311827956989246E-2</v>
      </c>
      <c r="AG18" s="152">
        <f t="shared" ref="AG18" si="256">IF(AND(AG16="",AG17=""),0,IF(AG16="",-AG17,IF(AG17="",AG16,AG16-AG17)))</f>
        <v>-3.0158730158730156E-2</v>
      </c>
      <c r="AH18" s="153">
        <f t="shared" ref="AH18" si="257">IF(AND(AH16="",AH17=""),0,IF(AH16="",-AH17,IF(AH17="",AH16,AH16-AH17)))</f>
        <v>1.5104966717869941E-2</v>
      </c>
      <c r="AI18" s="153">
        <f>IF(AND(AI16="",AI17=""),0,IF(AI16="",-AI17,IF(AI17="",AI16,AI16-AI17)))</f>
        <v>1.0256410256410262E-2</v>
      </c>
      <c r="AJ18" s="153">
        <f t="shared" ref="AJ18" si="258">IF(AND(AJ16="",AJ17=""),0,IF(AJ16="",-AJ17,IF(AJ17="",AJ16,AJ16-AJ17)))</f>
        <v>8.6069651741293524E-2</v>
      </c>
      <c r="AK18" s="153">
        <f t="shared" ref="AK18" si="259">IF(AND(AK16="",AK17=""),0,IF(AK16="",-AK17,IF(AK17="",AK16,AK16-AK17)))</f>
        <v>-4.8387096774193547E-2</v>
      </c>
      <c r="AL18" s="153">
        <f t="shared" ref="AL18" si="260">IF(AND(AL16="",AL17=""),0,IF(AL16="",-AL17,IF(AL17="",AL16,AL16-AL17)))</f>
        <v>-3.5028248587570629E-2</v>
      </c>
      <c r="AM18" s="153">
        <f t="shared" ref="AM18" si="261">IF(AND(AM16="",AM17=""),0,IF(AM16="",-AM17,IF(AM17="",AM16,AM16-AM17)))</f>
        <v>4.5948203842940682E-2</v>
      </c>
      <c r="AN18" s="153">
        <f t="shared" ref="AN18" si="262">IF(AND(AN16="",AN17=""),0,IF(AN16="",-AN17,IF(AN17="",AN16,AN16-AN17)))</f>
        <v>-8.0107526881720431E-2</v>
      </c>
      <c r="AO18" s="153">
        <f t="shared" ref="AO18" si="263">IF(AND(AO16="",AO17=""),0,IF(AO16="",-AO17,IF(AO17="",AO16,AO16-AO17)))</f>
        <v>-4.6875E-2</v>
      </c>
      <c r="AP18" s="153">
        <f t="shared" ref="AP18" si="264">IF(AND(AP16="",AP17=""),0,IF(AP16="",-AP17,IF(AP17="",AP16,AP16-AP17)))</f>
        <v>-2.8815628815628824E-2</v>
      </c>
      <c r="AQ18" s="153">
        <f t="shared" ref="AQ18" si="265">IF(AND(AQ16="",AQ17=""),0,IF(AQ16="",-AQ17,IF(AQ17="",AQ16,AQ16-AQ17)))</f>
        <v>-3.125E-2</v>
      </c>
      <c r="AR18" s="168"/>
      <c r="AS18" s="61"/>
      <c r="AT18" s="167">
        <f>IFERROR(AT16/AT17-1,0)</f>
        <v>0.25</v>
      </c>
      <c r="AU18" s="152">
        <f>IFERROR(AU16/AU17-1,0)</f>
        <v>-0.4</v>
      </c>
      <c r="AV18" s="153">
        <f>IFERROR(AV16/AV17-1,0)</f>
        <v>0.66666666666666674</v>
      </c>
      <c r="AW18" s="153">
        <f t="shared" ref="AW18" si="266">IFERROR(AW16/AW17-1,0)</f>
        <v>5</v>
      </c>
      <c r="AX18" s="153">
        <f t="shared" ref="AX18:BE18" si="267">IFERROR(AX16/AX17-1,0)</f>
        <v>0.75</v>
      </c>
      <c r="AY18" s="153">
        <f t="shared" si="267"/>
        <v>-0.25</v>
      </c>
      <c r="AZ18" s="153">
        <f t="shared" si="267"/>
        <v>-0.5</v>
      </c>
      <c r="BA18" s="153">
        <f t="shared" si="267"/>
        <v>0.75</v>
      </c>
      <c r="BB18" s="153">
        <f t="shared" si="267"/>
        <v>-0.83333333333333337</v>
      </c>
      <c r="BC18" s="153">
        <f t="shared" si="267"/>
        <v>-0.375</v>
      </c>
      <c r="BD18" s="153">
        <f t="shared" si="267"/>
        <v>-0.55555555555555558</v>
      </c>
      <c r="BE18" s="168">
        <f t="shared" si="267"/>
        <v>0</v>
      </c>
      <c r="BF18" s="61"/>
      <c r="BG18" s="167">
        <f>IFERROR(BG16/BG17-1,0)</f>
        <v>-0.30645161290322576</v>
      </c>
      <c r="BH18" s="152">
        <f>IFERROR(BH16/BH17-1,0)</f>
        <v>-0.30158730158730163</v>
      </c>
      <c r="BI18" s="153">
        <f>IFERROR(BI16/BI17-1,0)</f>
        <v>0</v>
      </c>
      <c r="BJ18" s="153">
        <f t="shared" ref="BJ18" si="268">IFERROR(BJ16/BJ17-1,0)</f>
        <v>9.5238095238095344E-2</v>
      </c>
      <c r="BK18" s="153">
        <f t="shared" ref="BK18:BR18" si="269">IFERROR(BK16/BK17-1,0)</f>
        <v>2.2727272727272707E-2</v>
      </c>
      <c r="BL18" s="153">
        <f t="shared" si="269"/>
        <v>7.3170731707317138E-2</v>
      </c>
      <c r="BM18" s="153">
        <f t="shared" si="269"/>
        <v>7.6923076923076872E-2</v>
      </c>
      <c r="BN18" s="153">
        <f t="shared" si="269"/>
        <v>7.1428571428571397E-2</v>
      </c>
      <c r="BO18" s="153">
        <f t="shared" si="269"/>
        <v>7.1428571428571397E-2</v>
      </c>
      <c r="BP18" s="153">
        <f t="shared" si="269"/>
        <v>7.1428571428571397E-2</v>
      </c>
      <c r="BQ18" s="153">
        <f t="shared" si="269"/>
        <v>0</v>
      </c>
      <c r="BR18" s="168">
        <f t="shared" si="269"/>
        <v>4.6511627906976827E-2</v>
      </c>
      <c r="BT18" s="312">
        <f>IF(AND(BT16="",BT17=""),0,IF(BT16="",-BT17,IF(BT17="",BT16,BT16-BT17)))</f>
        <v>5.084745762711864E-2</v>
      </c>
      <c r="BU18" s="313">
        <f t="shared" ref="BU18" si="270">IF(AND(BU16="",BU17=""),0,IF(BU16="",-BU17,IF(BU17="",BU16,BU16-BU17)))</f>
        <v>-3.3898305084745763E-2</v>
      </c>
      <c r="BV18" s="314">
        <f t="shared" ref="BV18" si="271">IF(AND(BV16="",BV17=""),0,IF(BV16="",-BV17,IF(BV17="",BV16,BV16-BV17)))</f>
        <v>1.5819209039548018E-2</v>
      </c>
      <c r="BW18" s="314">
        <f t="shared" ref="BW18" si="272">IF(AND(BW16="",BW17=""),0,IF(BW16="",-BW17,IF(BW17="",BW16,BW16-BW17)))</f>
        <v>1.5536723163841804E-2</v>
      </c>
      <c r="BX18" s="314">
        <f t="shared" ref="BX18" si="273">IF(AND(BX16="",BX17=""),0,IF(BX16="",-BX17,IF(BX17="",BX16,BX16-BX17)))</f>
        <v>9.9435028248587576E-2</v>
      </c>
      <c r="BY18" s="314">
        <f t="shared" ref="BY18" si="274">IF(AND(BY16="",BY17=""),0,IF(BY16="",-BY17,IF(BY17="",BY16,BY16-BY17)))</f>
        <v>-5.1977401129943507E-2</v>
      </c>
      <c r="BZ18" s="314">
        <f t="shared" ref="BZ18" si="275">IF(AND(BZ16="",BZ17=""),0,IF(BZ16="",-BZ17,IF(BZ17="",BZ16,BZ16-BZ17)))</f>
        <v>-3.5028248587570629E-2</v>
      </c>
      <c r="CA18" s="314">
        <f t="shared" ref="CA18" si="276">IF(AND(CA16="",CA17=""),0,IF(CA16="",-CA17,IF(CA17="",CA16,CA16-CA17)))</f>
        <v>4.9717514124293788E-2</v>
      </c>
      <c r="CB18" s="314">
        <f t="shared" ref="CB18" si="277">IF(AND(CB16="",CB17=""),0,IF(CB16="",-CB17,IF(CB17="",CB16,CB16-CB17)))</f>
        <v>-8.5028248587570632E-2</v>
      </c>
      <c r="CC18" s="314">
        <f t="shared" ref="CC18" si="278">IF(AND(CC16="",CC17=""),0,IF(CC16="",-CC17,IF(CC17="",CC16,CC16-CC17)))</f>
        <v>-5.2259887005649722E-2</v>
      </c>
      <c r="CD18" s="314">
        <f t="shared" ref="CD18" si="279">IF(AND(CD16="",CD17=""),0,IF(CD16="",-CD17,IF(CD17="",CD16,CD16-CD17)))</f>
        <v>-3.5028248587570629E-2</v>
      </c>
      <c r="CE18" s="315">
        <f t="shared" ref="CE18" si="280">IF(AND(CE16="",CE17=""),0,IF(CE16="",-CE17,IF(CE17="",CE16,CE16-CE17)))</f>
        <v>-3.5310734463276844E-2</v>
      </c>
      <c r="CG18" s="167">
        <f>IF(AND(CG16="",CG17=""),0,IF(CG16="",-CG17,IF(CG17="",CG16,CG16-CG17)))</f>
        <v>0.32203389830508478</v>
      </c>
      <c r="CH18" s="152">
        <f t="shared" ref="CH18" si="281">IF(AND(CH16="",CH17=""),0,IF(CH16="",-CH17,IF(CH17="",CH16,CH16-CH17)))</f>
        <v>0.32203389830508472</v>
      </c>
      <c r="CI18" s="153">
        <f t="shared" ref="CI18" si="282">IF(AND(CI16="",CI17=""),0,IF(CI16="",-CI17,IF(CI17="",CI16,CI16-CI17)))</f>
        <v>1.2711864406779655E-2</v>
      </c>
      <c r="CJ18" s="153">
        <f>IF(AND(CJ16="",CJ17=""),0,IF(CJ16="",-CJ17,IF(CJ17="",CJ16,CJ16-CJ17)))</f>
        <v>-5.4802259887005655E-2</v>
      </c>
      <c r="CK18" s="153">
        <f t="shared" ref="CK18" si="283">IF(AND(CK16="",CK17=""),0,IF(CK16="",-CK17,IF(CK17="",CK16,CK16-CK17)))</f>
        <v>-4.237288135593209E-3</v>
      </c>
      <c r="CL18" s="153">
        <f>IF(AND(CL16="",CL17=""),0,IF(CL16="",-CL17,IF(CL17="",CL16,CL16-CL17)))</f>
        <v>-3.8418079096045221E-2</v>
      </c>
      <c r="CM18" s="153">
        <f t="shared" ref="CM18" si="284">IF(AND(CM16="",CM17=""),0,IF(CM16="",-CM17,IF(CM17="",CM16,CM16-CM17)))</f>
        <v>-3.8983050847457623E-2</v>
      </c>
      <c r="CN18" s="153">
        <f t="shared" ref="CN18" si="285">IF(AND(CN16="",CN17=""),0,IF(CN16="",-CN17,IF(CN17="",CN16,CN16-CN17)))</f>
        <v>-3.8135593220338992E-2</v>
      </c>
      <c r="CO18" s="153">
        <f t="shared" ref="CO18" si="286">IF(AND(CO16="",CO17=""),0,IF(CO16="",-CO17,IF(CO17="",CO16,CO16-CO17)))</f>
        <v>-3.8135593220338992E-2</v>
      </c>
      <c r="CP18" s="153">
        <f t="shared" ref="CP18" si="287">IF(AND(CP16="",CP17=""),0,IF(CP16="",-CP17,IF(CP17="",CP16,CP16-CP17)))</f>
        <v>-3.8135593220338992E-2</v>
      </c>
      <c r="CQ18" s="153">
        <f t="shared" ref="CQ18" si="288">IF(AND(CQ16="",CQ17=""),0,IF(CQ16="",-CQ17,IF(CQ17="",CQ16,CQ16-CQ17)))</f>
        <v>1.2711864406779655E-2</v>
      </c>
      <c r="CR18" s="168">
        <f t="shared" ref="CR18" si="289">IF(AND(CR16="",CR17=""),0,IF(CR16="",-CR17,IF(CR17="",CR16,CR16-CR17)))</f>
        <v>-2.1186440677966101E-2</v>
      </c>
    </row>
    <row r="19" spans="1:96" hidden="1" outlineLevel="1" collapsed="1">
      <c r="A19" s="215" t="s">
        <v>43</v>
      </c>
      <c r="B19" s="216" t="s">
        <v>46</v>
      </c>
      <c r="C19" s="150">
        <v>2021</v>
      </c>
      <c r="D19" s="157">
        <v>25</v>
      </c>
      <c r="E19" s="122">
        <v>0</v>
      </c>
      <c r="F19" s="126">
        <v>0</v>
      </c>
      <c r="G19" s="62">
        <v>2</v>
      </c>
      <c r="H19" s="62">
        <v>0</v>
      </c>
      <c r="I19" s="62">
        <v>3</v>
      </c>
      <c r="J19" s="62">
        <v>3</v>
      </c>
      <c r="K19" s="62">
        <v>1</v>
      </c>
      <c r="L19" s="62">
        <v>1</v>
      </c>
      <c r="M19" s="62">
        <v>0</v>
      </c>
      <c r="N19" s="62">
        <v>0</v>
      </c>
      <c r="O19" s="62">
        <v>1</v>
      </c>
      <c r="P19" s="62">
        <v>1</v>
      </c>
      <c r="Q19" s="124">
        <f>SUM(E19:P19)</f>
        <v>12</v>
      </c>
      <c r="R19" s="61"/>
      <c r="S19" s="292">
        <v>23</v>
      </c>
      <c r="T19" s="126">
        <v>24</v>
      </c>
      <c r="U19" s="62">
        <v>24</v>
      </c>
      <c r="V19" s="62">
        <v>24</v>
      </c>
      <c r="W19" s="62">
        <v>25</v>
      </c>
      <c r="X19" s="62">
        <v>24</v>
      </c>
      <c r="Y19" s="62">
        <v>21</v>
      </c>
      <c r="Z19" s="62">
        <f>Y19-K19+BA19</f>
        <v>20</v>
      </c>
      <c r="AA19" s="62">
        <f t="shared" ref="AA19:AD19" si="290">Z19-L19+BB19</f>
        <v>19</v>
      </c>
      <c r="AB19" s="62">
        <f t="shared" si="290"/>
        <v>19</v>
      </c>
      <c r="AC19" s="62">
        <f t="shared" si="290"/>
        <v>19</v>
      </c>
      <c r="AD19" s="124">
        <f t="shared" si="290"/>
        <v>18</v>
      </c>
      <c r="AE19" s="61"/>
      <c r="AF19" s="165" t="str">
        <f t="shared" ref="AF19:AQ20" si="291">IF(IFERROR(E19/S19,0)=0,"",IFERROR(E19/S19,0))</f>
        <v/>
      </c>
      <c r="AG19" s="63" t="str">
        <f t="shared" si="291"/>
        <v/>
      </c>
      <c r="AH19" s="63">
        <f t="shared" si="291"/>
        <v>8.3333333333333329E-2</v>
      </c>
      <c r="AI19" s="63" t="str">
        <f t="shared" si="291"/>
        <v/>
      </c>
      <c r="AJ19" s="63">
        <f t="shared" si="291"/>
        <v>0.12</v>
      </c>
      <c r="AK19" s="63">
        <f t="shared" si="291"/>
        <v>0.125</v>
      </c>
      <c r="AL19" s="63">
        <f t="shared" si="291"/>
        <v>4.7619047619047616E-2</v>
      </c>
      <c r="AM19" s="63">
        <f t="shared" si="291"/>
        <v>0.05</v>
      </c>
      <c r="AN19" s="63" t="str">
        <f t="shared" si="291"/>
        <v/>
      </c>
      <c r="AO19" s="63" t="str">
        <f t="shared" si="291"/>
        <v/>
      </c>
      <c r="AP19" s="63">
        <f t="shared" si="291"/>
        <v>5.2631578947368418E-2</v>
      </c>
      <c r="AQ19" s="63">
        <f t="shared" si="291"/>
        <v>5.5555555555555552E-2</v>
      </c>
      <c r="AR19" s="166">
        <f>Q19/AVERAGE(S19:AD19)</f>
        <v>0.55384615384615377</v>
      </c>
      <c r="AS19" s="61"/>
      <c r="AT19" s="173">
        <v>0</v>
      </c>
      <c r="AU19" s="174">
        <v>1</v>
      </c>
      <c r="AV19" s="174">
        <v>0</v>
      </c>
      <c r="AW19" s="174">
        <v>2</v>
      </c>
      <c r="AX19" s="174">
        <v>1</v>
      </c>
      <c r="AY19" s="174">
        <v>2</v>
      </c>
      <c r="AZ19" s="174">
        <v>0</v>
      </c>
      <c r="BA19" s="174">
        <v>0</v>
      </c>
      <c r="BB19" s="174">
        <v>0</v>
      </c>
      <c r="BC19" s="174">
        <v>0</v>
      </c>
      <c r="BD19" s="174">
        <v>0</v>
      </c>
      <c r="BE19" s="175">
        <v>0</v>
      </c>
      <c r="BF19" s="61"/>
      <c r="BG19" s="173">
        <f>+BR20-E19+AT19</f>
        <v>22</v>
      </c>
      <c r="BH19" s="174">
        <f t="shared" ref="BH19:BR19" si="292">+BG19-F19+AU19</f>
        <v>23</v>
      </c>
      <c r="BI19" s="174">
        <f t="shared" si="292"/>
        <v>21</v>
      </c>
      <c r="BJ19" s="174">
        <f t="shared" si="292"/>
        <v>23</v>
      </c>
      <c r="BK19" s="174">
        <f t="shared" si="292"/>
        <v>21</v>
      </c>
      <c r="BL19" s="174">
        <f t="shared" si="292"/>
        <v>20</v>
      </c>
      <c r="BM19" s="174">
        <f t="shared" si="292"/>
        <v>19</v>
      </c>
      <c r="BN19" s="174">
        <f t="shared" si="292"/>
        <v>18</v>
      </c>
      <c r="BO19" s="174">
        <f t="shared" si="292"/>
        <v>18</v>
      </c>
      <c r="BP19" s="174">
        <f t="shared" si="292"/>
        <v>18</v>
      </c>
      <c r="BQ19" s="174">
        <f t="shared" si="292"/>
        <v>17</v>
      </c>
      <c r="BR19" s="175">
        <f t="shared" si="292"/>
        <v>16</v>
      </c>
      <c r="BT19" s="319" t="str">
        <f t="shared" ref="BT19:CE20" si="293">IF(IFERROR(E19/$D19,0)=0,"",IFERROR(E19/$D19,0))</f>
        <v/>
      </c>
      <c r="BU19" s="320" t="str">
        <f t="shared" si="293"/>
        <v/>
      </c>
      <c r="BV19" s="320">
        <f t="shared" si="293"/>
        <v>0.08</v>
      </c>
      <c r="BW19" s="320" t="str">
        <f t="shared" si="293"/>
        <v/>
      </c>
      <c r="BX19" s="320">
        <f t="shared" si="293"/>
        <v>0.12</v>
      </c>
      <c r="BY19" s="320">
        <f t="shared" si="293"/>
        <v>0.12</v>
      </c>
      <c r="BZ19" s="320">
        <f t="shared" si="293"/>
        <v>0.04</v>
      </c>
      <c r="CA19" s="320">
        <f t="shared" si="293"/>
        <v>0.04</v>
      </c>
      <c r="CB19" s="320" t="str">
        <f t="shared" si="293"/>
        <v/>
      </c>
      <c r="CC19" s="320" t="str">
        <f t="shared" si="293"/>
        <v/>
      </c>
      <c r="CD19" s="320">
        <f t="shared" si="293"/>
        <v>0.04</v>
      </c>
      <c r="CE19" s="321">
        <f t="shared" si="293"/>
        <v>0.04</v>
      </c>
      <c r="CG19" s="319">
        <f>IF(IFERROR(($D19-BG19)/$D19,0)=0,"",IFERROR(($D19-BG19)/$D19,0))</f>
        <v>0.12</v>
      </c>
      <c r="CH19" s="320">
        <f t="shared" ref="CH19:CH20" si="294">IF(IFERROR(($D19-BH19)/$D19,0)=0,"",IFERROR(($D19-BH19)/$D19,0))</f>
        <v>0.08</v>
      </c>
      <c r="CI19" s="320">
        <f t="shared" ref="CI19:CI20" si="295">IF(IFERROR(($D19-BI19)/$D19,0)=0,"",IFERROR(($D19-BI19)/$D19,0))</f>
        <v>0.16</v>
      </c>
      <c r="CJ19" s="320">
        <f t="shared" ref="CJ19:CJ20" si="296">IF(IFERROR(($D19-BJ19)/$D19,0)=0,"",IFERROR(($D19-BJ19)/$D19,0))</f>
        <v>0.08</v>
      </c>
      <c r="CK19" s="320">
        <f t="shared" ref="CK19:CK20" si="297">IF(IFERROR(($D19-BK19)/$D19,0)=0,"",IFERROR(($D19-BK19)/$D19,0))</f>
        <v>0.16</v>
      </c>
      <c r="CL19" s="320">
        <f t="shared" ref="CL19:CL20" si="298">IF(IFERROR(($D19-BL19)/$D19,0)=0,"",IFERROR(($D19-BL19)/$D19,0))</f>
        <v>0.2</v>
      </c>
      <c r="CM19" s="320">
        <f t="shared" ref="CM19:CM20" si="299">IF(IFERROR(($D19-BM19)/$D19,0)=0,"",IFERROR(($D19-BM19)/$D19,0))</f>
        <v>0.24</v>
      </c>
      <c r="CN19" s="320">
        <f t="shared" ref="CN19:CN20" si="300">IF(IFERROR(($D19-BN19)/$D19,0)=0,"",IFERROR(($D19-BN19)/$D19,0))</f>
        <v>0.28000000000000003</v>
      </c>
      <c r="CO19" s="320">
        <f t="shared" ref="CO19:CO20" si="301">IF(IFERROR(($D19-BO19)/$D19,0)=0,"",IFERROR(($D19-BO19)/$D19,0))</f>
        <v>0.28000000000000003</v>
      </c>
      <c r="CP19" s="320">
        <f t="shared" ref="CP19:CP20" si="302">IF(IFERROR(($D19-BP19)/$D19,0)=0,"",IFERROR(($D19-BP19)/$D19,0))</f>
        <v>0.28000000000000003</v>
      </c>
      <c r="CQ19" s="320">
        <f t="shared" ref="CQ19:CQ20" si="303">IF(IFERROR(($D19-BQ19)/$D19,0)=0,"",IFERROR(($D19-BQ19)/$D19,0))</f>
        <v>0.32</v>
      </c>
      <c r="CR19" s="321">
        <f t="shared" ref="CR19:CR20" si="304">IF(IFERROR(($D19-BR19)/$D19,0)=0,"",IFERROR(($D19-BR19)/$D19,0))</f>
        <v>0.36</v>
      </c>
    </row>
    <row r="20" spans="1:96" hidden="1" outlineLevel="2">
      <c r="A20" s="158" t="s">
        <v>43</v>
      </c>
      <c r="B20" s="213" t="s">
        <v>46</v>
      </c>
      <c r="C20" s="150">
        <v>2020</v>
      </c>
      <c r="D20" s="191">
        <v>25</v>
      </c>
      <c r="E20" s="192"/>
      <c r="F20" s="193">
        <v>9</v>
      </c>
      <c r="G20" s="194"/>
      <c r="H20" s="194">
        <v>2</v>
      </c>
      <c r="I20" s="194">
        <v>2</v>
      </c>
      <c r="J20" s="194">
        <v>3</v>
      </c>
      <c r="K20" s="194">
        <v>2</v>
      </c>
      <c r="L20" s="194">
        <v>4</v>
      </c>
      <c r="M20" s="194">
        <v>6</v>
      </c>
      <c r="N20" s="194">
        <v>5</v>
      </c>
      <c r="O20" s="194">
        <v>1</v>
      </c>
      <c r="P20" s="194">
        <v>4</v>
      </c>
      <c r="Q20" s="195">
        <f>SUM(E20:P20)</f>
        <v>38</v>
      </c>
      <c r="R20" s="61"/>
      <c r="S20" s="194">
        <v>25</v>
      </c>
      <c r="T20" s="194">
        <v>33</v>
      </c>
      <c r="U20" s="194">
        <v>25</v>
      </c>
      <c r="V20" s="194">
        <v>27</v>
      </c>
      <c r="W20" s="194">
        <v>27</v>
      </c>
      <c r="X20" s="194">
        <v>28</v>
      </c>
      <c r="Y20" s="194">
        <v>27</v>
      </c>
      <c r="Z20" s="194">
        <v>28</v>
      </c>
      <c r="AA20" s="62">
        <f t="shared" ref="AA20:AB20" si="305">Z20-L20+BB20</f>
        <v>27</v>
      </c>
      <c r="AB20" s="62">
        <f t="shared" si="305"/>
        <v>23</v>
      </c>
      <c r="AC20" s="194">
        <v>23</v>
      </c>
      <c r="AD20" s="195">
        <v>27</v>
      </c>
      <c r="AE20" s="61"/>
      <c r="AF20" s="197" t="str">
        <f t="shared" si="291"/>
        <v/>
      </c>
      <c r="AG20" s="198">
        <f t="shared" si="291"/>
        <v>0.27272727272727271</v>
      </c>
      <c r="AH20" s="198" t="str">
        <f t="shared" si="291"/>
        <v/>
      </c>
      <c r="AI20" s="198">
        <f t="shared" si="291"/>
        <v>7.407407407407407E-2</v>
      </c>
      <c r="AJ20" s="198">
        <f t="shared" si="291"/>
        <v>7.407407407407407E-2</v>
      </c>
      <c r="AK20" s="198">
        <f t="shared" si="291"/>
        <v>0.10714285714285714</v>
      </c>
      <c r="AL20" s="198">
        <f t="shared" si="291"/>
        <v>7.407407407407407E-2</v>
      </c>
      <c r="AM20" s="198">
        <f t="shared" si="291"/>
        <v>0.14285714285714285</v>
      </c>
      <c r="AN20" s="198">
        <f t="shared" si="291"/>
        <v>0.22222222222222221</v>
      </c>
      <c r="AO20" s="198">
        <f t="shared" si="291"/>
        <v>0.21739130434782608</v>
      </c>
      <c r="AP20" s="198">
        <f t="shared" si="291"/>
        <v>4.3478260869565216E-2</v>
      </c>
      <c r="AQ20" s="198">
        <f t="shared" si="291"/>
        <v>0.14814814814814814</v>
      </c>
      <c r="AR20" s="199">
        <f>Q20/AVERAGE(S20:AD20)</f>
        <v>1.425</v>
      </c>
      <c r="AS20" s="61"/>
      <c r="AT20" s="200">
        <v>3</v>
      </c>
      <c r="AU20" s="201">
        <v>8</v>
      </c>
      <c r="AV20" s="201">
        <v>1</v>
      </c>
      <c r="AW20" s="201">
        <v>2</v>
      </c>
      <c r="AX20" s="201">
        <v>2</v>
      </c>
      <c r="AY20" s="201">
        <v>3</v>
      </c>
      <c r="AZ20" s="201">
        <v>2</v>
      </c>
      <c r="BA20" s="201">
        <v>2</v>
      </c>
      <c r="BB20" s="201">
        <v>3</v>
      </c>
      <c r="BC20" s="201">
        <v>2</v>
      </c>
      <c r="BD20" s="201">
        <v>5</v>
      </c>
      <c r="BE20" s="212">
        <v>5</v>
      </c>
      <c r="BF20" s="61"/>
      <c r="BG20" s="200">
        <v>24</v>
      </c>
      <c r="BH20" s="201">
        <v>20</v>
      </c>
      <c r="BI20" s="201">
        <v>20</v>
      </c>
      <c r="BJ20" s="201">
        <v>21</v>
      </c>
      <c r="BK20" s="201">
        <v>18</v>
      </c>
      <c r="BL20" s="201">
        <v>20</v>
      </c>
      <c r="BM20" s="201">
        <v>19</v>
      </c>
      <c r="BN20" s="201">
        <v>23</v>
      </c>
      <c r="BO20" s="201">
        <v>19</v>
      </c>
      <c r="BP20" s="201">
        <v>24</v>
      </c>
      <c r="BQ20" s="201">
        <v>22</v>
      </c>
      <c r="BR20" s="212">
        <v>22</v>
      </c>
      <c r="BT20" s="309" t="str">
        <f t="shared" si="293"/>
        <v/>
      </c>
      <c r="BU20" s="310">
        <f t="shared" si="293"/>
        <v>0.36</v>
      </c>
      <c r="BV20" s="310" t="str">
        <f t="shared" si="293"/>
        <v/>
      </c>
      <c r="BW20" s="310">
        <f t="shared" si="293"/>
        <v>0.08</v>
      </c>
      <c r="BX20" s="310">
        <f t="shared" si="293"/>
        <v>0.08</v>
      </c>
      <c r="BY20" s="310">
        <f t="shared" si="293"/>
        <v>0.12</v>
      </c>
      <c r="BZ20" s="310">
        <f t="shared" si="293"/>
        <v>0.08</v>
      </c>
      <c r="CA20" s="310">
        <f t="shared" si="293"/>
        <v>0.16</v>
      </c>
      <c r="CB20" s="310">
        <f t="shared" si="293"/>
        <v>0.24</v>
      </c>
      <c r="CC20" s="310">
        <f t="shared" si="293"/>
        <v>0.2</v>
      </c>
      <c r="CD20" s="310">
        <f t="shared" si="293"/>
        <v>0.04</v>
      </c>
      <c r="CE20" s="311">
        <f t="shared" si="293"/>
        <v>0.16</v>
      </c>
      <c r="CG20" s="309">
        <f>IF(IFERROR(($D20-BG20)/$D20,0)=0,"",IFERROR(($D20-BG20)/$D20,0))</f>
        <v>0.04</v>
      </c>
      <c r="CH20" s="310">
        <f t="shared" si="294"/>
        <v>0.2</v>
      </c>
      <c r="CI20" s="310">
        <f t="shared" si="295"/>
        <v>0.2</v>
      </c>
      <c r="CJ20" s="310">
        <f t="shared" si="296"/>
        <v>0.16</v>
      </c>
      <c r="CK20" s="310">
        <f t="shared" si="297"/>
        <v>0.28000000000000003</v>
      </c>
      <c r="CL20" s="310">
        <f t="shared" si="298"/>
        <v>0.2</v>
      </c>
      <c r="CM20" s="310">
        <f t="shared" si="299"/>
        <v>0.24</v>
      </c>
      <c r="CN20" s="310">
        <f t="shared" si="300"/>
        <v>0.08</v>
      </c>
      <c r="CO20" s="310">
        <f t="shared" si="301"/>
        <v>0.24</v>
      </c>
      <c r="CP20" s="310">
        <f t="shared" si="302"/>
        <v>0.04</v>
      </c>
      <c r="CQ20" s="310">
        <f t="shared" si="303"/>
        <v>0.12</v>
      </c>
      <c r="CR20" s="311">
        <f t="shared" si="304"/>
        <v>0.12</v>
      </c>
    </row>
    <row r="21" spans="1:96" hidden="1" outlineLevel="2">
      <c r="A21" s="158" t="s">
        <v>43</v>
      </c>
      <c r="B21" s="213" t="s">
        <v>46</v>
      </c>
      <c r="C21" s="151" t="s">
        <v>69</v>
      </c>
      <c r="D21" s="157"/>
      <c r="E21" s="167">
        <f t="shared" ref="E21:P21" si="306">IFERROR(E19/E20-1,0)</f>
        <v>0</v>
      </c>
      <c r="F21" s="152">
        <f t="shared" si="306"/>
        <v>-1</v>
      </c>
      <c r="G21" s="153">
        <f t="shared" si="306"/>
        <v>0</v>
      </c>
      <c r="H21" s="153">
        <f t="shared" si="306"/>
        <v>-1</v>
      </c>
      <c r="I21" s="153">
        <f t="shared" si="306"/>
        <v>0.5</v>
      </c>
      <c r="J21" s="153">
        <f t="shared" si="306"/>
        <v>0</v>
      </c>
      <c r="K21" s="153">
        <f t="shared" si="306"/>
        <v>-0.5</v>
      </c>
      <c r="L21" s="153">
        <f t="shared" si="306"/>
        <v>-0.75</v>
      </c>
      <c r="M21" s="153">
        <f t="shared" si="306"/>
        <v>-1</v>
      </c>
      <c r="N21" s="153">
        <f t="shared" si="306"/>
        <v>-1</v>
      </c>
      <c r="O21" s="153">
        <f t="shared" si="306"/>
        <v>0</v>
      </c>
      <c r="P21" s="153">
        <f t="shared" si="306"/>
        <v>-0.75</v>
      </c>
      <c r="Q21" s="168"/>
      <c r="R21" s="61"/>
      <c r="S21" s="167">
        <f>IFERROR(S19/S20-1,0)</f>
        <v>-7.999999999999996E-2</v>
      </c>
      <c r="T21" s="152">
        <f t="shared" ref="T21:AD21" si="307">IFERROR(T19/T20-1,0)</f>
        <v>-0.27272727272727271</v>
      </c>
      <c r="U21" s="153">
        <f t="shared" si="307"/>
        <v>-4.0000000000000036E-2</v>
      </c>
      <c r="V21" s="153">
        <f t="shared" si="307"/>
        <v>-0.11111111111111116</v>
      </c>
      <c r="W21" s="153">
        <f t="shared" si="307"/>
        <v>-7.407407407407407E-2</v>
      </c>
      <c r="X21" s="153">
        <f t="shared" ref="X21" si="308">IFERROR(X19/X20-1,0)</f>
        <v>-0.1428571428571429</v>
      </c>
      <c r="Y21" s="153">
        <f t="shared" si="307"/>
        <v>-0.22222222222222221</v>
      </c>
      <c r="Z21" s="153">
        <f t="shared" si="307"/>
        <v>-0.2857142857142857</v>
      </c>
      <c r="AA21" s="62">
        <f t="shared" ref="AA21:AB21" si="309">Z21-L21+BB21</f>
        <v>-0.5357142857142857</v>
      </c>
      <c r="AB21" s="62">
        <f t="shared" si="309"/>
        <v>-0.5357142857142857</v>
      </c>
      <c r="AC21" s="153">
        <f t="shared" si="307"/>
        <v>-0.17391304347826086</v>
      </c>
      <c r="AD21" s="168">
        <f t="shared" si="307"/>
        <v>-0.33333333333333337</v>
      </c>
      <c r="AE21" s="61"/>
      <c r="AF21" s="167">
        <f t="shared" ref="AF21" si="310">IF(AND(AF19="",AF20=""),0,IF(AF19="",-AF20,IF(AF20="",AF19,AF19-AF20)))</f>
        <v>0</v>
      </c>
      <c r="AG21" s="152">
        <f t="shared" ref="AG21" si="311">IF(AND(AG19="",AG20=""),0,IF(AG19="",-AG20,IF(AG20="",AG19,AG19-AG20)))</f>
        <v>-0.27272727272727271</v>
      </c>
      <c r="AH21" s="153">
        <f t="shared" ref="AH21" si="312">IF(AND(AH19="",AH20=""),0,IF(AH19="",-AH20,IF(AH20="",AH19,AH19-AH20)))</f>
        <v>8.3333333333333329E-2</v>
      </c>
      <c r="AI21" s="153">
        <f>IF(AND(AI19="",AI20=""),0,IF(AI19="",-AI20,IF(AI20="",AI19,AI19-AI20)))</f>
        <v>-7.407407407407407E-2</v>
      </c>
      <c r="AJ21" s="153">
        <f t="shared" ref="AJ21" si="313">IF(AND(AJ19="",AJ20=""),0,IF(AJ19="",-AJ20,IF(AJ20="",AJ19,AJ19-AJ20)))</f>
        <v>4.5925925925925926E-2</v>
      </c>
      <c r="AK21" s="153">
        <f t="shared" ref="AK21" si="314">IF(AND(AK19="",AK20=""),0,IF(AK19="",-AK20,IF(AK20="",AK19,AK19-AK20)))</f>
        <v>1.7857142857142863E-2</v>
      </c>
      <c r="AL21" s="153">
        <f t="shared" ref="AL21" si="315">IF(AND(AL19="",AL20=""),0,IF(AL19="",-AL20,IF(AL20="",AL19,AL19-AL20)))</f>
        <v>-2.6455026455026454E-2</v>
      </c>
      <c r="AM21" s="153">
        <f t="shared" ref="AM21" si="316">IF(AND(AM19="",AM20=""),0,IF(AM19="",-AM20,IF(AM20="",AM19,AM19-AM20)))</f>
        <v>-9.2857142857142846E-2</v>
      </c>
      <c r="AN21" s="153">
        <f t="shared" ref="AN21" si="317">IF(AND(AN19="",AN20=""),0,IF(AN19="",-AN20,IF(AN20="",AN19,AN19-AN20)))</f>
        <v>-0.22222222222222221</v>
      </c>
      <c r="AO21" s="153">
        <f t="shared" ref="AO21" si="318">IF(AND(AO19="",AO20=""),0,IF(AO19="",-AO20,IF(AO20="",AO19,AO19-AO20)))</f>
        <v>-0.21739130434782608</v>
      </c>
      <c r="AP21" s="153">
        <f t="shared" ref="AP21" si="319">IF(AND(AP19="",AP20=""),0,IF(AP19="",-AP20,IF(AP20="",AP19,AP19-AP20)))</f>
        <v>9.1533180778032019E-3</v>
      </c>
      <c r="AQ21" s="153">
        <f t="shared" ref="AQ21" si="320">IF(AND(AQ19="",AQ20=""),0,IF(AQ19="",-AQ20,IF(AQ20="",AQ19,AQ19-AQ20)))</f>
        <v>-9.2592592592592587E-2</v>
      </c>
      <c r="AR21" s="168"/>
      <c r="AS21" s="61"/>
      <c r="AT21" s="167">
        <f>IFERROR(AT19/AT20-1,0)</f>
        <v>-1</v>
      </c>
      <c r="AU21" s="152">
        <f>IFERROR(AU19/AU20-1,0)</f>
        <v>-0.875</v>
      </c>
      <c r="AV21" s="153">
        <f>IFERROR(AV19/AV20-1,0)</f>
        <v>-1</v>
      </c>
      <c r="AW21" s="153">
        <f t="shared" ref="AW21" si="321">IFERROR(AW19/AW20-1,0)</f>
        <v>0</v>
      </c>
      <c r="AX21" s="153">
        <f t="shared" ref="AX21:BE21" si="322">IFERROR(AX19/AX20-1,0)</f>
        <v>-0.5</v>
      </c>
      <c r="AY21" s="153">
        <f t="shared" si="322"/>
        <v>-0.33333333333333337</v>
      </c>
      <c r="AZ21" s="153">
        <f t="shared" si="322"/>
        <v>-1</v>
      </c>
      <c r="BA21" s="153">
        <f t="shared" si="322"/>
        <v>-1</v>
      </c>
      <c r="BB21" s="153">
        <f t="shared" si="322"/>
        <v>-1</v>
      </c>
      <c r="BC21" s="153">
        <f t="shared" si="322"/>
        <v>-1</v>
      </c>
      <c r="BD21" s="153">
        <f t="shared" si="322"/>
        <v>-1</v>
      </c>
      <c r="BE21" s="168">
        <f t="shared" si="322"/>
        <v>-1</v>
      </c>
      <c r="BF21" s="61"/>
      <c r="BG21" s="167">
        <f>IFERROR(BG19/BG20-1,0)</f>
        <v>-8.333333333333337E-2</v>
      </c>
      <c r="BH21" s="152">
        <f>IFERROR(BH19/BH20-1,0)</f>
        <v>0.14999999999999991</v>
      </c>
      <c r="BI21" s="153">
        <f>IFERROR(BI19/BI20-1,0)</f>
        <v>5.0000000000000044E-2</v>
      </c>
      <c r="BJ21" s="153">
        <f t="shared" ref="BJ21" si="323">IFERROR(BJ19/BJ20-1,0)</f>
        <v>9.5238095238095344E-2</v>
      </c>
      <c r="BK21" s="153">
        <f t="shared" ref="BK21:BR21" si="324">IFERROR(BK19/BK20-1,0)</f>
        <v>0.16666666666666674</v>
      </c>
      <c r="BL21" s="153">
        <f t="shared" si="324"/>
        <v>0</v>
      </c>
      <c r="BM21" s="153">
        <f t="shared" si="324"/>
        <v>0</v>
      </c>
      <c r="BN21" s="153">
        <f t="shared" si="324"/>
        <v>-0.21739130434782605</v>
      </c>
      <c r="BO21" s="153">
        <f t="shared" si="324"/>
        <v>-5.2631578947368474E-2</v>
      </c>
      <c r="BP21" s="153">
        <f t="shared" si="324"/>
        <v>-0.25</v>
      </c>
      <c r="BQ21" s="153">
        <f t="shared" si="324"/>
        <v>-0.22727272727272729</v>
      </c>
      <c r="BR21" s="168">
        <f t="shared" si="324"/>
        <v>-0.27272727272727271</v>
      </c>
      <c r="BT21" s="312">
        <f>IF(AND(BT19="",BT20=""),0,IF(BT19="",-BT20,IF(BT20="",BT19,BT19-BT20)))</f>
        <v>0</v>
      </c>
      <c r="BU21" s="313">
        <f t="shared" ref="BU21" si="325">IF(AND(BU19="",BU20=""),0,IF(BU19="",-BU20,IF(BU20="",BU19,BU19-BU20)))</f>
        <v>-0.36</v>
      </c>
      <c r="BV21" s="314">
        <f t="shared" ref="BV21" si="326">IF(AND(BV19="",BV20=""),0,IF(BV19="",-BV20,IF(BV20="",BV19,BV19-BV20)))</f>
        <v>0.08</v>
      </c>
      <c r="BW21" s="314">
        <f t="shared" ref="BW21" si="327">IF(AND(BW19="",BW20=""),0,IF(BW19="",-BW20,IF(BW20="",BW19,BW19-BW20)))</f>
        <v>-0.08</v>
      </c>
      <c r="BX21" s="314">
        <f t="shared" ref="BX21" si="328">IF(AND(BX19="",BX20=""),0,IF(BX19="",-BX20,IF(BX20="",BX19,BX19-BX20)))</f>
        <v>3.9999999999999994E-2</v>
      </c>
      <c r="BY21" s="314">
        <f t="shared" ref="BY21" si="329">IF(AND(BY19="",BY20=""),0,IF(BY19="",-BY20,IF(BY20="",BY19,BY19-BY20)))</f>
        <v>0</v>
      </c>
      <c r="BZ21" s="314">
        <f t="shared" ref="BZ21" si="330">IF(AND(BZ19="",BZ20=""),0,IF(BZ19="",-BZ20,IF(BZ20="",BZ19,BZ19-BZ20)))</f>
        <v>-0.04</v>
      </c>
      <c r="CA21" s="314">
        <f t="shared" ref="CA21" si="331">IF(AND(CA19="",CA20=""),0,IF(CA19="",-CA20,IF(CA20="",CA19,CA19-CA20)))</f>
        <v>-0.12</v>
      </c>
      <c r="CB21" s="314">
        <f t="shared" ref="CB21" si="332">IF(AND(CB19="",CB20=""),0,IF(CB19="",-CB20,IF(CB20="",CB19,CB19-CB20)))</f>
        <v>-0.24</v>
      </c>
      <c r="CC21" s="314">
        <f t="shared" ref="CC21" si="333">IF(AND(CC19="",CC20=""),0,IF(CC19="",-CC20,IF(CC20="",CC19,CC19-CC20)))</f>
        <v>-0.2</v>
      </c>
      <c r="CD21" s="314">
        <f t="shared" ref="CD21" si="334">IF(AND(CD19="",CD20=""),0,IF(CD19="",-CD20,IF(CD20="",CD19,CD19-CD20)))</f>
        <v>0</v>
      </c>
      <c r="CE21" s="315">
        <f t="shared" ref="CE21" si="335">IF(AND(CE19="",CE20=""),0,IF(CE19="",-CE20,IF(CE20="",CE19,CE19-CE20)))</f>
        <v>-0.12</v>
      </c>
      <c r="CG21" s="167">
        <f>IF(AND(CG19="",CG20=""),0,IF(CG19="",-CG20,IF(CG20="",CG19,CG19-CG20)))</f>
        <v>7.9999999999999988E-2</v>
      </c>
      <c r="CH21" s="152">
        <f t="shared" ref="CH21" si="336">IF(AND(CH19="",CH20=""),0,IF(CH19="",-CH20,IF(CH20="",CH19,CH19-CH20)))</f>
        <v>-0.12000000000000001</v>
      </c>
      <c r="CI21" s="153">
        <f t="shared" ref="CI21" si="337">IF(AND(CI19="",CI20=""),0,IF(CI19="",-CI20,IF(CI20="",CI19,CI19-CI20)))</f>
        <v>-4.0000000000000008E-2</v>
      </c>
      <c r="CJ21" s="153">
        <f>IF(AND(CJ19="",CJ20=""),0,IF(CJ19="",-CJ20,IF(CJ20="",CJ19,CJ19-CJ20)))</f>
        <v>-0.08</v>
      </c>
      <c r="CK21" s="153">
        <f t="shared" ref="CK21" si="338">IF(AND(CK19="",CK20=""),0,IF(CK19="",-CK20,IF(CK20="",CK19,CK19-CK20)))</f>
        <v>-0.12000000000000002</v>
      </c>
      <c r="CL21" s="153">
        <f>IF(AND(CL19="",CL20=""),0,IF(CL19="",-CL20,IF(CL20="",CL19,CL19-CL20)))</f>
        <v>0</v>
      </c>
      <c r="CM21" s="153">
        <f t="shared" ref="CM21" si="339">IF(AND(CM19="",CM20=""),0,IF(CM19="",-CM20,IF(CM20="",CM19,CM19-CM20)))</f>
        <v>0</v>
      </c>
      <c r="CN21" s="153">
        <f t="shared" ref="CN21" si="340">IF(AND(CN19="",CN20=""),0,IF(CN19="",-CN20,IF(CN20="",CN19,CN19-CN20)))</f>
        <v>0.2</v>
      </c>
      <c r="CO21" s="153">
        <f t="shared" ref="CO21" si="341">IF(AND(CO19="",CO20=""),0,IF(CO19="",-CO20,IF(CO20="",CO19,CO19-CO20)))</f>
        <v>4.0000000000000036E-2</v>
      </c>
      <c r="CP21" s="153">
        <f t="shared" ref="CP21" si="342">IF(AND(CP19="",CP20=""),0,IF(CP19="",-CP20,IF(CP20="",CP19,CP19-CP20)))</f>
        <v>0.24000000000000002</v>
      </c>
      <c r="CQ21" s="153">
        <f t="shared" ref="CQ21" si="343">IF(AND(CQ19="",CQ20=""),0,IF(CQ19="",-CQ20,IF(CQ20="",CQ19,CQ19-CQ20)))</f>
        <v>0.2</v>
      </c>
      <c r="CR21" s="168">
        <f t="shared" ref="CR21" si="344">IF(AND(CR19="",CR20=""),0,IF(CR19="",-CR20,IF(CR20="",CR19,CR19-CR20)))</f>
        <v>0.24</v>
      </c>
    </row>
    <row r="22" spans="1:96" hidden="1" outlineLevel="1" collapsed="1">
      <c r="A22" s="215" t="s">
        <v>43</v>
      </c>
      <c r="B22" s="216" t="s">
        <v>47</v>
      </c>
      <c r="C22" s="150">
        <v>2021</v>
      </c>
      <c r="D22" s="157">
        <v>29</v>
      </c>
      <c r="E22" s="122">
        <v>0</v>
      </c>
      <c r="F22" s="126">
        <v>1</v>
      </c>
      <c r="G22" s="62">
        <v>1</v>
      </c>
      <c r="H22" s="62">
        <v>2</v>
      </c>
      <c r="I22" s="62">
        <v>1</v>
      </c>
      <c r="J22" s="62">
        <v>3</v>
      </c>
      <c r="K22" s="62">
        <v>3</v>
      </c>
      <c r="L22" s="62">
        <v>1</v>
      </c>
      <c r="M22" s="62">
        <v>2</v>
      </c>
      <c r="N22" s="62">
        <v>1</v>
      </c>
      <c r="O22" s="62">
        <v>1</v>
      </c>
      <c r="P22" s="62">
        <v>1</v>
      </c>
      <c r="Q22" s="124">
        <f t="shared" ref="Q22" si="345">SUM(E22:P22)</f>
        <v>17</v>
      </c>
      <c r="R22" s="61"/>
      <c r="S22" s="292">
        <v>29</v>
      </c>
      <c r="T22" s="126">
        <v>30</v>
      </c>
      <c r="U22" s="62">
        <v>30</v>
      </c>
      <c r="V22" s="62">
        <v>30</v>
      </c>
      <c r="W22" s="62">
        <v>29</v>
      </c>
      <c r="X22" s="62">
        <v>30</v>
      </c>
      <c r="Y22" s="62">
        <v>29</v>
      </c>
      <c r="Z22" s="62">
        <f>Y22-K22+BA22</f>
        <v>27</v>
      </c>
      <c r="AA22" s="62">
        <f t="shared" ref="AA22:AD22" si="346">Z22-L22+BB22</f>
        <v>26</v>
      </c>
      <c r="AB22" s="62">
        <f t="shared" si="346"/>
        <v>25</v>
      </c>
      <c r="AC22" s="62">
        <f t="shared" si="346"/>
        <v>25</v>
      </c>
      <c r="AD22" s="124">
        <f t="shared" si="346"/>
        <v>25</v>
      </c>
      <c r="AE22" s="61"/>
      <c r="AF22" s="165" t="str">
        <f>IF(IFERROR(E22/S22,0)=0,"",IFERROR(E22/S22,0))</f>
        <v/>
      </c>
      <c r="AG22" s="63">
        <f>IF(IFERROR(F22/T22,0)=0,"",IFERROR(F22/T22,0))</f>
        <v>3.3333333333333333E-2</v>
      </c>
      <c r="AH22" s="63">
        <f t="shared" ref="AH22:AH23" si="347">IF(IFERROR(G22/U22,0)=0,"",IFERROR(G22/U22,0))</f>
        <v>3.3333333333333333E-2</v>
      </c>
      <c r="AI22" s="63">
        <f t="shared" ref="AI22:AI23" si="348">IF(IFERROR(H22/V22,0)=0,"",IFERROR(H22/V22,0))</f>
        <v>6.6666666666666666E-2</v>
      </c>
      <c r="AJ22" s="63">
        <f t="shared" ref="AJ22:AJ23" si="349">IF(IFERROR(I22/W22,0)=0,"",IFERROR(I22/W22,0))</f>
        <v>3.4482758620689655E-2</v>
      </c>
      <c r="AK22" s="63">
        <f t="shared" ref="AK22:AK23" si="350">IF(IFERROR(J22/X22,0)=0,"",IFERROR(J22/X22,0))</f>
        <v>0.1</v>
      </c>
      <c r="AL22" s="63">
        <f t="shared" ref="AL22:AL23" si="351">IF(IFERROR(K22/Y22,0)=0,"",IFERROR(K22/Y22,0))</f>
        <v>0.10344827586206896</v>
      </c>
      <c r="AM22" s="63">
        <f t="shared" ref="AM22:AM23" si="352">IF(IFERROR(L22/Z22,0)=0,"",IFERROR(L22/Z22,0))</f>
        <v>3.7037037037037035E-2</v>
      </c>
      <c r="AN22" s="63">
        <f t="shared" ref="AN22:AN23" si="353">IF(IFERROR(M22/AA22,0)=0,"",IFERROR(M22/AA22,0))</f>
        <v>7.6923076923076927E-2</v>
      </c>
      <c r="AO22" s="63">
        <f t="shared" ref="AO22:AO23" si="354">IF(IFERROR(N22/AB22,0)=0,"",IFERROR(N22/AB22,0))</f>
        <v>0.04</v>
      </c>
      <c r="AP22" s="63">
        <f t="shared" ref="AP22:AP23" si="355">IF(IFERROR(O22/AC22,0)=0,"",IFERROR(O22/AC22,0))</f>
        <v>0.04</v>
      </c>
      <c r="AQ22" s="63">
        <f t="shared" ref="AQ22:AQ23" si="356">IF(IFERROR(P22/AD22,0)=0,"",IFERROR(P22/AD22,0))</f>
        <v>0.04</v>
      </c>
      <c r="AR22" s="166">
        <f>Q22/AVERAGE(S22:AD22)</f>
        <v>0.60895522388059697</v>
      </c>
      <c r="AS22" s="61"/>
      <c r="AT22" s="173">
        <v>0</v>
      </c>
      <c r="AU22" s="174">
        <v>1</v>
      </c>
      <c r="AV22" s="174">
        <v>1</v>
      </c>
      <c r="AW22" s="174">
        <v>1</v>
      </c>
      <c r="AX22" s="174">
        <v>1</v>
      </c>
      <c r="AY22" s="174">
        <v>2</v>
      </c>
      <c r="AZ22" s="174">
        <v>2</v>
      </c>
      <c r="BA22" s="174">
        <v>1</v>
      </c>
      <c r="BB22" s="174">
        <v>0</v>
      </c>
      <c r="BC22" s="174">
        <v>1</v>
      </c>
      <c r="BD22" s="174">
        <v>1</v>
      </c>
      <c r="BE22" s="175">
        <v>1</v>
      </c>
      <c r="BF22" s="61"/>
      <c r="BG22" s="173">
        <v>28</v>
      </c>
      <c r="BH22" s="174">
        <f t="shared" ref="BH22:BR22" si="357">+BG22-F22+AU22</f>
        <v>28</v>
      </c>
      <c r="BI22" s="174">
        <f t="shared" si="357"/>
        <v>28</v>
      </c>
      <c r="BJ22" s="174">
        <f t="shared" si="357"/>
        <v>27</v>
      </c>
      <c r="BK22" s="174">
        <f t="shared" si="357"/>
        <v>27</v>
      </c>
      <c r="BL22" s="174">
        <f t="shared" si="357"/>
        <v>26</v>
      </c>
      <c r="BM22" s="174">
        <f t="shared" si="357"/>
        <v>25</v>
      </c>
      <c r="BN22" s="174">
        <f t="shared" si="357"/>
        <v>25</v>
      </c>
      <c r="BO22" s="174">
        <f t="shared" si="357"/>
        <v>23</v>
      </c>
      <c r="BP22" s="174">
        <f t="shared" si="357"/>
        <v>23</v>
      </c>
      <c r="BQ22" s="174">
        <f t="shared" si="357"/>
        <v>23</v>
      </c>
      <c r="BR22" s="175">
        <f t="shared" si="357"/>
        <v>23</v>
      </c>
      <c r="BT22" s="319" t="str">
        <f>IF(IFERROR(E22/$D22,0)=0,"",IFERROR(E22/$D22,0))</f>
        <v/>
      </c>
      <c r="BU22" s="320">
        <f t="shared" ref="BU22:BU23" si="358">IF(IFERROR(F22/$D22,0)=0,"",IFERROR(F22/$D22,0))</f>
        <v>3.4482758620689655E-2</v>
      </c>
      <c r="BV22" s="320">
        <f t="shared" ref="BV22:BV23" si="359">IF(IFERROR(G22/$D22,0)=0,"",IFERROR(G22/$D22,0))</f>
        <v>3.4482758620689655E-2</v>
      </c>
      <c r="BW22" s="320">
        <f t="shared" ref="BW22:BW23" si="360">IF(IFERROR(H22/$D22,0)=0,"",IFERROR(H22/$D22,0))</f>
        <v>6.8965517241379309E-2</v>
      </c>
      <c r="BX22" s="320">
        <f t="shared" ref="BX22:BX23" si="361">IF(IFERROR(I22/$D22,0)=0,"",IFERROR(I22/$D22,0))</f>
        <v>3.4482758620689655E-2</v>
      </c>
      <c r="BY22" s="320">
        <f t="shared" ref="BY22:BY23" si="362">IF(IFERROR(J22/$D22,0)=0,"",IFERROR(J22/$D22,0))</f>
        <v>0.10344827586206896</v>
      </c>
      <c r="BZ22" s="320">
        <f t="shared" ref="BZ22:BZ23" si="363">IF(IFERROR(K22/$D22,0)=0,"",IFERROR(K22/$D22,0))</f>
        <v>0.10344827586206896</v>
      </c>
      <c r="CA22" s="320">
        <f t="shared" ref="CA22:CA23" si="364">IF(IFERROR(L22/$D22,0)=0,"",IFERROR(L22/$D22,0))</f>
        <v>3.4482758620689655E-2</v>
      </c>
      <c r="CB22" s="320">
        <f t="shared" ref="CB22:CB23" si="365">IF(IFERROR(M22/$D22,0)=0,"",IFERROR(M22/$D22,0))</f>
        <v>6.8965517241379309E-2</v>
      </c>
      <c r="CC22" s="320">
        <f t="shared" ref="CC22:CC23" si="366">IF(IFERROR(N22/$D22,0)=0,"",IFERROR(N22/$D22,0))</f>
        <v>3.4482758620689655E-2</v>
      </c>
      <c r="CD22" s="320">
        <f t="shared" ref="CD22:CD23" si="367">IF(IFERROR(O22/$D22,0)=0,"",IFERROR(O22/$D22,0))</f>
        <v>3.4482758620689655E-2</v>
      </c>
      <c r="CE22" s="321">
        <f t="shared" ref="CE22:CE23" si="368">IF(IFERROR(P22/$D22,0)=0,"",IFERROR(P22/$D22,0))</f>
        <v>3.4482758620689655E-2</v>
      </c>
      <c r="CG22" s="319">
        <f>IF(IFERROR(($D22-BG22)/$D22,0)=0,"",IFERROR(($D22-BG22)/$D22,0))</f>
        <v>3.4482758620689655E-2</v>
      </c>
      <c r="CH22" s="320">
        <f t="shared" ref="CH22:CH23" si="369">IF(IFERROR(($D22-BH22)/$D22,0)=0,"",IFERROR(($D22-BH22)/$D22,0))</f>
        <v>3.4482758620689655E-2</v>
      </c>
      <c r="CI22" s="320">
        <f t="shared" ref="CI22:CI23" si="370">IF(IFERROR(($D22-BI22)/$D22,0)=0,"",IFERROR(($D22-BI22)/$D22,0))</f>
        <v>3.4482758620689655E-2</v>
      </c>
      <c r="CJ22" s="320">
        <f t="shared" ref="CJ22:CJ23" si="371">IF(IFERROR(($D22-BJ22)/$D22,0)=0,"",IFERROR(($D22-BJ22)/$D22,0))</f>
        <v>6.8965517241379309E-2</v>
      </c>
      <c r="CK22" s="320">
        <f t="shared" ref="CK22:CK23" si="372">IF(IFERROR(($D22-BK22)/$D22,0)=0,"",IFERROR(($D22-BK22)/$D22,0))</f>
        <v>6.8965517241379309E-2</v>
      </c>
      <c r="CL22" s="320">
        <f t="shared" ref="CL22:CL23" si="373">IF(IFERROR(($D22-BL22)/$D22,0)=0,"",IFERROR(($D22-BL22)/$D22,0))</f>
        <v>0.10344827586206896</v>
      </c>
      <c r="CM22" s="320">
        <f t="shared" ref="CM22:CM23" si="374">IF(IFERROR(($D22-BM22)/$D22,0)=0,"",IFERROR(($D22-BM22)/$D22,0))</f>
        <v>0.13793103448275862</v>
      </c>
      <c r="CN22" s="320">
        <f t="shared" ref="CN22:CN23" si="375">IF(IFERROR(($D22-BN22)/$D22,0)=0,"",IFERROR(($D22-BN22)/$D22,0))</f>
        <v>0.13793103448275862</v>
      </c>
      <c r="CO22" s="320">
        <f t="shared" ref="CO22:CO23" si="376">IF(IFERROR(($D22-BO22)/$D22,0)=0,"",IFERROR(($D22-BO22)/$D22,0))</f>
        <v>0.20689655172413793</v>
      </c>
      <c r="CP22" s="320">
        <f t="shared" ref="CP22:CP23" si="377">IF(IFERROR(($D22-BP22)/$D22,0)=0,"",IFERROR(($D22-BP22)/$D22,0))</f>
        <v>0.20689655172413793</v>
      </c>
      <c r="CQ22" s="320">
        <f t="shared" ref="CQ22:CQ23" si="378">IF(IFERROR(($D22-BQ22)/$D22,0)=0,"",IFERROR(($D22-BQ22)/$D22,0))</f>
        <v>0.20689655172413793</v>
      </c>
      <c r="CR22" s="321">
        <f t="shared" ref="CR22:CR23" si="379">IF(IFERROR(($D22-BR22)/$D22,0)=0,"",IFERROR(($D22-BR22)/$D22,0))</f>
        <v>0.20689655172413793</v>
      </c>
    </row>
    <row r="23" spans="1:96" hidden="1" outlineLevel="2">
      <c r="A23" s="158" t="s">
        <v>43</v>
      </c>
      <c r="B23" s="213" t="s">
        <v>47</v>
      </c>
      <c r="C23" s="150">
        <v>2020</v>
      </c>
      <c r="D23" s="191">
        <v>29</v>
      </c>
      <c r="E23" s="192"/>
      <c r="F23" s="193">
        <v>2</v>
      </c>
      <c r="G23" s="194">
        <v>5</v>
      </c>
      <c r="H23" s="194"/>
      <c r="I23" s="194"/>
      <c r="J23" s="194"/>
      <c r="K23" s="194">
        <v>1</v>
      </c>
      <c r="L23" s="194">
        <v>1</v>
      </c>
      <c r="M23" s="194">
        <v>0</v>
      </c>
      <c r="N23" s="194">
        <v>0</v>
      </c>
      <c r="O23" s="194">
        <v>1</v>
      </c>
      <c r="P23" s="194">
        <v>2</v>
      </c>
      <c r="Q23" s="195">
        <f>SUM(E23:P23)</f>
        <v>12</v>
      </c>
      <c r="R23" s="61"/>
      <c r="S23" s="194">
        <v>28</v>
      </c>
      <c r="T23" s="194">
        <v>30</v>
      </c>
      <c r="U23" s="194">
        <v>32</v>
      </c>
      <c r="V23" s="194">
        <v>27</v>
      </c>
      <c r="W23" s="194">
        <v>27</v>
      </c>
      <c r="X23" s="194">
        <v>27</v>
      </c>
      <c r="Y23" s="194">
        <v>28</v>
      </c>
      <c r="Z23" s="194">
        <v>28</v>
      </c>
      <c r="AA23" s="62">
        <f t="shared" ref="AA23:AB23" si="380">Z23-L23+BB23</f>
        <v>29</v>
      </c>
      <c r="AB23" s="62">
        <f t="shared" si="380"/>
        <v>29</v>
      </c>
      <c r="AC23" s="194">
        <v>29</v>
      </c>
      <c r="AD23" s="195">
        <v>31</v>
      </c>
      <c r="AE23" s="61"/>
      <c r="AF23" s="197" t="str">
        <f>IF(IFERROR(E23/S23,0)=0,"",IFERROR(E23/S23,0))</f>
        <v/>
      </c>
      <c r="AG23" s="198">
        <f>IF(IFERROR(F23/T23,0)=0,"",IFERROR(F23/T23,0))</f>
        <v>6.6666666666666666E-2</v>
      </c>
      <c r="AH23" s="198">
        <f t="shared" si="347"/>
        <v>0.15625</v>
      </c>
      <c r="AI23" s="198" t="str">
        <f t="shared" si="348"/>
        <v/>
      </c>
      <c r="AJ23" s="198" t="str">
        <f t="shared" si="349"/>
        <v/>
      </c>
      <c r="AK23" s="198" t="str">
        <f t="shared" si="350"/>
        <v/>
      </c>
      <c r="AL23" s="198">
        <f t="shared" si="351"/>
        <v>3.5714285714285712E-2</v>
      </c>
      <c r="AM23" s="198">
        <f t="shared" si="352"/>
        <v>3.5714285714285712E-2</v>
      </c>
      <c r="AN23" s="198" t="str">
        <f t="shared" si="353"/>
        <v/>
      </c>
      <c r="AO23" s="198" t="str">
        <f t="shared" si="354"/>
        <v/>
      </c>
      <c r="AP23" s="198">
        <f t="shared" si="355"/>
        <v>3.4482758620689655E-2</v>
      </c>
      <c r="AQ23" s="198">
        <f t="shared" si="356"/>
        <v>6.4516129032258063E-2</v>
      </c>
      <c r="AR23" s="199">
        <f>Q23/AVERAGE(S23:AD23)</f>
        <v>0.41739130434782606</v>
      </c>
      <c r="AS23" s="61"/>
      <c r="AT23" s="200"/>
      <c r="AU23" s="201">
        <v>2</v>
      </c>
      <c r="AV23" s="201">
        <v>4</v>
      </c>
      <c r="AW23" s="201"/>
      <c r="AX23" s="201"/>
      <c r="AY23" s="201"/>
      <c r="AZ23" s="201">
        <v>1</v>
      </c>
      <c r="BA23" s="201">
        <v>1</v>
      </c>
      <c r="BB23" s="201">
        <v>2</v>
      </c>
      <c r="BC23" s="201">
        <v>0</v>
      </c>
      <c r="BD23" s="201">
        <v>0</v>
      </c>
      <c r="BE23" s="212">
        <v>3</v>
      </c>
      <c r="BF23" s="61"/>
      <c r="BG23" s="200">
        <v>29</v>
      </c>
      <c r="BH23" s="201">
        <v>29</v>
      </c>
      <c r="BI23" s="201">
        <v>26</v>
      </c>
      <c r="BJ23" s="201">
        <v>25</v>
      </c>
      <c r="BK23" s="201">
        <v>27</v>
      </c>
      <c r="BL23" s="201">
        <v>28</v>
      </c>
      <c r="BM23" s="201">
        <v>28</v>
      </c>
      <c r="BN23" s="201">
        <v>26</v>
      </c>
      <c r="BO23" s="201">
        <v>27</v>
      </c>
      <c r="BP23" s="201">
        <v>25</v>
      </c>
      <c r="BQ23" s="201">
        <v>26</v>
      </c>
      <c r="BR23" s="212">
        <v>27</v>
      </c>
      <c r="BT23" s="309" t="str">
        <f>IF(IFERROR(E23/$D23,0)=0,"",IFERROR(E23/$D23,0))</f>
        <v/>
      </c>
      <c r="BU23" s="310">
        <f t="shared" si="358"/>
        <v>6.8965517241379309E-2</v>
      </c>
      <c r="BV23" s="310">
        <f t="shared" si="359"/>
        <v>0.17241379310344829</v>
      </c>
      <c r="BW23" s="310" t="str">
        <f t="shared" si="360"/>
        <v/>
      </c>
      <c r="BX23" s="310" t="str">
        <f t="shared" si="361"/>
        <v/>
      </c>
      <c r="BY23" s="310" t="str">
        <f t="shared" si="362"/>
        <v/>
      </c>
      <c r="BZ23" s="310">
        <f t="shared" si="363"/>
        <v>3.4482758620689655E-2</v>
      </c>
      <c r="CA23" s="310">
        <f t="shared" si="364"/>
        <v>3.4482758620689655E-2</v>
      </c>
      <c r="CB23" s="310" t="str">
        <f t="shared" si="365"/>
        <v/>
      </c>
      <c r="CC23" s="310" t="str">
        <f t="shared" si="366"/>
        <v/>
      </c>
      <c r="CD23" s="310">
        <f t="shared" si="367"/>
        <v>3.4482758620689655E-2</v>
      </c>
      <c r="CE23" s="311">
        <f t="shared" si="368"/>
        <v>6.8965517241379309E-2</v>
      </c>
      <c r="CG23" s="309" t="str">
        <f>IF(IFERROR(($D23-BG23)/$D23,0)=0,"",IFERROR(($D23-BG23)/$D23,0))</f>
        <v/>
      </c>
      <c r="CH23" s="310" t="str">
        <f t="shared" si="369"/>
        <v/>
      </c>
      <c r="CI23" s="310">
        <f t="shared" si="370"/>
        <v>0.10344827586206896</v>
      </c>
      <c r="CJ23" s="310">
        <f t="shared" si="371"/>
        <v>0.13793103448275862</v>
      </c>
      <c r="CK23" s="310">
        <f t="shared" si="372"/>
        <v>6.8965517241379309E-2</v>
      </c>
      <c r="CL23" s="310">
        <f t="shared" si="373"/>
        <v>3.4482758620689655E-2</v>
      </c>
      <c r="CM23" s="310">
        <f t="shared" si="374"/>
        <v>3.4482758620689655E-2</v>
      </c>
      <c r="CN23" s="310">
        <f t="shared" si="375"/>
        <v>0.10344827586206896</v>
      </c>
      <c r="CO23" s="310">
        <f t="shared" si="376"/>
        <v>6.8965517241379309E-2</v>
      </c>
      <c r="CP23" s="310">
        <f t="shared" si="377"/>
        <v>0.13793103448275862</v>
      </c>
      <c r="CQ23" s="310">
        <f t="shared" si="378"/>
        <v>0.10344827586206896</v>
      </c>
      <c r="CR23" s="311">
        <f t="shared" si="379"/>
        <v>6.8965517241379309E-2</v>
      </c>
    </row>
    <row r="24" spans="1:96" hidden="1" outlineLevel="2">
      <c r="A24" s="158" t="s">
        <v>43</v>
      </c>
      <c r="B24" s="213" t="s">
        <v>47</v>
      </c>
      <c r="C24" s="151" t="s">
        <v>69</v>
      </c>
      <c r="D24" s="157"/>
      <c r="E24" s="167">
        <f>IFERROR(E22/E23-1,0)</f>
        <v>0</v>
      </c>
      <c r="F24" s="152">
        <f t="shared" ref="F24" si="381">IFERROR(F22/F23-1,0)</f>
        <v>-0.5</v>
      </c>
      <c r="G24" s="153">
        <f t="shared" ref="G24" si="382">IFERROR(G22/G23-1,0)</f>
        <v>-0.8</v>
      </c>
      <c r="H24" s="153">
        <f t="shared" ref="H24" si="383">IFERROR(H22/H23-1,0)</f>
        <v>0</v>
      </c>
      <c r="I24" s="153">
        <f t="shared" ref="I24:P24" si="384">IFERROR(I22/I23-1,0)</f>
        <v>0</v>
      </c>
      <c r="J24" s="153">
        <f t="shared" si="384"/>
        <v>0</v>
      </c>
      <c r="K24" s="153">
        <f t="shared" si="384"/>
        <v>2</v>
      </c>
      <c r="L24" s="153">
        <f t="shared" si="384"/>
        <v>0</v>
      </c>
      <c r="M24" s="153">
        <f t="shared" si="384"/>
        <v>0</v>
      </c>
      <c r="N24" s="153">
        <f t="shared" si="384"/>
        <v>0</v>
      </c>
      <c r="O24" s="153">
        <f t="shared" si="384"/>
        <v>0</v>
      </c>
      <c r="P24" s="153">
        <f t="shared" si="384"/>
        <v>-0.5</v>
      </c>
      <c r="Q24" s="168"/>
      <c r="R24" s="61"/>
      <c r="S24" s="167">
        <f>IFERROR(S22/S23-1,0)</f>
        <v>3.5714285714285809E-2</v>
      </c>
      <c r="T24" s="152">
        <f t="shared" ref="T24:AD24" si="385">IFERROR(T22/T23-1,0)</f>
        <v>0</v>
      </c>
      <c r="U24" s="153">
        <f t="shared" si="385"/>
        <v>-6.25E-2</v>
      </c>
      <c r="V24" s="153">
        <f t="shared" si="385"/>
        <v>0.11111111111111116</v>
      </c>
      <c r="W24" s="153">
        <f t="shared" si="385"/>
        <v>7.4074074074074181E-2</v>
      </c>
      <c r="X24" s="153">
        <f t="shared" ref="X24" si="386">IFERROR(X22/X23-1,0)</f>
        <v>0.11111111111111116</v>
      </c>
      <c r="Y24" s="153">
        <f t="shared" si="385"/>
        <v>3.5714285714285809E-2</v>
      </c>
      <c r="Z24" s="153">
        <f t="shared" si="385"/>
        <v>-3.5714285714285698E-2</v>
      </c>
      <c r="AA24" s="62">
        <f t="shared" ref="AA24:AB24" si="387">Z24-L24+BB24</f>
        <v>-1.0357142857142856</v>
      </c>
      <c r="AB24" s="62">
        <f t="shared" si="387"/>
        <v>-1.0357142857142856</v>
      </c>
      <c r="AC24" s="153">
        <f t="shared" si="385"/>
        <v>-0.13793103448275867</v>
      </c>
      <c r="AD24" s="168">
        <f t="shared" si="385"/>
        <v>-0.19354838709677424</v>
      </c>
      <c r="AE24" s="61"/>
      <c r="AF24" s="167">
        <f t="shared" ref="AF24:AH24" si="388">IF(AND(AF22="",AF23=""),0,IF(AF22="",-AF23,IF(AF23="",AF22,AF22-AF23)))</f>
        <v>0</v>
      </c>
      <c r="AG24" s="152">
        <f t="shared" si="388"/>
        <v>-3.3333333333333333E-2</v>
      </c>
      <c r="AH24" s="153">
        <f t="shared" si="388"/>
        <v>-0.12291666666666667</v>
      </c>
      <c r="AI24" s="153">
        <f>IF(AND(AI22="",AI23=""),0,IF(AI22="",-AI23,IF(AI23="",AI22,AI22-AI23)))</f>
        <v>6.6666666666666666E-2</v>
      </c>
      <c r="AJ24" s="153">
        <f t="shared" ref="AJ24:AQ24" si="389">IF(AND(AJ22="",AJ23=""),0,IF(AJ22="",-AJ23,IF(AJ23="",AJ22,AJ22-AJ23)))</f>
        <v>3.4482758620689655E-2</v>
      </c>
      <c r="AK24" s="153">
        <f t="shared" si="389"/>
        <v>0.1</v>
      </c>
      <c r="AL24" s="153">
        <f t="shared" si="389"/>
        <v>6.7733990147783252E-2</v>
      </c>
      <c r="AM24" s="153">
        <f t="shared" si="389"/>
        <v>1.3227513227513227E-3</v>
      </c>
      <c r="AN24" s="153">
        <f t="shared" si="389"/>
        <v>7.6923076923076927E-2</v>
      </c>
      <c r="AO24" s="153">
        <f t="shared" si="389"/>
        <v>0.04</v>
      </c>
      <c r="AP24" s="153">
        <f t="shared" si="389"/>
        <v>5.5172413793103461E-3</v>
      </c>
      <c r="AQ24" s="153">
        <f t="shared" si="389"/>
        <v>-2.4516129032258062E-2</v>
      </c>
      <c r="AR24" s="168"/>
      <c r="AS24" s="61"/>
      <c r="AT24" s="167">
        <f>IFERROR(AT22/AT23-1,0)</f>
        <v>0</v>
      </c>
      <c r="AU24" s="152">
        <f>IFERROR(AU22/AU23-1,0)</f>
        <v>-0.5</v>
      </c>
      <c r="AV24" s="153">
        <f>IFERROR(AV22/AV23-1,0)</f>
        <v>-0.75</v>
      </c>
      <c r="AW24" s="153">
        <f t="shared" ref="AW24" si="390">IFERROR(AW22/AW23-1,0)</f>
        <v>0</v>
      </c>
      <c r="AX24" s="153">
        <f t="shared" ref="AX24:BE24" si="391">IFERROR(AX22/AX23-1,0)</f>
        <v>0</v>
      </c>
      <c r="AY24" s="153">
        <f t="shared" si="391"/>
        <v>0</v>
      </c>
      <c r="AZ24" s="153">
        <f t="shared" si="391"/>
        <v>1</v>
      </c>
      <c r="BA24" s="153">
        <f t="shared" si="391"/>
        <v>0</v>
      </c>
      <c r="BB24" s="153">
        <f t="shared" si="391"/>
        <v>-1</v>
      </c>
      <c r="BC24" s="153">
        <f t="shared" si="391"/>
        <v>0</v>
      </c>
      <c r="BD24" s="153">
        <f t="shared" si="391"/>
        <v>0</v>
      </c>
      <c r="BE24" s="168">
        <f t="shared" si="391"/>
        <v>-0.66666666666666674</v>
      </c>
      <c r="BF24" s="61"/>
      <c r="BG24" s="167">
        <f>IFERROR(BG22/BG23-1,0)</f>
        <v>-3.4482758620689613E-2</v>
      </c>
      <c r="BH24" s="152">
        <f>IFERROR(BH22/BH23-1,0)</f>
        <v>-3.4482758620689613E-2</v>
      </c>
      <c r="BI24" s="153">
        <f>IFERROR(BI22/BI23-1,0)</f>
        <v>7.6923076923076872E-2</v>
      </c>
      <c r="BJ24" s="153">
        <f t="shared" ref="BJ24" si="392">IFERROR(BJ22/BJ23-1,0)</f>
        <v>8.0000000000000071E-2</v>
      </c>
      <c r="BK24" s="153">
        <f t="shared" ref="BK24:BR24" si="393">IFERROR(BK22/BK23-1,0)</f>
        <v>0</v>
      </c>
      <c r="BL24" s="153">
        <f t="shared" si="393"/>
        <v>-7.1428571428571397E-2</v>
      </c>
      <c r="BM24" s="153">
        <f t="shared" si="393"/>
        <v>-0.1071428571428571</v>
      </c>
      <c r="BN24" s="153">
        <f t="shared" si="393"/>
        <v>-3.8461538461538436E-2</v>
      </c>
      <c r="BO24" s="153">
        <f t="shared" si="393"/>
        <v>-0.14814814814814814</v>
      </c>
      <c r="BP24" s="153">
        <f t="shared" si="393"/>
        <v>-7.999999999999996E-2</v>
      </c>
      <c r="BQ24" s="153">
        <f t="shared" si="393"/>
        <v>-0.11538461538461542</v>
      </c>
      <c r="BR24" s="168">
        <f t="shared" si="393"/>
        <v>-0.14814814814814814</v>
      </c>
      <c r="BT24" s="312">
        <f>IF(AND(BT22="",BT23=""),0,IF(BT22="",-BT23,IF(BT23="",BT22,BT22-BT23)))</f>
        <v>0</v>
      </c>
      <c r="BU24" s="313">
        <f t="shared" ref="BU24" si="394">IF(AND(BU22="",BU23=""),0,IF(BU22="",-BU23,IF(BU23="",BU22,BU22-BU23)))</f>
        <v>-3.4482758620689655E-2</v>
      </c>
      <c r="BV24" s="314">
        <f t="shared" ref="BV24" si="395">IF(AND(BV22="",BV23=""),0,IF(BV22="",-BV23,IF(BV23="",BV22,BV22-BV23)))</f>
        <v>-0.13793103448275862</v>
      </c>
      <c r="BW24" s="314">
        <f t="shared" ref="BW24" si="396">IF(AND(BW22="",BW23=""),0,IF(BW22="",-BW23,IF(BW23="",BW22,BW22-BW23)))</f>
        <v>6.8965517241379309E-2</v>
      </c>
      <c r="BX24" s="314">
        <f t="shared" ref="BX24" si="397">IF(AND(BX22="",BX23=""),0,IF(BX22="",-BX23,IF(BX23="",BX22,BX22-BX23)))</f>
        <v>3.4482758620689655E-2</v>
      </c>
      <c r="BY24" s="314">
        <f t="shared" ref="BY24" si="398">IF(AND(BY22="",BY23=""),0,IF(BY22="",-BY23,IF(BY23="",BY22,BY22-BY23)))</f>
        <v>0.10344827586206896</v>
      </c>
      <c r="BZ24" s="314">
        <f t="shared" ref="BZ24" si="399">IF(AND(BZ22="",BZ23=""),0,IF(BZ22="",-BZ23,IF(BZ23="",BZ22,BZ22-BZ23)))</f>
        <v>6.8965517241379309E-2</v>
      </c>
      <c r="CA24" s="314">
        <f t="shared" ref="CA24" si="400">IF(AND(CA22="",CA23=""),0,IF(CA22="",-CA23,IF(CA23="",CA22,CA22-CA23)))</f>
        <v>0</v>
      </c>
      <c r="CB24" s="314">
        <f t="shared" ref="CB24" si="401">IF(AND(CB22="",CB23=""),0,IF(CB22="",-CB23,IF(CB23="",CB22,CB22-CB23)))</f>
        <v>6.8965517241379309E-2</v>
      </c>
      <c r="CC24" s="314">
        <f t="shared" ref="CC24" si="402">IF(AND(CC22="",CC23=""),0,IF(CC22="",-CC23,IF(CC23="",CC22,CC22-CC23)))</f>
        <v>3.4482758620689655E-2</v>
      </c>
      <c r="CD24" s="314">
        <f t="shared" ref="CD24" si="403">IF(AND(CD22="",CD23=""),0,IF(CD22="",-CD23,IF(CD23="",CD22,CD22-CD23)))</f>
        <v>0</v>
      </c>
      <c r="CE24" s="315">
        <f t="shared" ref="CE24" si="404">IF(AND(CE22="",CE23=""),0,IF(CE22="",-CE23,IF(CE23="",CE22,CE22-CE23)))</f>
        <v>-3.4482758620689655E-2</v>
      </c>
      <c r="CG24" s="167">
        <f>IF(AND(CG22="",CG23=""),0,IF(CG22="",-CG23,IF(CG23="",CG22,CG22-CG23)))</f>
        <v>3.4482758620689655E-2</v>
      </c>
      <c r="CH24" s="152">
        <f t="shared" ref="CH24" si="405">IF(AND(CH22="",CH23=""),0,IF(CH22="",-CH23,IF(CH23="",CH22,CH22-CH23)))</f>
        <v>3.4482758620689655E-2</v>
      </c>
      <c r="CI24" s="153">
        <f t="shared" ref="CI24" si="406">IF(AND(CI22="",CI23=""),0,IF(CI22="",-CI23,IF(CI23="",CI22,CI22-CI23)))</f>
        <v>-6.8965517241379309E-2</v>
      </c>
      <c r="CJ24" s="153">
        <f>IF(AND(CJ22="",CJ23=""),0,IF(CJ22="",-CJ23,IF(CJ23="",CJ22,CJ22-CJ23)))</f>
        <v>-6.8965517241379309E-2</v>
      </c>
      <c r="CK24" s="153">
        <f t="shared" ref="CK24" si="407">IF(AND(CK22="",CK23=""),0,IF(CK22="",-CK23,IF(CK23="",CK22,CK22-CK23)))</f>
        <v>0</v>
      </c>
      <c r="CL24" s="153">
        <f>IF(AND(CL22="",CL23=""),0,IF(CL22="",-CL23,IF(CL23="",CL22,CL22-CL23)))</f>
        <v>6.8965517241379309E-2</v>
      </c>
      <c r="CM24" s="153">
        <f t="shared" ref="CM24" si="408">IF(AND(CM22="",CM23=""),0,IF(CM22="",-CM23,IF(CM23="",CM22,CM22-CM23)))</f>
        <v>0.10344827586206896</v>
      </c>
      <c r="CN24" s="153">
        <f t="shared" ref="CN24" si="409">IF(AND(CN22="",CN23=""),0,IF(CN22="",-CN23,IF(CN23="",CN22,CN22-CN23)))</f>
        <v>3.4482758620689655E-2</v>
      </c>
      <c r="CO24" s="153">
        <f t="shared" ref="CO24" si="410">IF(AND(CO22="",CO23=""),0,IF(CO22="",-CO23,IF(CO23="",CO22,CO22-CO23)))</f>
        <v>0.13793103448275862</v>
      </c>
      <c r="CP24" s="153">
        <f t="shared" ref="CP24" si="411">IF(AND(CP22="",CP23=""),0,IF(CP22="",-CP23,IF(CP23="",CP22,CP22-CP23)))</f>
        <v>6.8965517241379309E-2</v>
      </c>
      <c r="CQ24" s="153">
        <f t="shared" ref="CQ24" si="412">IF(AND(CQ22="",CQ23=""),0,IF(CQ22="",-CQ23,IF(CQ23="",CQ22,CQ22-CQ23)))</f>
        <v>0.10344827586206896</v>
      </c>
      <c r="CR24" s="168">
        <f t="shared" ref="CR24" si="413">IF(AND(CR22="",CR23=""),0,IF(CR22="",-CR23,IF(CR23="",CR22,CR22-CR23)))</f>
        <v>0.13793103448275862</v>
      </c>
    </row>
    <row r="25" spans="1:96" hidden="1" outlineLevel="1" collapsed="1">
      <c r="A25" s="215" t="s">
        <v>43</v>
      </c>
      <c r="B25" s="216" t="s">
        <v>48</v>
      </c>
      <c r="C25" s="150">
        <v>2021</v>
      </c>
      <c r="D25" s="157">
        <v>36</v>
      </c>
      <c r="E25" s="122">
        <v>1</v>
      </c>
      <c r="F25" s="126">
        <v>0</v>
      </c>
      <c r="G25" s="62">
        <v>0</v>
      </c>
      <c r="H25" s="62">
        <v>2</v>
      </c>
      <c r="I25" s="62">
        <v>0</v>
      </c>
      <c r="J25" s="62">
        <v>0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124">
        <f t="shared" ref="Q25" si="414">SUM(E25:P25)</f>
        <v>3</v>
      </c>
      <c r="R25" s="61"/>
      <c r="S25" s="292">
        <v>37</v>
      </c>
      <c r="T25" s="126">
        <v>36</v>
      </c>
      <c r="U25" s="62">
        <v>36</v>
      </c>
      <c r="V25" s="62">
        <v>38</v>
      </c>
      <c r="W25" s="62">
        <v>36</v>
      </c>
      <c r="X25" s="62">
        <v>36</v>
      </c>
      <c r="Y25" s="62">
        <v>36</v>
      </c>
      <c r="Z25" s="62">
        <f>Y25-K25+BA25</f>
        <v>36</v>
      </c>
      <c r="AA25" s="62">
        <f t="shared" ref="AA25:AD28" si="415">Z25-L25+BB25</f>
        <v>36</v>
      </c>
      <c r="AB25" s="62">
        <f t="shared" si="415"/>
        <v>36</v>
      </c>
      <c r="AC25" s="62">
        <f t="shared" si="415"/>
        <v>36</v>
      </c>
      <c r="AD25" s="124">
        <f t="shared" si="415"/>
        <v>36</v>
      </c>
      <c r="AE25" s="61"/>
      <c r="AF25" s="165">
        <f>IF(IFERROR(E25/S25,0)=0,"",IFERROR(E25/S25,0))</f>
        <v>2.7027027027027029E-2</v>
      </c>
      <c r="AG25" s="63" t="str">
        <f>IF(IFERROR(F25/T25,0)=0,"",IFERROR(F25/T25,0))</f>
        <v/>
      </c>
      <c r="AH25" s="63" t="str">
        <f t="shared" ref="AH25:AH26" si="416">IF(IFERROR(G25/U25,0)=0,"",IFERROR(G25/U25,0))</f>
        <v/>
      </c>
      <c r="AI25" s="63">
        <f t="shared" ref="AI25:AI26" si="417">IF(IFERROR(H25/V25,0)=0,"",IFERROR(H25/V25,0))</f>
        <v>5.2631578947368418E-2</v>
      </c>
      <c r="AJ25" s="63" t="str">
        <f t="shared" ref="AJ25:AJ26" si="418">IF(IFERROR(I25/W25,0)=0,"",IFERROR(I25/W25,0))</f>
        <v/>
      </c>
      <c r="AK25" s="63" t="str">
        <f t="shared" ref="AK25:AK26" si="419">IF(IFERROR(J25/X25,0)=0,"",IFERROR(J25/X25,0))</f>
        <v/>
      </c>
      <c r="AL25" s="63" t="str">
        <f t="shared" ref="AL25:AL26" si="420">IF(IFERROR(K25/Y25,0)=0,"",IFERROR(K25/Y25,0))</f>
        <v/>
      </c>
      <c r="AM25" s="63" t="str">
        <f t="shared" ref="AM25:AM26" si="421">IF(IFERROR(L25/Z25,0)=0,"",IFERROR(L25/Z25,0))</f>
        <v/>
      </c>
      <c r="AN25" s="63" t="str">
        <f t="shared" ref="AN25:AN26" si="422">IF(IFERROR(M25/AA25,0)=0,"",IFERROR(M25/AA25,0))</f>
        <v/>
      </c>
      <c r="AO25" s="63" t="str">
        <f t="shared" ref="AO25:AO26" si="423">IF(IFERROR(N25/AB25,0)=0,"",IFERROR(N25/AB25,0))</f>
        <v/>
      </c>
      <c r="AP25" s="63" t="str">
        <f t="shared" ref="AP25:AP26" si="424">IF(IFERROR(O25/AC25,0)=0,"",IFERROR(O25/AC25,0))</f>
        <v/>
      </c>
      <c r="AQ25" s="63" t="str">
        <f t="shared" ref="AQ25:AQ26" si="425">IF(IFERROR(P25/AD25,0)=0,"",IFERROR(P25/AD25,0))</f>
        <v/>
      </c>
      <c r="AR25" s="166">
        <f>Q25/AVERAGE(S25:AD25)</f>
        <v>8.2758620689655171E-2</v>
      </c>
      <c r="AS25" s="61"/>
      <c r="AT25" s="173">
        <v>1</v>
      </c>
      <c r="AU25" s="174">
        <v>0</v>
      </c>
      <c r="AV25" s="174">
        <v>0</v>
      </c>
      <c r="AW25" s="174">
        <v>2</v>
      </c>
      <c r="AX25" s="174">
        <v>0</v>
      </c>
      <c r="AY25" s="174">
        <v>0</v>
      </c>
      <c r="AZ25" s="174">
        <v>0</v>
      </c>
      <c r="BA25" s="174">
        <v>0</v>
      </c>
      <c r="BB25" s="174">
        <v>0</v>
      </c>
      <c r="BC25" s="174">
        <v>0</v>
      </c>
      <c r="BD25" s="174">
        <v>0</v>
      </c>
      <c r="BE25" s="175">
        <v>0</v>
      </c>
      <c r="BF25" s="61"/>
      <c r="BG25" s="173">
        <f>+BR26-E25+AT25</f>
        <v>36</v>
      </c>
      <c r="BH25" s="174">
        <f t="shared" ref="BH25:BR25" si="426">+BG25-F25+AU25</f>
        <v>36</v>
      </c>
      <c r="BI25" s="174">
        <f t="shared" si="426"/>
        <v>36</v>
      </c>
      <c r="BJ25" s="174">
        <f t="shared" si="426"/>
        <v>36</v>
      </c>
      <c r="BK25" s="174">
        <f t="shared" si="426"/>
        <v>36</v>
      </c>
      <c r="BL25" s="174">
        <f t="shared" si="426"/>
        <v>36</v>
      </c>
      <c r="BM25" s="174">
        <f t="shared" si="426"/>
        <v>36</v>
      </c>
      <c r="BN25" s="174">
        <f t="shared" si="426"/>
        <v>36</v>
      </c>
      <c r="BO25" s="174">
        <f t="shared" si="426"/>
        <v>36</v>
      </c>
      <c r="BP25" s="174">
        <f t="shared" si="426"/>
        <v>36</v>
      </c>
      <c r="BQ25" s="174">
        <f t="shared" si="426"/>
        <v>36</v>
      </c>
      <c r="BR25" s="175">
        <f t="shared" si="426"/>
        <v>36</v>
      </c>
      <c r="BT25" s="319">
        <f>IF(IFERROR(E25/$D25,0)=0,"",IFERROR(E25/$D25,0))</f>
        <v>2.7777777777777776E-2</v>
      </c>
      <c r="BU25" s="320" t="str">
        <f t="shared" ref="BU25:BU26" si="427">IF(IFERROR(F25/$D25,0)=0,"",IFERROR(F25/$D25,0))</f>
        <v/>
      </c>
      <c r="BV25" s="320" t="str">
        <f t="shared" ref="BV25:BV26" si="428">IF(IFERROR(G25/$D25,0)=0,"",IFERROR(G25/$D25,0))</f>
        <v/>
      </c>
      <c r="BW25" s="320">
        <f t="shared" ref="BW25:BW26" si="429">IF(IFERROR(H25/$D25,0)=0,"",IFERROR(H25/$D25,0))</f>
        <v>5.5555555555555552E-2</v>
      </c>
      <c r="BX25" s="320" t="str">
        <f t="shared" ref="BX25:BX26" si="430">IF(IFERROR(I25/$D25,0)=0,"",IFERROR(I25/$D25,0))</f>
        <v/>
      </c>
      <c r="BY25" s="320" t="str">
        <f t="shared" ref="BY25:BY26" si="431">IF(IFERROR(J25/$D25,0)=0,"",IFERROR(J25/$D25,0))</f>
        <v/>
      </c>
      <c r="BZ25" s="320" t="str">
        <f t="shared" ref="BZ25:BZ26" si="432">IF(IFERROR(K25/$D25,0)=0,"",IFERROR(K25/$D25,0))</f>
        <v/>
      </c>
      <c r="CA25" s="320" t="str">
        <f t="shared" ref="CA25:CA26" si="433">IF(IFERROR(L25/$D25,0)=0,"",IFERROR(L25/$D25,0))</f>
        <v/>
      </c>
      <c r="CB25" s="320" t="str">
        <f t="shared" ref="CB25:CB26" si="434">IF(IFERROR(M25/$D25,0)=0,"",IFERROR(M25/$D25,0))</f>
        <v/>
      </c>
      <c r="CC25" s="320" t="str">
        <f t="shared" ref="CC25:CC26" si="435">IF(IFERROR(N25/$D25,0)=0,"",IFERROR(N25/$D25,0))</f>
        <v/>
      </c>
      <c r="CD25" s="320" t="str">
        <f t="shared" ref="CD25:CD26" si="436">IF(IFERROR(O25/$D25,0)=0,"",IFERROR(O25/$D25,0))</f>
        <v/>
      </c>
      <c r="CE25" s="321" t="str">
        <f t="shared" ref="CE25:CE26" si="437">IF(IFERROR(P25/$D25,0)=0,"",IFERROR(P25/$D25,0))</f>
        <v/>
      </c>
      <c r="CG25" s="319" t="str">
        <f>IF(IFERROR(($D25-BG25)/$D25,0)=0,"",IFERROR(($D25-BG25)/$D25,0))</f>
        <v/>
      </c>
      <c r="CH25" s="320" t="str">
        <f t="shared" ref="CH25:CH26" si="438">IF(IFERROR(($D25-BH25)/$D25,0)=0,"",IFERROR(($D25-BH25)/$D25,0))</f>
        <v/>
      </c>
      <c r="CI25" s="320" t="str">
        <f t="shared" ref="CI25:CI26" si="439">IF(IFERROR(($D25-BI25)/$D25,0)=0,"",IFERROR(($D25-BI25)/$D25,0))</f>
        <v/>
      </c>
      <c r="CJ25" s="320" t="str">
        <f t="shared" ref="CJ25:CJ26" si="440">IF(IFERROR(($D25-BJ25)/$D25,0)=0,"",IFERROR(($D25-BJ25)/$D25,0))</f>
        <v/>
      </c>
      <c r="CK25" s="320" t="str">
        <f t="shared" ref="CK25:CK26" si="441">IF(IFERROR(($D25-BK25)/$D25,0)=0,"",IFERROR(($D25-BK25)/$D25,0))</f>
        <v/>
      </c>
      <c r="CL25" s="320" t="str">
        <f t="shared" ref="CL25:CL26" si="442">IF(IFERROR(($D25-BL25)/$D25,0)=0,"",IFERROR(($D25-BL25)/$D25,0))</f>
        <v/>
      </c>
      <c r="CM25" s="320" t="str">
        <f t="shared" ref="CM25:CM26" si="443">IF(IFERROR(($D25-BM25)/$D25,0)=0,"",IFERROR(($D25-BM25)/$D25,0))</f>
        <v/>
      </c>
      <c r="CN25" s="320" t="str">
        <f t="shared" ref="CN25:CN26" si="444">IF(IFERROR(($D25-BN25)/$D25,0)=0,"",IFERROR(($D25-BN25)/$D25,0))</f>
        <v/>
      </c>
      <c r="CO25" s="320" t="str">
        <f t="shared" ref="CO25:CO26" si="445">IF(IFERROR(($D25-BO25)/$D25,0)=0,"",IFERROR(($D25-BO25)/$D25,0))</f>
        <v/>
      </c>
      <c r="CP25" s="320" t="str">
        <f t="shared" ref="CP25:CP26" si="446">IF(IFERROR(($D25-BP25)/$D25,0)=0,"",IFERROR(($D25-BP25)/$D25,0))</f>
        <v/>
      </c>
      <c r="CQ25" s="320" t="str">
        <f t="shared" ref="CQ25:CQ26" si="447">IF(IFERROR(($D25-BQ25)/$D25,0)=0,"",IFERROR(($D25-BQ25)/$D25,0))</f>
        <v/>
      </c>
      <c r="CR25" s="321" t="str">
        <f t="shared" ref="CR25:CR26" si="448">IF(IFERROR(($D25-BR25)/$D25,0)=0,"",IFERROR(($D25-BR25)/$D25,0))</f>
        <v/>
      </c>
    </row>
    <row r="26" spans="1:96" hidden="1" outlineLevel="2">
      <c r="A26" s="158" t="s">
        <v>43</v>
      </c>
      <c r="B26" s="213" t="s">
        <v>48</v>
      </c>
      <c r="C26" s="150">
        <v>2020</v>
      </c>
      <c r="D26" s="191">
        <v>36</v>
      </c>
      <c r="E26" s="202"/>
      <c r="F26" s="203">
        <v>1</v>
      </c>
      <c r="G26" s="204"/>
      <c r="H26" s="204">
        <v>3</v>
      </c>
      <c r="I26" s="204"/>
      <c r="J26" s="204">
        <v>2</v>
      </c>
      <c r="K26" s="204">
        <v>1</v>
      </c>
      <c r="L26" s="204">
        <v>1</v>
      </c>
      <c r="M26" s="204">
        <v>1</v>
      </c>
      <c r="N26" s="204">
        <v>2</v>
      </c>
      <c r="O26" s="204">
        <v>1</v>
      </c>
      <c r="P26" s="204">
        <v>0</v>
      </c>
      <c r="Q26" s="205">
        <f>SUM(E26:P26)</f>
        <v>12</v>
      </c>
      <c r="R26" s="61"/>
      <c r="S26" s="194">
        <v>36</v>
      </c>
      <c r="T26" s="194">
        <v>37</v>
      </c>
      <c r="U26" s="194">
        <v>36</v>
      </c>
      <c r="V26" s="194">
        <v>39</v>
      </c>
      <c r="W26" s="194">
        <v>36</v>
      </c>
      <c r="X26" s="194">
        <v>38</v>
      </c>
      <c r="Y26" s="194">
        <v>38</v>
      </c>
      <c r="Z26" s="194">
        <v>37</v>
      </c>
      <c r="AA26" s="62">
        <f t="shared" ref="AA26" si="449">Z26-L26+BB26</f>
        <v>37</v>
      </c>
      <c r="AB26" s="62">
        <f t="shared" si="415"/>
        <v>38</v>
      </c>
      <c r="AC26" s="194">
        <v>37</v>
      </c>
      <c r="AD26" s="195">
        <v>36</v>
      </c>
      <c r="AE26" s="61"/>
      <c r="AF26" s="197" t="str">
        <f>IF(IFERROR(E26/S26,0)=0,"",IFERROR(E26/S26,0))</f>
        <v/>
      </c>
      <c r="AG26" s="198">
        <f>IF(IFERROR(F26/T26,0)=0,"",IFERROR(F26/T26,0))</f>
        <v>2.7027027027027029E-2</v>
      </c>
      <c r="AH26" s="198" t="str">
        <f t="shared" si="416"/>
        <v/>
      </c>
      <c r="AI26" s="198">
        <f t="shared" si="417"/>
        <v>7.6923076923076927E-2</v>
      </c>
      <c r="AJ26" s="198" t="str">
        <f t="shared" si="418"/>
        <v/>
      </c>
      <c r="AK26" s="198">
        <f t="shared" si="419"/>
        <v>5.2631578947368418E-2</v>
      </c>
      <c r="AL26" s="198">
        <f t="shared" si="420"/>
        <v>2.6315789473684209E-2</v>
      </c>
      <c r="AM26" s="198">
        <f t="shared" si="421"/>
        <v>2.7027027027027029E-2</v>
      </c>
      <c r="AN26" s="198">
        <f t="shared" si="422"/>
        <v>2.7027027027027029E-2</v>
      </c>
      <c r="AO26" s="198">
        <f t="shared" si="423"/>
        <v>5.2631578947368418E-2</v>
      </c>
      <c r="AP26" s="198">
        <f t="shared" si="424"/>
        <v>2.7027027027027029E-2</v>
      </c>
      <c r="AQ26" s="198" t="str">
        <f t="shared" si="425"/>
        <v/>
      </c>
      <c r="AR26" s="199">
        <f>Q26/AVERAGE(S26:AD26)</f>
        <v>0.32359550561797751</v>
      </c>
      <c r="AS26" s="61"/>
      <c r="AT26" s="200"/>
      <c r="AU26" s="201">
        <v>1</v>
      </c>
      <c r="AV26" s="201"/>
      <c r="AW26" s="201">
        <v>3</v>
      </c>
      <c r="AX26" s="201"/>
      <c r="AY26" s="201">
        <v>2</v>
      </c>
      <c r="AZ26" s="201">
        <v>2</v>
      </c>
      <c r="BA26" s="201">
        <v>0</v>
      </c>
      <c r="BB26" s="201">
        <v>1</v>
      </c>
      <c r="BC26" s="201">
        <v>2</v>
      </c>
      <c r="BD26" s="201">
        <v>1</v>
      </c>
      <c r="BE26" s="212">
        <v>0</v>
      </c>
      <c r="BF26" s="61"/>
      <c r="BG26" s="200">
        <v>36</v>
      </c>
      <c r="BH26" s="201">
        <v>36</v>
      </c>
      <c r="BI26" s="201">
        <v>36</v>
      </c>
      <c r="BJ26" s="201">
        <v>36</v>
      </c>
      <c r="BK26" s="201">
        <v>36</v>
      </c>
      <c r="BL26" s="201">
        <v>36</v>
      </c>
      <c r="BM26" s="201">
        <v>36</v>
      </c>
      <c r="BN26" s="201">
        <v>36</v>
      </c>
      <c r="BO26" s="201">
        <v>36</v>
      </c>
      <c r="BP26" s="201">
        <v>36</v>
      </c>
      <c r="BQ26" s="201">
        <v>36</v>
      </c>
      <c r="BR26" s="212">
        <v>36</v>
      </c>
      <c r="BT26" s="309" t="str">
        <f>IF(IFERROR(E26/$D26,0)=0,"",IFERROR(E26/$D26,0))</f>
        <v/>
      </c>
      <c r="BU26" s="310">
        <f t="shared" si="427"/>
        <v>2.7777777777777776E-2</v>
      </c>
      <c r="BV26" s="310" t="str">
        <f t="shared" si="428"/>
        <v/>
      </c>
      <c r="BW26" s="310">
        <f t="shared" si="429"/>
        <v>8.3333333333333329E-2</v>
      </c>
      <c r="BX26" s="310" t="str">
        <f t="shared" si="430"/>
        <v/>
      </c>
      <c r="BY26" s="310">
        <f t="shared" si="431"/>
        <v>5.5555555555555552E-2</v>
      </c>
      <c r="BZ26" s="310">
        <f t="shared" si="432"/>
        <v>2.7777777777777776E-2</v>
      </c>
      <c r="CA26" s="310">
        <f t="shared" si="433"/>
        <v>2.7777777777777776E-2</v>
      </c>
      <c r="CB26" s="310">
        <f t="shared" si="434"/>
        <v>2.7777777777777776E-2</v>
      </c>
      <c r="CC26" s="310">
        <f t="shared" si="435"/>
        <v>5.5555555555555552E-2</v>
      </c>
      <c r="CD26" s="310">
        <f t="shared" si="436"/>
        <v>2.7777777777777776E-2</v>
      </c>
      <c r="CE26" s="311" t="str">
        <f t="shared" si="437"/>
        <v/>
      </c>
      <c r="CG26" s="309" t="str">
        <f>IF(IFERROR(($D26-BG26)/$D26,0)=0,"",IFERROR(($D26-BG26)/$D26,0))</f>
        <v/>
      </c>
      <c r="CH26" s="310" t="str">
        <f t="shared" si="438"/>
        <v/>
      </c>
      <c r="CI26" s="310" t="str">
        <f t="shared" si="439"/>
        <v/>
      </c>
      <c r="CJ26" s="310" t="str">
        <f t="shared" si="440"/>
        <v/>
      </c>
      <c r="CK26" s="310" t="str">
        <f t="shared" si="441"/>
        <v/>
      </c>
      <c r="CL26" s="310" t="str">
        <f t="shared" si="442"/>
        <v/>
      </c>
      <c r="CM26" s="310" t="str">
        <f t="shared" si="443"/>
        <v/>
      </c>
      <c r="CN26" s="310" t="str">
        <f t="shared" si="444"/>
        <v/>
      </c>
      <c r="CO26" s="310" t="str">
        <f t="shared" si="445"/>
        <v/>
      </c>
      <c r="CP26" s="310" t="str">
        <f t="shared" si="446"/>
        <v/>
      </c>
      <c r="CQ26" s="310" t="str">
        <f t="shared" si="447"/>
        <v/>
      </c>
      <c r="CR26" s="311" t="str">
        <f t="shared" si="448"/>
        <v/>
      </c>
    </row>
    <row r="27" spans="1:96" hidden="1" outlineLevel="2">
      <c r="A27" s="158" t="s">
        <v>43</v>
      </c>
      <c r="B27" s="213" t="s">
        <v>48</v>
      </c>
      <c r="C27" s="151" t="s">
        <v>69</v>
      </c>
      <c r="D27" s="157"/>
      <c r="E27" s="167">
        <f>IFERROR(E25/E26-1,0)</f>
        <v>0</v>
      </c>
      <c r="F27" s="152">
        <f t="shared" ref="F27" si="450">IFERROR(F25/F26-1,0)</f>
        <v>-1</v>
      </c>
      <c r="G27" s="153">
        <f t="shared" ref="G27" si="451">IFERROR(G25/G26-1,0)</f>
        <v>0</v>
      </c>
      <c r="H27" s="153">
        <f t="shared" ref="H27" si="452">IFERROR(H25/H26-1,0)</f>
        <v>-0.33333333333333337</v>
      </c>
      <c r="I27" s="153">
        <f t="shared" ref="I27:P27" si="453">IFERROR(I25/I26-1,0)</f>
        <v>0</v>
      </c>
      <c r="J27" s="153">
        <f t="shared" si="453"/>
        <v>-1</v>
      </c>
      <c r="K27" s="153">
        <f t="shared" si="453"/>
        <v>-1</v>
      </c>
      <c r="L27" s="153">
        <f t="shared" si="453"/>
        <v>-1</v>
      </c>
      <c r="M27" s="153">
        <f t="shared" si="453"/>
        <v>-1</v>
      </c>
      <c r="N27" s="153">
        <f t="shared" si="453"/>
        <v>-1</v>
      </c>
      <c r="O27" s="153">
        <f t="shared" si="453"/>
        <v>-1</v>
      </c>
      <c r="P27" s="153">
        <f t="shared" si="453"/>
        <v>0</v>
      </c>
      <c r="Q27" s="168"/>
      <c r="R27" s="61"/>
      <c r="S27" s="167">
        <f>IFERROR(S25/S26-1,0)</f>
        <v>2.7777777777777679E-2</v>
      </c>
      <c r="T27" s="152">
        <f t="shared" ref="T27:AD27" si="454">IFERROR(T25/T26-1,0)</f>
        <v>-2.7027027027026973E-2</v>
      </c>
      <c r="U27" s="153">
        <f t="shared" si="454"/>
        <v>0</v>
      </c>
      <c r="V27" s="153">
        <f t="shared" si="454"/>
        <v>-2.5641025641025661E-2</v>
      </c>
      <c r="W27" s="153">
        <f t="shared" si="454"/>
        <v>0</v>
      </c>
      <c r="X27" s="153">
        <f t="shared" ref="X27" si="455">IFERROR(X25/X26-1,0)</f>
        <v>-5.2631578947368474E-2</v>
      </c>
      <c r="Y27" s="153">
        <f t="shared" si="454"/>
        <v>-5.2631578947368474E-2</v>
      </c>
      <c r="Z27" s="153">
        <f t="shared" si="454"/>
        <v>-2.7027027027026973E-2</v>
      </c>
      <c r="AA27" s="62">
        <f t="shared" ref="AA27" si="456">Z27-L27+BB27</f>
        <v>-2.7027027027026973E-2</v>
      </c>
      <c r="AB27" s="62">
        <f t="shared" si="415"/>
        <v>-2.7027027027026973E-2</v>
      </c>
      <c r="AC27" s="153">
        <f t="shared" si="454"/>
        <v>-2.7027027027026973E-2</v>
      </c>
      <c r="AD27" s="168">
        <f t="shared" si="454"/>
        <v>0</v>
      </c>
      <c r="AE27" s="61"/>
      <c r="AF27" s="167">
        <f t="shared" ref="AF27" si="457">IF(AND(AF25="",AF26=""),0,IF(AF25="",-AF26,IF(AF26="",AF25,AF25-AF26)))</f>
        <v>2.7027027027027029E-2</v>
      </c>
      <c r="AG27" s="152">
        <f t="shared" ref="AG27" si="458">IF(AND(AG25="",AG26=""),0,IF(AG25="",-AG26,IF(AG26="",AG25,AG25-AG26)))</f>
        <v>-2.7027027027027029E-2</v>
      </c>
      <c r="AH27" s="153">
        <f t="shared" ref="AH27" si="459">IF(AND(AH25="",AH26=""),0,IF(AH25="",-AH26,IF(AH26="",AH25,AH25-AH26)))</f>
        <v>0</v>
      </c>
      <c r="AI27" s="153">
        <f>IF(AND(AI25="",AI26=""),0,IF(AI25="",-AI26,IF(AI26="",AI25,AI25-AI26)))</f>
        <v>-2.4291497975708509E-2</v>
      </c>
      <c r="AJ27" s="153">
        <f t="shared" ref="AJ27" si="460">IF(AND(AJ25="",AJ26=""),0,IF(AJ25="",-AJ26,IF(AJ26="",AJ25,AJ25-AJ26)))</f>
        <v>0</v>
      </c>
      <c r="AK27" s="153">
        <f t="shared" ref="AK27" si="461">IF(AND(AK25="",AK26=""),0,IF(AK25="",-AK26,IF(AK26="",AK25,AK25-AK26)))</f>
        <v>-5.2631578947368418E-2</v>
      </c>
      <c r="AL27" s="153">
        <f t="shared" ref="AL27" si="462">IF(AND(AL25="",AL26=""),0,IF(AL25="",-AL26,IF(AL26="",AL25,AL25-AL26)))</f>
        <v>-2.6315789473684209E-2</v>
      </c>
      <c r="AM27" s="153">
        <f t="shared" ref="AM27" si="463">IF(AND(AM25="",AM26=""),0,IF(AM25="",-AM26,IF(AM26="",AM25,AM25-AM26)))</f>
        <v>-2.7027027027027029E-2</v>
      </c>
      <c r="AN27" s="153">
        <f t="shared" ref="AN27" si="464">IF(AND(AN25="",AN26=""),0,IF(AN25="",-AN26,IF(AN26="",AN25,AN25-AN26)))</f>
        <v>-2.7027027027027029E-2</v>
      </c>
      <c r="AO27" s="153">
        <f t="shared" ref="AO27" si="465">IF(AND(AO25="",AO26=""),0,IF(AO25="",-AO26,IF(AO26="",AO25,AO25-AO26)))</f>
        <v>-5.2631578947368418E-2</v>
      </c>
      <c r="AP27" s="153">
        <f t="shared" ref="AP27" si="466">IF(AND(AP25="",AP26=""),0,IF(AP25="",-AP26,IF(AP26="",AP25,AP25-AP26)))</f>
        <v>-2.7027027027027029E-2</v>
      </c>
      <c r="AQ27" s="153">
        <f t="shared" ref="AQ27" si="467">IF(AND(AQ25="",AQ26=""),0,IF(AQ25="",-AQ26,IF(AQ26="",AQ25,AQ25-AQ26)))</f>
        <v>0</v>
      </c>
      <c r="AR27" s="168"/>
      <c r="AS27" s="61"/>
      <c r="AT27" s="167">
        <f>IFERROR(AT25/AT26-1,0)</f>
        <v>0</v>
      </c>
      <c r="AU27" s="152">
        <f>IFERROR(AU25/AU26-1,0)</f>
        <v>-1</v>
      </c>
      <c r="AV27" s="153">
        <f>IFERROR(AV25/AV26-1,0)</f>
        <v>0</v>
      </c>
      <c r="AW27" s="153">
        <f t="shared" ref="AW27" si="468">IFERROR(AW25/AW26-1,0)</f>
        <v>-0.33333333333333337</v>
      </c>
      <c r="AX27" s="153">
        <f t="shared" ref="AX27:BE27" si="469">IFERROR(AX25/AX26-1,0)</f>
        <v>0</v>
      </c>
      <c r="AY27" s="153">
        <f t="shared" si="469"/>
        <v>-1</v>
      </c>
      <c r="AZ27" s="153">
        <f t="shared" si="469"/>
        <v>-1</v>
      </c>
      <c r="BA27" s="153">
        <f t="shared" si="469"/>
        <v>0</v>
      </c>
      <c r="BB27" s="153">
        <f t="shared" si="469"/>
        <v>-1</v>
      </c>
      <c r="BC27" s="153">
        <f t="shared" si="469"/>
        <v>-1</v>
      </c>
      <c r="BD27" s="153">
        <f t="shared" si="469"/>
        <v>-1</v>
      </c>
      <c r="BE27" s="168">
        <f t="shared" si="469"/>
        <v>0</v>
      </c>
      <c r="BF27" s="61"/>
      <c r="BG27" s="167">
        <f>IFERROR(BG25/BG26-1,0)</f>
        <v>0</v>
      </c>
      <c r="BH27" s="152">
        <f>IFERROR(BH25/BH26-1,0)</f>
        <v>0</v>
      </c>
      <c r="BI27" s="153">
        <f>IFERROR(BI25/BI26-1,0)</f>
        <v>0</v>
      </c>
      <c r="BJ27" s="153">
        <f t="shared" ref="BJ27" si="470">IFERROR(BJ25/BJ26-1,0)</f>
        <v>0</v>
      </c>
      <c r="BK27" s="153">
        <f t="shared" ref="BK27:BR27" si="471">IFERROR(BK25/BK26-1,0)</f>
        <v>0</v>
      </c>
      <c r="BL27" s="153">
        <f t="shared" si="471"/>
        <v>0</v>
      </c>
      <c r="BM27" s="153">
        <f t="shared" si="471"/>
        <v>0</v>
      </c>
      <c r="BN27" s="153">
        <f t="shared" si="471"/>
        <v>0</v>
      </c>
      <c r="BO27" s="153">
        <f t="shared" si="471"/>
        <v>0</v>
      </c>
      <c r="BP27" s="153">
        <f t="shared" si="471"/>
        <v>0</v>
      </c>
      <c r="BQ27" s="153">
        <f t="shared" si="471"/>
        <v>0</v>
      </c>
      <c r="BR27" s="168">
        <f t="shared" si="471"/>
        <v>0</v>
      </c>
      <c r="BT27" s="312">
        <f>IF(AND(BT25="",BT26=""),0,IF(BT25="",-BT26,IF(BT26="",BT25,BT25-BT26)))</f>
        <v>2.7777777777777776E-2</v>
      </c>
      <c r="BU27" s="313">
        <f t="shared" ref="BU27" si="472">IF(AND(BU25="",BU26=""),0,IF(BU25="",-BU26,IF(BU26="",BU25,BU25-BU26)))</f>
        <v>-2.7777777777777776E-2</v>
      </c>
      <c r="BV27" s="314">
        <f t="shared" ref="BV27" si="473">IF(AND(BV25="",BV26=""),0,IF(BV25="",-BV26,IF(BV26="",BV25,BV25-BV26)))</f>
        <v>0</v>
      </c>
      <c r="BW27" s="314">
        <f t="shared" ref="BW27" si="474">IF(AND(BW25="",BW26=""),0,IF(BW25="",-BW26,IF(BW26="",BW25,BW25-BW26)))</f>
        <v>-2.7777777777777776E-2</v>
      </c>
      <c r="BX27" s="314">
        <f t="shared" ref="BX27" si="475">IF(AND(BX25="",BX26=""),0,IF(BX25="",-BX26,IF(BX26="",BX25,BX25-BX26)))</f>
        <v>0</v>
      </c>
      <c r="BY27" s="314">
        <f t="shared" ref="BY27" si="476">IF(AND(BY25="",BY26=""),0,IF(BY25="",-BY26,IF(BY26="",BY25,BY25-BY26)))</f>
        <v>-5.5555555555555552E-2</v>
      </c>
      <c r="BZ27" s="314">
        <f t="shared" ref="BZ27" si="477">IF(AND(BZ25="",BZ26=""),0,IF(BZ25="",-BZ26,IF(BZ26="",BZ25,BZ25-BZ26)))</f>
        <v>-2.7777777777777776E-2</v>
      </c>
      <c r="CA27" s="314">
        <f t="shared" ref="CA27" si="478">IF(AND(CA25="",CA26=""),0,IF(CA25="",-CA26,IF(CA26="",CA25,CA25-CA26)))</f>
        <v>-2.7777777777777776E-2</v>
      </c>
      <c r="CB27" s="314">
        <f t="shared" ref="CB27" si="479">IF(AND(CB25="",CB26=""),0,IF(CB25="",-CB26,IF(CB26="",CB25,CB25-CB26)))</f>
        <v>-2.7777777777777776E-2</v>
      </c>
      <c r="CC27" s="314">
        <f t="shared" ref="CC27" si="480">IF(AND(CC25="",CC26=""),0,IF(CC25="",-CC26,IF(CC26="",CC25,CC25-CC26)))</f>
        <v>-5.5555555555555552E-2</v>
      </c>
      <c r="CD27" s="314">
        <f t="shared" ref="CD27" si="481">IF(AND(CD25="",CD26=""),0,IF(CD25="",-CD26,IF(CD26="",CD25,CD25-CD26)))</f>
        <v>-2.7777777777777776E-2</v>
      </c>
      <c r="CE27" s="315">
        <f t="shared" ref="CE27" si="482">IF(AND(CE25="",CE26=""),0,IF(CE25="",-CE26,IF(CE26="",CE25,CE25-CE26)))</f>
        <v>0</v>
      </c>
      <c r="CG27" s="167">
        <f>IF(AND(CG25="",CG26=""),0,IF(CG25="",-CG26,IF(CG26="",CG25,CG25-CG26)))</f>
        <v>0</v>
      </c>
      <c r="CH27" s="152">
        <f t="shared" ref="CH27" si="483">IF(AND(CH25="",CH26=""),0,IF(CH25="",-CH26,IF(CH26="",CH25,CH25-CH26)))</f>
        <v>0</v>
      </c>
      <c r="CI27" s="153">
        <f t="shared" ref="CI27" si="484">IF(AND(CI25="",CI26=""),0,IF(CI25="",-CI26,IF(CI26="",CI25,CI25-CI26)))</f>
        <v>0</v>
      </c>
      <c r="CJ27" s="153">
        <f>IF(AND(CJ25="",CJ26=""),0,IF(CJ25="",-CJ26,IF(CJ26="",CJ25,CJ25-CJ26)))</f>
        <v>0</v>
      </c>
      <c r="CK27" s="153">
        <f t="shared" ref="CK27" si="485">IF(AND(CK25="",CK26=""),0,IF(CK25="",-CK26,IF(CK26="",CK25,CK25-CK26)))</f>
        <v>0</v>
      </c>
      <c r="CL27" s="153">
        <f>IF(AND(CL25="",CL26=""),0,IF(CL25="",-CL26,IF(CL26="",CL25,CL25-CL26)))</f>
        <v>0</v>
      </c>
      <c r="CM27" s="153">
        <f t="shared" ref="CM27" si="486">IF(AND(CM25="",CM26=""),0,IF(CM25="",-CM26,IF(CM26="",CM25,CM25-CM26)))</f>
        <v>0</v>
      </c>
      <c r="CN27" s="153">
        <f t="shared" ref="CN27" si="487">IF(AND(CN25="",CN26=""),0,IF(CN25="",-CN26,IF(CN26="",CN25,CN25-CN26)))</f>
        <v>0</v>
      </c>
      <c r="CO27" s="153">
        <f t="shared" ref="CO27" si="488">IF(AND(CO25="",CO26=""),0,IF(CO25="",-CO26,IF(CO26="",CO25,CO25-CO26)))</f>
        <v>0</v>
      </c>
      <c r="CP27" s="153">
        <f t="shared" ref="CP27" si="489">IF(AND(CP25="",CP26=""),0,IF(CP25="",-CP26,IF(CP26="",CP25,CP25-CP26)))</f>
        <v>0</v>
      </c>
      <c r="CQ27" s="153">
        <f t="shared" ref="CQ27" si="490">IF(AND(CQ25="",CQ26=""),0,IF(CQ25="",-CQ26,IF(CQ26="",CQ25,CQ25-CQ26)))</f>
        <v>0</v>
      </c>
      <c r="CR27" s="168">
        <f t="shared" ref="CR27" si="491">IF(AND(CR25="",CR26=""),0,IF(CR25="",-CR26,IF(CR26="",CR25,CR25-CR26)))</f>
        <v>0</v>
      </c>
    </row>
    <row r="28" spans="1:96" ht="14.25" hidden="1" customHeight="1" outlineLevel="1" collapsed="1">
      <c r="A28" s="215" t="s">
        <v>43</v>
      </c>
      <c r="B28" s="216" t="s">
        <v>49</v>
      </c>
      <c r="C28" s="150">
        <v>2021</v>
      </c>
      <c r="D28" s="157">
        <v>56</v>
      </c>
      <c r="E28" s="123">
        <v>3</v>
      </c>
      <c r="F28" s="127">
        <v>0</v>
      </c>
      <c r="G28" s="64">
        <v>2</v>
      </c>
      <c r="H28" s="64">
        <v>1</v>
      </c>
      <c r="I28" s="64">
        <v>0</v>
      </c>
      <c r="J28" s="64">
        <v>3</v>
      </c>
      <c r="K28" s="64">
        <v>1</v>
      </c>
      <c r="L28" s="64">
        <v>0</v>
      </c>
      <c r="M28" s="64">
        <v>0</v>
      </c>
      <c r="N28" s="64">
        <v>4</v>
      </c>
      <c r="O28" s="64">
        <v>2</v>
      </c>
      <c r="P28" s="64">
        <v>0</v>
      </c>
      <c r="Q28" s="125">
        <f t="shared" ref="Q28" si="492">SUM(E28:P28)</f>
        <v>16</v>
      </c>
      <c r="R28" s="61"/>
      <c r="S28" s="294">
        <v>65</v>
      </c>
      <c r="T28" s="127">
        <v>62</v>
      </c>
      <c r="U28" s="64">
        <v>64</v>
      </c>
      <c r="V28" s="62">
        <v>63</v>
      </c>
      <c r="W28" s="64">
        <v>62</v>
      </c>
      <c r="X28" s="64">
        <v>65</v>
      </c>
      <c r="Y28" s="64">
        <v>63</v>
      </c>
      <c r="Z28" s="64">
        <f>Y28-K28+BA28</f>
        <v>62</v>
      </c>
      <c r="AA28" s="64">
        <f>Z28-L28+BB28</f>
        <v>62</v>
      </c>
      <c r="AB28" s="62">
        <f t="shared" si="415"/>
        <v>63</v>
      </c>
      <c r="AC28" s="62">
        <f t="shared" si="415"/>
        <v>59</v>
      </c>
      <c r="AD28" s="124">
        <f t="shared" si="415"/>
        <v>57</v>
      </c>
      <c r="AE28" s="61"/>
      <c r="AF28" s="165">
        <f>IF(IFERROR(E28/S28,0)=0,"",IFERROR(E28/S28,0))</f>
        <v>4.6153846153846156E-2</v>
      </c>
      <c r="AG28" s="63" t="str">
        <f>IF(IFERROR(F28/T28,0)=0,"",IFERROR(F28/T28,0))</f>
        <v/>
      </c>
      <c r="AH28" s="63">
        <f t="shared" ref="AH28:AH29" si="493">IF(IFERROR(G28/U28,0)=0,"",IFERROR(G28/U28,0))</f>
        <v>3.125E-2</v>
      </c>
      <c r="AI28" s="63">
        <f t="shared" ref="AI28:AI29" si="494">IF(IFERROR(H28/V28,0)=0,"",IFERROR(H28/V28,0))</f>
        <v>1.5873015873015872E-2</v>
      </c>
      <c r="AJ28" s="63" t="str">
        <f t="shared" ref="AJ28:AJ29" si="495">IF(IFERROR(I28/W28,0)=0,"",IFERROR(I28/W28,0))</f>
        <v/>
      </c>
      <c r="AK28" s="63">
        <f t="shared" ref="AK28:AK29" si="496">IF(IFERROR(J28/X28,0)=0,"",IFERROR(J28/X28,0))</f>
        <v>4.6153846153846156E-2</v>
      </c>
      <c r="AL28" s="63">
        <f t="shared" ref="AL28:AL29" si="497">IF(IFERROR(K28/Y28,0)=0,"",IFERROR(K28/Y28,0))</f>
        <v>1.5873015873015872E-2</v>
      </c>
      <c r="AM28" s="63" t="str">
        <f t="shared" ref="AM28:AM29" si="498">IF(IFERROR(L28/Z28,0)=0,"",IFERROR(L28/Z28,0))</f>
        <v/>
      </c>
      <c r="AN28" s="63" t="str">
        <f t="shared" ref="AN28:AN29" si="499">IF(IFERROR(M28/AA28,0)=0,"",IFERROR(M28/AA28,0))</f>
        <v/>
      </c>
      <c r="AO28" s="63">
        <f t="shared" ref="AO28:AO29" si="500">IF(IFERROR(N28/AB28,0)=0,"",IFERROR(N28/AB28,0))</f>
        <v>6.3492063492063489E-2</v>
      </c>
      <c r="AP28" s="63">
        <f t="shared" ref="AP28:AP29" si="501">IF(IFERROR(O28/AC28,0)=0,"",IFERROR(O28/AC28,0))</f>
        <v>3.3898305084745763E-2</v>
      </c>
      <c r="AQ28" s="63" t="str">
        <f t="shared" ref="AQ28:AQ29" si="502">IF(IFERROR(P28/AD28,0)=0,"",IFERROR(P28/AD28,0))</f>
        <v/>
      </c>
      <c r="AR28" s="166">
        <f>Q28/AVERAGE(S28:AD28)</f>
        <v>0.25702811244979917</v>
      </c>
      <c r="AS28" s="61"/>
      <c r="AT28" s="173">
        <v>2</v>
      </c>
      <c r="AU28" s="174">
        <v>0</v>
      </c>
      <c r="AV28" s="174">
        <v>2</v>
      </c>
      <c r="AW28" s="174">
        <v>1</v>
      </c>
      <c r="AX28" s="174">
        <v>0</v>
      </c>
      <c r="AY28" s="174">
        <v>3</v>
      </c>
      <c r="AZ28" s="174">
        <v>1</v>
      </c>
      <c r="BA28" s="174">
        <v>0</v>
      </c>
      <c r="BB28" s="174">
        <v>0</v>
      </c>
      <c r="BC28" s="174">
        <v>1</v>
      </c>
      <c r="BD28" s="174">
        <v>0</v>
      </c>
      <c r="BE28" s="175">
        <v>0</v>
      </c>
      <c r="BF28" s="61"/>
      <c r="BG28" s="173">
        <f>+BR29-E28+AT28</f>
        <v>55</v>
      </c>
      <c r="BH28" s="174">
        <f t="shared" ref="BH28:BR28" si="503">+BG28-F25+AU25</f>
        <v>55</v>
      </c>
      <c r="BI28" s="174">
        <f t="shared" si="503"/>
        <v>55</v>
      </c>
      <c r="BJ28" s="174">
        <f t="shared" si="503"/>
        <v>55</v>
      </c>
      <c r="BK28" s="174">
        <f t="shared" si="503"/>
        <v>55</v>
      </c>
      <c r="BL28" s="174">
        <f t="shared" si="503"/>
        <v>55</v>
      </c>
      <c r="BM28" s="174">
        <f t="shared" si="503"/>
        <v>55</v>
      </c>
      <c r="BN28" s="174">
        <f t="shared" si="503"/>
        <v>55</v>
      </c>
      <c r="BO28" s="174">
        <f t="shared" si="503"/>
        <v>55</v>
      </c>
      <c r="BP28" s="174">
        <f t="shared" si="503"/>
        <v>55</v>
      </c>
      <c r="BQ28" s="174">
        <f t="shared" si="503"/>
        <v>55</v>
      </c>
      <c r="BR28" s="175">
        <f t="shared" si="503"/>
        <v>55</v>
      </c>
      <c r="BT28" s="319">
        <f>IF(IFERROR(E28/$D28,0)=0,"",IFERROR(E28/$D28,0))</f>
        <v>5.3571428571428568E-2</v>
      </c>
      <c r="BU28" s="320" t="str">
        <f t="shared" ref="BU28:BU29" si="504">IF(IFERROR(F28/$D28,0)=0,"",IFERROR(F28/$D28,0))</f>
        <v/>
      </c>
      <c r="BV28" s="320">
        <f t="shared" ref="BV28:BV29" si="505">IF(IFERROR(G28/$D28,0)=0,"",IFERROR(G28/$D28,0))</f>
        <v>3.5714285714285712E-2</v>
      </c>
      <c r="BW28" s="320">
        <f t="shared" ref="BW28:BW29" si="506">IF(IFERROR(H28/$D28,0)=0,"",IFERROR(H28/$D28,0))</f>
        <v>1.7857142857142856E-2</v>
      </c>
      <c r="BX28" s="320" t="str">
        <f t="shared" ref="BX28:BX29" si="507">IF(IFERROR(I28/$D28,0)=0,"",IFERROR(I28/$D28,0))</f>
        <v/>
      </c>
      <c r="BY28" s="320">
        <f t="shared" ref="BY28:BY29" si="508">IF(IFERROR(J28/$D28,0)=0,"",IFERROR(J28/$D28,0))</f>
        <v>5.3571428571428568E-2</v>
      </c>
      <c r="BZ28" s="320">
        <f t="shared" ref="BZ28:BZ29" si="509">IF(IFERROR(K28/$D28,0)=0,"",IFERROR(K28/$D28,0))</f>
        <v>1.7857142857142856E-2</v>
      </c>
      <c r="CA28" s="320" t="str">
        <f t="shared" ref="CA28:CA29" si="510">IF(IFERROR(L28/$D28,0)=0,"",IFERROR(L28/$D28,0))</f>
        <v/>
      </c>
      <c r="CB28" s="320" t="str">
        <f t="shared" ref="CB28:CB29" si="511">IF(IFERROR(M28/$D28,0)=0,"",IFERROR(M28/$D28,0))</f>
        <v/>
      </c>
      <c r="CC28" s="320">
        <f t="shared" ref="CC28:CC29" si="512">IF(IFERROR(N28/$D28,0)=0,"",IFERROR(N28/$D28,0))</f>
        <v>7.1428571428571425E-2</v>
      </c>
      <c r="CD28" s="320">
        <f t="shared" ref="CD28:CD29" si="513">IF(IFERROR(O28/$D28,0)=0,"",IFERROR(O28/$D28,0))</f>
        <v>3.5714285714285712E-2</v>
      </c>
      <c r="CE28" s="321" t="str">
        <f t="shared" ref="CE28:CE29" si="514">IF(IFERROR(P28/$D28,0)=0,"",IFERROR(P28/$D28,0))</f>
        <v/>
      </c>
      <c r="CG28" s="319">
        <f>IF(IFERROR(($D28-BG28)/$D28,0)=0,"",IFERROR(($D28-BG28)/$D28,0))</f>
        <v>1.7857142857142856E-2</v>
      </c>
      <c r="CH28" s="320">
        <f t="shared" ref="CH28:CH29" si="515">IF(IFERROR(($D28-BH28)/$D28,0)=0,"",IFERROR(($D28-BH28)/$D28,0))</f>
        <v>1.7857142857142856E-2</v>
      </c>
      <c r="CI28" s="320">
        <f t="shared" ref="CI28:CI29" si="516">IF(IFERROR(($D28-BI28)/$D28,0)=0,"",IFERROR(($D28-BI28)/$D28,0))</f>
        <v>1.7857142857142856E-2</v>
      </c>
      <c r="CJ28" s="320">
        <f t="shared" ref="CJ28:CJ29" si="517">IF(IFERROR(($D28-BJ28)/$D28,0)=0,"",IFERROR(($D28-BJ28)/$D28,0))</f>
        <v>1.7857142857142856E-2</v>
      </c>
      <c r="CK28" s="320">
        <f t="shared" ref="CK28:CK29" si="518">IF(IFERROR(($D28-BK28)/$D28,0)=0,"",IFERROR(($D28-BK28)/$D28,0))</f>
        <v>1.7857142857142856E-2</v>
      </c>
      <c r="CL28" s="320">
        <f t="shared" ref="CL28:CL29" si="519">IF(IFERROR(($D28-BL28)/$D28,0)=0,"",IFERROR(($D28-BL28)/$D28,0))</f>
        <v>1.7857142857142856E-2</v>
      </c>
      <c r="CM28" s="320">
        <f t="shared" ref="CM28:CM29" si="520">IF(IFERROR(($D28-BM28)/$D28,0)=0,"",IFERROR(($D28-BM28)/$D28,0))</f>
        <v>1.7857142857142856E-2</v>
      </c>
      <c r="CN28" s="320">
        <f t="shared" ref="CN28:CN29" si="521">IF(IFERROR(($D28-BN28)/$D28,0)=0,"",IFERROR(($D28-BN28)/$D28,0))</f>
        <v>1.7857142857142856E-2</v>
      </c>
      <c r="CO28" s="320">
        <f t="shared" ref="CO28:CO29" si="522">IF(IFERROR(($D28-BO28)/$D28,0)=0,"",IFERROR(($D28-BO28)/$D28,0))</f>
        <v>1.7857142857142856E-2</v>
      </c>
      <c r="CP28" s="320">
        <f t="shared" ref="CP28:CP29" si="523">IF(IFERROR(($D28-BP28)/$D28,0)=0,"",IFERROR(($D28-BP28)/$D28,0))</f>
        <v>1.7857142857142856E-2</v>
      </c>
      <c r="CQ28" s="320">
        <f t="shared" ref="CQ28:CQ29" si="524">IF(IFERROR(($D28-BQ28)/$D28,0)=0,"",IFERROR(($D28-BQ28)/$D28,0))</f>
        <v>1.7857142857142856E-2</v>
      </c>
      <c r="CR28" s="321">
        <f t="shared" ref="CR28:CR29" si="525">IF(IFERROR(($D28-BR28)/$D28,0)=0,"",IFERROR(($D28-BR28)/$D28,0))</f>
        <v>1.7857142857142856E-2</v>
      </c>
    </row>
    <row r="29" spans="1:96" ht="14.25" hidden="1" customHeight="1" outlineLevel="2">
      <c r="A29" s="158" t="s">
        <v>43</v>
      </c>
      <c r="B29" s="213" t="s">
        <v>49</v>
      </c>
      <c r="C29" s="150">
        <v>2020</v>
      </c>
      <c r="D29" s="191">
        <v>56</v>
      </c>
      <c r="E29" s="202">
        <v>1</v>
      </c>
      <c r="F29" s="203">
        <v>1</v>
      </c>
      <c r="G29" s="204">
        <v>3</v>
      </c>
      <c r="H29" s="204">
        <v>3</v>
      </c>
      <c r="I29" s="204"/>
      <c r="J29" s="204">
        <v>2</v>
      </c>
      <c r="K29" s="204">
        <v>2</v>
      </c>
      <c r="L29" s="204">
        <v>0</v>
      </c>
      <c r="M29" s="204">
        <v>1</v>
      </c>
      <c r="N29" s="204">
        <v>0</v>
      </c>
      <c r="O29" s="204">
        <v>0</v>
      </c>
      <c r="P29" s="204">
        <v>1</v>
      </c>
      <c r="Q29" s="205">
        <f>SUM(E29:P29)</f>
        <v>14</v>
      </c>
      <c r="R29" s="61"/>
      <c r="S29" s="194">
        <v>57</v>
      </c>
      <c r="T29" s="194">
        <v>57</v>
      </c>
      <c r="U29" s="194">
        <v>59</v>
      </c>
      <c r="V29" s="194">
        <v>59</v>
      </c>
      <c r="W29" s="194">
        <v>56</v>
      </c>
      <c r="X29" s="194">
        <v>58</v>
      </c>
      <c r="Y29" s="194">
        <v>58</v>
      </c>
      <c r="Z29" s="194">
        <v>56</v>
      </c>
      <c r="AA29" s="194">
        <v>57</v>
      </c>
      <c r="AB29" s="194">
        <v>56</v>
      </c>
      <c r="AC29" s="194">
        <v>56</v>
      </c>
      <c r="AD29" s="195">
        <v>58</v>
      </c>
      <c r="AE29" s="61"/>
      <c r="AF29" s="197">
        <f>IF(IFERROR(E29/S29,0)=0,"",IFERROR(E29/S29,0))</f>
        <v>1.7543859649122806E-2</v>
      </c>
      <c r="AG29" s="198">
        <f>IF(IFERROR(F29/T29,0)=0,"",IFERROR(F29/T29,0))</f>
        <v>1.7543859649122806E-2</v>
      </c>
      <c r="AH29" s="198">
        <f t="shared" si="493"/>
        <v>5.0847457627118647E-2</v>
      </c>
      <c r="AI29" s="198">
        <f t="shared" si="494"/>
        <v>5.0847457627118647E-2</v>
      </c>
      <c r="AJ29" s="198" t="str">
        <f t="shared" si="495"/>
        <v/>
      </c>
      <c r="AK29" s="198">
        <f t="shared" si="496"/>
        <v>3.4482758620689655E-2</v>
      </c>
      <c r="AL29" s="198">
        <f t="shared" si="497"/>
        <v>3.4482758620689655E-2</v>
      </c>
      <c r="AM29" s="198" t="str">
        <f t="shared" si="498"/>
        <v/>
      </c>
      <c r="AN29" s="198">
        <f t="shared" si="499"/>
        <v>1.7543859649122806E-2</v>
      </c>
      <c r="AO29" s="198" t="str">
        <f t="shared" si="500"/>
        <v/>
      </c>
      <c r="AP29" s="198" t="str">
        <f t="shared" si="501"/>
        <v/>
      </c>
      <c r="AQ29" s="198">
        <f t="shared" si="502"/>
        <v>1.7241379310344827E-2</v>
      </c>
      <c r="AR29" s="199">
        <f>Q29/AVERAGE(S29:AD29)</f>
        <v>0.24454148471615719</v>
      </c>
      <c r="AS29" s="61"/>
      <c r="AT29" s="200">
        <v>1</v>
      </c>
      <c r="AU29" s="201">
        <v>1</v>
      </c>
      <c r="AV29" s="201">
        <v>3</v>
      </c>
      <c r="AW29" s="201">
        <v>3</v>
      </c>
      <c r="AX29" s="201"/>
      <c r="AY29" s="201">
        <v>2</v>
      </c>
      <c r="AZ29" s="201">
        <v>2</v>
      </c>
      <c r="BA29" s="201">
        <v>0</v>
      </c>
      <c r="BB29" s="201">
        <v>1</v>
      </c>
      <c r="BC29" s="201">
        <v>0</v>
      </c>
      <c r="BD29" s="201">
        <v>0</v>
      </c>
      <c r="BE29" s="212">
        <v>1</v>
      </c>
      <c r="BF29" s="61"/>
      <c r="BG29" s="200">
        <v>52</v>
      </c>
      <c r="BH29" s="201">
        <v>51</v>
      </c>
      <c r="BI29" s="201">
        <v>55</v>
      </c>
      <c r="BJ29" s="201">
        <v>55</v>
      </c>
      <c r="BK29" s="201">
        <v>56</v>
      </c>
      <c r="BL29" s="201">
        <v>56</v>
      </c>
      <c r="BM29" s="201">
        <v>55</v>
      </c>
      <c r="BN29" s="201">
        <v>56</v>
      </c>
      <c r="BO29" s="201">
        <v>56</v>
      </c>
      <c r="BP29" s="201">
        <v>56</v>
      </c>
      <c r="BQ29" s="201">
        <v>56</v>
      </c>
      <c r="BR29" s="212">
        <v>56</v>
      </c>
      <c r="BT29" s="309">
        <f>IF(IFERROR(E29/$D29,0)=0,"",IFERROR(E29/$D29,0))</f>
        <v>1.7857142857142856E-2</v>
      </c>
      <c r="BU29" s="310">
        <f t="shared" si="504"/>
        <v>1.7857142857142856E-2</v>
      </c>
      <c r="BV29" s="310">
        <f t="shared" si="505"/>
        <v>5.3571428571428568E-2</v>
      </c>
      <c r="BW29" s="310">
        <f t="shared" si="506"/>
        <v>5.3571428571428568E-2</v>
      </c>
      <c r="BX29" s="310" t="str">
        <f t="shared" si="507"/>
        <v/>
      </c>
      <c r="BY29" s="310">
        <f t="shared" si="508"/>
        <v>3.5714285714285712E-2</v>
      </c>
      <c r="BZ29" s="310">
        <f t="shared" si="509"/>
        <v>3.5714285714285712E-2</v>
      </c>
      <c r="CA29" s="310" t="str">
        <f t="shared" si="510"/>
        <v/>
      </c>
      <c r="CB29" s="310">
        <f t="shared" si="511"/>
        <v>1.7857142857142856E-2</v>
      </c>
      <c r="CC29" s="310" t="str">
        <f t="shared" si="512"/>
        <v/>
      </c>
      <c r="CD29" s="310" t="str">
        <f t="shared" si="513"/>
        <v/>
      </c>
      <c r="CE29" s="311">
        <f t="shared" si="514"/>
        <v>1.7857142857142856E-2</v>
      </c>
      <c r="CG29" s="309">
        <f>IF(IFERROR(($D29-BG29)/$D29,0)=0,"",IFERROR(($D29-BG29)/$D29,0))</f>
        <v>7.1428571428571425E-2</v>
      </c>
      <c r="CH29" s="310">
        <f t="shared" si="515"/>
        <v>8.9285714285714288E-2</v>
      </c>
      <c r="CI29" s="310">
        <f t="shared" si="516"/>
        <v>1.7857142857142856E-2</v>
      </c>
      <c r="CJ29" s="310">
        <f t="shared" si="517"/>
        <v>1.7857142857142856E-2</v>
      </c>
      <c r="CK29" s="310" t="str">
        <f t="shared" si="518"/>
        <v/>
      </c>
      <c r="CL29" s="310" t="str">
        <f t="shared" si="519"/>
        <v/>
      </c>
      <c r="CM29" s="310">
        <f t="shared" si="520"/>
        <v>1.7857142857142856E-2</v>
      </c>
      <c r="CN29" s="310" t="str">
        <f t="shared" si="521"/>
        <v/>
      </c>
      <c r="CO29" s="310" t="str">
        <f t="shared" si="522"/>
        <v/>
      </c>
      <c r="CP29" s="310" t="str">
        <f t="shared" si="523"/>
        <v/>
      </c>
      <c r="CQ29" s="310" t="str">
        <f t="shared" si="524"/>
        <v/>
      </c>
      <c r="CR29" s="311" t="str">
        <f t="shared" si="525"/>
        <v/>
      </c>
    </row>
    <row r="30" spans="1:96" ht="14.25" hidden="1" customHeight="1" outlineLevel="2">
      <c r="A30" s="158" t="s">
        <v>43</v>
      </c>
      <c r="B30" s="213" t="s">
        <v>49</v>
      </c>
      <c r="C30" s="151" t="s">
        <v>69</v>
      </c>
      <c r="D30" s="157"/>
      <c r="E30" s="167">
        <f>IFERROR(E28/E29-1,0)</f>
        <v>2</v>
      </c>
      <c r="F30" s="152">
        <f t="shared" ref="F30" si="526">IFERROR(F28/F29-1,0)</f>
        <v>-1</v>
      </c>
      <c r="G30" s="153">
        <f t="shared" ref="G30" si="527">IFERROR(G28/G29-1,0)</f>
        <v>-0.33333333333333337</v>
      </c>
      <c r="H30" s="153">
        <f t="shared" ref="H30" si="528">IFERROR(H28/H29-1,0)</f>
        <v>-0.66666666666666674</v>
      </c>
      <c r="I30" s="153">
        <f t="shared" ref="I30:P30" si="529">IFERROR(I28/I29-1,0)</f>
        <v>0</v>
      </c>
      <c r="J30" s="153">
        <f t="shared" si="529"/>
        <v>0.5</v>
      </c>
      <c r="K30" s="153">
        <f t="shared" si="529"/>
        <v>-0.5</v>
      </c>
      <c r="L30" s="153">
        <f t="shared" si="529"/>
        <v>0</v>
      </c>
      <c r="M30" s="153">
        <f t="shared" si="529"/>
        <v>-1</v>
      </c>
      <c r="N30" s="153">
        <f t="shared" si="529"/>
        <v>0</v>
      </c>
      <c r="O30" s="153">
        <f t="shared" si="529"/>
        <v>0</v>
      </c>
      <c r="P30" s="153">
        <f t="shared" si="529"/>
        <v>-1</v>
      </c>
      <c r="Q30" s="168"/>
      <c r="R30" s="61"/>
      <c r="S30" s="167">
        <f>IFERROR(S28/S29-1,0)</f>
        <v>0.14035087719298245</v>
      </c>
      <c r="T30" s="152">
        <f t="shared" ref="T30:AD30" si="530">IFERROR(T28/T29-1,0)</f>
        <v>8.7719298245614086E-2</v>
      </c>
      <c r="U30" s="153">
        <f t="shared" si="530"/>
        <v>8.4745762711864403E-2</v>
      </c>
      <c r="V30" s="153">
        <f t="shared" si="530"/>
        <v>6.7796610169491567E-2</v>
      </c>
      <c r="W30" s="153">
        <f t="shared" si="530"/>
        <v>0.10714285714285721</v>
      </c>
      <c r="X30" s="153">
        <f t="shared" si="530"/>
        <v>0.1206896551724137</v>
      </c>
      <c r="Y30" s="153">
        <f t="shared" si="530"/>
        <v>8.6206896551724199E-2</v>
      </c>
      <c r="Z30" s="153">
        <f t="shared" si="530"/>
        <v>0.10714285714285721</v>
      </c>
      <c r="AA30" s="153">
        <f t="shared" si="530"/>
        <v>8.7719298245614086E-2</v>
      </c>
      <c r="AB30" s="153">
        <f t="shared" si="530"/>
        <v>0.125</v>
      </c>
      <c r="AC30" s="153">
        <f t="shared" si="530"/>
        <v>5.3571428571428603E-2</v>
      </c>
      <c r="AD30" s="168">
        <f t="shared" si="530"/>
        <v>-1.7241379310344862E-2</v>
      </c>
      <c r="AE30" s="61"/>
      <c r="AF30" s="167">
        <f t="shared" ref="AF30" si="531">IF(AND(AF28="",AF29=""),0,IF(AF28="",-AF29,IF(AF29="",AF28,AF28-AF29)))</f>
        <v>2.860998650472335E-2</v>
      </c>
      <c r="AG30" s="152">
        <f t="shared" ref="AG30" si="532">IF(AND(AG28="",AG29=""),0,IF(AG28="",-AG29,IF(AG29="",AG28,AG28-AG29)))</f>
        <v>-1.7543859649122806E-2</v>
      </c>
      <c r="AH30" s="153">
        <f t="shared" ref="AH30" si="533">IF(AND(AH28="",AH29=""),0,IF(AH28="",-AH29,IF(AH29="",AH28,AH28-AH29)))</f>
        <v>-1.9597457627118647E-2</v>
      </c>
      <c r="AI30" s="153">
        <f>IF(AND(AI28="",AI29=""),0,IF(AI28="",-AI29,IF(AI29="",AI28,AI28-AI29)))</f>
        <v>-3.4974441754102775E-2</v>
      </c>
      <c r="AJ30" s="153">
        <f t="shared" ref="AJ30" si="534">IF(AND(AJ28="",AJ29=""),0,IF(AJ28="",-AJ29,IF(AJ29="",AJ28,AJ28-AJ29)))</f>
        <v>0</v>
      </c>
      <c r="AK30" s="153">
        <f t="shared" ref="AK30" si="535">IF(AND(AK28="",AK29=""),0,IF(AK28="",-AK29,IF(AK29="",AK28,AK28-AK29)))</f>
        <v>1.1671087533156502E-2</v>
      </c>
      <c r="AL30" s="153">
        <f t="shared" ref="AL30" si="536">IF(AND(AL28="",AL29=""),0,IF(AL28="",-AL29,IF(AL29="",AL28,AL28-AL29)))</f>
        <v>-1.8609742747673783E-2</v>
      </c>
      <c r="AM30" s="153">
        <f t="shared" ref="AM30" si="537">IF(AND(AM28="",AM29=""),0,IF(AM28="",-AM29,IF(AM29="",AM28,AM28-AM29)))</f>
        <v>0</v>
      </c>
      <c r="AN30" s="153">
        <f t="shared" ref="AN30" si="538">IF(AND(AN28="",AN29=""),0,IF(AN28="",-AN29,IF(AN29="",AN28,AN28-AN29)))</f>
        <v>-1.7543859649122806E-2</v>
      </c>
      <c r="AO30" s="153">
        <f t="shared" ref="AO30" si="539">IF(AND(AO28="",AO29=""),0,IF(AO28="",-AO29,IF(AO29="",AO28,AO28-AO29)))</f>
        <v>6.3492063492063489E-2</v>
      </c>
      <c r="AP30" s="153">
        <f t="shared" ref="AP30" si="540">IF(AND(AP28="",AP29=""),0,IF(AP28="",-AP29,IF(AP29="",AP28,AP28-AP29)))</f>
        <v>3.3898305084745763E-2</v>
      </c>
      <c r="AQ30" s="153">
        <f t="shared" ref="AQ30" si="541">IF(AND(AQ28="",AQ29=""),0,IF(AQ28="",-AQ29,IF(AQ29="",AQ28,AQ28-AQ29)))</f>
        <v>-1.7241379310344827E-2</v>
      </c>
      <c r="AR30" s="168"/>
      <c r="AS30" s="61"/>
      <c r="AT30" s="167">
        <f>IFERROR(AT28/AT29-1,0)</f>
        <v>1</v>
      </c>
      <c r="AU30" s="152">
        <f>IFERROR(AU28/AU29-1,0)</f>
        <v>-1</v>
      </c>
      <c r="AV30" s="153">
        <f>IFERROR(AV28/AV29-1,0)</f>
        <v>-0.33333333333333337</v>
      </c>
      <c r="AW30" s="153">
        <f t="shared" ref="AW30" si="542">IFERROR(AW28/AW29-1,0)</f>
        <v>-0.66666666666666674</v>
      </c>
      <c r="AX30" s="153">
        <f t="shared" ref="AX30:BE30" si="543">IFERROR(AX28/AX29-1,0)</f>
        <v>0</v>
      </c>
      <c r="AY30" s="153">
        <f t="shared" si="543"/>
        <v>0.5</v>
      </c>
      <c r="AZ30" s="153">
        <f t="shared" si="543"/>
        <v>-0.5</v>
      </c>
      <c r="BA30" s="153">
        <f t="shared" si="543"/>
        <v>0</v>
      </c>
      <c r="BB30" s="153">
        <f t="shared" si="543"/>
        <v>-1</v>
      </c>
      <c r="BC30" s="153">
        <f t="shared" si="543"/>
        <v>0</v>
      </c>
      <c r="BD30" s="153">
        <f t="shared" si="543"/>
        <v>0</v>
      </c>
      <c r="BE30" s="168">
        <f t="shared" si="543"/>
        <v>-1</v>
      </c>
      <c r="BF30" s="61"/>
      <c r="BG30" s="167">
        <f>IFERROR(BG28/BG29-1,0)</f>
        <v>5.7692307692307709E-2</v>
      </c>
      <c r="BH30" s="152">
        <f>IFERROR(BH28/BH29-1,0)</f>
        <v>7.8431372549019551E-2</v>
      </c>
      <c r="BI30" s="153">
        <f>IFERROR(BI28/BI29-1,0)</f>
        <v>0</v>
      </c>
      <c r="BJ30" s="153">
        <f t="shared" ref="BJ30" si="544">IFERROR(BJ28/BJ29-1,0)</f>
        <v>0</v>
      </c>
      <c r="BK30" s="153">
        <f t="shared" ref="BK30:BR30" si="545">IFERROR(BK28/BK29-1,0)</f>
        <v>-1.7857142857142905E-2</v>
      </c>
      <c r="BL30" s="153">
        <f t="shared" si="545"/>
        <v>-1.7857142857142905E-2</v>
      </c>
      <c r="BM30" s="153">
        <f t="shared" si="545"/>
        <v>0</v>
      </c>
      <c r="BN30" s="153">
        <f t="shared" si="545"/>
        <v>-1.7857142857142905E-2</v>
      </c>
      <c r="BO30" s="153">
        <f t="shared" si="545"/>
        <v>-1.7857142857142905E-2</v>
      </c>
      <c r="BP30" s="153">
        <f t="shared" si="545"/>
        <v>-1.7857142857142905E-2</v>
      </c>
      <c r="BQ30" s="153">
        <f t="shared" si="545"/>
        <v>-1.7857142857142905E-2</v>
      </c>
      <c r="BR30" s="168">
        <f t="shared" si="545"/>
        <v>-1.7857142857142905E-2</v>
      </c>
      <c r="BT30" s="312">
        <f>IF(AND(BT28="",BT29=""),0,IF(BT28="",-BT29,IF(BT29="",BT28,BT28-BT29)))</f>
        <v>3.5714285714285712E-2</v>
      </c>
      <c r="BU30" s="313">
        <f t="shared" ref="BU30" si="546">IF(AND(BU28="",BU29=""),0,IF(BU28="",-BU29,IF(BU29="",BU28,BU28-BU29)))</f>
        <v>-1.7857142857142856E-2</v>
      </c>
      <c r="BV30" s="314">
        <f t="shared" ref="BV30" si="547">IF(AND(BV28="",BV29=""),0,IF(BV28="",-BV29,IF(BV29="",BV28,BV28-BV29)))</f>
        <v>-1.7857142857142856E-2</v>
      </c>
      <c r="BW30" s="314">
        <f t="shared" ref="BW30" si="548">IF(AND(BW28="",BW29=""),0,IF(BW28="",-BW29,IF(BW29="",BW28,BW28-BW29)))</f>
        <v>-3.5714285714285712E-2</v>
      </c>
      <c r="BX30" s="314">
        <f t="shared" ref="BX30" si="549">IF(AND(BX28="",BX29=""),0,IF(BX28="",-BX29,IF(BX29="",BX28,BX28-BX29)))</f>
        <v>0</v>
      </c>
      <c r="BY30" s="314">
        <f t="shared" ref="BY30" si="550">IF(AND(BY28="",BY29=""),0,IF(BY28="",-BY29,IF(BY29="",BY28,BY28-BY29)))</f>
        <v>1.7857142857142856E-2</v>
      </c>
      <c r="BZ30" s="314">
        <f t="shared" ref="BZ30" si="551">IF(AND(BZ28="",BZ29=""),0,IF(BZ28="",-BZ29,IF(BZ29="",BZ28,BZ28-BZ29)))</f>
        <v>-1.7857142857142856E-2</v>
      </c>
      <c r="CA30" s="314">
        <f t="shared" ref="CA30" si="552">IF(AND(CA28="",CA29=""),0,IF(CA28="",-CA29,IF(CA29="",CA28,CA28-CA29)))</f>
        <v>0</v>
      </c>
      <c r="CB30" s="314">
        <f t="shared" ref="CB30" si="553">IF(AND(CB28="",CB29=""),0,IF(CB28="",-CB29,IF(CB29="",CB28,CB28-CB29)))</f>
        <v>-1.7857142857142856E-2</v>
      </c>
      <c r="CC30" s="314">
        <f t="shared" ref="CC30" si="554">IF(AND(CC28="",CC29=""),0,IF(CC28="",-CC29,IF(CC29="",CC28,CC28-CC29)))</f>
        <v>7.1428571428571425E-2</v>
      </c>
      <c r="CD30" s="314">
        <f t="shared" ref="CD30" si="555">IF(AND(CD28="",CD29=""),0,IF(CD28="",-CD29,IF(CD29="",CD28,CD28-CD29)))</f>
        <v>3.5714285714285712E-2</v>
      </c>
      <c r="CE30" s="315">
        <f t="shared" ref="CE30" si="556">IF(AND(CE28="",CE29=""),0,IF(CE28="",-CE29,IF(CE29="",CE28,CE28-CE29)))</f>
        <v>-1.7857142857142856E-2</v>
      </c>
      <c r="CG30" s="167">
        <f>IF(AND(CG28="",CG29=""),0,IF(CG28="",-CG29,IF(CG29="",CG28,CG28-CG29)))</f>
        <v>-5.3571428571428568E-2</v>
      </c>
      <c r="CH30" s="152">
        <f t="shared" ref="CH30" si="557">IF(AND(CH28="",CH29=""),0,IF(CH28="",-CH29,IF(CH29="",CH28,CH28-CH29)))</f>
        <v>-7.1428571428571425E-2</v>
      </c>
      <c r="CI30" s="153">
        <f t="shared" ref="CI30" si="558">IF(AND(CI28="",CI29=""),0,IF(CI28="",-CI29,IF(CI29="",CI28,CI28-CI29)))</f>
        <v>0</v>
      </c>
      <c r="CJ30" s="153">
        <f>IF(AND(CJ28="",CJ29=""),0,IF(CJ28="",-CJ29,IF(CJ29="",CJ28,CJ28-CJ29)))</f>
        <v>0</v>
      </c>
      <c r="CK30" s="153">
        <f t="shared" ref="CK30" si="559">IF(AND(CK28="",CK29=""),0,IF(CK28="",-CK29,IF(CK29="",CK28,CK28-CK29)))</f>
        <v>1.7857142857142856E-2</v>
      </c>
      <c r="CL30" s="153">
        <f>IF(AND(CL28="",CL29=""),0,IF(CL28="",-CL29,IF(CL29="",CL28,CL28-CL29)))</f>
        <v>1.7857142857142856E-2</v>
      </c>
      <c r="CM30" s="153">
        <f t="shared" ref="CM30" si="560">IF(AND(CM28="",CM29=""),0,IF(CM28="",-CM29,IF(CM29="",CM28,CM28-CM29)))</f>
        <v>0</v>
      </c>
      <c r="CN30" s="153">
        <f t="shared" ref="CN30" si="561">IF(AND(CN28="",CN29=""),0,IF(CN28="",-CN29,IF(CN29="",CN28,CN28-CN29)))</f>
        <v>1.7857142857142856E-2</v>
      </c>
      <c r="CO30" s="153">
        <f t="shared" ref="CO30" si="562">IF(AND(CO28="",CO29=""),0,IF(CO28="",-CO29,IF(CO29="",CO28,CO28-CO29)))</f>
        <v>1.7857142857142856E-2</v>
      </c>
      <c r="CP30" s="153">
        <f t="shared" ref="CP30" si="563">IF(AND(CP28="",CP29=""),0,IF(CP28="",-CP29,IF(CP29="",CP28,CP28-CP29)))</f>
        <v>1.7857142857142856E-2</v>
      </c>
      <c r="CQ30" s="153">
        <f t="shared" ref="CQ30" si="564">IF(AND(CQ28="",CQ29=""),0,IF(CQ28="",-CQ29,IF(CQ29="",CQ28,CQ28-CQ29)))</f>
        <v>1.7857142857142856E-2</v>
      </c>
      <c r="CR30" s="168">
        <f t="shared" ref="CR30" si="565">IF(AND(CR28="",CR29=""),0,IF(CR28="",-CR29,IF(CR29="",CR28,CR28-CR29)))</f>
        <v>1.7857142857142856E-2</v>
      </c>
    </row>
    <row r="31" spans="1:96" s="237" customFormat="1" collapsed="1">
      <c r="A31" s="262" t="s">
        <v>13</v>
      </c>
      <c r="B31" s="263" t="s">
        <v>71</v>
      </c>
      <c r="C31" s="264">
        <v>2021</v>
      </c>
      <c r="D31" s="265">
        <f>SUM(D34,D37,D40,D43,D46,D49)</f>
        <v>100</v>
      </c>
      <c r="E31" s="242">
        <f t="shared" ref="E31:P31" si="566">SUM(E34,E37,E40,E43,E46,E49)</f>
        <v>0</v>
      </c>
      <c r="F31" s="70">
        <f t="shared" si="566"/>
        <v>1</v>
      </c>
      <c r="G31" s="70">
        <f t="shared" si="566"/>
        <v>1</v>
      </c>
      <c r="H31" s="70">
        <f t="shared" si="566"/>
        <v>0</v>
      </c>
      <c r="I31" s="70">
        <f t="shared" si="566"/>
        <v>4</v>
      </c>
      <c r="J31" s="70">
        <f>SUM(J34,J37,J40,J43,J46,J49)</f>
        <v>1</v>
      </c>
      <c r="K31" s="70">
        <f>SUM(K34,K37,K40,K43,K46,K49)</f>
        <v>7</v>
      </c>
      <c r="L31" s="70">
        <f t="shared" si="566"/>
        <v>5</v>
      </c>
      <c r="M31" s="70">
        <f t="shared" si="566"/>
        <v>3</v>
      </c>
      <c r="N31" s="70">
        <f t="shared" si="566"/>
        <v>4</v>
      </c>
      <c r="O31" s="70">
        <f t="shared" si="566"/>
        <v>2</v>
      </c>
      <c r="P31" s="70">
        <f t="shared" si="566"/>
        <v>1</v>
      </c>
      <c r="Q31" s="266">
        <f t="shared" ref="Q31" si="567">SUM(Q34,Q37,Q40,Q43,Q46,Q49)</f>
        <v>29</v>
      </c>
      <c r="R31" s="61"/>
      <c r="S31" s="295">
        <f t="shared" ref="S31:V32" si="568">SUM(S34,S37,S40,S43,S46,S49)</f>
        <v>100</v>
      </c>
      <c r="T31" s="70">
        <f t="shared" si="568"/>
        <v>102</v>
      </c>
      <c r="U31" s="70">
        <f t="shared" si="568"/>
        <v>102</v>
      </c>
      <c r="V31" s="70">
        <f t="shared" si="568"/>
        <v>101</v>
      </c>
      <c r="W31" s="70">
        <f>SUM(W34,W37,W40,W43,W46,W49)</f>
        <v>104</v>
      </c>
      <c r="X31" s="70">
        <f>SUM(X34,X37,X40,X43,X46,X49)</f>
        <v>101</v>
      </c>
      <c r="Y31" s="70">
        <f t="shared" ref="Y31:AD31" si="569">SUM(Y34,Y37,Y40,Y43,Y46,Y49)</f>
        <v>105</v>
      </c>
      <c r="Z31" s="70">
        <f>SUM(Z34,Z37,Z40,Z43,Z46,Z49)</f>
        <v>102</v>
      </c>
      <c r="AA31" s="70">
        <f t="shared" si="569"/>
        <v>99</v>
      </c>
      <c r="AB31" s="70">
        <f t="shared" si="569"/>
        <v>103</v>
      </c>
      <c r="AC31" s="70">
        <f t="shared" si="569"/>
        <v>99</v>
      </c>
      <c r="AD31" s="266">
        <f t="shared" si="569"/>
        <v>97</v>
      </c>
      <c r="AE31" s="61"/>
      <c r="AF31" s="267" t="str">
        <f>IF(IFERROR(E31/S31,0)=0,"",IFERROR(E31/S31,0))</f>
        <v/>
      </c>
      <c r="AG31" s="268">
        <f>IF(IFERROR(F31/T31,0)=0,"",IFERROR(F31/T31,0))</f>
        <v>9.8039215686274508E-3</v>
      </c>
      <c r="AH31" s="268">
        <f t="shared" ref="AH31:AH32" si="570">IF(IFERROR(G31/U31,0)=0,"",IFERROR(G31/U31,0))</f>
        <v>9.8039215686274508E-3</v>
      </c>
      <c r="AI31" s="268" t="str">
        <f t="shared" ref="AI31:AI32" si="571">IF(IFERROR(H31/V31,0)=0,"",IFERROR(H31/V31,0))</f>
        <v/>
      </c>
      <c r="AJ31" s="268">
        <f t="shared" ref="AJ31:AJ32" si="572">IF(IFERROR(I31/W31,0)=0,"",IFERROR(I31/W31,0))</f>
        <v>3.8461538461538464E-2</v>
      </c>
      <c r="AK31" s="268">
        <f t="shared" ref="AK31:AK32" si="573">IF(IFERROR(J31/X31,0)=0,"",IFERROR(J31/X31,0))</f>
        <v>9.9009900990099011E-3</v>
      </c>
      <c r="AL31" s="268">
        <f t="shared" ref="AL31:AL32" si="574">IF(IFERROR(K31/Y31,0)=0,"",IFERROR(K31/Y31,0))</f>
        <v>6.6666666666666666E-2</v>
      </c>
      <c r="AM31" s="268">
        <f t="shared" ref="AM31:AM32" si="575">IF(IFERROR(L31/Z31,0)=0,"",IFERROR(L31/Z31,0))</f>
        <v>4.9019607843137254E-2</v>
      </c>
      <c r="AN31" s="268">
        <f t="shared" ref="AN31:AN32" si="576">IF(IFERROR(M31/AA31,0)=0,"",IFERROR(M31/AA31,0))</f>
        <v>3.0303030303030304E-2</v>
      </c>
      <c r="AO31" s="268">
        <f t="shared" ref="AO31:AO32" si="577">IF(IFERROR(N31/AB31,0)=0,"",IFERROR(N31/AB31,0))</f>
        <v>3.8834951456310676E-2</v>
      </c>
      <c r="AP31" s="268">
        <f t="shared" ref="AP31:AP32" si="578">IF(IFERROR(O31/AC31,0)=0,"",IFERROR(O31/AC31,0))</f>
        <v>2.0202020202020204E-2</v>
      </c>
      <c r="AQ31" s="268">
        <f t="shared" ref="AQ31:AQ32" si="579">IF(IFERROR(P31/AD31,0)=0,"",IFERROR(P31/AD31,0))</f>
        <v>1.0309278350515464E-2</v>
      </c>
      <c r="AR31" s="269">
        <f>Q31/AVERAGE(S31:AD31)</f>
        <v>0.28641975308641976</v>
      </c>
      <c r="AS31" s="61"/>
      <c r="AT31" s="270">
        <f t="shared" ref="AT31:BE31" si="580">SUM(AT34,AT37,AT40,AT43,AT46,AT49)</f>
        <v>1</v>
      </c>
      <c r="AU31" s="271">
        <f t="shared" si="580"/>
        <v>2</v>
      </c>
      <c r="AV31" s="271">
        <f t="shared" si="580"/>
        <v>1</v>
      </c>
      <c r="AW31" s="271">
        <f t="shared" si="580"/>
        <v>0</v>
      </c>
      <c r="AX31" s="271">
        <f t="shared" si="580"/>
        <v>3</v>
      </c>
      <c r="AY31" s="271">
        <f t="shared" si="580"/>
        <v>1</v>
      </c>
      <c r="AZ31" s="271">
        <f t="shared" si="580"/>
        <v>5</v>
      </c>
      <c r="BA31" s="271">
        <f t="shared" si="580"/>
        <v>4</v>
      </c>
      <c r="BB31" s="271">
        <f t="shared" si="580"/>
        <v>2</v>
      </c>
      <c r="BC31" s="271">
        <f t="shared" si="580"/>
        <v>7</v>
      </c>
      <c r="BD31" s="271">
        <f t="shared" si="580"/>
        <v>0</v>
      </c>
      <c r="BE31" s="272">
        <f t="shared" si="580"/>
        <v>0</v>
      </c>
      <c r="BF31" s="61"/>
      <c r="BG31" s="270">
        <f t="shared" ref="BG31:BR31" si="581">SUM(BG34,BG37,BG40,BG43,BG46,BG49)</f>
        <v>100</v>
      </c>
      <c r="BH31" s="271">
        <f t="shared" si="581"/>
        <v>101</v>
      </c>
      <c r="BI31" s="271">
        <f t="shared" si="581"/>
        <v>101</v>
      </c>
      <c r="BJ31" s="271">
        <f t="shared" si="581"/>
        <v>101</v>
      </c>
      <c r="BK31" s="271">
        <f t="shared" si="581"/>
        <v>100</v>
      </c>
      <c r="BL31" s="271">
        <f t="shared" si="581"/>
        <v>100</v>
      </c>
      <c r="BM31" s="271">
        <f t="shared" si="581"/>
        <v>98</v>
      </c>
      <c r="BN31" s="271">
        <f t="shared" si="581"/>
        <v>97</v>
      </c>
      <c r="BO31" s="271">
        <f t="shared" si="581"/>
        <v>96</v>
      </c>
      <c r="BP31" s="271">
        <f t="shared" si="581"/>
        <v>99</v>
      </c>
      <c r="BQ31" s="271">
        <f t="shared" si="581"/>
        <v>97</v>
      </c>
      <c r="BR31" s="272">
        <f t="shared" si="581"/>
        <v>96</v>
      </c>
      <c r="BT31" s="316" t="str">
        <f>IF(IFERROR(E31/$D31,0)=0,"",IFERROR(E31/$D31,0))</f>
        <v/>
      </c>
      <c r="BU31" s="317">
        <f t="shared" ref="BU31:BU32" si="582">IF(IFERROR(F31/$D31,0)=0,"",IFERROR(F31/$D31,0))</f>
        <v>0.01</v>
      </c>
      <c r="BV31" s="317">
        <f t="shared" ref="BV31:BV32" si="583">IF(IFERROR(G31/$D31,0)=0,"",IFERROR(G31/$D31,0))</f>
        <v>0.01</v>
      </c>
      <c r="BW31" s="317" t="str">
        <f t="shared" ref="BW31:BW32" si="584">IF(IFERROR(H31/$D31,0)=0,"",IFERROR(H31/$D31,0))</f>
        <v/>
      </c>
      <c r="BX31" s="317">
        <f t="shared" ref="BX31:BX32" si="585">IF(IFERROR(I31/$D31,0)=0,"",IFERROR(I31/$D31,0))</f>
        <v>0.04</v>
      </c>
      <c r="BY31" s="317">
        <f t="shared" ref="BY31:BY32" si="586">IF(IFERROR(J31/$D31,0)=0,"",IFERROR(J31/$D31,0))</f>
        <v>0.01</v>
      </c>
      <c r="BZ31" s="317">
        <f t="shared" ref="BZ31:BZ32" si="587">IF(IFERROR(K31/$D31,0)=0,"",IFERROR(K31/$D31,0))</f>
        <v>7.0000000000000007E-2</v>
      </c>
      <c r="CA31" s="317">
        <f t="shared" ref="CA31:CA32" si="588">IF(IFERROR(L31/$D31,0)=0,"",IFERROR(L31/$D31,0))</f>
        <v>0.05</v>
      </c>
      <c r="CB31" s="317">
        <f t="shared" ref="CB31:CB32" si="589">IF(IFERROR(M31/$D31,0)=0,"",IFERROR(M31/$D31,0))</f>
        <v>0.03</v>
      </c>
      <c r="CC31" s="317">
        <f t="shared" ref="CC31:CC32" si="590">IF(IFERROR(N31/$D31,0)=0,"",IFERROR(N31/$D31,0))</f>
        <v>0.04</v>
      </c>
      <c r="CD31" s="317">
        <f t="shared" ref="CD31:CD32" si="591">IF(IFERROR(O31/$D31,0)=0,"",IFERROR(O31/$D31,0))</f>
        <v>0.02</v>
      </c>
      <c r="CE31" s="318">
        <f t="shared" ref="CE31:CE32" si="592">IF(IFERROR(P31/$D31,0)=0,"",IFERROR(P31/$D31,0))</f>
        <v>0.01</v>
      </c>
      <c r="CF31"/>
      <c r="CG31" s="316" t="str">
        <f>IF(IFERROR(($D31-BG31)/$D31,0)=0,"",IFERROR(($D31-BG31)/$D31,0))</f>
        <v/>
      </c>
      <c r="CH31" s="317">
        <f t="shared" ref="CH31:CH32" si="593">IF(IFERROR(($D31-BH31)/$D31,0)=0,"",IFERROR(($D31-BH31)/$D31,0))</f>
        <v>-0.01</v>
      </c>
      <c r="CI31" s="317">
        <f t="shared" ref="CI31:CI32" si="594">IF(IFERROR(($D31-BI31)/$D31,0)=0,"",IFERROR(($D31-BI31)/$D31,0))</f>
        <v>-0.01</v>
      </c>
      <c r="CJ31" s="317">
        <f t="shared" ref="CJ31:CJ32" si="595">IF(IFERROR(($D31-BJ31)/$D31,0)=0,"",IFERROR(($D31-BJ31)/$D31,0))</f>
        <v>-0.01</v>
      </c>
      <c r="CK31" s="317" t="str">
        <f t="shared" ref="CK31:CK32" si="596">IF(IFERROR(($D31-BK31)/$D31,0)=0,"",IFERROR(($D31-BK31)/$D31,0))</f>
        <v/>
      </c>
      <c r="CL31" s="317" t="str">
        <f t="shared" ref="CL31:CL32" si="597">IF(IFERROR(($D31-BL31)/$D31,0)=0,"",IFERROR(($D31-BL31)/$D31,0))</f>
        <v/>
      </c>
      <c r="CM31" s="317">
        <f t="shared" ref="CM31:CM32" si="598">IF(IFERROR(($D31-BM31)/$D31,0)=0,"",IFERROR(($D31-BM31)/$D31,0))</f>
        <v>0.02</v>
      </c>
      <c r="CN31" s="317">
        <f t="shared" ref="CN31:CN32" si="599">IF(IFERROR(($D31-BN31)/$D31,0)=0,"",IFERROR(($D31-BN31)/$D31,0))</f>
        <v>0.03</v>
      </c>
      <c r="CO31" s="317">
        <f t="shared" ref="CO31:CO32" si="600">IF(IFERROR(($D31-BO31)/$D31,0)=0,"",IFERROR(($D31-BO31)/$D31,0))</f>
        <v>0.04</v>
      </c>
      <c r="CP31" s="317">
        <f t="shared" ref="CP31:CP32" si="601">IF(IFERROR(($D31-BP31)/$D31,0)=0,"",IFERROR(($D31-BP31)/$D31,0))</f>
        <v>0.01</v>
      </c>
      <c r="CQ31" s="317">
        <f t="shared" ref="CQ31:CQ32" si="602">IF(IFERROR(($D31-BQ31)/$D31,0)=0,"",IFERROR(($D31-BQ31)/$D31,0))</f>
        <v>0.03</v>
      </c>
      <c r="CR31" s="318">
        <f t="shared" ref="CR31:CR32" si="603">IF(IFERROR(($D31-BR31)/$D31,0)=0,"",IFERROR(($D31-BR31)/$D31,0))</f>
        <v>0.04</v>
      </c>
    </row>
    <row r="32" spans="1:96" hidden="1" outlineLevel="2">
      <c r="A32" s="158" t="s">
        <v>13</v>
      </c>
      <c r="B32" s="213" t="s">
        <v>71</v>
      </c>
      <c r="C32" s="150">
        <v>2020</v>
      </c>
      <c r="D32" s="191">
        <f>SUM(D35,D38,D41,D44,D47,D50)</f>
        <v>100</v>
      </c>
      <c r="E32" s="202">
        <f t="shared" ref="E32:P32" si="604">SUM(E35,E38,E41,E44,E47,E50)</f>
        <v>0</v>
      </c>
      <c r="F32" s="204">
        <f t="shared" si="604"/>
        <v>2</v>
      </c>
      <c r="G32" s="204">
        <f t="shared" si="604"/>
        <v>4</v>
      </c>
      <c r="H32" s="204">
        <f t="shared" si="604"/>
        <v>1</v>
      </c>
      <c r="I32" s="204">
        <f t="shared" si="604"/>
        <v>2</v>
      </c>
      <c r="J32" s="204">
        <f>SUM(J35,J38,J41,J44,J47,J50)</f>
        <v>4</v>
      </c>
      <c r="K32" s="204">
        <f>SUM(K35,K38,K41,K44,K47,K50)</f>
        <v>2</v>
      </c>
      <c r="L32" s="204">
        <f t="shared" si="604"/>
        <v>3</v>
      </c>
      <c r="M32" s="204">
        <f t="shared" si="604"/>
        <v>0</v>
      </c>
      <c r="N32" s="204">
        <f t="shared" si="604"/>
        <v>2</v>
      </c>
      <c r="O32" s="204">
        <f t="shared" si="604"/>
        <v>0</v>
      </c>
      <c r="P32" s="204">
        <f t="shared" si="604"/>
        <v>2</v>
      </c>
      <c r="Q32" s="205">
        <f t="shared" ref="Q32" si="605">SUM(Q35,Q38,Q41,Q44,Q47,Q50)</f>
        <v>22</v>
      </c>
      <c r="R32" s="61"/>
      <c r="S32" s="293">
        <f t="shared" si="568"/>
        <v>100</v>
      </c>
      <c r="T32" s="204">
        <f t="shared" si="568"/>
        <v>102</v>
      </c>
      <c r="U32" s="204">
        <f>SUM(U35,U38,U41,U44,U47,U50)</f>
        <v>103</v>
      </c>
      <c r="V32" s="204">
        <f t="shared" ref="V32:AD32" si="606">SUM(V35,V38,V41,V44,V47,V50)</f>
        <v>100</v>
      </c>
      <c r="W32" s="204">
        <f t="shared" si="606"/>
        <v>102</v>
      </c>
      <c r="X32" s="204">
        <f t="shared" ref="X32" si="607">SUM(X35,X38,X41,X44,X47,X50)</f>
        <v>102</v>
      </c>
      <c r="Y32" s="204">
        <f t="shared" si="606"/>
        <v>102</v>
      </c>
      <c r="Z32" s="204">
        <f t="shared" si="606"/>
        <v>101</v>
      </c>
      <c r="AA32" s="204">
        <f t="shared" si="606"/>
        <v>101</v>
      </c>
      <c r="AB32" s="204">
        <f t="shared" si="606"/>
        <v>101</v>
      </c>
      <c r="AC32" s="204">
        <f t="shared" si="606"/>
        <v>100</v>
      </c>
      <c r="AD32" s="205">
        <f t="shared" si="606"/>
        <v>101</v>
      </c>
      <c r="AE32" s="61"/>
      <c r="AF32" s="197" t="str">
        <f>IF(IFERROR(E32/S32,0)=0,"",IFERROR(E32/S32,0))</f>
        <v/>
      </c>
      <c r="AG32" s="198">
        <f>IF(IFERROR(F32/T32,0)=0,"",IFERROR(F32/T32,0))</f>
        <v>1.9607843137254902E-2</v>
      </c>
      <c r="AH32" s="198">
        <f t="shared" si="570"/>
        <v>3.8834951456310676E-2</v>
      </c>
      <c r="AI32" s="198">
        <f t="shared" si="571"/>
        <v>0.01</v>
      </c>
      <c r="AJ32" s="198">
        <f t="shared" si="572"/>
        <v>1.9607843137254902E-2</v>
      </c>
      <c r="AK32" s="198">
        <f t="shared" si="573"/>
        <v>3.9215686274509803E-2</v>
      </c>
      <c r="AL32" s="198">
        <f t="shared" si="574"/>
        <v>1.9607843137254902E-2</v>
      </c>
      <c r="AM32" s="198">
        <f t="shared" si="575"/>
        <v>2.9702970297029702E-2</v>
      </c>
      <c r="AN32" s="198" t="str">
        <f t="shared" si="576"/>
        <v/>
      </c>
      <c r="AO32" s="198">
        <f t="shared" si="577"/>
        <v>1.9801980198019802E-2</v>
      </c>
      <c r="AP32" s="198" t="str">
        <f t="shared" si="578"/>
        <v/>
      </c>
      <c r="AQ32" s="198">
        <f t="shared" si="579"/>
        <v>1.9801980198019802E-2</v>
      </c>
      <c r="AR32" s="199">
        <f>Q32/AVERAGE(S32:AD32)</f>
        <v>0.21728395061728395</v>
      </c>
      <c r="AS32" s="61"/>
      <c r="AT32" s="200">
        <f t="shared" ref="AT32:BE32" si="608">SUM(AT35,AT38,AT41,AT44,AT47,AT50)</f>
        <v>0</v>
      </c>
      <c r="AU32" s="201">
        <f t="shared" si="608"/>
        <v>2</v>
      </c>
      <c r="AV32" s="201">
        <f t="shared" si="608"/>
        <v>3</v>
      </c>
      <c r="AW32" s="201">
        <f t="shared" si="608"/>
        <v>1</v>
      </c>
      <c r="AX32" s="201">
        <f t="shared" si="608"/>
        <v>3</v>
      </c>
      <c r="AY32" s="201">
        <f t="shared" si="608"/>
        <v>2</v>
      </c>
      <c r="AZ32" s="201">
        <f t="shared" si="608"/>
        <v>2</v>
      </c>
      <c r="BA32" s="201">
        <f t="shared" si="608"/>
        <v>1</v>
      </c>
      <c r="BB32" s="201">
        <f t="shared" si="608"/>
        <v>3</v>
      </c>
      <c r="BC32" s="201">
        <f t="shared" si="608"/>
        <v>0</v>
      </c>
      <c r="BD32" s="201">
        <f t="shared" si="608"/>
        <v>1</v>
      </c>
      <c r="BE32" s="212">
        <f t="shared" si="608"/>
        <v>1</v>
      </c>
      <c r="BF32" s="61"/>
      <c r="BG32" s="200">
        <f t="shared" ref="BG32:BR32" si="609">SUM(BG35,BG38,BG41,BG44,BG47,BG50)</f>
        <v>97</v>
      </c>
      <c r="BH32" s="201">
        <f t="shared" si="609"/>
        <v>96</v>
      </c>
      <c r="BI32" s="201">
        <f t="shared" si="609"/>
        <v>93</v>
      </c>
      <c r="BJ32" s="201">
        <f t="shared" si="609"/>
        <v>94</v>
      </c>
      <c r="BK32" s="201">
        <f t="shared" si="609"/>
        <v>94</v>
      </c>
      <c r="BL32" s="201">
        <f t="shared" si="609"/>
        <v>94</v>
      </c>
      <c r="BM32" s="201">
        <f t="shared" si="609"/>
        <v>97</v>
      </c>
      <c r="BN32" s="201">
        <f t="shared" si="609"/>
        <v>97</v>
      </c>
      <c r="BO32" s="201">
        <f t="shared" si="609"/>
        <v>100</v>
      </c>
      <c r="BP32" s="201">
        <f t="shared" si="609"/>
        <v>99</v>
      </c>
      <c r="BQ32" s="201">
        <f t="shared" si="609"/>
        <v>99</v>
      </c>
      <c r="BR32" s="212">
        <f t="shared" si="609"/>
        <v>99</v>
      </c>
      <c r="BT32" s="309" t="str">
        <f>IF(IFERROR(E32/$D32,0)=0,"",IFERROR(E32/$D32,0))</f>
        <v/>
      </c>
      <c r="BU32" s="310">
        <f t="shared" si="582"/>
        <v>0.02</v>
      </c>
      <c r="BV32" s="310">
        <f t="shared" si="583"/>
        <v>0.04</v>
      </c>
      <c r="BW32" s="310">
        <f t="shared" si="584"/>
        <v>0.01</v>
      </c>
      <c r="BX32" s="310">
        <f t="shared" si="585"/>
        <v>0.02</v>
      </c>
      <c r="BY32" s="310">
        <f t="shared" si="586"/>
        <v>0.04</v>
      </c>
      <c r="BZ32" s="310">
        <f t="shared" si="587"/>
        <v>0.02</v>
      </c>
      <c r="CA32" s="310">
        <f t="shared" si="588"/>
        <v>0.03</v>
      </c>
      <c r="CB32" s="310" t="str">
        <f t="shared" si="589"/>
        <v/>
      </c>
      <c r="CC32" s="310">
        <f t="shared" si="590"/>
        <v>0.02</v>
      </c>
      <c r="CD32" s="310" t="str">
        <f t="shared" si="591"/>
        <v/>
      </c>
      <c r="CE32" s="311">
        <f t="shared" si="592"/>
        <v>0.02</v>
      </c>
      <c r="CG32" s="309">
        <f>IF(IFERROR(($D32-BG32)/$D32,0)=0,"",IFERROR(($D32-BG32)/$D32,0))</f>
        <v>0.03</v>
      </c>
      <c r="CH32" s="310">
        <f t="shared" si="593"/>
        <v>0.04</v>
      </c>
      <c r="CI32" s="310">
        <f t="shared" si="594"/>
        <v>7.0000000000000007E-2</v>
      </c>
      <c r="CJ32" s="310">
        <f t="shared" si="595"/>
        <v>0.06</v>
      </c>
      <c r="CK32" s="310">
        <f t="shared" si="596"/>
        <v>0.06</v>
      </c>
      <c r="CL32" s="310">
        <f t="shared" si="597"/>
        <v>0.06</v>
      </c>
      <c r="CM32" s="310">
        <f t="shared" si="598"/>
        <v>0.03</v>
      </c>
      <c r="CN32" s="310">
        <f t="shared" si="599"/>
        <v>0.03</v>
      </c>
      <c r="CO32" s="310" t="str">
        <f t="shared" si="600"/>
        <v/>
      </c>
      <c r="CP32" s="310">
        <f t="shared" si="601"/>
        <v>0.01</v>
      </c>
      <c r="CQ32" s="310">
        <f t="shared" si="602"/>
        <v>0.01</v>
      </c>
      <c r="CR32" s="311">
        <f t="shared" si="603"/>
        <v>0.01</v>
      </c>
    </row>
    <row r="33" spans="1:96" hidden="1" outlineLevel="2">
      <c r="A33" s="158" t="s">
        <v>13</v>
      </c>
      <c r="B33" s="213" t="s">
        <v>71</v>
      </c>
      <c r="C33" s="151" t="s">
        <v>69</v>
      </c>
      <c r="D33" s="157"/>
      <c r="E33" s="167">
        <f>IFERROR(E31/E32-1,0)</f>
        <v>0</v>
      </c>
      <c r="F33" s="152">
        <f t="shared" ref="F33:P33" si="610">IFERROR(F31/F32-1,0)</f>
        <v>-0.5</v>
      </c>
      <c r="G33" s="153">
        <f t="shared" si="610"/>
        <v>-0.75</v>
      </c>
      <c r="H33" s="153">
        <f t="shared" si="610"/>
        <v>-1</v>
      </c>
      <c r="I33" s="153">
        <f t="shared" si="610"/>
        <v>1</v>
      </c>
      <c r="J33" s="153">
        <f t="shared" si="610"/>
        <v>-0.75</v>
      </c>
      <c r="K33" s="153">
        <f t="shared" si="610"/>
        <v>2.5</v>
      </c>
      <c r="L33" s="153">
        <f t="shared" si="610"/>
        <v>0.66666666666666674</v>
      </c>
      <c r="M33" s="153">
        <f t="shared" si="610"/>
        <v>0</v>
      </c>
      <c r="N33" s="153">
        <f t="shared" si="610"/>
        <v>1</v>
      </c>
      <c r="O33" s="153">
        <f t="shared" si="610"/>
        <v>0</v>
      </c>
      <c r="P33" s="153">
        <f t="shared" si="610"/>
        <v>-0.5</v>
      </c>
      <c r="Q33" s="168"/>
      <c r="R33" s="61"/>
      <c r="S33" s="167">
        <f>IFERROR(S31/S32-1,0)</f>
        <v>0</v>
      </c>
      <c r="T33" s="152">
        <f t="shared" ref="T33:AD33" si="611">IFERROR(T31/T32-1,0)</f>
        <v>0</v>
      </c>
      <c r="U33" s="153">
        <f t="shared" si="611"/>
        <v>-9.7087378640776656E-3</v>
      </c>
      <c r="V33" s="153">
        <f t="shared" si="611"/>
        <v>1.0000000000000009E-2</v>
      </c>
      <c r="W33" s="153">
        <f t="shared" si="611"/>
        <v>1.9607843137254832E-2</v>
      </c>
      <c r="X33" s="153">
        <f t="shared" ref="X33" si="612">IFERROR(X31/X32-1,0)</f>
        <v>-9.8039215686274161E-3</v>
      </c>
      <c r="Y33" s="153">
        <f t="shared" si="611"/>
        <v>2.9411764705882248E-2</v>
      </c>
      <c r="Z33" s="153">
        <f t="shared" si="611"/>
        <v>9.9009900990099098E-3</v>
      </c>
      <c r="AA33" s="153">
        <f t="shared" si="611"/>
        <v>-1.980198019801982E-2</v>
      </c>
      <c r="AB33" s="153">
        <f t="shared" si="611"/>
        <v>1.980198019801982E-2</v>
      </c>
      <c r="AC33" s="153">
        <f t="shared" si="611"/>
        <v>-1.0000000000000009E-2</v>
      </c>
      <c r="AD33" s="168">
        <f t="shared" si="611"/>
        <v>-3.9603960396039639E-2</v>
      </c>
      <c r="AE33" s="61"/>
      <c r="AF33" s="167">
        <f t="shared" ref="AF33" si="613">IF(AND(AF31="",AF32=""),0,IF(AF31="",-AF32,IF(AF32="",AF31,AF31-AF32)))</f>
        <v>0</v>
      </c>
      <c r="AG33" s="152">
        <f t="shared" ref="AG33" si="614">IF(AND(AG31="",AG32=""),0,IF(AG31="",-AG32,IF(AG32="",AG31,AG31-AG32)))</f>
        <v>-9.8039215686274508E-3</v>
      </c>
      <c r="AH33" s="153">
        <f t="shared" ref="AH33" si="615">IF(AND(AH31="",AH32=""),0,IF(AH31="",-AH32,IF(AH32="",AH31,AH31-AH32)))</f>
        <v>-2.9031029887683225E-2</v>
      </c>
      <c r="AI33" s="153">
        <f>IF(AND(AI31="",AI32=""),0,IF(AI31="",-AI32,IF(AI32="",AI31,AI31-AI32)))</f>
        <v>-0.01</v>
      </c>
      <c r="AJ33" s="153">
        <f t="shared" ref="AJ33" si="616">IF(AND(AJ31="",AJ32=""),0,IF(AJ31="",-AJ32,IF(AJ32="",AJ31,AJ31-AJ32)))</f>
        <v>1.8853695324283562E-2</v>
      </c>
      <c r="AK33" s="153">
        <f t="shared" ref="AK33" si="617">IF(AND(AK31="",AK32=""),0,IF(AK31="",-AK32,IF(AK32="",AK31,AK31-AK32)))</f>
        <v>-2.9314696175499901E-2</v>
      </c>
      <c r="AL33" s="153">
        <f t="shared" ref="AL33" si="618">IF(AND(AL31="",AL32=""),0,IF(AL31="",-AL32,IF(AL32="",AL31,AL31-AL32)))</f>
        <v>4.7058823529411764E-2</v>
      </c>
      <c r="AM33" s="153">
        <f t="shared" ref="AM33" si="619">IF(AND(AM31="",AM32=""),0,IF(AM31="",-AM32,IF(AM32="",AM31,AM31-AM32)))</f>
        <v>1.9316637546107553E-2</v>
      </c>
      <c r="AN33" s="153">
        <f t="shared" ref="AN33" si="620">IF(AND(AN31="",AN32=""),0,IF(AN31="",-AN32,IF(AN32="",AN31,AN31-AN32)))</f>
        <v>3.0303030303030304E-2</v>
      </c>
      <c r="AO33" s="153">
        <f t="shared" ref="AO33" si="621">IF(AND(AO31="",AO32=""),0,IF(AO31="",-AO32,IF(AO32="",AO31,AO31-AO32)))</f>
        <v>1.9032971258290874E-2</v>
      </c>
      <c r="AP33" s="153">
        <f t="shared" ref="AP33" si="622">IF(AND(AP31="",AP32=""),0,IF(AP31="",-AP32,IF(AP32="",AP31,AP31-AP32)))</f>
        <v>2.0202020202020204E-2</v>
      </c>
      <c r="AQ33" s="153">
        <f t="shared" ref="AQ33" si="623">IF(AND(AQ31="",AQ32=""),0,IF(AQ31="",-AQ32,IF(AQ32="",AQ31,AQ31-AQ32)))</f>
        <v>-9.4927018475043385E-3</v>
      </c>
      <c r="AR33" s="168"/>
      <c r="AS33" s="61"/>
      <c r="AT33" s="167">
        <f>IFERROR(AT31/AT32-1,0)</f>
        <v>0</v>
      </c>
      <c r="AU33" s="152">
        <f>IFERROR(AU31/AU32-1,0)</f>
        <v>0</v>
      </c>
      <c r="AV33" s="153">
        <f>IFERROR(AV31/AV32-1,0)</f>
        <v>-0.66666666666666674</v>
      </c>
      <c r="AW33" s="153">
        <f t="shared" ref="AW33:BE33" si="624">IFERROR(AW31/AW32-1,0)</f>
        <v>-1</v>
      </c>
      <c r="AX33" s="153">
        <f t="shared" si="624"/>
        <v>0</v>
      </c>
      <c r="AY33" s="153">
        <f t="shared" si="624"/>
        <v>-0.5</v>
      </c>
      <c r="AZ33" s="153">
        <f t="shared" si="624"/>
        <v>1.5</v>
      </c>
      <c r="BA33" s="153">
        <f t="shared" si="624"/>
        <v>3</v>
      </c>
      <c r="BB33" s="153">
        <f t="shared" si="624"/>
        <v>-0.33333333333333337</v>
      </c>
      <c r="BC33" s="153">
        <f t="shared" si="624"/>
        <v>0</v>
      </c>
      <c r="BD33" s="153">
        <f t="shared" si="624"/>
        <v>-1</v>
      </c>
      <c r="BE33" s="168">
        <f t="shared" si="624"/>
        <v>-1</v>
      </c>
      <c r="BF33" s="61"/>
      <c r="BG33" s="167">
        <f>IFERROR(BG31/BG32-1,0)</f>
        <v>3.0927835051546282E-2</v>
      </c>
      <c r="BH33" s="152">
        <f>IFERROR(BH31/BH32-1,0)</f>
        <v>5.2083333333333259E-2</v>
      </c>
      <c r="BI33" s="153">
        <f>IFERROR(BI31/BI32-1,0)</f>
        <v>8.602150537634401E-2</v>
      </c>
      <c r="BJ33" s="153">
        <f t="shared" ref="BJ33:BR33" si="625">IFERROR(BJ31/BJ32-1,0)</f>
        <v>7.4468085106383031E-2</v>
      </c>
      <c r="BK33" s="153">
        <f t="shared" si="625"/>
        <v>6.3829787234042534E-2</v>
      </c>
      <c r="BL33" s="153">
        <f t="shared" si="625"/>
        <v>6.3829787234042534E-2</v>
      </c>
      <c r="BM33" s="153">
        <f t="shared" si="625"/>
        <v>1.0309278350515427E-2</v>
      </c>
      <c r="BN33" s="153">
        <f t="shared" si="625"/>
        <v>0</v>
      </c>
      <c r="BO33" s="153">
        <f t="shared" si="625"/>
        <v>-4.0000000000000036E-2</v>
      </c>
      <c r="BP33" s="153">
        <f t="shared" si="625"/>
        <v>0</v>
      </c>
      <c r="BQ33" s="153">
        <f t="shared" si="625"/>
        <v>-2.0202020202020221E-2</v>
      </c>
      <c r="BR33" s="168">
        <f t="shared" si="625"/>
        <v>-3.0303030303030276E-2</v>
      </c>
      <c r="BT33" s="312">
        <f>IF(AND(BT31="",BT32=""),0,IF(BT31="",-BT32,IF(BT32="",BT31,BT31-BT32)))</f>
        <v>0</v>
      </c>
      <c r="BU33" s="313">
        <f t="shared" ref="BU33" si="626">IF(AND(BU31="",BU32=""),0,IF(BU31="",-BU32,IF(BU32="",BU31,BU31-BU32)))</f>
        <v>-0.01</v>
      </c>
      <c r="BV33" s="314">
        <f t="shared" ref="BV33" si="627">IF(AND(BV31="",BV32=""),0,IF(BV31="",-BV32,IF(BV32="",BV31,BV31-BV32)))</f>
        <v>-0.03</v>
      </c>
      <c r="BW33" s="314">
        <f t="shared" ref="BW33" si="628">IF(AND(BW31="",BW32=""),0,IF(BW31="",-BW32,IF(BW32="",BW31,BW31-BW32)))</f>
        <v>-0.01</v>
      </c>
      <c r="BX33" s="314">
        <f t="shared" ref="BX33" si="629">IF(AND(BX31="",BX32=""),0,IF(BX31="",-BX32,IF(BX32="",BX31,BX31-BX32)))</f>
        <v>0.02</v>
      </c>
      <c r="BY33" s="314">
        <f t="shared" ref="BY33" si="630">IF(AND(BY31="",BY32=""),0,IF(BY31="",-BY32,IF(BY32="",BY31,BY31-BY32)))</f>
        <v>-0.03</v>
      </c>
      <c r="BZ33" s="314">
        <f t="shared" ref="BZ33" si="631">IF(AND(BZ31="",BZ32=""),0,IF(BZ31="",-BZ32,IF(BZ32="",BZ31,BZ31-BZ32)))</f>
        <v>0.05</v>
      </c>
      <c r="CA33" s="314">
        <f t="shared" ref="CA33" si="632">IF(AND(CA31="",CA32=""),0,IF(CA31="",-CA32,IF(CA32="",CA31,CA31-CA32)))</f>
        <v>2.0000000000000004E-2</v>
      </c>
      <c r="CB33" s="314">
        <f t="shared" ref="CB33" si="633">IF(AND(CB31="",CB32=""),0,IF(CB31="",-CB32,IF(CB32="",CB31,CB31-CB32)))</f>
        <v>0.03</v>
      </c>
      <c r="CC33" s="314">
        <f t="shared" ref="CC33" si="634">IF(AND(CC31="",CC32=""),0,IF(CC31="",-CC32,IF(CC32="",CC31,CC31-CC32)))</f>
        <v>0.02</v>
      </c>
      <c r="CD33" s="314">
        <f t="shared" ref="CD33" si="635">IF(AND(CD31="",CD32=""),0,IF(CD31="",-CD32,IF(CD32="",CD31,CD31-CD32)))</f>
        <v>0.02</v>
      </c>
      <c r="CE33" s="315">
        <f t="shared" ref="CE33" si="636">IF(AND(CE31="",CE32=""),0,IF(CE31="",-CE32,IF(CE32="",CE31,CE31-CE32)))</f>
        <v>-0.01</v>
      </c>
      <c r="CG33" s="167">
        <f>IF(AND(CG31="",CG32=""),0,IF(CG31="",-CG32,IF(CG32="",CG31,CG31-CG32)))</f>
        <v>-0.03</v>
      </c>
      <c r="CH33" s="152">
        <f t="shared" ref="CH33" si="637">IF(AND(CH31="",CH32=""),0,IF(CH31="",-CH32,IF(CH32="",CH31,CH31-CH32)))</f>
        <v>-0.05</v>
      </c>
      <c r="CI33" s="153">
        <f t="shared" ref="CI33" si="638">IF(AND(CI31="",CI32=""),0,IF(CI31="",-CI32,IF(CI32="",CI31,CI31-CI32)))</f>
        <v>-0.08</v>
      </c>
      <c r="CJ33" s="153">
        <f>IF(AND(CJ31="",CJ32=""),0,IF(CJ31="",-CJ32,IF(CJ32="",CJ31,CJ31-CJ32)))</f>
        <v>-6.9999999999999993E-2</v>
      </c>
      <c r="CK33" s="153">
        <f t="shared" ref="CK33" si="639">IF(AND(CK31="",CK32=""),0,IF(CK31="",-CK32,IF(CK32="",CK31,CK31-CK32)))</f>
        <v>-0.06</v>
      </c>
      <c r="CL33" s="153">
        <f>IF(AND(CL31="",CL32=""),0,IF(CL31="",-CL32,IF(CL32="",CL31,CL31-CL32)))</f>
        <v>-0.06</v>
      </c>
      <c r="CM33" s="153">
        <f t="shared" ref="CM33" si="640">IF(AND(CM31="",CM32=""),0,IF(CM31="",-CM32,IF(CM32="",CM31,CM31-CM32)))</f>
        <v>-9.9999999999999985E-3</v>
      </c>
      <c r="CN33" s="153">
        <f t="shared" ref="CN33" si="641">IF(AND(CN31="",CN32=""),0,IF(CN31="",-CN32,IF(CN32="",CN31,CN31-CN32)))</f>
        <v>0</v>
      </c>
      <c r="CO33" s="153">
        <f t="shared" ref="CO33" si="642">IF(AND(CO31="",CO32=""),0,IF(CO31="",-CO32,IF(CO32="",CO31,CO31-CO32)))</f>
        <v>0.04</v>
      </c>
      <c r="CP33" s="153">
        <f t="shared" ref="CP33" si="643">IF(AND(CP31="",CP32=""),0,IF(CP31="",-CP32,IF(CP32="",CP31,CP31-CP32)))</f>
        <v>0</v>
      </c>
      <c r="CQ33" s="153">
        <f t="shared" ref="CQ33" si="644">IF(AND(CQ31="",CQ32=""),0,IF(CQ31="",-CQ32,IF(CQ32="",CQ31,CQ31-CQ32)))</f>
        <v>1.9999999999999997E-2</v>
      </c>
      <c r="CR33" s="168">
        <f t="shared" ref="CR33" si="645">IF(AND(CR31="",CR32=""),0,IF(CR31="",-CR32,IF(CR32="",CR31,CR31-CR32)))</f>
        <v>0.03</v>
      </c>
    </row>
    <row r="34" spans="1:96" hidden="1" outlineLevel="1" collapsed="1">
      <c r="A34" s="215" t="s">
        <v>13</v>
      </c>
      <c r="B34" s="216" t="s">
        <v>50</v>
      </c>
      <c r="C34" s="150">
        <v>2021</v>
      </c>
      <c r="D34" s="157">
        <v>10</v>
      </c>
      <c r="E34" s="123">
        <v>0</v>
      </c>
      <c r="F34" s="64">
        <v>1</v>
      </c>
      <c r="G34" s="64">
        <v>1</v>
      </c>
      <c r="H34" s="64">
        <v>0</v>
      </c>
      <c r="I34" s="64">
        <v>0</v>
      </c>
      <c r="J34" s="64">
        <v>0</v>
      </c>
      <c r="K34" s="64">
        <v>1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125">
        <f t="shared" ref="Q34" si="646">SUM(E34:P34)</f>
        <v>3</v>
      </c>
      <c r="R34" s="61"/>
      <c r="S34" s="294">
        <v>10</v>
      </c>
      <c r="T34" s="64">
        <v>11</v>
      </c>
      <c r="U34" s="64">
        <v>11</v>
      </c>
      <c r="V34" s="62">
        <v>10</v>
      </c>
      <c r="W34" s="62">
        <v>10</v>
      </c>
      <c r="X34" s="62">
        <v>10</v>
      </c>
      <c r="Y34" s="64">
        <v>11</v>
      </c>
      <c r="Z34" s="64">
        <f>Y34-K34+BA34</f>
        <v>10</v>
      </c>
      <c r="AA34" s="64">
        <f>Z34-L34+BB34</f>
        <v>10</v>
      </c>
      <c r="AB34" s="64">
        <f t="shared" ref="AB34:AD49" si="647">AA34-M34+BC34</f>
        <v>10</v>
      </c>
      <c r="AC34" s="64">
        <f t="shared" si="647"/>
        <v>10</v>
      </c>
      <c r="AD34" s="125">
        <f t="shared" si="647"/>
        <v>10</v>
      </c>
      <c r="AE34" s="61"/>
      <c r="AF34" s="165" t="str">
        <f>IF(IFERROR(E34/S34,0)=0,"",IFERROR(E34/S34,0))</f>
        <v/>
      </c>
      <c r="AG34" s="63">
        <f>IF(IFERROR(F34/T34,0)=0,"",IFERROR(F34/T34,0))</f>
        <v>9.0909090909090912E-2</v>
      </c>
      <c r="AH34" s="63">
        <f t="shared" ref="AH34:AH35" si="648">IF(IFERROR(G34/U34,0)=0,"",IFERROR(G34/U34,0))</f>
        <v>9.0909090909090912E-2</v>
      </c>
      <c r="AI34" s="63" t="str">
        <f t="shared" ref="AI34:AI35" si="649">IF(IFERROR(H34/V34,0)=0,"",IFERROR(H34/V34,0))</f>
        <v/>
      </c>
      <c r="AJ34" s="63" t="str">
        <f t="shared" ref="AJ34:AJ35" si="650">IF(IFERROR(I34/W34,0)=0,"",IFERROR(I34/W34,0))</f>
        <v/>
      </c>
      <c r="AK34" s="63" t="str">
        <f>IF(IFERROR(J34/X34,0)=0,"",IFERROR(J34/X34,0))</f>
        <v/>
      </c>
      <c r="AL34" s="63">
        <f>IF(IFERROR(K34/Y34,0)=0,"",IFERROR(K34/Y34,0))</f>
        <v>9.0909090909090912E-2</v>
      </c>
      <c r="AM34" s="63" t="str">
        <f t="shared" ref="AM34:AM35" si="651">IF(IFERROR(L34/Z34,0)=0,"",IFERROR(L34/Z34,0))</f>
        <v/>
      </c>
      <c r="AN34" s="63" t="str">
        <f t="shared" ref="AN34:AN35" si="652">IF(IFERROR(M34/AA34,0)=0,"",IFERROR(M34/AA34,0))</f>
        <v/>
      </c>
      <c r="AO34" s="63" t="str">
        <f t="shared" ref="AO34:AO35" si="653">IF(IFERROR(N34/AB34,0)=0,"",IFERROR(N34/AB34,0))</f>
        <v/>
      </c>
      <c r="AP34" s="63" t="str">
        <f t="shared" ref="AP34:AP35" si="654">IF(IFERROR(O34/AC34,0)=0,"",IFERROR(O34/AC34,0))</f>
        <v/>
      </c>
      <c r="AQ34" s="63" t="str">
        <f t="shared" ref="AQ34:AQ35" si="655">IF(IFERROR(P34/AD34,0)=0,"",IFERROR(P34/AD34,0))</f>
        <v/>
      </c>
      <c r="AR34" s="166">
        <f>Q34/AVERAGE(S34:AD34)</f>
        <v>0.29268292682926828</v>
      </c>
      <c r="AS34" s="61"/>
      <c r="AT34" s="173">
        <v>0</v>
      </c>
      <c r="AU34" s="174">
        <v>1</v>
      </c>
      <c r="AV34" s="174">
        <v>1</v>
      </c>
      <c r="AW34" s="174">
        <v>0</v>
      </c>
      <c r="AX34" s="174">
        <v>0</v>
      </c>
      <c r="AY34" s="174">
        <v>0</v>
      </c>
      <c r="AZ34" s="174">
        <v>1</v>
      </c>
      <c r="BA34" s="174">
        <v>0</v>
      </c>
      <c r="BB34" s="174">
        <v>0</v>
      </c>
      <c r="BC34" s="174">
        <v>0</v>
      </c>
      <c r="BD34" s="174">
        <v>0</v>
      </c>
      <c r="BE34" s="175">
        <v>0</v>
      </c>
      <c r="BF34" s="61"/>
      <c r="BG34" s="173">
        <v>10</v>
      </c>
      <c r="BH34" s="174">
        <f t="shared" ref="BH34:BR34" si="656">+BG34-F34+AU34</f>
        <v>10</v>
      </c>
      <c r="BI34" s="174">
        <f t="shared" si="656"/>
        <v>10</v>
      </c>
      <c r="BJ34" s="174">
        <f t="shared" si="656"/>
        <v>10</v>
      </c>
      <c r="BK34" s="174">
        <f t="shared" si="656"/>
        <v>10</v>
      </c>
      <c r="BL34" s="174">
        <f>+BK34-J34+AY34</f>
        <v>10</v>
      </c>
      <c r="BM34" s="174">
        <f>+BL34-K34+AZ34</f>
        <v>10</v>
      </c>
      <c r="BN34" s="174">
        <f t="shared" si="656"/>
        <v>10</v>
      </c>
      <c r="BO34" s="174">
        <f t="shared" si="656"/>
        <v>10</v>
      </c>
      <c r="BP34" s="174">
        <f t="shared" si="656"/>
        <v>10</v>
      </c>
      <c r="BQ34" s="174">
        <f t="shared" si="656"/>
        <v>10</v>
      </c>
      <c r="BR34" s="175">
        <f t="shared" si="656"/>
        <v>10</v>
      </c>
      <c r="BT34" s="319" t="str">
        <f>IF(IFERROR(E34/$D34,0)=0,"",IFERROR(E34/$D34,0))</f>
        <v/>
      </c>
      <c r="BU34" s="320">
        <f t="shared" ref="BU34:BU35" si="657">IF(IFERROR(F34/$D34,0)=0,"",IFERROR(F34/$D34,0))</f>
        <v>0.1</v>
      </c>
      <c r="BV34" s="320">
        <f t="shared" ref="BV34:BV35" si="658">IF(IFERROR(G34/$D34,0)=0,"",IFERROR(G34/$D34,0))</f>
        <v>0.1</v>
      </c>
      <c r="BW34" s="320" t="str">
        <f t="shared" ref="BW34:BW35" si="659">IF(IFERROR(H34/$D34,0)=0,"",IFERROR(H34/$D34,0))</f>
        <v/>
      </c>
      <c r="BX34" s="320" t="str">
        <f t="shared" ref="BX34:BX35" si="660">IF(IFERROR(I34/$D34,0)=0,"",IFERROR(I34/$D34,0))</f>
        <v/>
      </c>
      <c r="BY34" s="320" t="str">
        <f>IF(IFERROR(J34/$D34,0)=0,"",IFERROR(J34/$D34,0))</f>
        <v/>
      </c>
      <c r="BZ34" s="320">
        <f>IF(IFERROR(K34/$D34,0)=0,"",IFERROR(K34/$D34,0))</f>
        <v>0.1</v>
      </c>
      <c r="CA34" s="320" t="str">
        <f t="shared" ref="CA34:CA35" si="661">IF(IFERROR(L34/$D34,0)=0,"",IFERROR(L34/$D34,0))</f>
        <v/>
      </c>
      <c r="CB34" s="320" t="str">
        <f t="shared" ref="CB34:CB35" si="662">IF(IFERROR(M34/$D34,0)=0,"",IFERROR(M34/$D34,0))</f>
        <v/>
      </c>
      <c r="CC34" s="320" t="str">
        <f t="shared" ref="CC34:CC35" si="663">IF(IFERROR(N34/$D34,0)=0,"",IFERROR(N34/$D34,0))</f>
        <v/>
      </c>
      <c r="CD34" s="320" t="str">
        <f t="shared" ref="CD34:CD35" si="664">IF(IFERROR(O34/$D34,0)=0,"",IFERROR(O34/$D34,0))</f>
        <v/>
      </c>
      <c r="CE34" s="321" t="str">
        <f t="shared" ref="CE34:CE35" si="665">IF(IFERROR(P34/$D34,0)=0,"",IFERROR(P34/$D34,0))</f>
        <v/>
      </c>
      <c r="CG34" s="319" t="str">
        <f>IF(IFERROR(($D34-BG34)/$D34,0)=0,"",IFERROR(($D34-BG34)/$D34,0))</f>
        <v/>
      </c>
      <c r="CH34" s="320" t="str">
        <f t="shared" ref="CH34:CH35" si="666">IF(IFERROR(($D34-BH34)/$D34,0)=0,"",IFERROR(($D34-BH34)/$D34,0))</f>
        <v/>
      </c>
      <c r="CI34" s="320" t="str">
        <f t="shared" ref="CI34:CI35" si="667">IF(IFERROR(($D34-BI34)/$D34,0)=0,"",IFERROR(($D34-BI34)/$D34,0))</f>
        <v/>
      </c>
      <c r="CJ34" s="320" t="str">
        <f t="shared" ref="CJ34:CJ35" si="668">IF(IFERROR(($D34-BJ34)/$D34,0)=0,"",IFERROR(($D34-BJ34)/$D34,0))</f>
        <v/>
      </c>
      <c r="CK34" s="320" t="str">
        <f t="shared" ref="CK34:CK35" si="669">IF(IFERROR(($D34-BK34)/$D34,0)=0,"",IFERROR(($D34-BK34)/$D34,0))</f>
        <v/>
      </c>
      <c r="CL34" s="320" t="str">
        <f t="shared" ref="CL34:CL35" si="670">IF(IFERROR(($D34-BL34)/$D34,0)=0,"",IFERROR(($D34-BL34)/$D34,0))</f>
        <v/>
      </c>
      <c r="CM34" s="320" t="str">
        <f t="shared" ref="CM34:CM35" si="671">IF(IFERROR(($D34-BM34)/$D34,0)=0,"",IFERROR(($D34-BM34)/$D34,0))</f>
        <v/>
      </c>
      <c r="CN34" s="320" t="str">
        <f t="shared" ref="CN34:CN35" si="672">IF(IFERROR(($D34-BN34)/$D34,0)=0,"",IFERROR(($D34-BN34)/$D34,0))</f>
        <v/>
      </c>
      <c r="CO34" s="320" t="str">
        <f t="shared" ref="CO34:CO35" si="673">IF(IFERROR(($D34-BO34)/$D34,0)=0,"",IFERROR(($D34-BO34)/$D34,0))</f>
        <v/>
      </c>
      <c r="CP34" s="320" t="str">
        <f t="shared" ref="CP34:CP35" si="674">IF(IFERROR(($D34-BP34)/$D34,0)=0,"",IFERROR(($D34-BP34)/$D34,0))</f>
        <v/>
      </c>
      <c r="CQ34" s="320" t="str">
        <f t="shared" ref="CQ34:CQ35" si="675">IF(IFERROR(($D34-BQ34)/$D34,0)=0,"",IFERROR(($D34-BQ34)/$D34,0))</f>
        <v/>
      </c>
      <c r="CR34" s="321" t="str">
        <f t="shared" ref="CR34:CR35" si="676">IF(IFERROR(($D34-BR34)/$D34,0)=0,"",IFERROR(($D34-BR34)/$D34,0))</f>
        <v/>
      </c>
    </row>
    <row r="35" spans="1:96" hidden="1" outlineLevel="2">
      <c r="A35" s="158" t="s">
        <v>13</v>
      </c>
      <c r="B35" s="213" t="s">
        <v>50</v>
      </c>
      <c r="C35" s="150">
        <v>2020</v>
      </c>
      <c r="D35" s="191">
        <f>9+1</f>
        <v>10</v>
      </c>
      <c r="E35" s="204"/>
      <c r="F35" s="204"/>
      <c r="G35" s="204"/>
      <c r="H35" s="204">
        <v>1</v>
      </c>
      <c r="I35" s="204"/>
      <c r="J35" s="204">
        <v>2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0</v>
      </c>
      <c r="Q35" s="205">
        <f>SUM(E35:P35)</f>
        <v>3</v>
      </c>
      <c r="R35" s="61"/>
      <c r="S35" s="204">
        <v>10</v>
      </c>
      <c r="T35" s="204">
        <v>10</v>
      </c>
      <c r="U35" s="204">
        <v>10</v>
      </c>
      <c r="V35" s="204">
        <v>11</v>
      </c>
      <c r="W35" s="204">
        <v>10</v>
      </c>
      <c r="X35" s="204">
        <v>11</v>
      </c>
      <c r="Y35" s="204">
        <v>10</v>
      </c>
      <c r="Z35" s="204">
        <v>10</v>
      </c>
      <c r="AA35" s="204">
        <v>10</v>
      </c>
      <c r="AB35" s="64">
        <f t="shared" si="647"/>
        <v>10</v>
      </c>
      <c r="AC35" s="204">
        <v>10</v>
      </c>
      <c r="AD35" s="205">
        <v>10</v>
      </c>
      <c r="AE35" s="61"/>
      <c r="AF35" s="197" t="str">
        <f>IF(IFERROR(E35/S35,0)=0,"",IFERROR(E35/S35,0))</f>
        <v/>
      </c>
      <c r="AG35" s="198" t="str">
        <f>IF(IFERROR(F35/T35,0)=0,"",IFERROR(F35/T35,0))</f>
        <v/>
      </c>
      <c r="AH35" s="198" t="str">
        <f t="shared" si="648"/>
        <v/>
      </c>
      <c r="AI35" s="198">
        <f t="shared" si="649"/>
        <v>9.0909090909090912E-2</v>
      </c>
      <c r="AJ35" s="198" t="str">
        <f t="shared" si="650"/>
        <v/>
      </c>
      <c r="AK35" s="198">
        <f>IF(IFERROR(J35/X35,0)=0,"",IFERROR(J35/X35,0))</f>
        <v>0.18181818181818182</v>
      </c>
      <c r="AL35" s="198" t="str">
        <f>IF(IFERROR(K35/Y35,0)=0,"",IFERROR(K35/Y35,0))</f>
        <v/>
      </c>
      <c r="AM35" s="198" t="str">
        <f t="shared" si="651"/>
        <v/>
      </c>
      <c r="AN35" s="198" t="str">
        <f t="shared" si="652"/>
        <v/>
      </c>
      <c r="AO35" s="198" t="str">
        <f t="shared" si="653"/>
        <v/>
      </c>
      <c r="AP35" s="198" t="str">
        <f t="shared" si="654"/>
        <v/>
      </c>
      <c r="AQ35" s="198" t="str">
        <f t="shared" si="655"/>
        <v/>
      </c>
      <c r="AR35" s="199">
        <f>Q35/AVERAGE(S35:AD35)</f>
        <v>0.29508196721311475</v>
      </c>
      <c r="AS35" s="61"/>
      <c r="AT35" s="200"/>
      <c r="AU35" s="201"/>
      <c r="AV35" s="201"/>
      <c r="AW35" s="201">
        <v>1</v>
      </c>
      <c r="AX35" s="201"/>
      <c r="AY35" s="201">
        <v>1</v>
      </c>
      <c r="AZ35" s="201">
        <v>0</v>
      </c>
      <c r="BA35" s="201">
        <v>0</v>
      </c>
      <c r="BB35" s="201">
        <v>0</v>
      </c>
      <c r="BC35" s="201">
        <v>0</v>
      </c>
      <c r="BD35" s="201">
        <v>0</v>
      </c>
      <c r="BE35" s="212">
        <v>0</v>
      </c>
      <c r="BF35" s="61"/>
      <c r="BG35" s="200">
        <v>9</v>
      </c>
      <c r="BH35" s="201">
        <v>9</v>
      </c>
      <c r="BI35" s="201">
        <v>9</v>
      </c>
      <c r="BJ35" s="201">
        <v>9</v>
      </c>
      <c r="BK35" s="201">
        <v>9</v>
      </c>
      <c r="BL35" s="201">
        <v>9</v>
      </c>
      <c r="BM35" s="201">
        <v>9</v>
      </c>
      <c r="BN35" s="201">
        <v>9</v>
      </c>
      <c r="BO35" s="201">
        <v>9</v>
      </c>
      <c r="BP35" s="201">
        <v>9</v>
      </c>
      <c r="BQ35" s="201">
        <v>10</v>
      </c>
      <c r="BR35" s="212">
        <v>10</v>
      </c>
      <c r="BT35" s="309" t="str">
        <f>IF(IFERROR(E35/$D35,0)=0,"",IFERROR(E35/$D35,0))</f>
        <v/>
      </c>
      <c r="BU35" s="310" t="str">
        <f t="shared" si="657"/>
        <v/>
      </c>
      <c r="BV35" s="310" t="str">
        <f t="shared" si="658"/>
        <v/>
      </c>
      <c r="BW35" s="310">
        <f t="shared" si="659"/>
        <v>0.1</v>
      </c>
      <c r="BX35" s="310" t="str">
        <f t="shared" si="660"/>
        <v/>
      </c>
      <c r="BY35" s="310">
        <f>IF(IFERROR(J35/$D35,0)=0,"",IFERROR(J35/$D35,0))</f>
        <v>0.2</v>
      </c>
      <c r="BZ35" s="310" t="str">
        <f>IF(IFERROR(K35/$D35,0)=0,"",IFERROR(K35/$D35,0))</f>
        <v/>
      </c>
      <c r="CA35" s="310" t="str">
        <f t="shared" si="661"/>
        <v/>
      </c>
      <c r="CB35" s="310" t="str">
        <f t="shared" si="662"/>
        <v/>
      </c>
      <c r="CC35" s="310" t="str">
        <f t="shared" si="663"/>
        <v/>
      </c>
      <c r="CD35" s="310" t="str">
        <f t="shared" si="664"/>
        <v/>
      </c>
      <c r="CE35" s="311" t="str">
        <f t="shared" si="665"/>
        <v/>
      </c>
      <c r="CG35" s="309">
        <f>IF(IFERROR(($D35-BG35)/$D35,0)=0,"",IFERROR(($D35-BG35)/$D35,0))</f>
        <v>0.1</v>
      </c>
      <c r="CH35" s="310">
        <f t="shared" si="666"/>
        <v>0.1</v>
      </c>
      <c r="CI35" s="310">
        <f t="shared" si="667"/>
        <v>0.1</v>
      </c>
      <c r="CJ35" s="310">
        <f t="shared" si="668"/>
        <v>0.1</v>
      </c>
      <c r="CK35" s="310">
        <f t="shared" si="669"/>
        <v>0.1</v>
      </c>
      <c r="CL35" s="310">
        <f t="shared" si="670"/>
        <v>0.1</v>
      </c>
      <c r="CM35" s="310">
        <f t="shared" si="671"/>
        <v>0.1</v>
      </c>
      <c r="CN35" s="310">
        <f t="shared" si="672"/>
        <v>0.1</v>
      </c>
      <c r="CO35" s="310">
        <f t="shared" si="673"/>
        <v>0.1</v>
      </c>
      <c r="CP35" s="310">
        <f t="shared" si="674"/>
        <v>0.1</v>
      </c>
      <c r="CQ35" s="310" t="str">
        <f t="shared" si="675"/>
        <v/>
      </c>
      <c r="CR35" s="311" t="str">
        <f t="shared" si="676"/>
        <v/>
      </c>
    </row>
    <row r="36" spans="1:96" hidden="1" outlineLevel="2">
      <c r="A36" s="158" t="s">
        <v>13</v>
      </c>
      <c r="B36" s="213" t="s">
        <v>50</v>
      </c>
      <c r="C36" s="151" t="s">
        <v>69</v>
      </c>
      <c r="D36" s="157"/>
      <c r="E36" s="167">
        <f>IFERROR(E34/E35-1,0)</f>
        <v>0</v>
      </c>
      <c r="F36" s="152">
        <f t="shared" ref="F36" si="677">IFERROR(F34/F35-1,0)</f>
        <v>0</v>
      </c>
      <c r="G36" s="153">
        <f t="shared" ref="G36" si="678">IFERROR(G34/G35-1,0)</f>
        <v>0</v>
      </c>
      <c r="H36" s="153">
        <f t="shared" ref="H36" si="679">IFERROR(H34/H35-1,0)</f>
        <v>-1</v>
      </c>
      <c r="I36" s="153">
        <f t="shared" ref="I36:P36" si="680">IFERROR(I34/I35-1,0)</f>
        <v>0</v>
      </c>
      <c r="J36" s="153">
        <f t="shared" si="680"/>
        <v>-1</v>
      </c>
      <c r="K36" s="153">
        <f t="shared" si="680"/>
        <v>0</v>
      </c>
      <c r="L36" s="153">
        <f t="shared" si="680"/>
        <v>0</v>
      </c>
      <c r="M36" s="153">
        <f t="shared" si="680"/>
        <v>0</v>
      </c>
      <c r="N36" s="153">
        <f t="shared" si="680"/>
        <v>0</v>
      </c>
      <c r="O36" s="153">
        <f t="shared" si="680"/>
        <v>0</v>
      </c>
      <c r="P36" s="153">
        <f t="shared" si="680"/>
        <v>0</v>
      </c>
      <c r="Q36" s="168"/>
      <c r="R36" s="61"/>
      <c r="S36" s="167">
        <f>IFERROR(S34/S35-1,0)</f>
        <v>0</v>
      </c>
      <c r="T36" s="152">
        <f t="shared" ref="T36:AD36" si="681">IFERROR(T34/T35-1,0)</f>
        <v>0.10000000000000009</v>
      </c>
      <c r="U36" s="153">
        <f t="shared" si="681"/>
        <v>0.10000000000000009</v>
      </c>
      <c r="V36" s="153">
        <f t="shared" si="681"/>
        <v>-9.0909090909090939E-2</v>
      </c>
      <c r="W36" s="153">
        <f t="shared" si="681"/>
        <v>0</v>
      </c>
      <c r="X36" s="153">
        <f t="shared" ref="X36" si="682">IFERROR(X34/X35-1,0)</f>
        <v>-9.0909090909090939E-2</v>
      </c>
      <c r="Y36" s="153">
        <f t="shared" si="681"/>
        <v>0.10000000000000009</v>
      </c>
      <c r="Z36" s="153">
        <f t="shared" si="681"/>
        <v>0</v>
      </c>
      <c r="AA36" s="153">
        <f t="shared" si="681"/>
        <v>0</v>
      </c>
      <c r="AB36" s="64">
        <f t="shared" si="647"/>
        <v>0</v>
      </c>
      <c r="AC36" s="153">
        <f t="shared" si="681"/>
        <v>0</v>
      </c>
      <c r="AD36" s="168">
        <f t="shared" si="681"/>
        <v>0</v>
      </c>
      <c r="AE36" s="61"/>
      <c r="AF36" s="167">
        <f t="shared" ref="AF36" si="683">IF(AND(AF34="",AF35=""),0,IF(AF34="",-AF35,IF(AF35="",AF34,AF34-AF35)))</f>
        <v>0</v>
      </c>
      <c r="AG36" s="152">
        <f t="shared" ref="AG36" si="684">IF(AND(AG34="",AG35=""),0,IF(AG34="",-AG35,IF(AG35="",AG34,AG34-AG35)))</f>
        <v>9.0909090909090912E-2</v>
      </c>
      <c r="AH36" s="153">
        <f t="shared" ref="AH36" si="685">IF(AND(AH34="",AH35=""),0,IF(AH34="",-AH35,IF(AH35="",AH34,AH34-AH35)))</f>
        <v>9.0909090909090912E-2</v>
      </c>
      <c r="AI36" s="153">
        <f>IF(AND(AI34="",AI35=""),0,IF(AI34="",-AI35,IF(AI35="",AI34,AI34-AI35)))</f>
        <v>-9.0909090909090912E-2</v>
      </c>
      <c r="AJ36" s="153">
        <f t="shared" ref="AJ36" si="686">IF(AND(AJ34="",AJ35=""),0,IF(AJ34="",-AJ35,IF(AJ35="",AJ34,AJ34-AJ35)))</f>
        <v>0</v>
      </c>
      <c r="AK36" s="153">
        <f t="shared" ref="AK36" si="687">IF(AND(AK34="",AK35=""),0,IF(AK34="",-AK35,IF(AK35="",AK34,AK34-AK35)))</f>
        <v>-0.18181818181818182</v>
      </c>
      <c r="AL36" s="153">
        <f t="shared" ref="AL36" si="688">IF(AND(AL34="",AL35=""),0,IF(AL34="",-AL35,IF(AL35="",AL34,AL34-AL35)))</f>
        <v>9.0909090909090912E-2</v>
      </c>
      <c r="AM36" s="153">
        <f t="shared" ref="AM36" si="689">IF(AND(AM34="",AM35=""),0,IF(AM34="",-AM35,IF(AM35="",AM34,AM34-AM35)))</f>
        <v>0</v>
      </c>
      <c r="AN36" s="153">
        <f t="shared" ref="AN36" si="690">IF(AND(AN34="",AN35=""),0,IF(AN34="",-AN35,IF(AN35="",AN34,AN34-AN35)))</f>
        <v>0</v>
      </c>
      <c r="AO36" s="153">
        <f t="shared" ref="AO36" si="691">IF(AND(AO34="",AO35=""),0,IF(AO34="",-AO35,IF(AO35="",AO34,AO34-AO35)))</f>
        <v>0</v>
      </c>
      <c r="AP36" s="153">
        <f t="shared" ref="AP36" si="692">IF(AND(AP34="",AP35=""),0,IF(AP34="",-AP35,IF(AP35="",AP34,AP34-AP35)))</f>
        <v>0</v>
      </c>
      <c r="AQ36" s="153">
        <f t="shared" ref="AQ36" si="693">IF(AND(AQ34="",AQ35=""),0,IF(AQ34="",-AQ35,IF(AQ35="",AQ34,AQ34-AQ35)))</f>
        <v>0</v>
      </c>
      <c r="AR36" s="168"/>
      <c r="AS36" s="61"/>
      <c r="AT36" s="167">
        <f>IFERROR(AT34/AT35-1,0)</f>
        <v>0</v>
      </c>
      <c r="AU36" s="152">
        <f>IFERROR(AU34/AU35-1,0)</f>
        <v>0</v>
      </c>
      <c r="AV36" s="153">
        <f>IFERROR(AV34/AV35-1,0)</f>
        <v>0</v>
      </c>
      <c r="AW36" s="153">
        <f t="shared" ref="AW36" si="694">IFERROR(AW34/AW35-1,0)</f>
        <v>-1</v>
      </c>
      <c r="AX36" s="153">
        <f t="shared" ref="AX36:BE36" si="695">IFERROR(AX34/AX35-1,0)</f>
        <v>0</v>
      </c>
      <c r="AY36" s="153">
        <f t="shared" si="695"/>
        <v>-1</v>
      </c>
      <c r="AZ36" s="153">
        <f t="shared" si="695"/>
        <v>0</v>
      </c>
      <c r="BA36" s="153">
        <f t="shared" si="695"/>
        <v>0</v>
      </c>
      <c r="BB36" s="153">
        <f t="shared" si="695"/>
        <v>0</v>
      </c>
      <c r="BC36" s="153">
        <f t="shared" si="695"/>
        <v>0</v>
      </c>
      <c r="BD36" s="153">
        <f t="shared" si="695"/>
        <v>0</v>
      </c>
      <c r="BE36" s="168">
        <f t="shared" si="695"/>
        <v>0</v>
      </c>
      <c r="BF36" s="61"/>
      <c r="BG36" s="167">
        <f>IFERROR(BG34/BG35-1,0)</f>
        <v>0.11111111111111116</v>
      </c>
      <c r="BH36" s="152">
        <f>IFERROR(BH34/BH35-1,0)</f>
        <v>0.11111111111111116</v>
      </c>
      <c r="BI36" s="153">
        <f>IFERROR(BI34/BI35-1,0)</f>
        <v>0.11111111111111116</v>
      </c>
      <c r="BJ36" s="153">
        <f t="shared" ref="BJ36" si="696">IFERROR(BJ34/BJ35-1,0)</f>
        <v>0.11111111111111116</v>
      </c>
      <c r="BK36" s="153">
        <f t="shared" ref="BK36:BR36" si="697">IFERROR(BK34/BK35-1,0)</f>
        <v>0.11111111111111116</v>
      </c>
      <c r="BL36" s="153">
        <f t="shared" si="697"/>
        <v>0.11111111111111116</v>
      </c>
      <c r="BM36" s="153">
        <f t="shared" si="697"/>
        <v>0.11111111111111116</v>
      </c>
      <c r="BN36" s="153">
        <f t="shared" si="697"/>
        <v>0.11111111111111116</v>
      </c>
      <c r="BO36" s="153">
        <f t="shared" si="697"/>
        <v>0.11111111111111116</v>
      </c>
      <c r="BP36" s="153">
        <f t="shared" si="697"/>
        <v>0.11111111111111116</v>
      </c>
      <c r="BQ36" s="153">
        <f t="shared" si="697"/>
        <v>0</v>
      </c>
      <c r="BR36" s="168">
        <f t="shared" si="697"/>
        <v>0</v>
      </c>
      <c r="BT36" s="312">
        <f>IF(AND(BT34="",BT35=""),0,IF(BT34="",-BT35,IF(BT35="",BT34,BT34-BT35)))</f>
        <v>0</v>
      </c>
      <c r="BU36" s="313">
        <f t="shared" ref="BU36" si="698">IF(AND(BU34="",BU35=""),0,IF(BU34="",-BU35,IF(BU35="",BU34,BU34-BU35)))</f>
        <v>0.1</v>
      </c>
      <c r="BV36" s="314">
        <f t="shared" ref="BV36" si="699">IF(AND(BV34="",BV35=""),0,IF(BV34="",-BV35,IF(BV35="",BV34,BV34-BV35)))</f>
        <v>0.1</v>
      </c>
      <c r="BW36" s="314">
        <f t="shared" ref="BW36" si="700">IF(AND(BW34="",BW35=""),0,IF(BW34="",-BW35,IF(BW35="",BW34,BW34-BW35)))</f>
        <v>-0.1</v>
      </c>
      <c r="BX36" s="314">
        <f t="shared" ref="BX36" si="701">IF(AND(BX34="",BX35=""),0,IF(BX34="",-BX35,IF(BX35="",BX34,BX34-BX35)))</f>
        <v>0</v>
      </c>
      <c r="BY36" s="314">
        <f t="shared" ref="BY36" si="702">IF(AND(BY34="",BY35=""),0,IF(BY34="",-BY35,IF(BY35="",BY34,BY34-BY35)))</f>
        <v>-0.2</v>
      </c>
      <c r="BZ36" s="314">
        <f t="shared" ref="BZ36" si="703">IF(AND(BZ34="",BZ35=""),0,IF(BZ34="",-BZ35,IF(BZ35="",BZ34,BZ34-BZ35)))</f>
        <v>0.1</v>
      </c>
      <c r="CA36" s="314">
        <f t="shared" ref="CA36" si="704">IF(AND(CA34="",CA35=""),0,IF(CA34="",-CA35,IF(CA35="",CA34,CA34-CA35)))</f>
        <v>0</v>
      </c>
      <c r="CB36" s="314">
        <f t="shared" ref="CB36" si="705">IF(AND(CB34="",CB35=""),0,IF(CB34="",-CB35,IF(CB35="",CB34,CB34-CB35)))</f>
        <v>0</v>
      </c>
      <c r="CC36" s="314">
        <f t="shared" ref="CC36" si="706">IF(AND(CC34="",CC35=""),0,IF(CC34="",-CC35,IF(CC35="",CC34,CC34-CC35)))</f>
        <v>0</v>
      </c>
      <c r="CD36" s="314">
        <f t="shared" ref="CD36" si="707">IF(AND(CD34="",CD35=""),0,IF(CD34="",-CD35,IF(CD35="",CD34,CD34-CD35)))</f>
        <v>0</v>
      </c>
      <c r="CE36" s="315">
        <f t="shared" ref="CE36" si="708">IF(AND(CE34="",CE35=""),0,IF(CE34="",-CE35,IF(CE35="",CE34,CE34-CE35)))</f>
        <v>0</v>
      </c>
      <c r="CG36" s="167">
        <f>IF(AND(CG34="",CG35=""),0,IF(CG34="",-CG35,IF(CG35="",CG34,CG34-CG35)))</f>
        <v>-0.1</v>
      </c>
      <c r="CH36" s="152">
        <f t="shared" ref="CH36" si="709">IF(AND(CH34="",CH35=""),0,IF(CH34="",-CH35,IF(CH35="",CH34,CH34-CH35)))</f>
        <v>-0.1</v>
      </c>
      <c r="CI36" s="153">
        <f t="shared" ref="CI36" si="710">IF(AND(CI34="",CI35=""),0,IF(CI34="",-CI35,IF(CI35="",CI34,CI34-CI35)))</f>
        <v>-0.1</v>
      </c>
      <c r="CJ36" s="153">
        <f>IF(AND(CJ34="",CJ35=""),0,IF(CJ34="",-CJ35,IF(CJ35="",CJ34,CJ34-CJ35)))</f>
        <v>-0.1</v>
      </c>
      <c r="CK36" s="153">
        <f t="shared" ref="CK36" si="711">IF(AND(CK34="",CK35=""),0,IF(CK34="",-CK35,IF(CK35="",CK34,CK34-CK35)))</f>
        <v>-0.1</v>
      </c>
      <c r="CL36" s="153">
        <f>IF(AND(CL34="",CL35=""),0,IF(CL34="",-CL35,IF(CL35="",CL34,CL34-CL35)))</f>
        <v>-0.1</v>
      </c>
      <c r="CM36" s="153">
        <f t="shared" ref="CM36" si="712">IF(AND(CM34="",CM35=""),0,IF(CM34="",-CM35,IF(CM35="",CM34,CM34-CM35)))</f>
        <v>-0.1</v>
      </c>
      <c r="CN36" s="153">
        <f t="shared" ref="CN36" si="713">IF(AND(CN34="",CN35=""),0,IF(CN34="",-CN35,IF(CN35="",CN34,CN34-CN35)))</f>
        <v>-0.1</v>
      </c>
      <c r="CO36" s="153">
        <f t="shared" ref="CO36" si="714">IF(AND(CO34="",CO35=""),0,IF(CO34="",-CO35,IF(CO35="",CO34,CO34-CO35)))</f>
        <v>-0.1</v>
      </c>
      <c r="CP36" s="153">
        <f t="shared" ref="CP36" si="715">IF(AND(CP34="",CP35=""),0,IF(CP34="",-CP35,IF(CP35="",CP34,CP34-CP35)))</f>
        <v>-0.1</v>
      </c>
      <c r="CQ36" s="153">
        <f t="shared" ref="CQ36" si="716">IF(AND(CQ34="",CQ35=""),0,IF(CQ34="",-CQ35,IF(CQ35="",CQ34,CQ34-CQ35)))</f>
        <v>0</v>
      </c>
      <c r="CR36" s="168">
        <f t="shared" ref="CR36" si="717">IF(AND(CR34="",CR35=""),0,IF(CR34="",-CR35,IF(CR35="",CR34,CR34-CR35)))</f>
        <v>0</v>
      </c>
    </row>
    <row r="37" spans="1:96" hidden="1" outlineLevel="1" collapsed="1">
      <c r="A37" s="215" t="s">
        <v>13</v>
      </c>
      <c r="B37" s="216" t="s">
        <v>51</v>
      </c>
      <c r="C37" s="150">
        <v>2021</v>
      </c>
      <c r="D37" s="157">
        <v>42</v>
      </c>
      <c r="E37" s="123">
        <v>0</v>
      </c>
      <c r="F37" s="64">
        <v>0</v>
      </c>
      <c r="G37" s="64">
        <v>0</v>
      </c>
      <c r="H37" s="64">
        <v>0</v>
      </c>
      <c r="I37" s="64">
        <v>2</v>
      </c>
      <c r="J37" s="64">
        <v>0</v>
      </c>
      <c r="K37" s="64">
        <v>3</v>
      </c>
      <c r="L37" s="64">
        <v>2</v>
      </c>
      <c r="M37" s="64">
        <v>1</v>
      </c>
      <c r="N37" s="64">
        <v>1</v>
      </c>
      <c r="O37" s="64">
        <v>1</v>
      </c>
      <c r="P37" s="64">
        <v>0</v>
      </c>
      <c r="Q37" s="125">
        <f t="shared" ref="Q37" si="718">SUM(E37:P37)</f>
        <v>10</v>
      </c>
      <c r="R37" s="61"/>
      <c r="S37" s="294">
        <v>42</v>
      </c>
      <c r="T37" s="64">
        <v>42</v>
      </c>
      <c r="U37" s="64">
        <v>42</v>
      </c>
      <c r="V37" s="62">
        <v>42</v>
      </c>
      <c r="W37" s="62">
        <v>43</v>
      </c>
      <c r="X37" s="62">
        <v>41</v>
      </c>
      <c r="Y37" s="64">
        <v>43</v>
      </c>
      <c r="Z37" s="64">
        <f>Y37-K37+BA37</f>
        <v>41</v>
      </c>
      <c r="AA37" s="64">
        <f>Z37-L37+BB37</f>
        <v>39</v>
      </c>
      <c r="AB37" s="64">
        <f t="shared" si="647"/>
        <v>42</v>
      </c>
      <c r="AC37" s="64">
        <f t="shared" si="647"/>
        <v>41</v>
      </c>
      <c r="AD37" s="125">
        <f t="shared" si="647"/>
        <v>40</v>
      </c>
      <c r="AE37" s="61"/>
      <c r="AF37" s="165" t="str">
        <f>IF(IFERROR(E37/S37,0)=0,"",IFERROR(E37/S37,0))</f>
        <v/>
      </c>
      <c r="AG37" s="63" t="str">
        <f>IF(IFERROR(F37/T37,0)=0,"",IFERROR(F37/T37,0))</f>
        <v/>
      </c>
      <c r="AH37" s="63" t="str">
        <f t="shared" ref="AH37:AH38" si="719">IF(IFERROR(G37/U37,0)=0,"",IFERROR(G37/U37,0))</f>
        <v/>
      </c>
      <c r="AI37" s="63" t="str">
        <f t="shared" ref="AI37:AI38" si="720">IF(IFERROR(H37/V37,0)=0,"",IFERROR(H37/V37,0))</f>
        <v/>
      </c>
      <c r="AJ37" s="63">
        <f t="shared" ref="AJ37:AJ38" si="721">IF(IFERROR(I37/W37,0)=0,"",IFERROR(I37/W37,0))</f>
        <v>4.6511627906976744E-2</v>
      </c>
      <c r="AK37" s="63" t="str">
        <f>IF(IFERROR(J37/X37,0)=0,"",IFERROR(J37/X37,0))</f>
        <v/>
      </c>
      <c r="AL37" s="63">
        <f>IF(IFERROR(K37/Y37,0)=0,"",IFERROR(K37/Y37,0))</f>
        <v>6.9767441860465115E-2</v>
      </c>
      <c r="AM37" s="63">
        <f t="shared" ref="AM37:AM38" si="722">IF(IFERROR(L37/Z37,0)=0,"",IFERROR(L37/Z37,0))</f>
        <v>4.878048780487805E-2</v>
      </c>
      <c r="AN37" s="63">
        <f t="shared" ref="AN37:AN38" si="723">IF(IFERROR(M37/AA37,0)=0,"",IFERROR(M37/AA37,0))</f>
        <v>2.564102564102564E-2</v>
      </c>
      <c r="AO37" s="63">
        <f t="shared" ref="AO37:AO38" si="724">IF(IFERROR(N37/AB37,0)=0,"",IFERROR(N37/AB37,0))</f>
        <v>2.3809523809523808E-2</v>
      </c>
      <c r="AP37" s="63">
        <f t="shared" ref="AP37:AP38" si="725">IF(IFERROR(O37/AC37,0)=0,"",IFERROR(O37/AC37,0))</f>
        <v>2.4390243902439025E-2</v>
      </c>
      <c r="AQ37" s="63" t="str">
        <f t="shared" ref="AQ37:AQ38" si="726">IF(IFERROR(P37/AD37,0)=0,"",IFERROR(P37/AD37,0))</f>
        <v/>
      </c>
      <c r="AR37" s="166">
        <f>Q37/AVERAGE(S37:AD37)</f>
        <v>0.24096385542168675</v>
      </c>
      <c r="AS37" s="61"/>
      <c r="AT37" s="173">
        <v>1</v>
      </c>
      <c r="AU37" s="174">
        <v>0</v>
      </c>
      <c r="AV37" s="174">
        <v>0</v>
      </c>
      <c r="AW37" s="174">
        <v>0</v>
      </c>
      <c r="AX37" s="174">
        <v>1</v>
      </c>
      <c r="AY37" s="174">
        <v>0</v>
      </c>
      <c r="AZ37" s="174">
        <v>2</v>
      </c>
      <c r="BA37" s="174">
        <v>1</v>
      </c>
      <c r="BB37" s="174">
        <v>0</v>
      </c>
      <c r="BC37" s="174">
        <v>4</v>
      </c>
      <c r="BD37" s="174">
        <v>0</v>
      </c>
      <c r="BE37" s="175">
        <v>0</v>
      </c>
      <c r="BF37" s="61"/>
      <c r="BG37" s="173">
        <v>42</v>
      </c>
      <c r="BH37" s="174">
        <f t="shared" ref="BH37:BR37" si="727">+BG37-F37+AU37</f>
        <v>42</v>
      </c>
      <c r="BI37" s="174">
        <f t="shared" si="727"/>
        <v>42</v>
      </c>
      <c r="BJ37" s="174">
        <f t="shared" si="727"/>
        <v>42</v>
      </c>
      <c r="BK37" s="174">
        <f t="shared" si="727"/>
        <v>41</v>
      </c>
      <c r="BL37" s="174">
        <f>+BK37-J37+AY37</f>
        <v>41</v>
      </c>
      <c r="BM37" s="174">
        <f>+BL37-K37+AZ37</f>
        <v>40</v>
      </c>
      <c r="BN37" s="174">
        <f t="shared" si="727"/>
        <v>39</v>
      </c>
      <c r="BO37" s="174">
        <f t="shared" si="727"/>
        <v>38</v>
      </c>
      <c r="BP37" s="174">
        <f t="shared" si="727"/>
        <v>41</v>
      </c>
      <c r="BQ37" s="174">
        <f t="shared" si="727"/>
        <v>40</v>
      </c>
      <c r="BR37" s="175">
        <f t="shared" si="727"/>
        <v>40</v>
      </c>
      <c r="BT37" s="319" t="str">
        <f>IF(IFERROR(E37/$D37,0)=0,"",IFERROR(E37/$D37,0))</f>
        <v/>
      </c>
      <c r="BU37" s="320" t="str">
        <f t="shared" ref="BU37:BU38" si="728">IF(IFERROR(F37/$D37,0)=0,"",IFERROR(F37/$D37,0))</f>
        <v/>
      </c>
      <c r="BV37" s="320" t="str">
        <f t="shared" ref="BV37:BV38" si="729">IF(IFERROR(G37/$D37,0)=0,"",IFERROR(G37/$D37,0))</f>
        <v/>
      </c>
      <c r="BW37" s="320" t="str">
        <f t="shared" ref="BW37:BW38" si="730">IF(IFERROR(H37/$D37,0)=0,"",IFERROR(H37/$D37,0))</f>
        <v/>
      </c>
      <c r="BX37" s="320">
        <f t="shared" ref="BX37:BX38" si="731">IF(IFERROR(I37/$D37,0)=0,"",IFERROR(I37/$D37,0))</f>
        <v>4.7619047619047616E-2</v>
      </c>
      <c r="BY37" s="320" t="str">
        <f>IF(IFERROR(J37/$D37,0)=0,"",IFERROR(J37/$D37,0))</f>
        <v/>
      </c>
      <c r="BZ37" s="320">
        <f>IF(IFERROR(K37/$D37,0)=0,"",IFERROR(K37/$D37,0))</f>
        <v>7.1428571428571425E-2</v>
      </c>
      <c r="CA37" s="320">
        <f t="shared" ref="CA37:CA38" si="732">IF(IFERROR(L37/$D37,0)=0,"",IFERROR(L37/$D37,0))</f>
        <v>4.7619047619047616E-2</v>
      </c>
      <c r="CB37" s="320">
        <f t="shared" ref="CB37:CB38" si="733">IF(IFERROR(M37/$D37,0)=0,"",IFERROR(M37/$D37,0))</f>
        <v>2.3809523809523808E-2</v>
      </c>
      <c r="CC37" s="320">
        <f t="shared" ref="CC37:CC38" si="734">IF(IFERROR(N37/$D37,0)=0,"",IFERROR(N37/$D37,0))</f>
        <v>2.3809523809523808E-2</v>
      </c>
      <c r="CD37" s="320">
        <f t="shared" ref="CD37:CD38" si="735">IF(IFERROR(O37/$D37,0)=0,"",IFERROR(O37/$D37,0))</f>
        <v>2.3809523809523808E-2</v>
      </c>
      <c r="CE37" s="321" t="str">
        <f t="shared" ref="CE37:CE38" si="736">IF(IFERROR(P37/$D37,0)=0,"",IFERROR(P37/$D37,0))</f>
        <v/>
      </c>
      <c r="CG37" s="319" t="str">
        <f>IF(IFERROR(($D37-BG37)/$D37,0)=0,"",IFERROR(($D37-BG37)/$D37,0))</f>
        <v/>
      </c>
      <c r="CH37" s="320" t="str">
        <f t="shared" ref="CH37:CH38" si="737">IF(IFERROR(($D37-BH37)/$D37,0)=0,"",IFERROR(($D37-BH37)/$D37,0))</f>
        <v/>
      </c>
      <c r="CI37" s="320" t="str">
        <f t="shared" ref="CI37:CI38" si="738">IF(IFERROR(($D37-BI37)/$D37,0)=0,"",IFERROR(($D37-BI37)/$D37,0))</f>
        <v/>
      </c>
      <c r="CJ37" s="320" t="str">
        <f t="shared" ref="CJ37:CJ38" si="739">IF(IFERROR(($D37-BJ37)/$D37,0)=0,"",IFERROR(($D37-BJ37)/$D37,0))</f>
        <v/>
      </c>
      <c r="CK37" s="320">
        <f t="shared" ref="CK37:CK38" si="740">IF(IFERROR(($D37-BK37)/$D37,0)=0,"",IFERROR(($D37-BK37)/$D37,0))</f>
        <v>2.3809523809523808E-2</v>
      </c>
      <c r="CL37" s="320">
        <f t="shared" ref="CL37:CL38" si="741">IF(IFERROR(($D37-BL37)/$D37,0)=0,"",IFERROR(($D37-BL37)/$D37,0))</f>
        <v>2.3809523809523808E-2</v>
      </c>
      <c r="CM37" s="320">
        <f t="shared" ref="CM37:CM38" si="742">IF(IFERROR(($D37-BM37)/$D37,0)=0,"",IFERROR(($D37-BM37)/$D37,0))</f>
        <v>4.7619047619047616E-2</v>
      </c>
      <c r="CN37" s="320">
        <f t="shared" ref="CN37:CN38" si="743">IF(IFERROR(($D37-BN37)/$D37,0)=0,"",IFERROR(($D37-BN37)/$D37,0))</f>
        <v>7.1428571428571425E-2</v>
      </c>
      <c r="CO37" s="320">
        <f t="shared" ref="CO37:CO38" si="744">IF(IFERROR(($D37-BO37)/$D37,0)=0,"",IFERROR(($D37-BO37)/$D37,0))</f>
        <v>9.5238095238095233E-2</v>
      </c>
      <c r="CP37" s="320">
        <f t="shared" ref="CP37:CP38" si="745">IF(IFERROR(($D37-BP37)/$D37,0)=0,"",IFERROR(($D37-BP37)/$D37,0))</f>
        <v>2.3809523809523808E-2</v>
      </c>
      <c r="CQ37" s="320">
        <f t="shared" ref="CQ37:CQ38" si="746">IF(IFERROR(($D37-BQ37)/$D37,0)=0,"",IFERROR(($D37-BQ37)/$D37,0))</f>
        <v>4.7619047619047616E-2</v>
      </c>
      <c r="CR37" s="321">
        <f t="shared" ref="CR37:CR38" si="747">IF(IFERROR(($D37-BR37)/$D37,0)=0,"",IFERROR(($D37-BR37)/$D37,0))</f>
        <v>4.7619047619047616E-2</v>
      </c>
    </row>
    <row r="38" spans="1:96" hidden="1" outlineLevel="2">
      <c r="A38" s="158" t="s">
        <v>13</v>
      </c>
      <c r="B38" s="213" t="s">
        <v>51</v>
      </c>
      <c r="C38" s="150">
        <v>2020</v>
      </c>
      <c r="D38" s="191">
        <f>43-1</f>
        <v>42</v>
      </c>
      <c r="E38" s="204"/>
      <c r="F38" s="204">
        <v>1</v>
      </c>
      <c r="G38" s="204">
        <v>2</v>
      </c>
      <c r="H38" s="204"/>
      <c r="I38" s="204">
        <v>1</v>
      </c>
      <c r="J38" s="204">
        <v>1</v>
      </c>
      <c r="K38" s="204">
        <v>1</v>
      </c>
      <c r="L38" s="204">
        <v>2</v>
      </c>
      <c r="M38" s="204">
        <v>0</v>
      </c>
      <c r="N38" s="204">
        <v>0</v>
      </c>
      <c r="O38" s="204">
        <v>0</v>
      </c>
      <c r="P38" s="204">
        <v>1</v>
      </c>
      <c r="Q38" s="205">
        <f>SUM(E38:P38)</f>
        <v>9</v>
      </c>
      <c r="R38" s="61"/>
      <c r="S38" s="204">
        <v>42</v>
      </c>
      <c r="T38" s="204">
        <v>43</v>
      </c>
      <c r="U38" s="204">
        <v>43</v>
      </c>
      <c r="V38" s="204">
        <v>41</v>
      </c>
      <c r="W38" s="204">
        <v>43</v>
      </c>
      <c r="X38" s="204">
        <v>42</v>
      </c>
      <c r="Y38" s="204">
        <v>43</v>
      </c>
      <c r="Z38" s="204">
        <v>43</v>
      </c>
      <c r="AA38" s="204">
        <v>41</v>
      </c>
      <c r="AB38" s="64">
        <f t="shared" si="647"/>
        <v>41</v>
      </c>
      <c r="AC38" s="204">
        <v>42</v>
      </c>
      <c r="AD38" s="205">
        <v>42</v>
      </c>
      <c r="AE38" s="61"/>
      <c r="AF38" s="197" t="str">
        <f>IF(IFERROR(E38/S38,0)=0,"",IFERROR(E38/S38,0))</f>
        <v/>
      </c>
      <c r="AG38" s="198">
        <f>IF(IFERROR(F38/T38,0)=0,"",IFERROR(F38/T38,0))</f>
        <v>2.3255813953488372E-2</v>
      </c>
      <c r="AH38" s="198">
        <f t="shared" si="719"/>
        <v>4.6511627906976744E-2</v>
      </c>
      <c r="AI38" s="198" t="str">
        <f t="shared" si="720"/>
        <v/>
      </c>
      <c r="AJ38" s="198">
        <f t="shared" si="721"/>
        <v>2.3255813953488372E-2</v>
      </c>
      <c r="AK38" s="198">
        <f>IF(IFERROR(J38/X38,0)=0,"",IFERROR(J38/X38,0))</f>
        <v>2.3809523809523808E-2</v>
      </c>
      <c r="AL38" s="198">
        <f>IF(IFERROR(K38/Y38,0)=0,"",IFERROR(K38/Y38,0))</f>
        <v>2.3255813953488372E-2</v>
      </c>
      <c r="AM38" s="198">
        <f t="shared" si="722"/>
        <v>4.6511627906976744E-2</v>
      </c>
      <c r="AN38" s="198" t="str">
        <f t="shared" si="723"/>
        <v/>
      </c>
      <c r="AO38" s="198" t="str">
        <f t="shared" si="724"/>
        <v/>
      </c>
      <c r="AP38" s="198" t="str">
        <f t="shared" si="725"/>
        <v/>
      </c>
      <c r="AQ38" s="198">
        <f t="shared" si="726"/>
        <v>2.3809523809523808E-2</v>
      </c>
      <c r="AR38" s="199">
        <f>Q38/AVERAGE(S38:AD38)</f>
        <v>0.21343873517786563</v>
      </c>
      <c r="AS38" s="61"/>
      <c r="AT38" s="200"/>
      <c r="AU38" s="201">
        <v>1</v>
      </c>
      <c r="AV38" s="201">
        <v>1</v>
      </c>
      <c r="AW38" s="201"/>
      <c r="AX38" s="201">
        <v>2</v>
      </c>
      <c r="AY38" s="201"/>
      <c r="AZ38" s="201">
        <v>1</v>
      </c>
      <c r="BA38" s="201">
        <v>1</v>
      </c>
      <c r="BB38" s="201">
        <v>0</v>
      </c>
      <c r="BC38" s="201">
        <v>0</v>
      </c>
      <c r="BD38" s="201">
        <v>1</v>
      </c>
      <c r="BE38" s="212">
        <v>0</v>
      </c>
      <c r="BF38" s="61"/>
      <c r="BG38" s="200">
        <v>40</v>
      </c>
      <c r="BH38" s="201">
        <v>40</v>
      </c>
      <c r="BI38" s="201">
        <v>37</v>
      </c>
      <c r="BJ38" s="201">
        <v>38</v>
      </c>
      <c r="BK38" s="201">
        <v>38</v>
      </c>
      <c r="BL38" s="201">
        <v>37</v>
      </c>
      <c r="BM38" s="201">
        <v>40</v>
      </c>
      <c r="BN38" s="201">
        <v>41</v>
      </c>
      <c r="BO38" s="201">
        <v>42</v>
      </c>
      <c r="BP38" s="201">
        <v>42</v>
      </c>
      <c r="BQ38" s="201">
        <v>41</v>
      </c>
      <c r="BR38" s="212">
        <v>41</v>
      </c>
      <c r="BT38" s="309" t="str">
        <f>IF(IFERROR(E38/$D38,0)=0,"",IFERROR(E38/$D38,0))</f>
        <v/>
      </c>
      <c r="BU38" s="310">
        <f t="shared" si="728"/>
        <v>2.3809523809523808E-2</v>
      </c>
      <c r="BV38" s="310">
        <f t="shared" si="729"/>
        <v>4.7619047619047616E-2</v>
      </c>
      <c r="BW38" s="310" t="str">
        <f t="shared" si="730"/>
        <v/>
      </c>
      <c r="BX38" s="310">
        <f t="shared" si="731"/>
        <v>2.3809523809523808E-2</v>
      </c>
      <c r="BY38" s="310">
        <f>IF(IFERROR(J38/$D38,0)=0,"",IFERROR(J38/$D38,0))</f>
        <v>2.3809523809523808E-2</v>
      </c>
      <c r="BZ38" s="310">
        <f>IF(IFERROR(K38/$D38,0)=0,"",IFERROR(K38/$D38,0))</f>
        <v>2.3809523809523808E-2</v>
      </c>
      <c r="CA38" s="310">
        <f t="shared" si="732"/>
        <v>4.7619047619047616E-2</v>
      </c>
      <c r="CB38" s="310" t="str">
        <f t="shared" si="733"/>
        <v/>
      </c>
      <c r="CC38" s="310" t="str">
        <f t="shared" si="734"/>
        <v/>
      </c>
      <c r="CD38" s="310" t="str">
        <f t="shared" si="735"/>
        <v/>
      </c>
      <c r="CE38" s="311">
        <f t="shared" si="736"/>
        <v>2.3809523809523808E-2</v>
      </c>
      <c r="CG38" s="309">
        <f>IF(IFERROR(($D38-BG38)/$D38,0)=0,"",IFERROR(($D38-BG38)/$D38,0))</f>
        <v>4.7619047619047616E-2</v>
      </c>
      <c r="CH38" s="310">
        <f t="shared" si="737"/>
        <v>4.7619047619047616E-2</v>
      </c>
      <c r="CI38" s="310">
        <f t="shared" si="738"/>
        <v>0.11904761904761904</v>
      </c>
      <c r="CJ38" s="310">
        <f t="shared" si="739"/>
        <v>9.5238095238095233E-2</v>
      </c>
      <c r="CK38" s="310">
        <f t="shared" si="740"/>
        <v>9.5238095238095233E-2</v>
      </c>
      <c r="CL38" s="310">
        <f t="shared" si="741"/>
        <v>0.11904761904761904</v>
      </c>
      <c r="CM38" s="310">
        <f t="shared" si="742"/>
        <v>4.7619047619047616E-2</v>
      </c>
      <c r="CN38" s="310">
        <f t="shared" si="743"/>
        <v>2.3809523809523808E-2</v>
      </c>
      <c r="CO38" s="310" t="str">
        <f t="shared" si="744"/>
        <v/>
      </c>
      <c r="CP38" s="310" t="str">
        <f t="shared" si="745"/>
        <v/>
      </c>
      <c r="CQ38" s="310">
        <f t="shared" si="746"/>
        <v>2.3809523809523808E-2</v>
      </c>
      <c r="CR38" s="311">
        <f t="shared" si="747"/>
        <v>2.3809523809523808E-2</v>
      </c>
    </row>
    <row r="39" spans="1:96" hidden="1" outlineLevel="2">
      <c r="A39" s="158" t="s">
        <v>13</v>
      </c>
      <c r="B39" s="213" t="s">
        <v>51</v>
      </c>
      <c r="C39" s="151" t="s">
        <v>69</v>
      </c>
      <c r="D39" s="157"/>
      <c r="E39" s="167">
        <f>IFERROR(E37/E38-1,0)</f>
        <v>0</v>
      </c>
      <c r="F39" s="152">
        <f t="shared" ref="F39" si="748">IFERROR(F37/F38-1,0)</f>
        <v>-1</v>
      </c>
      <c r="G39" s="153">
        <f t="shared" ref="G39" si="749">IFERROR(G37/G38-1,0)</f>
        <v>-1</v>
      </c>
      <c r="H39" s="153">
        <f t="shared" ref="H39" si="750">IFERROR(H37/H38-1,0)</f>
        <v>0</v>
      </c>
      <c r="I39" s="153">
        <f t="shared" ref="I39:P39" si="751">IFERROR(I37/I38-1,0)</f>
        <v>1</v>
      </c>
      <c r="J39" s="153">
        <f t="shared" si="751"/>
        <v>-1</v>
      </c>
      <c r="K39" s="153">
        <f t="shared" si="751"/>
        <v>2</v>
      </c>
      <c r="L39" s="153">
        <f t="shared" si="751"/>
        <v>0</v>
      </c>
      <c r="M39" s="153">
        <f t="shared" si="751"/>
        <v>0</v>
      </c>
      <c r="N39" s="153">
        <f t="shared" si="751"/>
        <v>0</v>
      </c>
      <c r="O39" s="153">
        <f t="shared" si="751"/>
        <v>0</v>
      </c>
      <c r="P39" s="153">
        <f t="shared" si="751"/>
        <v>-1</v>
      </c>
      <c r="Q39" s="168"/>
      <c r="R39" s="61"/>
      <c r="S39" s="167">
        <f>IFERROR(S37/S38-1,0)</f>
        <v>0</v>
      </c>
      <c r="T39" s="152">
        <f t="shared" ref="T39:AD39" si="752">IFERROR(T37/T38-1,0)</f>
        <v>-2.3255813953488413E-2</v>
      </c>
      <c r="U39" s="153">
        <f t="shared" si="752"/>
        <v>-2.3255813953488413E-2</v>
      </c>
      <c r="V39" s="153">
        <f t="shared" si="752"/>
        <v>2.4390243902439046E-2</v>
      </c>
      <c r="W39" s="153">
        <f t="shared" si="752"/>
        <v>0</v>
      </c>
      <c r="X39" s="153">
        <f t="shared" ref="X39" si="753">IFERROR(X37/X38-1,0)</f>
        <v>-2.3809523809523836E-2</v>
      </c>
      <c r="Y39" s="153">
        <f t="shared" si="752"/>
        <v>0</v>
      </c>
      <c r="Z39" s="153">
        <f t="shared" si="752"/>
        <v>-4.6511627906976716E-2</v>
      </c>
      <c r="AA39" s="153">
        <f t="shared" si="752"/>
        <v>-4.8780487804878092E-2</v>
      </c>
      <c r="AB39" s="64">
        <f t="shared" si="647"/>
        <v>-4.8780487804878092E-2</v>
      </c>
      <c r="AC39" s="153">
        <f t="shared" si="752"/>
        <v>-2.3809523809523836E-2</v>
      </c>
      <c r="AD39" s="168">
        <f t="shared" si="752"/>
        <v>-4.7619047619047672E-2</v>
      </c>
      <c r="AE39" s="61"/>
      <c r="AF39" s="167">
        <f t="shared" ref="AF39" si="754">IF(AND(AF37="",AF38=""),0,IF(AF37="",-AF38,IF(AF38="",AF37,AF37-AF38)))</f>
        <v>0</v>
      </c>
      <c r="AG39" s="152">
        <f t="shared" ref="AG39" si="755">IF(AND(AG37="",AG38=""),0,IF(AG37="",-AG38,IF(AG38="",AG37,AG37-AG38)))</f>
        <v>-2.3255813953488372E-2</v>
      </c>
      <c r="AH39" s="153">
        <f t="shared" ref="AH39" si="756">IF(AND(AH37="",AH38=""),0,IF(AH37="",-AH38,IF(AH38="",AH37,AH37-AH38)))</f>
        <v>-4.6511627906976744E-2</v>
      </c>
      <c r="AI39" s="153">
        <f>IF(AND(AI37="",AI38=""),0,IF(AI37="",-AI38,IF(AI38="",AI37,AI37-AI38)))</f>
        <v>0</v>
      </c>
      <c r="AJ39" s="153">
        <f t="shared" ref="AJ39" si="757">IF(AND(AJ37="",AJ38=""),0,IF(AJ37="",-AJ38,IF(AJ38="",AJ37,AJ37-AJ38)))</f>
        <v>2.3255813953488372E-2</v>
      </c>
      <c r="AK39" s="153">
        <f t="shared" ref="AK39" si="758">IF(AND(AK37="",AK38=""),0,IF(AK37="",-AK38,IF(AK38="",AK37,AK37-AK38)))</f>
        <v>-2.3809523809523808E-2</v>
      </c>
      <c r="AL39" s="153">
        <f t="shared" ref="AL39" si="759">IF(AND(AL37="",AL38=""),0,IF(AL37="",-AL38,IF(AL38="",AL37,AL37-AL38)))</f>
        <v>4.6511627906976744E-2</v>
      </c>
      <c r="AM39" s="153">
        <f t="shared" ref="AM39" si="760">IF(AND(AM37="",AM38=""),0,IF(AM37="",-AM38,IF(AM38="",AM37,AM37-AM38)))</f>
        <v>2.2688598979013069E-3</v>
      </c>
      <c r="AN39" s="153">
        <f t="shared" ref="AN39" si="761">IF(AND(AN37="",AN38=""),0,IF(AN37="",-AN38,IF(AN38="",AN37,AN37-AN38)))</f>
        <v>2.564102564102564E-2</v>
      </c>
      <c r="AO39" s="153">
        <f t="shared" ref="AO39" si="762">IF(AND(AO37="",AO38=""),0,IF(AO37="",-AO38,IF(AO38="",AO37,AO37-AO38)))</f>
        <v>2.3809523809523808E-2</v>
      </c>
      <c r="AP39" s="153">
        <f t="shared" ref="AP39" si="763">IF(AND(AP37="",AP38=""),0,IF(AP37="",-AP38,IF(AP38="",AP37,AP37-AP38)))</f>
        <v>2.4390243902439025E-2</v>
      </c>
      <c r="AQ39" s="153">
        <f t="shared" ref="AQ39" si="764">IF(AND(AQ37="",AQ38=""),0,IF(AQ37="",-AQ38,IF(AQ38="",AQ37,AQ37-AQ38)))</f>
        <v>-2.3809523809523808E-2</v>
      </c>
      <c r="AR39" s="168"/>
      <c r="AS39" s="61"/>
      <c r="AT39" s="167">
        <f>IFERROR(AT37/AT38-1,0)</f>
        <v>0</v>
      </c>
      <c r="AU39" s="152">
        <f>IFERROR(AU37/AU38-1,0)</f>
        <v>-1</v>
      </c>
      <c r="AV39" s="153">
        <f>IFERROR(AV37/AV38-1,0)</f>
        <v>-1</v>
      </c>
      <c r="AW39" s="153">
        <f t="shared" ref="AW39" si="765">IFERROR(AW37/AW38-1,0)</f>
        <v>0</v>
      </c>
      <c r="AX39" s="153">
        <f t="shared" ref="AX39:BE39" si="766">IFERROR(AX37/AX38-1,0)</f>
        <v>-0.5</v>
      </c>
      <c r="AY39" s="153">
        <f t="shared" si="766"/>
        <v>0</v>
      </c>
      <c r="AZ39" s="153">
        <f t="shared" si="766"/>
        <v>1</v>
      </c>
      <c r="BA39" s="153">
        <f t="shared" si="766"/>
        <v>0</v>
      </c>
      <c r="BB39" s="153">
        <f t="shared" si="766"/>
        <v>0</v>
      </c>
      <c r="BC39" s="153">
        <f t="shared" si="766"/>
        <v>0</v>
      </c>
      <c r="BD39" s="153">
        <f t="shared" si="766"/>
        <v>-1</v>
      </c>
      <c r="BE39" s="168">
        <f t="shared" si="766"/>
        <v>0</v>
      </c>
      <c r="BF39" s="61"/>
      <c r="BG39" s="167">
        <f>IFERROR(BG37/BG38-1,0)</f>
        <v>5.0000000000000044E-2</v>
      </c>
      <c r="BH39" s="152">
        <f>IFERROR(BH37/BH38-1,0)</f>
        <v>5.0000000000000044E-2</v>
      </c>
      <c r="BI39" s="153">
        <f>IFERROR(BI37/BI38-1,0)</f>
        <v>0.13513513513513509</v>
      </c>
      <c r="BJ39" s="153">
        <f t="shared" ref="BJ39" si="767">IFERROR(BJ37/BJ38-1,0)</f>
        <v>0.10526315789473695</v>
      </c>
      <c r="BK39" s="153">
        <f t="shared" ref="BK39:BR39" si="768">IFERROR(BK37/BK38-1,0)</f>
        <v>7.8947368421052655E-2</v>
      </c>
      <c r="BL39" s="153">
        <f t="shared" si="768"/>
        <v>0.10810810810810811</v>
      </c>
      <c r="BM39" s="153">
        <f t="shared" si="768"/>
        <v>0</v>
      </c>
      <c r="BN39" s="153">
        <f t="shared" si="768"/>
        <v>-4.8780487804878092E-2</v>
      </c>
      <c r="BO39" s="153">
        <f t="shared" si="768"/>
        <v>-9.5238095238095233E-2</v>
      </c>
      <c r="BP39" s="153">
        <f t="shared" si="768"/>
        <v>-2.3809523809523836E-2</v>
      </c>
      <c r="BQ39" s="153">
        <f t="shared" si="768"/>
        <v>-2.4390243902439046E-2</v>
      </c>
      <c r="BR39" s="168">
        <f t="shared" si="768"/>
        <v>-2.4390243902439046E-2</v>
      </c>
      <c r="BT39" s="312">
        <f>IF(AND(BT37="",BT38=""),0,IF(BT37="",-BT38,IF(BT38="",BT37,BT37-BT38)))</f>
        <v>0</v>
      </c>
      <c r="BU39" s="313">
        <f t="shared" ref="BU39" si="769">IF(AND(BU37="",BU38=""),0,IF(BU37="",-BU38,IF(BU38="",BU37,BU37-BU38)))</f>
        <v>-2.3809523809523808E-2</v>
      </c>
      <c r="BV39" s="314">
        <f t="shared" ref="BV39" si="770">IF(AND(BV37="",BV38=""),0,IF(BV37="",-BV38,IF(BV38="",BV37,BV37-BV38)))</f>
        <v>-4.7619047619047616E-2</v>
      </c>
      <c r="BW39" s="314">
        <f t="shared" ref="BW39" si="771">IF(AND(BW37="",BW38=""),0,IF(BW37="",-BW38,IF(BW38="",BW37,BW37-BW38)))</f>
        <v>0</v>
      </c>
      <c r="BX39" s="314">
        <f t="shared" ref="BX39" si="772">IF(AND(BX37="",BX38=""),0,IF(BX37="",-BX38,IF(BX38="",BX37,BX37-BX38)))</f>
        <v>2.3809523809523808E-2</v>
      </c>
      <c r="BY39" s="314">
        <f t="shared" ref="BY39" si="773">IF(AND(BY37="",BY38=""),0,IF(BY37="",-BY38,IF(BY38="",BY37,BY37-BY38)))</f>
        <v>-2.3809523809523808E-2</v>
      </c>
      <c r="BZ39" s="314">
        <f t="shared" ref="BZ39" si="774">IF(AND(BZ37="",BZ38=""),0,IF(BZ37="",-BZ38,IF(BZ38="",BZ37,BZ37-BZ38)))</f>
        <v>4.7619047619047616E-2</v>
      </c>
      <c r="CA39" s="314">
        <f t="shared" ref="CA39" si="775">IF(AND(CA37="",CA38=""),0,IF(CA37="",-CA38,IF(CA38="",CA37,CA37-CA38)))</f>
        <v>0</v>
      </c>
      <c r="CB39" s="314">
        <f t="shared" ref="CB39" si="776">IF(AND(CB37="",CB38=""),0,IF(CB37="",-CB38,IF(CB38="",CB37,CB37-CB38)))</f>
        <v>2.3809523809523808E-2</v>
      </c>
      <c r="CC39" s="314">
        <f t="shared" ref="CC39" si="777">IF(AND(CC37="",CC38=""),0,IF(CC37="",-CC38,IF(CC38="",CC37,CC37-CC38)))</f>
        <v>2.3809523809523808E-2</v>
      </c>
      <c r="CD39" s="314">
        <f t="shared" ref="CD39" si="778">IF(AND(CD37="",CD38=""),0,IF(CD37="",-CD38,IF(CD38="",CD37,CD37-CD38)))</f>
        <v>2.3809523809523808E-2</v>
      </c>
      <c r="CE39" s="315">
        <f t="shared" ref="CE39" si="779">IF(AND(CE37="",CE38=""),0,IF(CE37="",-CE38,IF(CE38="",CE37,CE37-CE38)))</f>
        <v>-2.3809523809523808E-2</v>
      </c>
      <c r="CG39" s="167">
        <f>IF(AND(CG37="",CG38=""),0,IF(CG37="",-CG38,IF(CG38="",CG37,CG37-CG38)))</f>
        <v>-4.7619047619047616E-2</v>
      </c>
      <c r="CH39" s="152">
        <f t="shared" ref="CH39" si="780">IF(AND(CH37="",CH38=""),0,IF(CH37="",-CH38,IF(CH38="",CH37,CH37-CH38)))</f>
        <v>-4.7619047619047616E-2</v>
      </c>
      <c r="CI39" s="153">
        <f t="shared" ref="CI39" si="781">IF(AND(CI37="",CI38=""),0,IF(CI37="",-CI38,IF(CI38="",CI37,CI37-CI38)))</f>
        <v>-0.11904761904761904</v>
      </c>
      <c r="CJ39" s="153">
        <f>IF(AND(CJ37="",CJ38=""),0,IF(CJ37="",-CJ38,IF(CJ38="",CJ37,CJ37-CJ38)))</f>
        <v>-9.5238095238095233E-2</v>
      </c>
      <c r="CK39" s="153">
        <f t="shared" ref="CK39" si="782">IF(AND(CK37="",CK38=""),0,IF(CK37="",-CK38,IF(CK38="",CK37,CK37-CK38)))</f>
        <v>-7.1428571428571425E-2</v>
      </c>
      <c r="CL39" s="153">
        <f>IF(AND(CL37="",CL38=""),0,IF(CL37="",-CL38,IF(CL38="",CL37,CL37-CL38)))</f>
        <v>-9.5238095238095233E-2</v>
      </c>
      <c r="CM39" s="153">
        <f t="shared" ref="CM39" si="783">IF(AND(CM37="",CM38=""),0,IF(CM37="",-CM38,IF(CM38="",CM37,CM37-CM38)))</f>
        <v>0</v>
      </c>
      <c r="CN39" s="153">
        <f t="shared" ref="CN39" si="784">IF(AND(CN37="",CN38=""),0,IF(CN37="",-CN38,IF(CN38="",CN37,CN37-CN38)))</f>
        <v>4.7619047619047616E-2</v>
      </c>
      <c r="CO39" s="153">
        <f t="shared" ref="CO39" si="785">IF(AND(CO37="",CO38=""),0,IF(CO37="",-CO38,IF(CO38="",CO37,CO37-CO38)))</f>
        <v>9.5238095238095233E-2</v>
      </c>
      <c r="CP39" s="153">
        <f t="shared" ref="CP39" si="786">IF(AND(CP37="",CP38=""),0,IF(CP37="",-CP38,IF(CP38="",CP37,CP37-CP38)))</f>
        <v>2.3809523809523808E-2</v>
      </c>
      <c r="CQ39" s="153">
        <f t="shared" ref="CQ39" si="787">IF(AND(CQ37="",CQ38=""),0,IF(CQ37="",-CQ38,IF(CQ38="",CQ37,CQ37-CQ38)))</f>
        <v>2.3809523809523808E-2</v>
      </c>
      <c r="CR39" s="168">
        <f t="shared" ref="CR39" si="788">IF(AND(CR37="",CR38=""),0,IF(CR37="",-CR38,IF(CR38="",CR37,CR37-CR38)))</f>
        <v>2.3809523809523808E-2</v>
      </c>
    </row>
    <row r="40" spans="1:96" hidden="1" outlineLevel="1" collapsed="1">
      <c r="A40" s="215" t="s">
        <v>13</v>
      </c>
      <c r="B40" s="216" t="s">
        <v>52</v>
      </c>
      <c r="C40" s="150">
        <v>2021</v>
      </c>
      <c r="D40" s="157">
        <v>12</v>
      </c>
      <c r="E40" s="123">
        <v>0</v>
      </c>
      <c r="F40" s="64">
        <v>0</v>
      </c>
      <c r="G40" s="64">
        <v>0</v>
      </c>
      <c r="H40" s="64">
        <v>0</v>
      </c>
      <c r="I40" s="64">
        <v>1</v>
      </c>
      <c r="J40" s="64">
        <v>1</v>
      </c>
      <c r="K40" s="64">
        <v>1</v>
      </c>
      <c r="L40" s="64">
        <v>3</v>
      </c>
      <c r="M40" s="64">
        <v>2</v>
      </c>
      <c r="N40" s="64">
        <v>2</v>
      </c>
      <c r="O40" s="64">
        <v>1</v>
      </c>
      <c r="P40" s="64">
        <v>1</v>
      </c>
      <c r="Q40" s="125">
        <f t="shared" ref="Q40" si="789">SUM(E40:P40)</f>
        <v>12</v>
      </c>
      <c r="R40" s="61"/>
      <c r="S40" s="294">
        <v>12</v>
      </c>
      <c r="T40" s="64">
        <v>12</v>
      </c>
      <c r="U40" s="64">
        <v>12</v>
      </c>
      <c r="V40" s="62">
        <v>12</v>
      </c>
      <c r="W40" s="62">
        <v>12</v>
      </c>
      <c r="X40" s="62">
        <v>12</v>
      </c>
      <c r="Y40" s="64">
        <v>12</v>
      </c>
      <c r="Z40" s="64">
        <f>Y40-K40+BA40</f>
        <v>14</v>
      </c>
      <c r="AA40" s="64">
        <f>Z40-L40+BB40</f>
        <v>13</v>
      </c>
      <c r="AB40" s="64">
        <f t="shared" si="647"/>
        <v>13</v>
      </c>
      <c r="AC40" s="64">
        <f t="shared" si="647"/>
        <v>11</v>
      </c>
      <c r="AD40" s="125">
        <f t="shared" si="647"/>
        <v>10</v>
      </c>
      <c r="AE40" s="61"/>
      <c r="AF40" s="165" t="str">
        <f>IF(IFERROR(E40/S40,0)=0,"",IFERROR(E40/S40,0))</f>
        <v/>
      </c>
      <c r="AG40" s="63" t="str">
        <f>IF(IFERROR(F40/T40,0)=0,"",IFERROR(F40/T40,0))</f>
        <v/>
      </c>
      <c r="AH40" s="63" t="str">
        <f t="shared" ref="AH40:AH41" si="790">IF(IFERROR(G40/U40,0)=0,"",IFERROR(G40/U40,0))</f>
        <v/>
      </c>
      <c r="AI40" s="63" t="str">
        <f t="shared" ref="AI40:AI41" si="791">IF(IFERROR(H40/V40,0)=0,"",IFERROR(H40/V40,0))</f>
        <v/>
      </c>
      <c r="AJ40" s="63">
        <f t="shared" ref="AJ40:AJ41" si="792">IF(IFERROR(I40/W40,0)=0,"",IFERROR(I40/W40,0))</f>
        <v>8.3333333333333329E-2</v>
      </c>
      <c r="AK40" s="63">
        <f>IF(IFERROR(J40/X40,0)=0,"",IFERROR(J40/X40,0))</f>
        <v>8.3333333333333329E-2</v>
      </c>
      <c r="AL40" s="63">
        <f>IF(IFERROR(K40/Y40,0)=0,"",IFERROR(K40/Y40,0))</f>
        <v>8.3333333333333329E-2</v>
      </c>
      <c r="AM40" s="63">
        <f t="shared" ref="AM40:AM41" si="793">IF(IFERROR(L40/Z40,0)=0,"",IFERROR(L40/Z40,0))</f>
        <v>0.21428571428571427</v>
      </c>
      <c r="AN40" s="63">
        <f t="shared" ref="AN40:AN41" si="794">IF(IFERROR(M40/AA40,0)=0,"",IFERROR(M40/AA40,0))</f>
        <v>0.15384615384615385</v>
      </c>
      <c r="AO40" s="63">
        <f t="shared" ref="AO40:AO41" si="795">IF(IFERROR(N40/AB40,0)=0,"",IFERROR(N40/AB40,0))</f>
        <v>0.15384615384615385</v>
      </c>
      <c r="AP40" s="63">
        <f t="shared" ref="AP40:AP41" si="796">IF(IFERROR(O40/AC40,0)=0,"",IFERROR(O40/AC40,0))</f>
        <v>9.0909090909090912E-2</v>
      </c>
      <c r="AQ40" s="63">
        <f t="shared" ref="AQ40:AQ41" si="797">IF(IFERROR(P40/AD40,0)=0,"",IFERROR(P40/AD40,0))</f>
        <v>0.1</v>
      </c>
      <c r="AR40" s="166">
        <f>Q40/AVERAGE(S40:AD40)</f>
        <v>0.99310344827586206</v>
      </c>
      <c r="AS40" s="61"/>
      <c r="AT40" s="173">
        <v>0</v>
      </c>
      <c r="AU40" s="174">
        <v>0</v>
      </c>
      <c r="AV40" s="174">
        <v>0</v>
      </c>
      <c r="AW40" s="174">
        <v>0</v>
      </c>
      <c r="AX40" s="174">
        <v>0</v>
      </c>
      <c r="AY40" s="174">
        <v>1</v>
      </c>
      <c r="AZ40" s="174">
        <v>1</v>
      </c>
      <c r="BA40" s="174">
        <v>3</v>
      </c>
      <c r="BB40" s="174">
        <v>2</v>
      </c>
      <c r="BC40" s="174">
        <v>2</v>
      </c>
      <c r="BD40" s="174">
        <v>0</v>
      </c>
      <c r="BE40" s="175">
        <v>0</v>
      </c>
      <c r="BF40" s="61"/>
      <c r="BG40" s="173">
        <v>12</v>
      </c>
      <c r="BH40" s="174">
        <f t="shared" ref="BH40:BR40" si="798">+BG40-F40+AU40</f>
        <v>12</v>
      </c>
      <c r="BI40" s="174">
        <f t="shared" si="798"/>
        <v>12</v>
      </c>
      <c r="BJ40" s="174">
        <f t="shared" si="798"/>
        <v>12</v>
      </c>
      <c r="BK40" s="174">
        <f t="shared" si="798"/>
        <v>11</v>
      </c>
      <c r="BL40" s="174">
        <f>+BK40-J40+AY40</f>
        <v>11</v>
      </c>
      <c r="BM40" s="174">
        <f>+BL40-K40+AZ40</f>
        <v>11</v>
      </c>
      <c r="BN40" s="174">
        <f t="shared" si="798"/>
        <v>11</v>
      </c>
      <c r="BO40" s="174">
        <f t="shared" si="798"/>
        <v>11</v>
      </c>
      <c r="BP40" s="174">
        <f t="shared" si="798"/>
        <v>11</v>
      </c>
      <c r="BQ40" s="174">
        <f t="shared" si="798"/>
        <v>10</v>
      </c>
      <c r="BR40" s="175">
        <f t="shared" si="798"/>
        <v>9</v>
      </c>
      <c r="BT40" s="319" t="str">
        <f>IF(IFERROR(E40/$D40,0)=0,"",IFERROR(E40/$D40,0))</f>
        <v/>
      </c>
      <c r="BU40" s="320" t="str">
        <f t="shared" ref="BU40:BU41" si="799">IF(IFERROR(F40/$D40,0)=0,"",IFERROR(F40/$D40,0))</f>
        <v/>
      </c>
      <c r="BV40" s="320" t="str">
        <f t="shared" ref="BV40:BV41" si="800">IF(IFERROR(G40/$D40,0)=0,"",IFERROR(G40/$D40,0))</f>
        <v/>
      </c>
      <c r="BW40" s="320" t="str">
        <f t="shared" ref="BW40:BW41" si="801">IF(IFERROR(H40/$D40,0)=0,"",IFERROR(H40/$D40,0))</f>
        <v/>
      </c>
      <c r="BX40" s="320">
        <f t="shared" ref="BX40:BX41" si="802">IF(IFERROR(I40/$D40,0)=0,"",IFERROR(I40/$D40,0))</f>
        <v>8.3333333333333329E-2</v>
      </c>
      <c r="BY40" s="320">
        <f>IF(IFERROR(J40/$D40,0)=0,"",IFERROR(J40/$D40,0))</f>
        <v>8.3333333333333329E-2</v>
      </c>
      <c r="BZ40" s="320">
        <f>IF(IFERROR(K40/$D40,0)=0,"",IFERROR(K40/$D40,0))</f>
        <v>8.3333333333333329E-2</v>
      </c>
      <c r="CA40" s="320">
        <f t="shared" ref="CA40:CA41" si="803">IF(IFERROR(L40/$D40,0)=0,"",IFERROR(L40/$D40,0))</f>
        <v>0.25</v>
      </c>
      <c r="CB40" s="320">
        <f t="shared" ref="CB40:CB41" si="804">IF(IFERROR(M40/$D40,0)=0,"",IFERROR(M40/$D40,0))</f>
        <v>0.16666666666666666</v>
      </c>
      <c r="CC40" s="320">
        <f t="shared" ref="CC40:CC41" si="805">IF(IFERROR(N40/$D40,0)=0,"",IFERROR(N40/$D40,0))</f>
        <v>0.16666666666666666</v>
      </c>
      <c r="CD40" s="320">
        <f t="shared" ref="CD40:CD41" si="806">IF(IFERROR(O40/$D40,0)=0,"",IFERROR(O40/$D40,0))</f>
        <v>8.3333333333333329E-2</v>
      </c>
      <c r="CE40" s="321">
        <f t="shared" ref="CE40:CE41" si="807">IF(IFERROR(P40/$D40,0)=0,"",IFERROR(P40/$D40,0))</f>
        <v>8.3333333333333329E-2</v>
      </c>
      <c r="CG40" s="319" t="str">
        <f>IF(IFERROR(($D40-BG40)/$D40,0)=0,"",IFERROR(($D40-BG40)/$D40,0))</f>
        <v/>
      </c>
      <c r="CH40" s="320" t="str">
        <f t="shared" ref="CH40:CH41" si="808">IF(IFERROR(($D40-BH40)/$D40,0)=0,"",IFERROR(($D40-BH40)/$D40,0))</f>
        <v/>
      </c>
      <c r="CI40" s="320" t="str">
        <f t="shared" ref="CI40:CI41" si="809">IF(IFERROR(($D40-BI40)/$D40,0)=0,"",IFERROR(($D40-BI40)/$D40,0))</f>
        <v/>
      </c>
      <c r="CJ40" s="320" t="str">
        <f t="shared" ref="CJ40:CJ41" si="810">IF(IFERROR(($D40-BJ40)/$D40,0)=0,"",IFERROR(($D40-BJ40)/$D40,0))</f>
        <v/>
      </c>
      <c r="CK40" s="320">
        <f t="shared" ref="CK40:CK41" si="811">IF(IFERROR(($D40-BK40)/$D40,0)=0,"",IFERROR(($D40-BK40)/$D40,0))</f>
        <v>8.3333333333333329E-2</v>
      </c>
      <c r="CL40" s="320">
        <f t="shared" ref="CL40:CL41" si="812">IF(IFERROR(($D40-BL40)/$D40,0)=0,"",IFERROR(($D40-BL40)/$D40,0))</f>
        <v>8.3333333333333329E-2</v>
      </c>
      <c r="CM40" s="320">
        <f t="shared" ref="CM40:CM41" si="813">IF(IFERROR(($D40-BM40)/$D40,0)=0,"",IFERROR(($D40-BM40)/$D40,0))</f>
        <v>8.3333333333333329E-2</v>
      </c>
      <c r="CN40" s="320">
        <f t="shared" ref="CN40:CN41" si="814">IF(IFERROR(($D40-BN40)/$D40,0)=0,"",IFERROR(($D40-BN40)/$D40,0))</f>
        <v>8.3333333333333329E-2</v>
      </c>
      <c r="CO40" s="320">
        <f t="shared" ref="CO40:CO41" si="815">IF(IFERROR(($D40-BO40)/$D40,0)=0,"",IFERROR(($D40-BO40)/$D40,0))</f>
        <v>8.3333333333333329E-2</v>
      </c>
      <c r="CP40" s="320">
        <f t="shared" ref="CP40:CP41" si="816">IF(IFERROR(($D40-BP40)/$D40,0)=0,"",IFERROR(($D40-BP40)/$D40,0))</f>
        <v>8.3333333333333329E-2</v>
      </c>
      <c r="CQ40" s="320">
        <f t="shared" ref="CQ40:CQ41" si="817">IF(IFERROR(($D40-BQ40)/$D40,0)=0,"",IFERROR(($D40-BQ40)/$D40,0))</f>
        <v>0.16666666666666666</v>
      </c>
      <c r="CR40" s="321">
        <f t="shared" ref="CR40:CR41" si="818">IF(IFERROR(($D40-BR40)/$D40,0)=0,"",IFERROR(($D40-BR40)/$D40,0))</f>
        <v>0.25</v>
      </c>
    </row>
    <row r="41" spans="1:96" hidden="1" outlineLevel="2">
      <c r="A41" s="158" t="s">
        <v>13</v>
      </c>
      <c r="B41" s="213" t="s">
        <v>52</v>
      </c>
      <c r="C41" s="150">
        <v>2020</v>
      </c>
      <c r="D41" s="191">
        <v>12</v>
      </c>
      <c r="E41" s="204"/>
      <c r="F41" s="204">
        <v>1</v>
      </c>
      <c r="G41" s="204">
        <v>1</v>
      </c>
      <c r="H41" s="204"/>
      <c r="I41" s="204"/>
      <c r="J41" s="204">
        <v>1</v>
      </c>
      <c r="K41" s="204">
        <v>0</v>
      </c>
      <c r="L41" s="204">
        <v>0</v>
      </c>
      <c r="M41" s="204">
        <v>0</v>
      </c>
      <c r="N41" s="204">
        <v>1</v>
      </c>
      <c r="O41" s="204">
        <v>0</v>
      </c>
      <c r="P41" s="204">
        <v>0</v>
      </c>
      <c r="Q41" s="205">
        <f>SUM(E41:P41)</f>
        <v>4</v>
      </c>
      <c r="R41" s="61"/>
      <c r="S41" s="204">
        <v>12</v>
      </c>
      <c r="T41" s="204">
        <v>13</v>
      </c>
      <c r="U41" s="204">
        <v>13</v>
      </c>
      <c r="V41" s="204">
        <v>12</v>
      </c>
      <c r="W41" s="204">
        <v>12</v>
      </c>
      <c r="X41" s="204">
        <v>13</v>
      </c>
      <c r="Y41" s="204">
        <v>12</v>
      </c>
      <c r="Z41" s="204">
        <v>12</v>
      </c>
      <c r="AA41" s="204">
        <v>13</v>
      </c>
      <c r="AB41" s="64">
        <f t="shared" si="647"/>
        <v>13</v>
      </c>
      <c r="AC41" s="204">
        <v>12</v>
      </c>
      <c r="AD41" s="205">
        <v>12</v>
      </c>
      <c r="AE41" s="61"/>
      <c r="AF41" s="197" t="str">
        <f>IF(IFERROR(E41/S41,0)=0,"",IFERROR(E41/S41,0))</f>
        <v/>
      </c>
      <c r="AG41" s="198">
        <f>IF(IFERROR(F41/T41,0)=0,"",IFERROR(F41/T41,0))</f>
        <v>7.6923076923076927E-2</v>
      </c>
      <c r="AH41" s="198">
        <f t="shared" si="790"/>
        <v>7.6923076923076927E-2</v>
      </c>
      <c r="AI41" s="198" t="str">
        <f t="shared" si="791"/>
        <v/>
      </c>
      <c r="AJ41" s="198" t="str">
        <f t="shared" si="792"/>
        <v/>
      </c>
      <c r="AK41" s="198">
        <f>IF(IFERROR(J41/X41,0)=0,"",IFERROR(J41/X41,0))</f>
        <v>7.6923076923076927E-2</v>
      </c>
      <c r="AL41" s="198" t="str">
        <f>IF(IFERROR(K41/Y41,0)=0,"",IFERROR(K41/Y41,0))</f>
        <v/>
      </c>
      <c r="AM41" s="198" t="str">
        <f t="shared" si="793"/>
        <v/>
      </c>
      <c r="AN41" s="198" t="str">
        <f t="shared" si="794"/>
        <v/>
      </c>
      <c r="AO41" s="198">
        <f t="shared" si="795"/>
        <v>7.6923076923076927E-2</v>
      </c>
      <c r="AP41" s="198" t="str">
        <f t="shared" si="796"/>
        <v/>
      </c>
      <c r="AQ41" s="198" t="str">
        <f t="shared" si="797"/>
        <v/>
      </c>
      <c r="AR41" s="199">
        <f>Q41/AVERAGE(S41:AD41)</f>
        <v>0.32214765100671144</v>
      </c>
      <c r="AS41" s="61"/>
      <c r="AT41" s="200"/>
      <c r="AU41" s="201">
        <v>1</v>
      </c>
      <c r="AV41" s="201">
        <v>1</v>
      </c>
      <c r="AW41" s="201"/>
      <c r="AX41" s="201"/>
      <c r="AY41" s="201">
        <v>1</v>
      </c>
      <c r="AZ41" s="201">
        <v>0</v>
      </c>
      <c r="BA41" s="201">
        <v>0</v>
      </c>
      <c r="BB41" s="201">
        <v>1</v>
      </c>
      <c r="BC41" s="201">
        <v>0</v>
      </c>
      <c r="BD41" s="201">
        <v>0</v>
      </c>
      <c r="BE41" s="212">
        <v>0</v>
      </c>
      <c r="BF41" s="61"/>
      <c r="BG41" s="200">
        <v>12</v>
      </c>
      <c r="BH41" s="201">
        <v>12</v>
      </c>
      <c r="BI41" s="201">
        <v>12</v>
      </c>
      <c r="BJ41" s="201">
        <v>12</v>
      </c>
      <c r="BK41" s="201">
        <v>12</v>
      </c>
      <c r="BL41" s="201">
        <v>13</v>
      </c>
      <c r="BM41" s="201">
        <v>12</v>
      </c>
      <c r="BN41" s="201">
        <v>12</v>
      </c>
      <c r="BO41" s="201">
        <v>12</v>
      </c>
      <c r="BP41" s="201">
        <v>12</v>
      </c>
      <c r="BQ41" s="201">
        <v>12</v>
      </c>
      <c r="BR41" s="212">
        <v>12</v>
      </c>
      <c r="BT41" s="309" t="str">
        <f>IF(IFERROR(E41/$D41,0)=0,"",IFERROR(E41/$D41,0))</f>
        <v/>
      </c>
      <c r="BU41" s="310">
        <f t="shared" si="799"/>
        <v>8.3333333333333329E-2</v>
      </c>
      <c r="BV41" s="310">
        <f t="shared" si="800"/>
        <v>8.3333333333333329E-2</v>
      </c>
      <c r="BW41" s="310" t="str">
        <f t="shared" si="801"/>
        <v/>
      </c>
      <c r="BX41" s="310" t="str">
        <f t="shared" si="802"/>
        <v/>
      </c>
      <c r="BY41" s="310">
        <f>IF(IFERROR(J41/$D41,0)=0,"",IFERROR(J41/$D41,0))</f>
        <v>8.3333333333333329E-2</v>
      </c>
      <c r="BZ41" s="310" t="str">
        <f>IF(IFERROR(K41/$D41,0)=0,"",IFERROR(K41/$D41,0))</f>
        <v/>
      </c>
      <c r="CA41" s="310" t="str">
        <f t="shared" si="803"/>
        <v/>
      </c>
      <c r="CB41" s="310" t="str">
        <f t="shared" si="804"/>
        <v/>
      </c>
      <c r="CC41" s="310">
        <f t="shared" si="805"/>
        <v>8.3333333333333329E-2</v>
      </c>
      <c r="CD41" s="310" t="str">
        <f t="shared" si="806"/>
        <v/>
      </c>
      <c r="CE41" s="311" t="str">
        <f t="shared" si="807"/>
        <v/>
      </c>
      <c r="CG41" s="309" t="str">
        <f>IF(IFERROR(($D41-BG41)/$D41,0)=0,"",IFERROR(($D41-BG41)/$D41,0))</f>
        <v/>
      </c>
      <c r="CH41" s="310" t="str">
        <f t="shared" si="808"/>
        <v/>
      </c>
      <c r="CI41" s="310" t="str">
        <f t="shared" si="809"/>
        <v/>
      </c>
      <c r="CJ41" s="310" t="str">
        <f t="shared" si="810"/>
        <v/>
      </c>
      <c r="CK41" s="310" t="str">
        <f t="shared" si="811"/>
        <v/>
      </c>
      <c r="CL41" s="310">
        <f t="shared" si="812"/>
        <v>-8.3333333333333329E-2</v>
      </c>
      <c r="CM41" s="310" t="str">
        <f t="shared" si="813"/>
        <v/>
      </c>
      <c r="CN41" s="310" t="str">
        <f t="shared" si="814"/>
        <v/>
      </c>
      <c r="CO41" s="310" t="str">
        <f t="shared" si="815"/>
        <v/>
      </c>
      <c r="CP41" s="310" t="str">
        <f t="shared" si="816"/>
        <v/>
      </c>
      <c r="CQ41" s="310" t="str">
        <f t="shared" si="817"/>
        <v/>
      </c>
      <c r="CR41" s="311" t="str">
        <f t="shared" si="818"/>
        <v/>
      </c>
    </row>
    <row r="42" spans="1:96" hidden="1" outlineLevel="2">
      <c r="A42" s="158" t="s">
        <v>13</v>
      </c>
      <c r="B42" s="213" t="s">
        <v>52</v>
      </c>
      <c r="C42" s="151" t="s">
        <v>69</v>
      </c>
      <c r="D42" s="157"/>
      <c r="E42" s="167">
        <f>IFERROR(E40/E41-1,0)</f>
        <v>0</v>
      </c>
      <c r="F42" s="152">
        <f t="shared" ref="F42" si="819">IFERROR(F40/F41-1,0)</f>
        <v>-1</v>
      </c>
      <c r="G42" s="153">
        <f t="shared" ref="G42" si="820">IFERROR(G40/G41-1,0)</f>
        <v>-1</v>
      </c>
      <c r="H42" s="153">
        <f t="shared" ref="H42" si="821">IFERROR(H40/H41-1,0)</f>
        <v>0</v>
      </c>
      <c r="I42" s="153">
        <f t="shared" ref="I42:P42" si="822">IFERROR(I40/I41-1,0)</f>
        <v>0</v>
      </c>
      <c r="J42" s="153">
        <f t="shared" si="822"/>
        <v>0</v>
      </c>
      <c r="K42" s="153">
        <f t="shared" si="822"/>
        <v>0</v>
      </c>
      <c r="L42" s="153">
        <f t="shared" si="822"/>
        <v>0</v>
      </c>
      <c r="M42" s="153">
        <f t="shared" si="822"/>
        <v>0</v>
      </c>
      <c r="N42" s="153">
        <f t="shared" si="822"/>
        <v>1</v>
      </c>
      <c r="O42" s="153">
        <f t="shared" si="822"/>
        <v>0</v>
      </c>
      <c r="P42" s="153">
        <f t="shared" si="822"/>
        <v>0</v>
      </c>
      <c r="Q42" s="168"/>
      <c r="R42" s="61"/>
      <c r="S42" s="167">
        <f>IFERROR(S40/S41-1,0)</f>
        <v>0</v>
      </c>
      <c r="T42" s="152">
        <f t="shared" ref="T42:AD42" si="823">IFERROR(T40/T41-1,0)</f>
        <v>-7.6923076923076872E-2</v>
      </c>
      <c r="U42" s="153">
        <f t="shared" si="823"/>
        <v>-7.6923076923076872E-2</v>
      </c>
      <c r="V42" s="153">
        <f t="shared" si="823"/>
        <v>0</v>
      </c>
      <c r="W42" s="153">
        <f t="shared" si="823"/>
        <v>0</v>
      </c>
      <c r="X42" s="153">
        <f t="shared" ref="X42" si="824">IFERROR(X40/X41-1,0)</f>
        <v>-7.6923076923076872E-2</v>
      </c>
      <c r="Y42" s="153">
        <f t="shared" si="823"/>
        <v>0</v>
      </c>
      <c r="Z42" s="153">
        <f t="shared" si="823"/>
        <v>0.16666666666666674</v>
      </c>
      <c r="AA42" s="153">
        <f t="shared" si="823"/>
        <v>0</v>
      </c>
      <c r="AB42" s="64">
        <f t="shared" si="647"/>
        <v>0</v>
      </c>
      <c r="AC42" s="153">
        <f t="shared" si="823"/>
        <v>-8.333333333333337E-2</v>
      </c>
      <c r="AD42" s="168">
        <f t="shared" si="823"/>
        <v>-0.16666666666666663</v>
      </c>
      <c r="AE42" s="61"/>
      <c r="AF42" s="167">
        <f t="shared" ref="AF42" si="825">IF(AND(AF40="",AF41=""),0,IF(AF40="",-AF41,IF(AF41="",AF40,AF40-AF41)))</f>
        <v>0</v>
      </c>
      <c r="AG42" s="152">
        <f t="shared" ref="AG42" si="826">IF(AND(AG40="",AG41=""),0,IF(AG40="",-AG41,IF(AG41="",AG40,AG40-AG41)))</f>
        <v>-7.6923076923076927E-2</v>
      </c>
      <c r="AH42" s="153">
        <f t="shared" ref="AH42" si="827">IF(AND(AH40="",AH41=""),0,IF(AH40="",-AH41,IF(AH41="",AH40,AH40-AH41)))</f>
        <v>-7.6923076923076927E-2</v>
      </c>
      <c r="AI42" s="153">
        <f>IF(AND(AI40="",AI41=""),0,IF(AI40="",-AI41,IF(AI41="",AI40,AI40-AI41)))</f>
        <v>0</v>
      </c>
      <c r="AJ42" s="153">
        <f t="shared" ref="AJ42" si="828">IF(AND(AJ40="",AJ41=""),0,IF(AJ40="",-AJ41,IF(AJ41="",AJ40,AJ40-AJ41)))</f>
        <v>8.3333333333333329E-2</v>
      </c>
      <c r="AK42" s="153">
        <f t="shared" ref="AK42" si="829">IF(AND(AK40="",AK41=""),0,IF(AK40="",-AK41,IF(AK41="",AK40,AK40-AK41)))</f>
        <v>6.4102564102564014E-3</v>
      </c>
      <c r="AL42" s="153">
        <f t="shared" ref="AL42" si="830">IF(AND(AL40="",AL41=""),0,IF(AL40="",-AL41,IF(AL41="",AL40,AL40-AL41)))</f>
        <v>8.3333333333333329E-2</v>
      </c>
      <c r="AM42" s="153">
        <f t="shared" ref="AM42" si="831">IF(AND(AM40="",AM41=""),0,IF(AM40="",-AM41,IF(AM41="",AM40,AM40-AM41)))</f>
        <v>0.21428571428571427</v>
      </c>
      <c r="AN42" s="153">
        <f t="shared" ref="AN42" si="832">IF(AND(AN40="",AN41=""),0,IF(AN40="",-AN41,IF(AN41="",AN40,AN40-AN41)))</f>
        <v>0.15384615384615385</v>
      </c>
      <c r="AO42" s="153">
        <f t="shared" ref="AO42" si="833">IF(AND(AO40="",AO41=""),0,IF(AO40="",-AO41,IF(AO41="",AO40,AO40-AO41)))</f>
        <v>7.6923076923076927E-2</v>
      </c>
      <c r="AP42" s="153">
        <f t="shared" ref="AP42" si="834">IF(AND(AP40="",AP41=""),0,IF(AP40="",-AP41,IF(AP41="",AP40,AP40-AP41)))</f>
        <v>9.0909090909090912E-2</v>
      </c>
      <c r="AQ42" s="153">
        <f t="shared" ref="AQ42" si="835">IF(AND(AQ40="",AQ41=""),0,IF(AQ40="",-AQ41,IF(AQ41="",AQ40,AQ40-AQ41)))</f>
        <v>0.1</v>
      </c>
      <c r="AR42" s="168"/>
      <c r="AS42" s="61"/>
      <c r="AT42" s="167">
        <f>IFERROR(AT40/AT41-1,0)</f>
        <v>0</v>
      </c>
      <c r="AU42" s="152">
        <f>IFERROR(AU40/AU41-1,0)</f>
        <v>-1</v>
      </c>
      <c r="AV42" s="153">
        <f>IFERROR(AV40/AV41-1,0)</f>
        <v>-1</v>
      </c>
      <c r="AW42" s="153">
        <f t="shared" ref="AW42" si="836">IFERROR(AW40/AW41-1,0)</f>
        <v>0</v>
      </c>
      <c r="AX42" s="153">
        <f t="shared" ref="AX42:BE42" si="837">IFERROR(AX40/AX41-1,0)</f>
        <v>0</v>
      </c>
      <c r="AY42" s="153">
        <f t="shared" si="837"/>
        <v>0</v>
      </c>
      <c r="AZ42" s="153">
        <f t="shared" si="837"/>
        <v>0</v>
      </c>
      <c r="BA42" s="153">
        <f t="shared" si="837"/>
        <v>0</v>
      </c>
      <c r="BB42" s="153">
        <f t="shared" si="837"/>
        <v>1</v>
      </c>
      <c r="BC42" s="153">
        <f t="shared" si="837"/>
        <v>0</v>
      </c>
      <c r="BD42" s="153">
        <f t="shared" si="837"/>
        <v>0</v>
      </c>
      <c r="BE42" s="168">
        <f t="shared" si="837"/>
        <v>0</v>
      </c>
      <c r="BF42" s="61"/>
      <c r="BG42" s="167">
        <f>IFERROR(BG40/BG41-1,0)</f>
        <v>0</v>
      </c>
      <c r="BH42" s="152">
        <f>IFERROR(BH40/BH41-1,0)</f>
        <v>0</v>
      </c>
      <c r="BI42" s="153">
        <f>IFERROR(BI40/BI41-1,0)</f>
        <v>0</v>
      </c>
      <c r="BJ42" s="153">
        <f t="shared" ref="BJ42" si="838">IFERROR(BJ40/BJ41-1,0)</f>
        <v>0</v>
      </c>
      <c r="BK42" s="153">
        <f t="shared" ref="BK42:BR42" si="839">IFERROR(BK40/BK41-1,0)</f>
        <v>-8.333333333333337E-2</v>
      </c>
      <c r="BL42" s="153">
        <f>IFERROR(BL40/BL41-1,0)</f>
        <v>-0.15384615384615385</v>
      </c>
      <c r="BM42" s="153">
        <f t="shared" si="839"/>
        <v>-8.333333333333337E-2</v>
      </c>
      <c r="BN42" s="153">
        <f t="shared" si="839"/>
        <v>-8.333333333333337E-2</v>
      </c>
      <c r="BO42" s="153">
        <f t="shared" si="839"/>
        <v>-8.333333333333337E-2</v>
      </c>
      <c r="BP42" s="153">
        <f t="shared" si="839"/>
        <v>-8.333333333333337E-2</v>
      </c>
      <c r="BQ42" s="153">
        <f t="shared" si="839"/>
        <v>-0.16666666666666663</v>
      </c>
      <c r="BR42" s="168">
        <f t="shared" si="839"/>
        <v>-0.25</v>
      </c>
      <c r="BT42" s="312">
        <f>IF(AND(BT40="",BT41=""),0,IF(BT40="",-BT41,IF(BT41="",BT40,BT40-BT41)))</f>
        <v>0</v>
      </c>
      <c r="BU42" s="313">
        <f t="shared" ref="BU42" si="840">IF(AND(BU40="",BU41=""),0,IF(BU40="",-BU41,IF(BU41="",BU40,BU40-BU41)))</f>
        <v>-8.3333333333333329E-2</v>
      </c>
      <c r="BV42" s="314">
        <f t="shared" ref="BV42" si="841">IF(AND(BV40="",BV41=""),0,IF(BV40="",-BV41,IF(BV41="",BV40,BV40-BV41)))</f>
        <v>-8.3333333333333329E-2</v>
      </c>
      <c r="BW42" s="314">
        <f t="shared" ref="BW42" si="842">IF(AND(BW40="",BW41=""),0,IF(BW40="",-BW41,IF(BW41="",BW40,BW40-BW41)))</f>
        <v>0</v>
      </c>
      <c r="BX42" s="314">
        <f t="shared" ref="BX42" si="843">IF(AND(BX40="",BX41=""),0,IF(BX40="",-BX41,IF(BX41="",BX40,BX40-BX41)))</f>
        <v>8.3333333333333329E-2</v>
      </c>
      <c r="BY42" s="314">
        <f t="shared" ref="BY42" si="844">IF(AND(BY40="",BY41=""),0,IF(BY40="",-BY41,IF(BY41="",BY40,BY40-BY41)))</f>
        <v>0</v>
      </c>
      <c r="BZ42" s="314">
        <f t="shared" ref="BZ42" si="845">IF(AND(BZ40="",BZ41=""),0,IF(BZ40="",-BZ41,IF(BZ41="",BZ40,BZ40-BZ41)))</f>
        <v>8.3333333333333329E-2</v>
      </c>
      <c r="CA42" s="314">
        <f t="shared" ref="CA42" si="846">IF(AND(CA40="",CA41=""),0,IF(CA40="",-CA41,IF(CA41="",CA40,CA40-CA41)))</f>
        <v>0.25</v>
      </c>
      <c r="CB42" s="314">
        <f t="shared" ref="CB42" si="847">IF(AND(CB40="",CB41=""),0,IF(CB40="",-CB41,IF(CB41="",CB40,CB40-CB41)))</f>
        <v>0.16666666666666666</v>
      </c>
      <c r="CC42" s="314">
        <f t="shared" ref="CC42" si="848">IF(AND(CC40="",CC41=""),0,IF(CC40="",-CC41,IF(CC41="",CC40,CC40-CC41)))</f>
        <v>8.3333333333333329E-2</v>
      </c>
      <c r="CD42" s="314">
        <f t="shared" ref="CD42" si="849">IF(AND(CD40="",CD41=""),0,IF(CD40="",-CD41,IF(CD41="",CD40,CD40-CD41)))</f>
        <v>8.3333333333333329E-2</v>
      </c>
      <c r="CE42" s="315">
        <f t="shared" ref="CE42" si="850">IF(AND(CE40="",CE41=""),0,IF(CE40="",-CE41,IF(CE41="",CE40,CE40-CE41)))</f>
        <v>8.3333333333333329E-2</v>
      </c>
      <c r="CG42" s="167">
        <f>IF(AND(CG40="",CG41=""),0,IF(CG40="",-CG41,IF(CG41="",CG40,CG40-CG41)))</f>
        <v>0</v>
      </c>
      <c r="CH42" s="152">
        <f t="shared" ref="CH42" si="851">IF(AND(CH40="",CH41=""),0,IF(CH40="",-CH41,IF(CH41="",CH40,CH40-CH41)))</f>
        <v>0</v>
      </c>
      <c r="CI42" s="153">
        <f t="shared" ref="CI42" si="852">IF(AND(CI40="",CI41=""),0,IF(CI40="",-CI41,IF(CI41="",CI40,CI40-CI41)))</f>
        <v>0</v>
      </c>
      <c r="CJ42" s="153">
        <f>IF(AND(CJ40="",CJ41=""),0,IF(CJ40="",-CJ41,IF(CJ41="",CJ40,CJ40-CJ41)))</f>
        <v>0</v>
      </c>
      <c r="CK42" s="153">
        <f t="shared" ref="CK42" si="853">IF(AND(CK40="",CK41=""),0,IF(CK40="",-CK41,IF(CK41="",CK40,CK40-CK41)))</f>
        <v>8.3333333333333329E-2</v>
      </c>
      <c r="CL42" s="153">
        <f>IF(AND(CL40="",CL41=""),0,IF(CL40="",-CL41,IF(CL41="",CL40,CL40-CL41)))</f>
        <v>0.16666666666666666</v>
      </c>
      <c r="CM42" s="153">
        <f t="shared" ref="CM42" si="854">IF(AND(CM40="",CM41=""),0,IF(CM40="",-CM41,IF(CM41="",CM40,CM40-CM41)))</f>
        <v>8.3333333333333329E-2</v>
      </c>
      <c r="CN42" s="153">
        <f t="shared" ref="CN42" si="855">IF(AND(CN40="",CN41=""),0,IF(CN40="",-CN41,IF(CN41="",CN40,CN40-CN41)))</f>
        <v>8.3333333333333329E-2</v>
      </c>
      <c r="CO42" s="153">
        <f t="shared" ref="CO42" si="856">IF(AND(CO40="",CO41=""),0,IF(CO40="",-CO41,IF(CO41="",CO40,CO40-CO41)))</f>
        <v>8.3333333333333329E-2</v>
      </c>
      <c r="CP42" s="153">
        <f t="shared" ref="CP42" si="857">IF(AND(CP40="",CP41=""),0,IF(CP40="",-CP41,IF(CP41="",CP40,CP40-CP41)))</f>
        <v>8.3333333333333329E-2</v>
      </c>
      <c r="CQ42" s="153">
        <f t="shared" ref="CQ42" si="858">IF(AND(CQ40="",CQ41=""),0,IF(CQ40="",-CQ41,IF(CQ41="",CQ40,CQ40-CQ41)))</f>
        <v>0.16666666666666666</v>
      </c>
      <c r="CR42" s="168">
        <f t="shared" ref="CR42" si="859">IF(AND(CR40="",CR41=""),0,IF(CR40="",-CR41,IF(CR41="",CR40,CR40-CR41)))</f>
        <v>0.25</v>
      </c>
    </row>
    <row r="43" spans="1:96" hidden="1" outlineLevel="1" collapsed="1">
      <c r="A43" s="215" t="s">
        <v>13</v>
      </c>
      <c r="B43" s="216" t="s">
        <v>53</v>
      </c>
      <c r="C43" s="150">
        <v>2021</v>
      </c>
      <c r="D43" s="157">
        <v>6</v>
      </c>
      <c r="E43" s="123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1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125">
        <f t="shared" ref="Q43" si="860">SUM(E43:P43)</f>
        <v>1</v>
      </c>
      <c r="R43" s="61"/>
      <c r="S43" s="294">
        <v>6</v>
      </c>
      <c r="T43" s="64">
        <v>6</v>
      </c>
      <c r="U43" s="64">
        <v>6</v>
      </c>
      <c r="V43" s="62">
        <v>6</v>
      </c>
      <c r="W43" s="62">
        <v>7</v>
      </c>
      <c r="X43" s="62">
        <v>7</v>
      </c>
      <c r="Y43" s="64">
        <v>8</v>
      </c>
      <c r="Z43" s="64">
        <f>Y43-K43+BA43</f>
        <v>7</v>
      </c>
      <c r="AA43" s="64">
        <f>Z43-L43+BB43</f>
        <v>7</v>
      </c>
      <c r="AB43" s="64">
        <f t="shared" si="647"/>
        <v>7</v>
      </c>
      <c r="AC43" s="64">
        <f t="shared" si="647"/>
        <v>7</v>
      </c>
      <c r="AD43" s="125">
        <f t="shared" si="647"/>
        <v>7</v>
      </c>
      <c r="AE43" s="61"/>
      <c r="AF43" s="165" t="str">
        <f>IF(IFERROR(E43/S43,0)=0,"",IFERROR(E43/S43,0))</f>
        <v/>
      </c>
      <c r="AG43" s="63" t="str">
        <f>IF(IFERROR(F43/T43,0)=0,"",IFERROR(F43/T43,0))</f>
        <v/>
      </c>
      <c r="AH43" s="63" t="str">
        <f t="shared" ref="AH43:AH44" si="861">IF(IFERROR(G43/U43,0)=0,"",IFERROR(G43/U43,0))</f>
        <v/>
      </c>
      <c r="AI43" s="63" t="str">
        <f t="shared" ref="AI43:AI44" si="862">IF(IFERROR(H43/V43,0)=0,"",IFERROR(H43/V43,0))</f>
        <v/>
      </c>
      <c r="AJ43" s="63" t="str">
        <f t="shared" ref="AJ43:AJ44" si="863">IF(IFERROR(I43/W43,0)=0,"",IFERROR(I43/W43,0))</f>
        <v/>
      </c>
      <c r="AK43" s="63" t="str">
        <f>IF(IFERROR(J43/X43,0)=0,"",IFERROR(J43/X43,0))</f>
        <v/>
      </c>
      <c r="AL43" s="63">
        <f>IF(IFERROR(K43/Y43,0)=0,"",IFERROR(K43/Y43,0))</f>
        <v>0.125</v>
      </c>
      <c r="AM43" s="63" t="str">
        <f t="shared" ref="AM43:AM44" si="864">IF(IFERROR(L43/Z43,0)=0,"",IFERROR(L43/Z43,0))</f>
        <v/>
      </c>
      <c r="AN43" s="63" t="str">
        <f t="shared" ref="AN43:AN44" si="865">IF(IFERROR(M43/AA43,0)=0,"",IFERROR(M43/AA43,0))</f>
        <v/>
      </c>
      <c r="AO43" s="63" t="str">
        <f t="shared" ref="AO43:AO44" si="866">IF(IFERROR(N43/AB43,0)=0,"",IFERROR(N43/AB43,0))</f>
        <v/>
      </c>
      <c r="AP43" s="63" t="str">
        <f t="shared" ref="AP43:AP44" si="867">IF(IFERROR(O43/AC43,0)=0,"",IFERROR(O43/AC43,0))</f>
        <v/>
      </c>
      <c r="AQ43" s="63" t="str">
        <f t="shared" ref="AQ43:AQ44" si="868">IF(IFERROR(P43/AD43,0)=0,"",IFERROR(P43/AD43,0))</f>
        <v/>
      </c>
      <c r="AR43" s="166">
        <f>Q43/AVERAGE(S43:AD43)</f>
        <v>0.14814814814814814</v>
      </c>
      <c r="AS43" s="61"/>
      <c r="AT43" s="173">
        <v>0</v>
      </c>
      <c r="AU43" s="174">
        <v>0</v>
      </c>
      <c r="AV43" s="174">
        <v>0</v>
      </c>
      <c r="AW43" s="174">
        <v>0</v>
      </c>
      <c r="AX43" s="174">
        <v>1</v>
      </c>
      <c r="AY43" s="174">
        <v>0</v>
      </c>
      <c r="AZ43" s="174">
        <v>1</v>
      </c>
      <c r="BA43" s="174">
        <v>0</v>
      </c>
      <c r="BB43" s="174">
        <v>0</v>
      </c>
      <c r="BC43" s="174">
        <v>0</v>
      </c>
      <c r="BD43" s="174">
        <v>0</v>
      </c>
      <c r="BE43" s="175">
        <v>0</v>
      </c>
      <c r="BF43" s="61"/>
      <c r="BG43" s="173">
        <v>6</v>
      </c>
      <c r="BH43" s="174">
        <f t="shared" ref="BH43:BR43" si="869">+BG43-F43+AU43</f>
        <v>6</v>
      </c>
      <c r="BI43" s="174">
        <f t="shared" si="869"/>
        <v>6</v>
      </c>
      <c r="BJ43" s="174">
        <f t="shared" si="869"/>
        <v>6</v>
      </c>
      <c r="BK43" s="174">
        <f t="shared" si="869"/>
        <v>7</v>
      </c>
      <c r="BL43" s="174">
        <f>+BK43-J43+AY43</f>
        <v>7</v>
      </c>
      <c r="BM43" s="174">
        <f>+BL43-K43+AZ43</f>
        <v>7</v>
      </c>
      <c r="BN43" s="174">
        <f t="shared" si="869"/>
        <v>7</v>
      </c>
      <c r="BO43" s="174">
        <f t="shared" si="869"/>
        <v>7</v>
      </c>
      <c r="BP43" s="174">
        <f t="shared" si="869"/>
        <v>7</v>
      </c>
      <c r="BQ43" s="174">
        <f t="shared" si="869"/>
        <v>7</v>
      </c>
      <c r="BR43" s="175">
        <f t="shared" si="869"/>
        <v>7</v>
      </c>
      <c r="BT43" s="319" t="str">
        <f>IF(IFERROR(E43/$D43,0)=0,"",IFERROR(E43/$D43,0))</f>
        <v/>
      </c>
      <c r="BU43" s="320" t="str">
        <f t="shared" ref="BU43:BU44" si="870">IF(IFERROR(F43/$D43,0)=0,"",IFERROR(F43/$D43,0))</f>
        <v/>
      </c>
      <c r="BV43" s="320" t="str">
        <f t="shared" ref="BV43:BV44" si="871">IF(IFERROR(G43/$D43,0)=0,"",IFERROR(G43/$D43,0))</f>
        <v/>
      </c>
      <c r="BW43" s="320" t="str">
        <f t="shared" ref="BW43:BW44" si="872">IF(IFERROR(H43/$D43,0)=0,"",IFERROR(H43/$D43,0))</f>
        <v/>
      </c>
      <c r="BX43" s="320" t="str">
        <f t="shared" ref="BX43:BX44" si="873">IF(IFERROR(I43/$D43,0)=0,"",IFERROR(I43/$D43,0))</f>
        <v/>
      </c>
      <c r="BY43" s="320" t="str">
        <f>IF(IFERROR(J43/$D43,0)=0,"",IFERROR(J43/$D43,0))</f>
        <v/>
      </c>
      <c r="BZ43" s="320">
        <f>IF(IFERROR(K43/$D43,0)=0,"",IFERROR(K43/$D43,0))</f>
        <v>0.16666666666666666</v>
      </c>
      <c r="CA43" s="320" t="str">
        <f t="shared" ref="CA43:CA44" si="874">IF(IFERROR(L43/$D43,0)=0,"",IFERROR(L43/$D43,0))</f>
        <v/>
      </c>
      <c r="CB43" s="320" t="str">
        <f t="shared" ref="CB43:CB44" si="875">IF(IFERROR(M43/$D43,0)=0,"",IFERROR(M43/$D43,0))</f>
        <v/>
      </c>
      <c r="CC43" s="320" t="str">
        <f t="shared" ref="CC43:CC44" si="876">IF(IFERROR(N43/$D43,0)=0,"",IFERROR(N43/$D43,0))</f>
        <v/>
      </c>
      <c r="CD43" s="320" t="str">
        <f t="shared" ref="CD43:CD44" si="877">IF(IFERROR(O43/$D43,0)=0,"",IFERROR(O43/$D43,0))</f>
        <v/>
      </c>
      <c r="CE43" s="321" t="str">
        <f t="shared" ref="CE43:CE44" si="878">IF(IFERROR(P43/$D43,0)=0,"",IFERROR(P43/$D43,0))</f>
        <v/>
      </c>
      <c r="CG43" s="319" t="str">
        <f>IF(IFERROR(($D43-BG43)/$D43,0)=0,"",IFERROR(($D43-BG43)/$D43,0))</f>
        <v/>
      </c>
      <c r="CH43" s="320" t="str">
        <f t="shared" ref="CH43:CH44" si="879">IF(IFERROR(($D43-BH43)/$D43,0)=0,"",IFERROR(($D43-BH43)/$D43,0))</f>
        <v/>
      </c>
      <c r="CI43" s="320" t="str">
        <f t="shared" ref="CI43:CI44" si="880">IF(IFERROR(($D43-BI43)/$D43,0)=0,"",IFERROR(($D43-BI43)/$D43,0))</f>
        <v/>
      </c>
      <c r="CJ43" s="320" t="str">
        <f t="shared" ref="CJ43:CJ44" si="881">IF(IFERROR(($D43-BJ43)/$D43,0)=0,"",IFERROR(($D43-BJ43)/$D43,0))</f>
        <v/>
      </c>
      <c r="CK43" s="320">
        <f t="shared" ref="CK43:CK44" si="882">IF(IFERROR(($D43-BK43)/$D43,0)=0,"",IFERROR(($D43-BK43)/$D43,0))</f>
        <v>-0.16666666666666666</v>
      </c>
      <c r="CL43" s="320">
        <f t="shared" ref="CL43:CL44" si="883">IF(IFERROR(($D43-BL43)/$D43,0)=0,"",IFERROR(($D43-BL43)/$D43,0))</f>
        <v>-0.16666666666666666</v>
      </c>
      <c r="CM43" s="320">
        <f t="shared" ref="CM43:CM44" si="884">IF(IFERROR(($D43-BM43)/$D43,0)=0,"",IFERROR(($D43-BM43)/$D43,0))</f>
        <v>-0.16666666666666666</v>
      </c>
      <c r="CN43" s="320">
        <f t="shared" ref="CN43:CN44" si="885">IF(IFERROR(($D43-BN43)/$D43,0)=0,"",IFERROR(($D43-BN43)/$D43,0))</f>
        <v>-0.16666666666666666</v>
      </c>
      <c r="CO43" s="320">
        <f t="shared" ref="CO43:CO44" si="886">IF(IFERROR(($D43-BO43)/$D43,0)=0,"",IFERROR(($D43-BO43)/$D43,0))</f>
        <v>-0.16666666666666666</v>
      </c>
      <c r="CP43" s="320">
        <f t="shared" ref="CP43:CP44" si="887">IF(IFERROR(($D43-BP43)/$D43,0)=0,"",IFERROR(($D43-BP43)/$D43,0))</f>
        <v>-0.16666666666666666</v>
      </c>
      <c r="CQ43" s="320">
        <f t="shared" ref="CQ43:CQ44" si="888">IF(IFERROR(($D43-BQ43)/$D43,0)=0,"",IFERROR(($D43-BQ43)/$D43,0))</f>
        <v>-0.16666666666666666</v>
      </c>
      <c r="CR43" s="321">
        <f t="shared" ref="CR43:CR44" si="889">IF(IFERROR(($D43-BR43)/$D43,0)=0,"",IFERROR(($D43-BR43)/$D43,0))</f>
        <v>-0.16666666666666666</v>
      </c>
    </row>
    <row r="44" spans="1:96" hidden="1" outlineLevel="2">
      <c r="A44" s="158" t="s">
        <v>13</v>
      </c>
      <c r="B44" s="213" t="s">
        <v>53</v>
      </c>
      <c r="C44" s="150">
        <v>2020</v>
      </c>
      <c r="D44" s="191">
        <v>6</v>
      </c>
      <c r="E44" s="204"/>
      <c r="F44" s="204"/>
      <c r="G44" s="204">
        <v>1</v>
      </c>
      <c r="H44" s="204"/>
      <c r="I44" s="204"/>
      <c r="J44" s="204"/>
      <c r="K44" s="204">
        <v>1</v>
      </c>
      <c r="L44" s="204">
        <v>0</v>
      </c>
      <c r="M44" s="204">
        <v>0</v>
      </c>
      <c r="N44" s="204">
        <v>0</v>
      </c>
      <c r="O44" s="204">
        <v>0</v>
      </c>
      <c r="P44" s="204">
        <v>1</v>
      </c>
      <c r="Q44" s="205">
        <f>SUM(E44:P44)</f>
        <v>3</v>
      </c>
      <c r="R44" s="61"/>
      <c r="S44" s="204">
        <v>6</v>
      </c>
      <c r="T44" s="204">
        <v>6</v>
      </c>
      <c r="U44" s="204">
        <v>7</v>
      </c>
      <c r="V44" s="204">
        <v>6</v>
      </c>
      <c r="W44" s="204">
        <v>6</v>
      </c>
      <c r="X44" s="204">
        <v>6</v>
      </c>
      <c r="Y44" s="204">
        <v>7</v>
      </c>
      <c r="Z44" s="204">
        <v>6</v>
      </c>
      <c r="AA44" s="204">
        <v>6</v>
      </c>
      <c r="AB44" s="64">
        <f t="shared" si="647"/>
        <v>6</v>
      </c>
      <c r="AC44" s="204">
        <v>6</v>
      </c>
      <c r="AD44" s="205">
        <v>7</v>
      </c>
      <c r="AE44" s="61"/>
      <c r="AF44" s="197" t="str">
        <f>IF(IFERROR(E44/S44,0)=0,"",IFERROR(E44/S44,0))</f>
        <v/>
      </c>
      <c r="AG44" s="198" t="str">
        <f>IF(IFERROR(F44/T44,0)=0,"",IFERROR(F44/T44,0))</f>
        <v/>
      </c>
      <c r="AH44" s="198">
        <f t="shared" si="861"/>
        <v>0.14285714285714285</v>
      </c>
      <c r="AI44" s="198" t="str">
        <f t="shared" si="862"/>
        <v/>
      </c>
      <c r="AJ44" s="198" t="str">
        <f t="shared" si="863"/>
        <v/>
      </c>
      <c r="AK44" s="198" t="str">
        <f>IF(IFERROR(J44/X44,0)=0,"",IFERROR(J44/X44,0))</f>
        <v/>
      </c>
      <c r="AL44" s="198">
        <f>IF(IFERROR(K44/Y44,0)=0,"",IFERROR(K44/Y44,0))</f>
        <v>0.14285714285714285</v>
      </c>
      <c r="AM44" s="198" t="str">
        <f t="shared" si="864"/>
        <v/>
      </c>
      <c r="AN44" s="198" t="str">
        <f t="shared" si="865"/>
        <v/>
      </c>
      <c r="AO44" s="198" t="str">
        <f t="shared" si="866"/>
        <v/>
      </c>
      <c r="AP44" s="198" t="str">
        <f t="shared" si="867"/>
        <v/>
      </c>
      <c r="AQ44" s="198">
        <f t="shared" si="868"/>
        <v>0.14285714285714285</v>
      </c>
      <c r="AR44" s="199">
        <f>Q44/AVERAGE(S44:AD44)</f>
        <v>0.48</v>
      </c>
      <c r="AS44" s="61"/>
      <c r="AT44" s="200"/>
      <c r="AU44" s="201"/>
      <c r="AV44" s="201">
        <v>1</v>
      </c>
      <c r="AW44" s="201"/>
      <c r="AX44" s="201"/>
      <c r="AY44" s="201"/>
      <c r="AZ44" s="201">
        <v>1</v>
      </c>
      <c r="BA44" s="201">
        <v>0</v>
      </c>
      <c r="BB44" s="201">
        <v>0</v>
      </c>
      <c r="BC44" s="201">
        <v>0</v>
      </c>
      <c r="BD44" s="201">
        <v>0</v>
      </c>
      <c r="BE44" s="212">
        <v>1</v>
      </c>
      <c r="BF44" s="61"/>
      <c r="BG44" s="200">
        <v>6</v>
      </c>
      <c r="BH44" s="201">
        <v>6</v>
      </c>
      <c r="BI44" s="201">
        <v>6</v>
      </c>
      <c r="BJ44" s="201">
        <v>6</v>
      </c>
      <c r="BK44" s="201">
        <v>6</v>
      </c>
      <c r="BL44" s="201">
        <v>6</v>
      </c>
      <c r="BM44" s="201">
        <v>6</v>
      </c>
      <c r="BN44" s="201">
        <v>6</v>
      </c>
      <c r="BO44" s="201">
        <v>6</v>
      </c>
      <c r="BP44" s="201">
        <v>6</v>
      </c>
      <c r="BQ44" s="201">
        <v>6</v>
      </c>
      <c r="BR44" s="212">
        <v>6</v>
      </c>
      <c r="BT44" s="309" t="str">
        <f>IF(IFERROR(E44/$D44,0)=0,"",IFERROR(E44/$D44,0))</f>
        <v/>
      </c>
      <c r="BU44" s="310" t="str">
        <f t="shared" si="870"/>
        <v/>
      </c>
      <c r="BV44" s="310">
        <f t="shared" si="871"/>
        <v>0.16666666666666666</v>
      </c>
      <c r="BW44" s="310" t="str">
        <f t="shared" si="872"/>
        <v/>
      </c>
      <c r="BX44" s="310" t="str">
        <f t="shared" si="873"/>
        <v/>
      </c>
      <c r="BY44" s="310" t="str">
        <f>IF(IFERROR(J44/$D44,0)=0,"",IFERROR(J44/$D44,0))</f>
        <v/>
      </c>
      <c r="BZ44" s="310">
        <f>IF(IFERROR(K44/$D44,0)=0,"",IFERROR(K44/$D44,0))</f>
        <v>0.16666666666666666</v>
      </c>
      <c r="CA44" s="310" t="str">
        <f t="shared" si="874"/>
        <v/>
      </c>
      <c r="CB44" s="310" t="str">
        <f t="shared" si="875"/>
        <v/>
      </c>
      <c r="CC44" s="310" t="str">
        <f t="shared" si="876"/>
        <v/>
      </c>
      <c r="CD44" s="310" t="str">
        <f t="shared" si="877"/>
        <v/>
      </c>
      <c r="CE44" s="311">
        <f t="shared" si="878"/>
        <v>0.16666666666666666</v>
      </c>
      <c r="CG44" s="309" t="str">
        <f>IF(IFERROR(($D44-BG44)/$D44,0)=0,"",IFERROR(($D44-BG44)/$D44,0))</f>
        <v/>
      </c>
      <c r="CH44" s="310" t="str">
        <f t="shared" si="879"/>
        <v/>
      </c>
      <c r="CI44" s="310" t="str">
        <f t="shared" si="880"/>
        <v/>
      </c>
      <c r="CJ44" s="310" t="str">
        <f t="shared" si="881"/>
        <v/>
      </c>
      <c r="CK44" s="310" t="str">
        <f t="shared" si="882"/>
        <v/>
      </c>
      <c r="CL44" s="310" t="str">
        <f t="shared" si="883"/>
        <v/>
      </c>
      <c r="CM44" s="310" t="str">
        <f t="shared" si="884"/>
        <v/>
      </c>
      <c r="CN44" s="310" t="str">
        <f t="shared" si="885"/>
        <v/>
      </c>
      <c r="CO44" s="310" t="str">
        <f t="shared" si="886"/>
        <v/>
      </c>
      <c r="CP44" s="310" t="str">
        <f t="shared" si="887"/>
        <v/>
      </c>
      <c r="CQ44" s="310" t="str">
        <f t="shared" si="888"/>
        <v/>
      </c>
      <c r="CR44" s="311" t="str">
        <f t="shared" si="889"/>
        <v/>
      </c>
    </row>
    <row r="45" spans="1:96" hidden="1" outlineLevel="2">
      <c r="A45" s="158" t="s">
        <v>13</v>
      </c>
      <c r="B45" s="213" t="s">
        <v>53</v>
      </c>
      <c r="C45" s="151" t="s">
        <v>69</v>
      </c>
      <c r="D45" s="157"/>
      <c r="E45" s="167">
        <f>IFERROR(E43/E44-1,0)</f>
        <v>0</v>
      </c>
      <c r="F45" s="152">
        <f t="shared" ref="F45" si="890">IFERROR(F43/F44-1,0)</f>
        <v>0</v>
      </c>
      <c r="G45" s="153">
        <f t="shared" ref="G45" si="891">IFERROR(G43/G44-1,0)</f>
        <v>-1</v>
      </c>
      <c r="H45" s="153">
        <f t="shared" ref="H45" si="892">IFERROR(H43/H44-1,0)</f>
        <v>0</v>
      </c>
      <c r="I45" s="153">
        <f t="shared" ref="I45:P45" si="893">IFERROR(I43/I44-1,0)</f>
        <v>0</v>
      </c>
      <c r="J45" s="153">
        <f t="shared" si="893"/>
        <v>0</v>
      </c>
      <c r="K45" s="153">
        <f t="shared" si="893"/>
        <v>0</v>
      </c>
      <c r="L45" s="153">
        <f t="shared" si="893"/>
        <v>0</v>
      </c>
      <c r="M45" s="153">
        <f t="shared" si="893"/>
        <v>0</v>
      </c>
      <c r="N45" s="153">
        <f t="shared" si="893"/>
        <v>0</v>
      </c>
      <c r="O45" s="153">
        <f t="shared" si="893"/>
        <v>0</v>
      </c>
      <c r="P45" s="153">
        <f t="shared" si="893"/>
        <v>-1</v>
      </c>
      <c r="Q45" s="168"/>
      <c r="R45" s="61"/>
      <c r="S45" s="167">
        <f>IFERROR(S43/S44-1,0)</f>
        <v>0</v>
      </c>
      <c r="T45" s="152">
        <f t="shared" ref="T45:AD45" si="894">IFERROR(T43/T44-1,0)</f>
        <v>0</v>
      </c>
      <c r="U45" s="153">
        <f t="shared" si="894"/>
        <v>-0.1428571428571429</v>
      </c>
      <c r="V45" s="153">
        <f t="shared" si="894"/>
        <v>0</v>
      </c>
      <c r="W45" s="153">
        <f t="shared" si="894"/>
        <v>0.16666666666666674</v>
      </c>
      <c r="X45" s="153">
        <f t="shared" ref="X45" si="895">IFERROR(X43/X44-1,0)</f>
        <v>0.16666666666666674</v>
      </c>
      <c r="Y45" s="153">
        <f t="shared" si="894"/>
        <v>0.14285714285714279</v>
      </c>
      <c r="Z45" s="153">
        <f t="shared" si="894"/>
        <v>0.16666666666666674</v>
      </c>
      <c r="AA45" s="153">
        <f t="shared" si="894"/>
        <v>0.16666666666666674</v>
      </c>
      <c r="AB45" s="64">
        <f t="shared" si="647"/>
        <v>0.16666666666666674</v>
      </c>
      <c r="AC45" s="153">
        <f t="shared" si="894"/>
        <v>0.16666666666666674</v>
      </c>
      <c r="AD45" s="168">
        <f t="shared" si="894"/>
        <v>0</v>
      </c>
      <c r="AE45" s="61"/>
      <c r="AF45" s="167">
        <f t="shared" ref="AF45" si="896">IF(AND(AF43="",AF44=""),0,IF(AF43="",-AF44,IF(AF44="",AF43,AF43-AF44)))</f>
        <v>0</v>
      </c>
      <c r="AG45" s="152">
        <f t="shared" ref="AG45" si="897">IF(AND(AG43="",AG44=""),0,IF(AG43="",-AG44,IF(AG44="",AG43,AG43-AG44)))</f>
        <v>0</v>
      </c>
      <c r="AH45" s="153">
        <f t="shared" ref="AH45" si="898">IF(AND(AH43="",AH44=""),0,IF(AH43="",-AH44,IF(AH44="",AH43,AH43-AH44)))</f>
        <v>-0.14285714285714285</v>
      </c>
      <c r="AI45" s="153">
        <f>IF(AND(AI43="",AI44=""),0,IF(AI43="",-AI44,IF(AI44="",AI43,AI43-AI44)))</f>
        <v>0</v>
      </c>
      <c r="AJ45" s="153">
        <f t="shared" ref="AJ45" si="899">IF(AND(AJ43="",AJ44=""),0,IF(AJ43="",-AJ44,IF(AJ44="",AJ43,AJ43-AJ44)))</f>
        <v>0</v>
      </c>
      <c r="AK45" s="153">
        <f t="shared" ref="AK45" si="900">IF(AND(AK43="",AK44=""),0,IF(AK43="",-AK44,IF(AK44="",AK43,AK43-AK44)))</f>
        <v>0</v>
      </c>
      <c r="AL45" s="153">
        <f t="shared" ref="AL45" si="901">IF(AND(AL43="",AL44=""),0,IF(AL43="",-AL44,IF(AL44="",AL43,AL43-AL44)))</f>
        <v>-1.7857142857142849E-2</v>
      </c>
      <c r="AM45" s="153">
        <f t="shared" ref="AM45" si="902">IF(AND(AM43="",AM44=""),0,IF(AM43="",-AM44,IF(AM44="",AM43,AM43-AM44)))</f>
        <v>0</v>
      </c>
      <c r="AN45" s="153">
        <f t="shared" ref="AN45" si="903">IF(AND(AN43="",AN44=""),0,IF(AN43="",-AN44,IF(AN44="",AN43,AN43-AN44)))</f>
        <v>0</v>
      </c>
      <c r="AO45" s="153">
        <f t="shared" ref="AO45" si="904">IF(AND(AO43="",AO44=""),0,IF(AO43="",-AO44,IF(AO44="",AO43,AO43-AO44)))</f>
        <v>0</v>
      </c>
      <c r="AP45" s="153">
        <f t="shared" ref="AP45" si="905">IF(AND(AP43="",AP44=""),0,IF(AP43="",-AP44,IF(AP44="",AP43,AP43-AP44)))</f>
        <v>0</v>
      </c>
      <c r="AQ45" s="153">
        <f t="shared" ref="AQ45" si="906">IF(AND(AQ43="",AQ44=""),0,IF(AQ43="",-AQ44,IF(AQ44="",AQ43,AQ43-AQ44)))</f>
        <v>-0.14285714285714285</v>
      </c>
      <c r="AR45" s="168"/>
      <c r="AS45" s="61"/>
      <c r="AT45" s="167">
        <f>IFERROR(AT43/AT44-1,0)</f>
        <v>0</v>
      </c>
      <c r="AU45" s="152">
        <f>IFERROR(AU43/AU44-1,0)</f>
        <v>0</v>
      </c>
      <c r="AV45" s="153">
        <f>IFERROR(AV43/AV44-1,0)</f>
        <v>-1</v>
      </c>
      <c r="AW45" s="153">
        <f t="shared" ref="AW45" si="907">IFERROR(AW43/AW44-1,0)</f>
        <v>0</v>
      </c>
      <c r="AX45" s="153">
        <f t="shared" ref="AX45:BE45" si="908">IFERROR(AX43/AX44-1,0)</f>
        <v>0</v>
      </c>
      <c r="AY45" s="153">
        <f t="shared" si="908"/>
        <v>0</v>
      </c>
      <c r="AZ45" s="153">
        <f t="shared" si="908"/>
        <v>0</v>
      </c>
      <c r="BA45" s="153">
        <f t="shared" si="908"/>
        <v>0</v>
      </c>
      <c r="BB45" s="153">
        <f t="shared" si="908"/>
        <v>0</v>
      </c>
      <c r="BC45" s="153">
        <f t="shared" si="908"/>
        <v>0</v>
      </c>
      <c r="BD45" s="153">
        <f t="shared" si="908"/>
        <v>0</v>
      </c>
      <c r="BE45" s="168">
        <f t="shared" si="908"/>
        <v>-1</v>
      </c>
      <c r="BF45" s="61"/>
      <c r="BG45" s="167">
        <f>IFERROR(BG43/BG44-1,0)</f>
        <v>0</v>
      </c>
      <c r="BH45" s="152">
        <f>IFERROR(BH43/BH44-1,0)</f>
        <v>0</v>
      </c>
      <c r="BI45" s="153">
        <f>IFERROR(BI43/BI44-1,0)</f>
        <v>0</v>
      </c>
      <c r="BJ45" s="153">
        <f t="shared" ref="BJ45" si="909">IFERROR(BJ43/BJ44-1,0)</f>
        <v>0</v>
      </c>
      <c r="BK45" s="153">
        <f t="shared" ref="BK45:BR45" si="910">IFERROR(BK43/BK44-1,0)</f>
        <v>0.16666666666666674</v>
      </c>
      <c r="BL45" s="153">
        <f t="shared" si="910"/>
        <v>0.16666666666666674</v>
      </c>
      <c r="BM45" s="153">
        <f t="shared" si="910"/>
        <v>0.16666666666666674</v>
      </c>
      <c r="BN45" s="153">
        <f t="shared" si="910"/>
        <v>0.16666666666666674</v>
      </c>
      <c r="BO45" s="153">
        <f t="shared" si="910"/>
        <v>0.16666666666666674</v>
      </c>
      <c r="BP45" s="153">
        <f t="shared" si="910"/>
        <v>0.16666666666666674</v>
      </c>
      <c r="BQ45" s="153">
        <f t="shared" si="910"/>
        <v>0.16666666666666674</v>
      </c>
      <c r="BR45" s="168">
        <f t="shared" si="910"/>
        <v>0.16666666666666674</v>
      </c>
      <c r="BT45" s="312">
        <f>IF(AND(BT43="",BT44=""),0,IF(BT43="",-BT44,IF(BT44="",BT43,BT43-BT44)))</f>
        <v>0</v>
      </c>
      <c r="BU45" s="313">
        <f t="shared" ref="BU45" si="911">IF(AND(BU43="",BU44=""),0,IF(BU43="",-BU44,IF(BU44="",BU43,BU43-BU44)))</f>
        <v>0</v>
      </c>
      <c r="BV45" s="314">
        <f t="shared" ref="BV45" si="912">IF(AND(BV43="",BV44=""),0,IF(BV43="",-BV44,IF(BV44="",BV43,BV43-BV44)))</f>
        <v>-0.16666666666666666</v>
      </c>
      <c r="BW45" s="314">
        <f t="shared" ref="BW45" si="913">IF(AND(BW43="",BW44=""),0,IF(BW43="",-BW44,IF(BW44="",BW43,BW43-BW44)))</f>
        <v>0</v>
      </c>
      <c r="BX45" s="314">
        <f t="shared" ref="BX45" si="914">IF(AND(BX43="",BX44=""),0,IF(BX43="",-BX44,IF(BX44="",BX43,BX43-BX44)))</f>
        <v>0</v>
      </c>
      <c r="BY45" s="314">
        <f t="shared" ref="BY45" si="915">IF(AND(BY43="",BY44=""),0,IF(BY43="",-BY44,IF(BY44="",BY43,BY43-BY44)))</f>
        <v>0</v>
      </c>
      <c r="BZ45" s="314">
        <f t="shared" ref="BZ45" si="916">IF(AND(BZ43="",BZ44=""),0,IF(BZ43="",-BZ44,IF(BZ44="",BZ43,BZ43-BZ44)))</f>
        <v>0</v>
      </c>
      <c r="CA45" s="314">
        <f t="shared" ref="CA45" si="917">IF(AND(CA43="",CA44=""),0,IF(CA43="",-CA44,IF(CA44="",CA43,CA43-CA44)))</f>
        <v>0</v>
      </c>
      <c r="CB45" s="314">
        <f t="shared" ref="CB45" si="918">IF(AND(CB43="",CB44=""),0,IF(CB43="",-CB44,IF(CB44="",CB43,CB43-CB44)))</f>
        <v>0</v>
      </c>
      <c r="CC45" s="314">
        <f t="shared" ref="CC45" si="919">IF(AND(CC43="",CC44=""),0,IF(CC43="",-CC44,IF(CC44="",CC43,CC43-CC44)))</f>
        <v>0</v>
      </c>
      <c r="CD45" s="314">
        <f t="shared" ref="CD45" si="920">IF(AND(CD43="",CD44=""),0,IF(CD43="",-CD44,IF(CD44="",CD43,CD43-CD44)))</f>
        <v>0</v>
      </c>
      <c r="CE45" s="315">
        <f t="shared" ref="CE45" si="921">IF(AND(CE43="",CE44=""),0,IF(CE43="",-CE44,IF(CE44="",CE43,CE43-CE44)))</f>
        <v>-0.16666666666666666</v>
      </c>
      <c r="CG45" s="167">
        <f>IF(AND(CG43="",CG44=""),0,IF(CG43="",-CG44,IF(CG44="",CG43,CG43-CG44)))</f>
        <v>0</v>
      </c>
      <c r="CH45" s="152">
        <f t="shared" ref="CH45" si="922">IF(AND(CH43="",CH44=""),0,IF(CH43="",-CH44,IF(CH44="",CH43,CH43-CH44)))</f>
        <v>0</v>
      </c>
      <c r="CI45" s="153">
        <f t="shared" ref="CI45" si="923">IF(AND(CI43="",CI44=""),0,IF(CI43="",-CI44,IF(CI44="",CI43,CI43-CI44)))</f>
        <v>0</v>
      </c>
      <c r="CJ45" s="153">
        <f>IF(AND(CJ43="",CJ44=""),0,IF(CJ43="",-CJ44,IF(CJ44="",CJ43,CJ43-CJ44)))</f>
        <v>0</v>
      </c>
      <c r="CK45" s="153">
        <f t="shared" ref="CK45" si="924">IF(AND(CK43="",CK44=""),0,IF(CK43="",-CK44,IF(CK44="",CK43,CK43-CK44)))</f>
        <v>-0.16666666666666666</v>
      </c>
      <c r="CL45" s="153">
        <f>IF(AND(CL43="",CL44=""),0,IF(CL43="",-CL44,IF(CL44="",CL43,CL43-CL44)))</f>
        <v>-0.16666666666666666</v>
      </c>
      <c r="CM45" s="153">
        <f t="shared" ref="CM45" si="925">IF(AND(CM43="",CM44=""),0,IF(CM43="",-CM44,IF(CM44="",CM43,CM43-CM44)))</f>
        <v>-0.16666666666666666</v>
      </c>
      <c r="CN45" s="153">
        <f t="shared" ref="CN45" si="926">IF(AND(CN43="",CN44=""),0,IF(CN43="",-CN44,IF(CN44="",CN43,CN43-CN44)))</f>
        <v>-0.16666666666666666</v>
      </c>
      <c r="CO45" s="153">
        <f t="shared" ref="CO45" si="927">IF(AND(CO43="",CO44=""),0,IF(CO43="",-CO44,IF(CO44="",CO43,CO43-CO44)))</f>
        <v>-0.16666666666666666</v>
      </c>
      <c r="CP45" s="153">
        <f t="shared" ref="CP45" si="928">IF(AND(CP43="",CP44=""),0,IF(CP43="",-CP44,IF(CP44="",CP43,CP43-CP44)))</f>
        <v>-0.16666666666666666</v>
      </c>
      <c r="CQ45" s="153">
        <f t="shared" ref="CQ45" si="929">IF(AND(CQ43="",CQ44=""),0,IF(CQ43="",-CQ44,IF(CQ44="",CQ43,CQ43-CQ44)))</f>
        <v>-0.16666666666666666</v>
      </c>
      <c r="CR45" s="168">
        <f t="shared" ref="CR45" si="930">IF(AND(CR43="",CR44=""),0,IF(CR43="",-CR44,IF(CR44="",CR43,CR43-CR44)))</f>
        <v>-0.16666666666666666</v>
      </c>
    </row>
    <row r="46" spans="1:96" hidden="1" outlineLevel="1" collapsed="1">
      <c r="A46" s="215" t="s">
        <v>13</v>
      </c>
      <c r="B46" s="216" t="s">
        <v>54</v>
      </c>
      <c r="C46" s="150">
        <v>2021</v>
      </c>
      <c r="D46" s="157">
        <v>13</v>
      </c>
      <c r="E46" s="123">
        <v>0</v>
      </c>
      <c r="F46" s="64">
        <v>0</v>
      </c>
      <c r="G46" s="64">
        <v>0</v>
      </c>
      <c r="H46" s="64">
        <v>0</v>
      </c>
      <c r="I46" s="64">
        <v>0</v>
      </c>
      <c r="J46" s="64">
        <v>0</v>
      </c>
      <c r="K46" s="64">
        <v>0</v>
      </c>
      <c r="L46" s="64">
        <v>0</v>
      </c>
      <c r="M46" s="64">
        <v>0</v>
      </c>
      <c r="N46" s="64">
        <v>1</v>
      </c>
      <c r="O46" s="64">
        <v>0</v>
      </c>
      <c r="P46" s="64">
        <v>0</v>
      </c>
      <c r="Q46" s="125">
        <f t="shared" ref="Q46" si="931">SUM(E46:P46)</f>
        <v>1</v>
      </c>
      <c r="R46" s="61"/>
      <c r="S46" s="294">
        <v>13</v>
      </c>
      <c r="T46" s="64">
        <v>13</v>
      </c>
      <c r="U46" s="64">
        <v>13</v>
      </c>
      <c r="V46" s="62">
        <v>13</v>
      </c>
      <c r="W46" s="62">
        <v>13</v>
      </c>
      <c r="X46" s="62">
        <v>13</v>
      </c>
      <c r="Y46" s="64">
        <v>13</v>
      </c>
      <c r="Z46" s="64">
        <f>Y46-K46+BA46</f>
        <v>13</v>
      </c>
      <c r="AA46" s="64">
        <f>Z46-L46+BB46</f>
        <v>13</v>
      </c>
      <c r="AB46" s="64">
        <f t="shared" si="647"/>
        <v>14</v>
      </c>
      <c r="AC46" s="64">
        <f t="shared" si="647"/>
        <v>13</v>
      </c>
      <c r="AD46" s="125">
        <f t="shared" si="647"/>
        <v>13</v>
      </c>
      <c r="AE46" s="61"/>
      <c r="AF46" s="165" t="str">
        <f>IF(IFERROR(E46/S46,0)=0,"",IFERROR(E46/S46,0))</f>
        <v/>
      </c>
      <c r="AG46" s="63" t="str">
        <f>IF(IFERROR(F46/T46,0)=0,"",IFERROR(F46/T46,0))</f>
        <v/>
      </c>
      <c r="AH46" s="63" t="str">
        <f t="shared" ref="AH46:AH47" si="932">IF(IFERROR(G46/U46,0)=0,"",IFERROR(G46/U46,0))</f>
        <v/>
      </c>
      <c r="AI46" s="63" t="str">
        <f t="shared" ref="AI46:AI47" si="933">IF(IFERROR(H46/V46,0)=0,"",IFERROR(H46/V46,0))</f>
        <v/>
      </c>
      <c r="AJ46" s="63" t="str">
        <f t="shared" ref="AJ46:AJ47" si="934">IF(IFERROR(I46/W46,0)=0,"",IFERROR(I46/W46,0))</f>
        <v/>
      </c>
      <c r="AK46" s="63" t="str">
        <f>IF(IFERROR(J46/X46,0)=0,"",IFERROR(J46/X46,0))</f>
        <v/>
      </c>
      <c r="AL46" s="63" t="str">
        <f>IF(IFERROR(K46/Y46,0)=0,"",IFERROR(K46/Y46,0))</f>
        <v/>
      </c>
      <c r="AM46" s="63" t="str">
        <f t="shared" ref="AM46:AM47" si="935">IF(IFERROR(L46/Z46,0)=0,"",IFERROR(L46/Z46,0))</f>
        <v/>
      </c>
      <c r="AN46" s="63" t="str">
        <f t="shared" ref="AN46:AN47" si="936">IF(IFERROR(M46/AA46,0)=0,"",IFERROR(M46/AA46,0))</f>
        <v/>
      </c>
      <c r="AO46" s="63">
        <f t="shared" ref="AO46:AO47" si="937">IF(IFERROR(N46/AB46,0)=0,"",IFERROR(N46/AB46,0))</f>
        <v>7.1428571428571425E-2</v>
      </c>
      <c r="AP46" s="63" t="str">
        <f t="shared" ref="AP46:AP47" si="938">IF(IFERROR(O46/AC46,0)=0,"",IFERROR(O46/AC46,0))</f>
        <v/>
      </c>
      <c r="AQ46" s="63" t="str">
        <f t="shared" ref="AQ46:AQ47" si="939">IF(IFERROR(P46/AD46,0)=0,"",IFERROR(P46/AD46,0))</f>
        <v/>
      </c>
      <c r="AR46" s="166">
        <f>Q46/AVERAGE(S46:AD46)</f>
        <v>7.6433121019108277E-2</v>
      </c>
      <c r="AS46" s="61"/>
      <c r="AT46" s="173">
        <v>0</v>
      </c>
      <c r="AU46" s="174">
        <v>0</v>
      </c>
      <c r="AV46" s="174">
        <v>0</v>
      </c>
      <c r="AW46" s="174">
        <v>0</v>
      </c>
      <c r="AX46" s="174">
        <v>0</v>
      </c>
      <c r="AY46" s="174">
        <v>0</v>
      </c>
      <c r="AZ46" s="174">
        <v>0</v>
      </c>
      <c r="BA46" s="174">
        <v>0</v>
      </c>
      <c r="BB46" s="174">
        <v>0</v>
      </c>
      <c r="BC46" s="174">
        <v>1</v>
      </c>
      <c r="BD46" s="174">
        <v>0</v>
      </c>
      <c r="BE46" s="175">
        <v>0</v>
      </c>
      <c r="BF46" s="61"/>
      <c r="BG46" s="173">
        <v>13</v>
      </c>
      <c r="BH46" s="174">
        <f t="shared" ref="BH46:BR46" si="940">+BG46-F46+AU46</f>
        <v>13</v>
      </c>
      <c r="BI46" s="174">
        <f t="shared" si="940"/>
        <v>13</v>
      </c>
      <c r="BJ46" s="174">
        <f t="shared" si="940"/>
        <v>13</v>
      </c>
      <c r="BK46" s="174">
        <f t="shared" si="940"/>
        <v>13</v>
      </c>
      <c r="BL46" s="174">
        <f>+BK46-J46+AY46</f>
        <v>13</v>
      </c>
      <c r="BM46" s="174">
        <f>+BL46-K46+AZ46</f>
        <v>13</v>
      </c>
      <c r="BN46" s="174">
        <f t="shared" si="940"/>
        <v>13</v>
      </c>
      <c r="BO46" s="174">
        <f t="shared" si="940"/>
        <v>13</v>
      </c>
      <c r="BP46" s="174">
        <f t="shared" si="940"/>
        <v>13</v>
      </c>
      <c r="BQ46" s="174">
        <f t="shared" si="940"/>
        <v>13</v>
      </c>
      <c r="BR46" s="175">
        <f t="shared" si="940"/>
        <v>13</v>
      </c>
      <c r="BT46" s="319" t="str">
        <f>IF(IFERROR(E46/$D46,0)=0,"",IFERROR(E46/$D46,0))</f>
        <v/>
      </c>
      <c r="BU46" s="320" t="str">
        <f t="shared" ref="BU46:BU47" si="941">IF(IFERROR(F46/$D46,0)=0,"",IFERROR(F46/$D46,0))</f>
        <v/>
      </c>
      <c r="BV46" s="320" t="str">
        <f t="shared" ref="BV46:BV47" si="942">IF(IFERROR(G46/$D46,0)=0,"",IFERROR(G46/$D46,0))</f>
        <v/>
      </c>
      <c r="BW46" s="320" t="str">
        <f t="shared" ref="BW46:BW47" si="943">IF(IFERROR(H46/$D46,0)=0,"",IFERROR(H46/$D46,0))</f>
        <v/>
      </c>
      <c r="BX46" s="320" t="str">
        <f t="shared" ref="BX46:BX47" si="944">IF(IFERROR(I46/$D46,0)=0,"",IFERROR(I46/$D46,0))</f>
        <v/>
      </c>
      <c r="BY46" s="320" t="str">
        <f>IF(IFERROR(J46/$D46,0)=0,"",IFERROR(J46/$D46,0))</f>
        <v/>
      </c>
      <c r="BZ46" s="320" t="str">
        <f>IF(IFERROR(K46/$D46,0)=0,"",IFERROR(K46/$D46,0))</f>
        <v/>
      </c>
      <c r="CA46" s="320" t="str">
        <f t="shared" ref="CA46:CA47" si="945">IF(IFERROR(L46/$D46,0)=0,"",IFERROR(L46/$D46,0))</f>
        <v/>
      </c>
      <c r="CB46" s="320" t="str">
        <f t="shared" ref="CB46:CB47" si="946">IF(IFERROR(M46/$D46,0)=0,"",IFERROR(M46/$D46,0))</f>
        <v/>
      </c>
      <c r="CC46" s="320">
        <f t="shared" ref="CC46:CC47" si="947">IF(IFERROR(N46/$D46,0)=0,"",IFERROR(N46/$D46,0))</f>
        <v>7.6923076923076927E-2</v>
      </c>
      <c r="CD46" s="320" t="str">
        <f t="shared" ref="CD46:CD47" si="948">IF(IFERROR(O46/$D46,0)=0,"",IFERROR(O46/$D46,0))</f>
        <v/>
      </c>
      <c r="CE46" s="321" t="str">
        <f t="shared" ref="CE46:CE47" si="949">IF(IFERROR(P46/$D46,0)=0,"",IFERROR(P46/$D46,0))</f>
        <v/>
      </c>
      <c r="CG46" s="319" t="str">
        <f>IF(IFERROR(($D46-BG46)/$D46,0)=0,"",IFERROR(($D46-BG46)/$D46,0))</f>
        <v/>
      </c>
      <c r="CH46" s="320" t="str">
        <f t="shared" ref="CH46:CH47" si="950">IF(IFERROR(($D46-BH46)/$D46,0)=0,"",IFERROR(($D46-BH46)/$D46,0))</f>
        <v/>
      </c>
      <c r="CI46" s="320" t="str">
        <f t="shared" ref="CI46:CI47" si="951">IF(IFERROR(($D46-BI46)/$D46,0)=0,"",IFERROR(($D46-BI46)/$D46,0))</f>
        <v/>
      </c>
      <c r="CJ46" s="320" t="str">
        <f t="shared" ref="CJ46:CJ47" si="952">IF(IFERROR(($D46-BJ46)/$D46,0)=0,"",IFERROR(($D46-BJ46)/$D46,0))</f>
        <v/>
      </c>
      <c r="CK46" s="320" t="str">
        <f t="shared" ref="CK46:CK47" si="953">IF(IFERROR(($D46-BK46)/$D46,0)=0,"",IFERROR(($D46-BK46)/$D46,0))</f>
        <v/>
      </c>
      <c r="CL46" s="320" t="str">
        <f t="shared" ref="CL46:CL47" si="954">IF(IFERROR(($D46-BL46)/$D46,0)=0,"",IFERROR(($D46-BL46)/$D46,0))</f>
        <v/>
      </c>
      <c r="CM46" s="320" t="str">
        <f t="shared" ref="CM46:CM47" si="955">IF(IFERROR(($D46-BM46)/$D46,0)=0,"",IFERROR(($D46-BM46)/$D46,0))</f>
        <v/>
      </c>
      <c r="CN46" s="320" t="str">
        <f t="shared" ref="CN46:CN47" si="956">IF(IFERROR(($D46-BN46)/$D46,0)=0,"",IFERROR(($D46-BN46)/$D46,0))</f>
        <v/>
      </c>
      <c r="CO46" s="320" t="str">
        <f t="shared" ref="CO46:CO47" si="957">IF(IFERROR(($D46-BO46)/$D46,0)=0,"",IFERROR(($D46-BO46)/$D46,0))</f>
        <v/>
      </c>
      <c r="CP46" s="320" t="str">
        <f t="shared" ref="CP46:CP47" si="958">IF(IFERROR(($D46-BP46)/$D46,0)=0,"",IFERROR(($D46-BP46)/$D46,0))</f>
        <v/>
      </c>
      <c r="CQ46" s="320" t="str">
        <f t="shared" ref="CQ46:CQ47" si="959">IF(IFERROR(($D46-BQ46)/$D46,0)=0,"",IFERROR(($D46-BQ46)/$D46,0))</f>
        <v/>
      </c>
      <c r="CR46" s="321" t="str">
        <f t="shared" ref="CR46:CR47" si="960">IF(IFERROR(($D46-BR46)/$D46,0)=0,"",IFERROR(($D46-BR46)/$D46,0))</f>
        <v/>
      </c>
    </row>
    <row r="47" spans="1:96" hidden="1" outlineLevel="2">
      <c r="A47" s="158" t="s">
        <v>13</v>
      </c>
      <c r="B47" s="213" t="s">
        <v>54</v>
      </c>
      <c r="C47" s="150">
        <v>2020</v>
      </c>
      <c r="D47" s="191">
        <v>13</v>
      </c>
      <c r="E47" s="204"/>
      <c r="F47" s="204"/>
      <c r="G47" s="204"/>
      <c r="H47" s="204"/>
      <c r="I47" s="204"/>
      <c r="J47" s="204"/>
      <c r="K47" s="204">
        <v>0</v>
      </c>
      <c r="L47" s="204">
        <v>0</v>
      </c>
      <c r="M47" s="204">
        <v>0</v>
      </c>
      <c r="N47" s="204">
        <v>0</v>
      </c>
      <c r="O47" s="204">
        <v>0</v>
      </c>
      <c r="P47" s="204">
        <v>0</v>
      </c>
      <c r="Q47" s="205">
        <f>SUM(E47:P47)</f>
        <v>0</v>
      </c>
      <c r="R47" s="61"/>
      <c r="S47" s="204">
        <v>13</v>
      </c>
      <c r="T47" s="204">
        <v>13</v>
      </c>
      <c r="U47" s="204">
        <v>13</v>
      </c>
      <c r="V47" s="204">
        <v>13</v>
      </c>
      <c r="W47" s="204">
        <v>13</v>
      </c>
      <c r="X47" s="204">
        <v>13</v>
      </c>
      <c r="Y47" s="204">
        <v>13</v>
      </c>
      <c r="Z47" s="204">
        <v>13</v>
      </c>
      <c r="AA47" s="204">
        <v>13</v>
      </c>
      <c r="AB47" s="64">
        <f t="shared" si="647"/>
        <v>13</v>
      </c>
      <c r="AC47" s="204">
        <v>13</v>
      </c>
      <c r="AD47" s="205">
        <v>13</v>
      </c>
      <c r="AE47" s="61"/>
      <c r="AF47" s="197" t="str">
        <f>IF(IFERROR(E47/S47,0)=0,"",IFERROR(E47/S47,0))</f>
        <v/>
      </c>
      <c r="AG47" s="198" t="str">
        <f>IF(IFERROR(F47/T47,0)=0,"",IFERROR(F47/T47,0))</f>
        <v/>
      </c>
      <c r="AH47" s="198" t="str">
        <f t="shared" si="932"/>
        <v/>
      </c>
      <c r="AI47" s="198" t="str">
        <f t="shared" si="933"/>
        <v/>
      </c>
      <c r="AJ47" s="198" t="str">
        <f t="shared" si="934"/>
        <v/>
      </c>
      <c r="AK47" s="198" t="str">
        <f>IF(IFERROR(J47/X47,0)=0,"",IFERROR(J47/X47,0))</f>
        <v/>
      </c>
      <c r="AL47" s="198" t="str">
        <f>IF(IFERROR(K47/Y47,0)=0,"",IFERROR(K47/Y47,0))</f>
        <v/>
      </c>
      <c r="AM47" s="198" t="str">
        <f t="shared" si="935"/>
        <v/>
      </c>
      <c r="AN47" s="198" t="str">
        <f t="shared" si="936"/>
        <v/>
      </c>
      <c r="AO47" s="198" t="str">
        <f t="shared" si="937"/>
        <v/>
      </c>
      <c r="AP47" s="198" t="str">
        <f t="shared" si="938"/>
        <v/>
      </c>
      <c r="AQ47" s="198" t="str">
        <f t="shared" si="939"/>
        <v/>
      </c>
      <c r="AR47" s="199">
        <f>Q47/AVERAGE(S47:AD47)</f>
        <v>0</v>
      </c>
      <c r="AS47" s="61"/>
      <c r="AT47" s="200"/>
      <c r="AU47" s="201"/>
      <c r="AV47" s="201"/>
      <c r="AW47" s="201"/>
      <c r="AX47" s="201"/>
      <c r="AY47" s="201"/>
      <c r="AZ47" s="201">
        <v>0</v>
      </c>
      <c r="BA47" s="201">
        <v>0</v>
      </c>
      <c r="BB47" s="201">
        <v>0</v>
      </c>
      <c r="BC47" s="201">
        <v>0</v>
      </c>
      <c r="BD47" s="201">
        <v>0</v>
      </c>
      <c r="BE47" s="212">
        <v>0</v>
      </c>
      <c r="BF47" s="61"/>
      <c r="BG47" s="200">
        <v>13</v>
      </c>
      <c r="BH47" s="201">
        <v>12</v>
      </c>
      <c r="BI47" s="201">
        <v>12</v>
      </c>
      <c r="BJ47" s="201">
        <v>12</v>
      </c>
      <c r="BK47" s="201">
        <v>12</v>
      </c>
      <c r="BL47" s="201">
        <v>12</v>
      </c>
      <c r="BM47" s="201">
        <v>13</v>
      </c>
      <c r="BN47" s="201">
        <v>13</v>
      </c>
      <c r="BO47" s="201">
        <v>13</v>
      </c>
      <c r="BP47" s="201">
        <v>13</v>
      </c>
      <c r="BQ47" s="201">
        <v>13</v>
      </c>
      <c r="BR47" s="212">
        <v>13</v>
      </c>
      <c r="BT47" s="309" t="str">
        <f>IF(IFERROR(E47/$D47,0)=0,"",IFERROR(E47/$D47,0))</f>
        <v/>
      </c>
      <c r="BU47" s="310" t="str">
        <f t="shared" si="941"/>
        <v/>
      </c>
      <c r="BV47" s="310" t="str">
        <f t="shared" si="942"/>
        <v/>
      </c>
      <c r="BW47" s="310" t="str">
        <f t="shared" si="943"/>
        <v/>
      </c>
      <c r="BX47" s="310" t="str">
        <f t="shared" si="944"/>
        <v/>
      </c>
      <c r="BY47" s="310" t="str">
        <f>IF(IFERROR(J47/$D47,0)=0,"",IFERROR(J47/$D47,0))</f>
        <v/>
      </c>
      <c r="BZ47" s="310" t="str">
        <f>IF(IFERROR(K47/$D47,0)=0,"",IFERROR(K47/$D47,0))</f>
        <v/>
      </c>
      <c r="CA47" s="310" t="str">
        <f t="shared" si="945"/>
        <v/>
      </c>
      <c r="CB47" s="310" t="str">
        <f t="shared" si="946"/>
        <v/>
      </c>
      <c r="CC47" s="310" t="str">
        <f t="shared" si="947"/>
        <v/>
      </c>
      <c r="CD47" s="310" t="str">
        <f t="shared" si="948"/>
        <v/>
      </c>
      <c r="CE47" s="311" t="str">
        <f t="shared" si="949"/>
        <v/>
      </c>
      <c r="CG47" s="309" t="str">
        <f>IF(IFERROR(($D47-BG47)/$D47,0)=0,"",IFERROR(($D47-BG47)/$D47,0))</f>
        <v/>
      </c>
      <c r="CH47" s="310">
        <f t="shared" si="950"/>
        <v>7.6923076923076927E-2</v>
      </c>
      <c r="CI47" s="310">
        <f t="shared" si="951"/>
        <v>7.6923076923076927E-2</v>
      </c>
      <c r="CJ47" s="310">
        <f t="shared" si="952"/>
        <v>7.6923076923076927E-2</v>
      </c>
      <c r="CK47" s="310">
        <f t="shared" si="953"/>
        <v>7.6923076923076927E-2</v>
      </c>
      <c r="CL47" s="310">
        <f t="shared" si="954"/>
        <v>7.6923076923076927E-2</v>
      </c>
      <c r="CM47" s="310" t="str">
        <f t="shared" si="955"/>
        <v/>
      </c>
      <c r="CN47" s="310" t="str">
        <f t="shared" si="956"/>
        <v/>
      </c>
      <c r="CO47" s="310" t="str">
        <f t="shared" si="957"/>
        <v/>
      </c>
      <c r="CP47" s="310" t="str">
        <f t="shared" si="958"/>
        <v/>
      </c>
      <c r="CQ47" s="310" t="str">
        <f t="shared" si="959"/>
        <v/>
      </c>
      <c r="CR47" s="311" t="str">
        <f t="shared" si="960"/>
        <v/>
      </c>
    </row>
    <row r="48" spans="1:96" hidden="1" outlineLevel="2">
      <c r="A48" s="158" t="s">
        <v>13</v>
      </c>
      <c r="B48" s="213" t="s">
        <v>54</v>
      </c>
      <c r="C48" s="151" t="s">
        <v>69</v>
      </c>
      <c r="D48" s="157"/>
      <c r="E48" s="167">
        <f>IFERROR(E46/E47-1,0)</f>
        <v>0</v>
      </c>
      <c r="F48" s="152">
        <f t="shared" ref="F48" si="961">IFERROR(F46/F47-1,0)</f>
        <v>0</v>
      </c>
      <c r="G48" s="153">
        <f t="shared" ref="G48" si="962">IFERROR(G46/G47-1,0)</f>
        <v>0</v>
      </c>
      <c r="H48" s="153">
        <f t="shared" ref="H48" si="963">IFERROR(H46/H47-1,0)</f>
        <v>0</v>
      </c>
      <c r="I48" s="153">
        <f t="shared" ref="I48:P48" si="964">IFERROR(I46/I47-1,0)</f>
        <v>0</v>
      </c>
      <c r="J48" s="153">
        <f t="shared" si="964"/>
        <v>0</v>
      </c>
      <c r="K48" s="153">
        <f t="shared" si="964"/>
        <v>0</v>
      </c>
      <c r="L48" s="153">
        <f t="shared" si="964"/>
        <v>0</v>
      </c>
      <c r="M48" s="153">
        <f t="shared" si="964"/>
        <v>0</v>
      </c>
      <c r="N48" s="153">
        <f t="shared" si="964"/>
        <v>0</v>
      </c>
      <c r="O48" s="153">
        <f t="shared" si="964"/>
        <v>0</v>
      </c>
      <c r="P48" s="153">
        <f t="shared" si="964"/>
        <v>0</v>
      </c>
      <c r="Q48" s="168"/>
      <c r="R48" s="61"/>
      <c r="S48" s="167">
        <f>IFERROR(S46/S47-1,0)</f>
        <v>0</v>
      </c>
      <c r="T48" s="152">
        <f t="shared" ref="T48:AD48" si="965">IFERROR(T46/T47-1,0)</f>
        <v>0</v>
      </c>
      <c r="U48" s="153">
        <f t="shared" si="965"/>
        <v>0</v>
      </c>
      <c r="V48" s="153">
        <f t="shared" si="965"/>
        <v>0</v>
      </c>
      <c r="W48" s="153">
        <f t="shared" si="965"/>
        <v>0</v>
      </c>
      <c r="X48" s="153">
        <f t="shared" ref="X48" si="966">IFERROR(X46/X47-1,0)</f>
        <v>0</v>
      </c>
      <c r="Y48" s="153">
        <f t="shared" si="965"/>
        <v>0</v>
      </c>
      <c r="Z48" s="153">
        <f t="shared" si="965"/>
        <v>0</v>
      </c>
      <c r="AA48" s="153">
        <f t="shared" si="965"/>
        <v>0</v>
      </c>
      <c r="AB48" s="64">
        <f t="shared" si="647"/>
        <v>0</v>
      </c>
      <c r="AC48" s="153">
        <f t="shared" si="965"/>
        <v>0</v>
      </c>
      <c r="AD48" s="168">
        <f t="shared" si="965"/>
        <v>0</v>
      </c>
      <c r="AE48" s="61"/>
      <c r="AF48" s="167">
        <f t="shared" ref="AF48" si="967">IF(AND(AF46="",AF47=""),0,IF(AF46="",-AF47,IF(AF47="",AF46,AF46-AF47)))</f>
        <v>0</v>
      </c>
      <c r="AG48" s="152">
        <f t="shared" ref="AG48" si="968">IF(AND(AG46="",AG47=""),0,IF(AG46="",-AG47,IF(AG47="",AG46,AG46-AG47)))</f>
        <v>0</v>
      </c>
      <c r="AH48" s="153">
        <f t="shared" ref="AH48" si="969">IF(AND(AH46="",AH47=""),0,IF(AH46="",-AH47,IF(AH47="",AH46,AH46-AH47)))</f>
        <v>0</v>
      </c>
      <c r="AI48" s="153">
        <f>IF(AND(AI46="",AI47=""),0,IF(AI46="",-AI47,IF(AI47="",AI46,AI46-AI47)))</f>
        <v>0</v>
      </c>
      <c r="AJ48" s="153">
        <f t="shared" ref="AJ48" si="970">IF(AND(AJ46="",AJ47=""),0,IF(AJ46="",-AJ47,IF(AJ47="",AJ46,AJ46-AJ47)))</f>
        <v>0</v>
      </c>
      <c r="AK48" s="153">
        <f t="shared" ref="AK48" si="971">IF(AND(AK46="",AK47=""),0,IF(AK46="",-AK47,IF(AK47="",AK46,AK46-AK47)))</f>
        <v>0</v>
      </c>
      <c r="AL48" s="153">
        <f t="shared" ref="AL48" si="972">IF(AND(AL46="",AL47=""),0,IF(AL46="",-AL47,IF(AL47="",AL46,AL46-AL47)))</f>
        <v>0</v>
      </c>
      <c r="AM48" s="153">
        <f t="shared" ref="AM48" si="973">IF(AND(AM46="",AM47=""),0,IF(AM46="",-AM47,IF(AM47="",AM46,AM46-AM47)))</f>
        <v>0</v>
      </c>
      <c r="AN48" s="153">
        <f t="shared" ref="AN48" si="974">IF(AND(AN46="",AN47=""),0,IF(AN46="",-AN47,IF(AN47="",AN46,AN46-AN47)))</f>
        <v>0</v>
      </c>
      <c r="AO48" s="153">
        <f t="shared" ref="AO48" si="975">IF(AND(AO46="",AO47=""),0,IF(AO46="",-AO47,IF(AO47="",AO46,AO46-AO47)))</f>
        <v>7.1428571428571425E-2</v>
      </c>
      <c r="AP48" s="153">
        <f t="shared" ref="AP48" si="976">IF(AND(AP46="",AP47=""),0,IF(AP46="",-AP47,IF(AP47="",AP46,AP46-AP47)))</f>
        <v>0</v>
      </c>
      <c r="AQ48" s="153">
        <f t="shared" ref="AQ48" si="977">IF(AND(AQ46="",AQ47=""),0,IF(AQ46="",-AQ47,IF(AQ47="",AQ46,AQ46-AQ47)))</f>
        <v>0</v>
      </c>
      <c r="AR48" s="168"/>
      <c r="AS48" s="61"/>
      <c r="AT48" s="167">
        <f>IFERROR(AT46/AT47-1,0)</f>
        <v>0</v>
      </c>
      <c r="AU48" s="152">
        <f>IFERROR(AU46/AU47-1,0)</f>
        <v>0</v>
      </c>
      <c r="AV48" s="153">
        <f>IFERROR(AV46/AV47-1,0)</f>
        <v>0</v>
      </c>
      <c r="AW48" s="153">
        <f t="shared" ref="AW48" si="978">IFERROR(AW46/AW47-1,0)</f>
        <v>0</v>
      </c>
      <c r="AX48" s="153">
        <f t="shared" ref="AX48:BE48" si="979">IFERROR(AX46/AX47-1,0)</f>
        <v>0</v>
      </c>
      <c r="AY48" s="153">
        <f t="shared" si="979"/>
        <v>0</v>
      </c>
      <c r="AZ48" s="153">
        <f t="shared" si="979"/>
        <v>0</v>
      </c>
      <c r="BA48" s="153">
        <f t="shared" si="979"/>
        <v>0</v>
      </c>
      <c r="BB48" s="153">
        <f t="shared" si="979"/>
        <v>0</v>
      </c>
      <c r="BC48" s="153">
        <f t="shared" si="979"/>
        <v>0</v>
      </c>
      <c r="BD48" s="153">
        <f t="shared" si="979"/>
        <v>0</v>
      </c>
      <c r="BE48" s="168">
        <f t="shared" si="979"/>
        <v>0</v>
      </c>
      <c r="BF48" s="61"/>
      <c r="BG48" s="167">
        <f>IFERROR(BG46/BG47-1,0)</f>
        <v>0</v>
      </c>
      <c r="BH48" s="152">
        <f>IFERROR(BH46/BH47-1,0)</f>
        <v>8.3333333333333259E-2</v>
      </c>
      <c r="BI48" s="153">
        <f>IFERROR(BI46/BI47-1,0)</f>
        <v>8.3333333333333259E-2</v>
      </c>
      <c r="BJ48" s="153">
        <f t="shared" ref="BJ48" si="980">IFERROR(BJ46/BJ47-1,0)</f>
        <v>8.3333333333333259E-2</v>
      </c>
      <c r="BK48" s="153">
        <f t="shared" ref="BK48:BR48" si="981">IFERROR(BK46/BK47-1,0)</f>
        <v>8.3333333333333259E-2</v>
      </c>
      <c r="BL48" s="153">
        <f t="shared" si="981"/>
        <v>8.3333333333333259E-2</v>
      </c>
      <c r="BM48" s="153">
        <f t="shared" si="981"/>
        <v>0</v>
      </c>
      <c r="BN48" s="153">
        <f t="shared" si="981"/>
        <v>0</v>
      </c>
      <c r="BO48" s="153">
        <f t="shared" si="981"/>
        <v>0</v>
      </c>
      <c r="BP48" s="153">
        <f t="shared" si="981"/>
        <v>0</v>
      </c>
      <c r="BQ48" s="153">
        <f t="shared" si="981"/>
        <v>0</v>
      </c>
      <c r="BR48" s="168">
        <f t="shared" si="981"/>
        <v>0</v>
      </c>
      <c r="BT48" s="312">
        <f>IF(AND(BT46="",BT47=""),0,IF(BT46="",-BT47,IF(BT47="",BT46,BT46-BT47)))</f>
        <v>0</v>
      </c>
      <c r="BU48" s="313">
        <f t="shared" ref="BU48" si="982">IF(AND(BU46="",BU47=""),0,IF(BU46="",-BU47,IF(BU47="",BU46,BU46-BU47)))</f>
        <v>0</v>
      </c>
      <c r="BV48" s="314">
        <f t="shared" ref="BV48" si="983">IF(AND(BV46="",BV47=""),0,IF(BV46="",-BV47,IF(BV47="",BV46,BV46-BV47)))</f>
        <v>0</v>
      </c>
      <c r="BW48" s="314">
        <f t="shared" ref="BW48" si="984">IF(AND(BW46="",BW47=""),0,IF(BW46="",-BW47,IF(BW47="",BW46,BW46-BW47)))</f>
        <v>0</v>
      </c>
      <c r="BX48" s="314">
        <f t="shared" ref="BX48" si="985">IF(AND(BX46="",BX47=""),0,IF(BX46="",-BX47,IF(BX47="",BX46,BX46-BX47)))</f>
        <v>0</v>
      </c>
      <c r="BY48" s="314">
        <f t="shared" ref="BY48" si="986">IF(AND(BY46="",BY47=""),0,IF(BY46="",-BY47,IF(BY47="",BY46,BY46-BY47)))</f>
        <v>0</v>
      </c>
      <c r="BZ48" s="314">
        <f t="shared" ref="BZ48" si="987">IF(AND(BZ46="",BZ47=""),0,IF(BZ46="",-BZ47,IF(BZ47="",BZ46,BZ46-BZ47)))</f>
        <v>0</v>
      </c>
      <c r="CA48" s="314">
        <f t="shared" ref="CA48" si="988">IF(AND(CA46="",CA47=""),0,IF(CA46="",-CA47,IF(CA47="",CA46,CA46-CA47)))</f>
        <v>0</v>
      </c>
      <c r="CB48" s="314">
        <f t="shared" ref="CB48" si="989">IF(AND(CB46="",CB47=""),0,IF(CB46="",-CB47,IF(CB47="",CB46,CB46-CB47)))</f>
        <v>0</v>
      </c>
      <c r="CC48" s="314">
        <f t="shared" ref="CC48" si="990">IF(AND(CC46="",CC47=""),0,IF(CC46="",-CC47,IF(CC47="",CC46,CC46-CC47)))</f>
        <v>7.6923076923076927E-2</v>
      </c>
      <c r="CD48" s="314">
        <f t="shared" ref="CD48" si="991">IF(AND(CD46="",CD47=""),0,IF(CD46="",-CD47,IF(CD47="",CD46,CD46-CD47)))</f>
        <v>0</v>
      </c>
      <c r="CE48" s="315">
        <f t="shared" ref="CE48" si="992">IF(AND(CE46="",CE47=""),0,IF(CE46="",-CE47,IF(CE47="",CE46,CE46-CE47)))</f>
        <v>0</v>
      </c>
      <c r="CG48" s="167">
        <f>IF(AND(CG46="",CG47=""),0,IF(CG46="",-CG47,IF(CG47="",CG46,CG46-CG47)))</f>
        <v>0</v>
      </c>
      <c r="CH48" s="152">
        <f t="shared" ref="CH48" si="993">IF(AND(CH46="",CH47=""),0,IF(CH46="",-CH47,IF(CH47="",CH46,CH46-CH47)))</f>
        <v>-7.6923076923076927E-2</v>
      </c>
      <c r="CI48" s="153">
        <f t="shared" ref="CI48" si="994">IF(AND(CI46="",CI47=""),0,IF(CI46="",-CI47,IF(CI47="",CI46,CI46-CI47)))</f>
        <v>-7.6923076923076927E-2</v>
      </c>
      <c r="CJ48" s="153">
        <f>IF(AND(CJ46="",CJ47=""),0,IF(CJ46="",-CJ47,IF(CJ47="",CJ46,CJ46-CJ47)))</f>
        <v>-7.6923076923076927E-2</v>
      </c>
      <c r="CK48" s="153">
        <f t="shared" ref="CK48" si="995">IF(AND(CK46="",CK47=""),0,IF(CK46="",-CK47,IF(CK47="",CK46,CK46-CK47)))</f>
        <v>-7.6923076923076927E-2</v>
      </c>
      <c r="CL48" s="153">
        <f>IF(AND(CL46="",CL47=""),0,IF(CL46="",-CL47,IF(CL47="",CL46,CL46-CL47)))</f>
        <v>-7.6923076923076927E-2</v>
      </c>
      <c r="CM48" s="153">
        <f t="shared" ref="CM48" si="996">IF(AND(CM46="",CM47=""),0,IF(CM46="",-CM47,IF(CM47="",CM46,CM46-CM47)))</f>
        <v>0</v>
      </c>
      <c r="CN48" s="153">
        <f t="shared" ref="CN48" si="997">IF(AND(CN46="",CN47=""),0,IF(CN46="",-CN47,IF(CN47="",CN46,CN46-CN47)))</f>
        <v>0</v>
      </c>
      <c r="CO48" s="153">
        <f t="shared" ref="CO48" si="998">IF(AND(CO46="",CO47=""),0,IF(CO46="",-CO47,IF(CO47="",CO46,CO46-CO47)))</f>
        <v>0</v>
      </c>
      <c r="CP48" s="153">
        <f t="shared" ref="CP48" si="999">IF(AND(CP46="",CP47=""),0,IF(CP46="",-CP47,IF(CP47="",CP46,CP46-CP47)))</f>
        <v>0</v>
      </c>
      <c r="CQ48" s="153">
        <f t="shared" ref="CQ48" si="1000">IF(AND(CQ46="",CQ47=""),0,IF(CQ46="",-CQ47,IF(CQ47="",CQ46,CQ46-CQ47)))</f>
        <v>0</v>
      </c>
      <c r="CR48" s="168">
        <f t="shared" ref="CR48" si="1001">IF(AND(CR46="",CR47=""),0,IF(CR46="",-CR47,IF(CR47="",CR46,CR46-CR47)))</f>
        <v>0</v>
      </c>
    </row>
    <row r="49" spans="1:96" hidden="1" outlineLevel="1" collapsed="1">
      <c r="A49" s="215" t="s">
        <v>13</v>
      </c>
      <c r="B49" s="216" t="s">
        <v>55</v>
      </c>
      <c r="C49" s="150">
        <v>2021</v>
      </c>
      <c r="D49" s="157">
        <v>17</v>
      </c>
      <c r="E49" s="123">
        <v>0</v>
      </c>
      <c r="F49" s="64">
        <v>0</v>
      </c>
      <c r="G49" s="64">
        <v>0</v>
      </c>
      <c r="H49" s="64">
        <v>0</v>
      </c>
      <c r="I49" s="64">
        <v>1</v>
      </c>
      <c r="J49" s="64">
        <v>0</v>
      </c>
      <c r="K49" s="64">
        <v>1</v>
      </c>
      <c r="L49" s="64">
        <v>0</v>
      </c>
      <c r="M49" s="64">
        <v>0</v>
      </c>
      <c r="N49" s="64">
        <v>0</v>
      </c>
      <c r="O49" s="64">
        <v>0</v>
      </c>
      <c r="P49" s="64">
        <v>0</v>
      </c>
      <c r="Q49" s="125">
        <f>SUM(E49:P49)</f>
        <v>2</v>
      </c>
      <c r="R49" s="61"/>
      <c r="S49" s="294">
        <v>17</v>
      </c>
      <c r="T49" s="64">
        <v>18</v>
      </c>
      <c r="U49" s="64">
        <v>18</v>
      </c>
      <c r="V49" s="62">
        <v>18</v>
      </c>
      <c r="W49" s="62">
        <v>19</v>
      </c>
      <c r="X49" s="62">
        <v>18</v>
      </c>
      <c r="Y49" s="64">
        <v>18</v>
      </c>
      <c r="Z49" s="64">
        <f>Y49-K49+BA49</f>
        <v>17</v>
      </c>
      <c r="AA49" s="64">
        <f>Z49-L49+BB49</f>
        <v>17</v>
      </c>
      <c r="AB49" s="64">
        <f t="shared" si="647"/>
        <v>17</v>
      </c>
      <c r="AC49" s="64">
        <f t="shared" si="647"/>
        <v>17</v>
      </c>
      <c r="AD49" s="125">
        <f t="shared" si="647"/>
        <v>17</v>
      </c>
      <c r="AE49" s="61"/>
      <c r="AF49" s="165" t="str">
        <f>IF(IFERROR(E49/S49,0)=0,"",IFERROR(E49/S49,0))</f>
        <v/>
      </c>
      <c r="AG49" s="63" t="str">
        <f>IF(IFERROR(F49/T49,0)=0,"",IFERROR(F49/T49,0))</f>
        <v/>
      </c>
      <c r="AH49" s="63" t="str">
        <f t="shared" ref="AH49:AH50" si="1002">IF(IFERROR(G49/U49,0)=0,"",IFERROR(G49/U49,0))</f>
        <v/>
      </c>
      <c r="AI49" s="63" t="str">
        <f t="shared" ref="AI49:AI50" si="1003">IF(IFERROR(H49/V49,0)=0,"",IFERROR(H49/V49,0))</f>
        <v/>
      </c>
      <c r="AJ49" s="63">
        <f>IF(IFERROR(I49/W49,0)=0,"",IFERROR(I49/W49,0))</f>
        <v>5.2631578947368418E-2</v>
      </c>
      <c r="AK49" s="63" t="str">
        <f>IF(IFERROR(J49/X49,0)=0,"",IFERROR(J49/X49,0))</f>
        <v/>
      </c>
      <c r="AL49" s="63">
        <f>IF(IFERROR(K49/Y49,0)=0,"",IFERROR(K49/Y49,0))</f>
        <v>5.5555555555555552E-2</v>
      </c>
      <c r="AM49" s="63" t="str">
        <f t="shared" ref="AM49:AM50" si="1004">IF(IFERROR(L49/Z49,0)=0,"",IFERROR(L49/Z49,0))</f>
        <v/>
      </c>
      <c r="AN49" s="63" t="str">
        <f t="shared" ref="AN49:AN50" si="1005">IF(IFERROR(M49/AA49,0)=0,"",IFERROR(M49/AA49,0))</f>
        <v/>
      </c>
      <c r="AO49" s="63" t="str">
        <f t="shared" ref="AO49:AO50" si="1006">IF(IFERROR(N49/AB49,0)=0,"",IFERROR(N49/AB49,0))</f>
        <v/>
      </c>
      <c r="AP49" s="63" t="str">
        <f t="shared" ref="AP49:AP50" si="1007">IF(IFERROR(O49/AC49,0)=0,"",IFERROR(O49/AC49,0))</f>
        <v/>
      </c>
      <c r="AQ49" s="63" t="str">
        <f t="shared" ref="AQ49:AQ50" si="1008">IF(IFERROR(P49/AD49,0)=0,"",IFERROR(P49/AD49,0))</f>
        <v/>
      </c>
      <c r="AR49" s="166">
        <f>Q49/AVERAGE(S49:AD49)</f>
        <v>0.11374407582938389</v>
      </c>
      <c r="AS49" s="61"/>
      <c r="AT49" s="173">
        <v>0</v>
      </c>
      <c r="AU49" s="174">
        <v>1</v>
      </c>
      <c r="AV49" s="174">
        <v>0</v>
      </c>
      <c r="AW49" s="174">
        <v>0</v>
      </c>
      <c r="AX49" s="174">
        <v>1</v>
      </c>
      <c r="AY49" s="174">
        <v>0</v>
      </c>
      <c r="AZ49" s="174">
        <v>0</v>
      </c>
      <c r="BA49" s="174">
        <v>0</v>
      </c>
      <c r="BB49" s="174">
        <v>0</v>
      </c>
      <c r="BC49" s="174">
        <v>0</v>
      </c>
      <c r="BD49" s="174">
        <v>0</v>
      </c>
      <c r="BE49" s="175">
        <v>0</v>
      </c>
      <c r="BF49" s="61"/>
      <c r="BG49" s="173">
        <v>17</v>
      </c>
      <c r="BH49" s="174">
        <f t="shared" ref="BH49:BR49" si="1009">+BG49-F49+AU49</f>
        <v>18</v>
      </c>
      <c r="BI49" s="174">
        <f t="shared" si="1009"/>
        <v>18</v>
      </c>
      <c r="BJ49" s="174">
        <f t="shared" si="1009"/>
        <v>18</v>
      </c>
      <c r="BK49" s="174">
        <f>+BJ49-I49+AX49</f>
        <v>18</v>
      </c>
      <c r="BL49" s="174">
        <f>+BK49-J49+AY49</f>
        <v>18</v>
      </c>
      <c r="BM49" s="174">
        <f>+BL49-K49+AZ49</f>
        <v>17</v>
      </c>
      <c r="BN49" s="174">
        <f t="shared" si="1009"/>
        <v>17</v>
      </c>
      <c r="BO49" s="174">
        <f t="shared" si="1009"/>
        <v>17</v>
      </c>
      <c r="BP49" s="174">
        <f t="shared" si="1009"/>
        <v>17</v>
      </c>
      <c r="BQ49" s="174">
        <f t="shared" si="1009"/>
        <v>17</v>
      </c>
      <c r="BR49" s="175">
        <f t="shared" si="1009"/>
        <v>17</v>
      </c>
      <c r="BT49" s="319" t="str">
        <f>IF(IFERROR(E49/$D49,0)=0,"",IFERROR(E49/$D49,0))</f>
        <v/>
      </c>
      <c r="BU49" s="320" t="str">
        <f t="shared" ref="BU49:BU50" si="1010">IF(IFERROR(F49/$D49,0)=0,"",IFERROR(F49/$D49,0))</f>
        <v/>
      </c>
      <c r="BV49" s="320" t="str">
        <f t="shared" ref="BV49:BV50" si="1011">IF(IFERROR(G49/$D49,0)=0,"",IFERROR(G49/$D49,0))</f>
        <v/>
      </c>
      <c r="BW49" s="320" t="str">
        <f t="shared" ref="BW49:BW50" si="1012">IF(IFERROR(H49/$D49,0)=0,"",IFERROR(H49/$D49,0))</f>
        <v/>
      </c>
      <c r="BX49" s="320">
        <f t="shared" ref="BX49:BX50" si="1013">IF(IFERROR(I49/$D49,0)=0,"",IFERROR(I49/$D49,0))</f>
        <v>5.8823529411764705E-2</v>
      </c>
      <c r="BY49" s="320" t="str">
        <f>IF(IFERROR(J49/$D49,0)=0,"",IFERROR(J49/$D49,0))</f>
        <v/>
      </c>
      <c r="BZ49" s="320">
        <f>IF(IFERROR(K49/$D49,0)=0,"",IFERROR(K49/$D49,0))</f>
        <v>5.8823529411764705E-2</v>
      </c>
      <c r="CA49" s="320" t="str">
        <f t="shared" ref="CA49:CA50" si="1014">IF(IFERROR(L49/$D49,0)=0,"",IFERROR(L49/$D49,0))</f>
        <v/>
      </c>
      <c r="CB49" s="320" t="str">
        <f t="shared" ref="CB49:CB50" si="1015">IF(IFERROR(M49/$D49,0)=0,"",IFERROR(M49/$D49,0))</f>
        <v/>
      </c>
      <c r="CC49" s="320" t="str">
        <f t="shared" ref="CC49:CC50" si="1016">IF(IFERROR(N49/$D49,0)=0,"",IFERROR(N49/$D49,0))</f>
        <v/>
      </c>
      <c r="CD49" s="320" t="str">
        <f t="shared" ref="CD49:CD50" si="1017">IF(IFERROR(O49/$D49,0)=0,"",IFERROR(O49/$D49,0))</f>
        <v/>
      </c>
      <c r="CE49" s="321" t="str">
        <f t="shared" ref="CE49:CE50" si="1018">IF(IFERROR(P49/$D49,0)=0,"",IFERROR(P49/$D49,0))</f>
        <v/>
      </c>
      <c r="CG49" s="319" t="str">
        <f>IF(IFERROR(($D49-BG49)/$D49,0)=0,"",IFERROR(($D49-BG49)/$D49,0))</f>
        <v/>
      </c>
      <c r="CH49" s="320">
        <f t="shared" ref="CH49:CH50" si="1019">IF(IFERROR(($D49-BH49)/$D49,0)=0,"",IFERROR(($D49-BH49)/$D49,0))</f>
        <v>-5.8823529411764705E-2</v>
      </c>
      <c r="CI49" s="320">
        <f t="shared" ref="CI49:CI50" si="1020">IF(IFERROR(($D49-BI49)/$D49,0)=0,"",IFERROR(($D49-BI49)/$D49,0))</f>
        <v>-5.8823529411764705E-2</v>
      </c>
      <c r="CJ49" s="320">
        <f t="shared" ref="CJ49:CJ50" si="1021">IF(IFERROR(($D49-BJ49)/$D49,0)=0,"",IFERROR(($D49-BJ49)/$D49,0))</f>
        <v>-5.8823529411764705E-2</v>
      </c>
      <c r="CK49" s="320">
        <f t="shared" ref="CK49:CK50" si="1022">IF(IFERROR(($D49-BK49)/$D49,0)=0,"",IFERROR(($D49-BK49)/$D49,0))</f>
        <v>-5.8823529411764705E-2</v>
      </c>
      <c r="CL49" s="320">
        <f t="shared" ref="CL49:CL50" si="1023">IF(IFERROR(($D49-BL49)/$D49,0)=0,"",IFERROR(($D49-BL49)/$D49,0))</f>
        <v>-5.8823529411764705E-2</v>
      </c>
      <c r="CM49" s="320" t="str">
        <f t="shared" ref="CM49:CM50" si="1024">IF(IFERROR(($D49-BM49)/$D49,0)=0,"",IFERROR(($D49-BM49)/$D49,0))</f>
        <v/>
      </c>
      <c r="CN49" s="320" t="str">
        <f t="shared" ref="CN49:CN50" si="1025">IF(IFERROR(($D49-BN49)/$D49,0)=0,"",IFERROR(($D49-BN49)/$D49,0))</f>
        <v/>
      </c>
      <c r="CO49" s="320" t="str">
        <f t="shared" ref="CO49:CO50" si="1026">IF(IFERROR(($D49-BO49)/$D49,0)=0,"",IFERROR(($D49-BO49)/$D49,0))</f>
        <v/>
      </c>
      <c r="CP49" s="320" t="str">
        <f t="shared" ref="CP49:CP50" si="1027">IF(IFERROR(($D49-BP49)/$D49,0)=0,"",IFERROR(($D49-BP49)/$D49,0))</f>
        <v/>
      </c>
      <c r="CQ49" s="320" t="str">
        <f t="shared" ref="CQ49:CQ50" si="1028">IF(IFERROR(($D49-BQ49)/$D49,0)=0,"",IFERROR(($D49-BQ49)/$D49,0))</f>
        <v/>
      </c>
      <c r="CR49" s="321" t="str">
        <f t="shared" ref="CR49:CR50" si="1029">IF(IFERROR(($D49-BR49)/$D49,0)=0,"",IFERROR(($D49-BR49)/$D49,0))</f>
        <v/>
      </c>
    </row>
    <row r="50" spans="1:96" hidden="1" outlineLevel="2">
      <c r="A50" s="158" t="s">
        <v>13</v>
      </c>
      <c r="B50" s="213" t="s">
        <v>55</v>
      </c>
      <c r="C50" s="150">
        <v>2020</v>
      </c>
      <c r="D50" s="191">
        <v>17</v>
      </c>
      <c r="E50" s="204"/>
      <c r="F50" s="204"/>
      <c r="G50" s="204"/>
      <c r="H50" s="204"/>
      <c r="I50" s="204">
        <v>1</v>
      </c>
      <c r="J50" s="204"/>
      <c r="K50" s="204">
        <v>0</v>
      </c>
      <c r="L50" s="204">
        <v>1</v>
      </c>
      <c r="M50" s="204">
        <v>0</v>
      </c>
      <c r="N50" s="204">
        <v>1</v>
      </c>
      <c r="O50" s="204">
        <v>0</v>
      </c>
      <c r="P50" s="204">
        <v>0</v>
      </c>
      <c r="Q50" s="205">
        <f>SUM(E50:P50)</f>
        <v>3</v>
      </c>
      <c r="R50" s="61"/>
      <c r="S50" s="204">
        <v>17</v>
      </c>
      <c r="T50" s="204">
        <v>17</v>
      </c>
      <c r="U50" s="204">
        <v>17</v>
      </c>
      <c r="V50" s="204">
        <v>17</v>
      </c>
      <c r="W50" s="204">
        <v>18</v>
      </c>
      <c r="X50" s="204">
        <v>17</v>
      </c>
      <c r="Y50" s="204">
        <v>17</v>
      </c>
      <c r="Z50" s="204">
        <v>17</v>
      </c>
      <c r="AA50" s="204">
        <v>18</v>
      </c>
      <c r="AB50" s="204">
        <v>18</v>
      </c>
      <c r="AC50" s="204">
        <v>17</v>
      </c>
      <c r="AD50" s="205">
        <v>17</v>
      </c>
      <c r="AE50" s="61"/>
      <c r="AF50" s="197" t="str">
        <f>IF(IFERROR(E50/S50,0)=0,"",IFERROR(E50/S50,0))</f>
        <v/>
      </c>
      <c r="AG50" s="198" t="str">
        <f>IF(IFERROR(F50/T50,0)=0,"",IFERROR(F50/T50,0))</f>
        <v/>
      </c>
      <c r="AH50" s="198" t="str">
        <f t="shared" si="1002"/>
        <v/>
      </c>
      <c r="AI50" s="198" t="str">
        <f t="shared" si="1003"/>
        <v/>
      </c>
      <c r="AJ50" s="198">
        <f t="shared" ref="AJ50" si="1030">IF(IFERROR(I50/W50,0)=0,"",IFERROR(I50/W50,0))</f>
        <v>5.5555555555555552E-2</v>
      </c>
      <c r="AK50" s="198" t="str">
        <f t="shared" ref="AK50" si="1031">IF(IFERROR(J50/X50,0)=0,"",IFERROR(J50/X50,0))</f>
        <v/>
      </c>
      <c r="AL50" s="198" t="str">
        <f t="shared" ref="AL50" si="1032">IF(IFERROR(K50/Y50,0)=0,"",IFERROR(K50/Y50,0))</f>
        <v/>
      </c>
      <c r="AM50" s="198">
        <f t="shared" si="1004"/>
        <v>5.8823529411764705E-2</v>
      </c>
      <c r="AN50" s="198" t="str">
        <f t="shared" si="1005"/>
        <v/>
      </c>
      <c r="AO50" s="198">
        <f t="shared" si="1006"/>
        <v>5.5555555555555552E-2</v>
      </c>
      <c r="AP50" s="198" t="str">
        <f t="shared" si="1007"/>
        <v/>
      </c>
      <c r="AQ50" s="198" t="str">
        <f t="shared" si="1008"/>
        <v/>
      </c>
      <c r="AR50" s="199">
        <f>Q50/AVERAGE(S50:AD50)</f>
        <v>0.17391304347826086</v>
      </c>
      <c r="AS50" s="61"/>
      <c r="AT50" s="200"/>
      <c r="AU50" s="201"/>
      <c r="AV50" s="201"/>
      <c r="AW50" s="201"/>
      <c r="AX50" s="201">
        <v>1</v>
      </c>
      <c r="AY50" s="201"/>
      <c r="AZ50" s="201">
        <v>0</v>
      </c>
      <c r="BA50" s="201">
        <v>0</v>
      </c>
      <c r="BB50" s="201">
        <v>2</v>
      </c>
      <c r="BC50" s="201">
        <v>0</v>
      </c>
      <c r="BD50" s="201">
        <v>0</v>
      </c>
      <c r="BE50" s="212">
        <v>0</v>
      </c>
      <c r="BF50" s="61"/>
      <c r="BG50" s="200">
        <v>17</v>
      </c>
      <c r="BH50" s="201">
        <f>+BG50-F50+AU50</f>
        <v>17</v>
      </c>
      <c r="BI50" s="201">
        <f>+BH50-G50+AV50</f>
        <v>17</v>
      </c>
      <c r="BJ50" s="201">
        <f>+BI50-H50+AW50</f>
        <v>17</v>
      </c>
      <c r="BK50" s="201">
        <f>+BJ50-I50+AX50</f>
        <v>17</v>
      </c>
      <c r="BL50" s="201">
        <f>+BK50-J50+AY50</f>
        <v>17</v>
      </c>
      <c r="BM50" s="201">
        <v>17</v>
      </c>
      <c r="BN50" s="201">
        <f>+BM50-L50+BA50</f>
        <v>16</v>
      </c>
      <c r="BO50" s="201">
        <f>+BN50-M50+BB50</f>
        <v>18</v>
      </c>
      <c r="BP50" s="201">
        <f>+BO50-N50+BC50</f>
        <v>17</v>
      </c>
      <c r="BQ50" s="201">
        <f>+BP50-O50+BD50</f>
        <v>17</v>
      </c>
      <c r="BR50" s="212">
        <f>+BQ50-P50+BE50</f>
        <v>17</v>
      </c>
      <c r="BT50" s="309" t="str">
        <f>IF(IFERROR(E50/$D50,0)=0,"",IFERROR(E50/$D50,0))</f>
        <v/>
      </c>
      <c r="BU50" s="310" t="str">
        <f t="shared" si="1010"/>
        <v/>
      </c>
      <c r="BV50" s="310" t="str">
        <f t="shared" si="1011"/>
        <v/>
      </c>
      <c r="BW50" s="310" t="str">
        <f t="shared" si="1012"/>
        <v/>
      </c>
      <c r="BX50" s="310">
        <f t="shared" si="1013"/>
        <v>5.8823529411764705E-2</v>
      </c>
      <c r="BY50" s="310" t="str">
        <f t="shared" ref="BY50" si="1033">IF(IFERROR(J50/$D50,0)=0,"",IFERROR(J50/$D50,0))</f>
        <v/>
      </c>
      <c r="BZ50" s="310" t="str">
        <f t="shared" ref="BZ50" si="1034">IF(IFERROR(K50/$D50,0)=0,"",IFERROR(K50/$D50,0))</f>
        <v/>
      </c>
      <c r="CA50" s="310">
        <f t="shared" si="1014"/>
        <v>5.8823529411764705E-2</v>
      </c>
      <c r="CB50" s="310" t="str">
        <f t="shared" si="1015"/>
        <v/>
      </c>
      <c r="CC50" s="310">
        <f t="shared" si="1016"/>
        <v>5.8823529411764705E-2</v>
      </c>
      <c r="CD50" s="310" t="str">
        <f t="shared" si="1017"/>
        <v/>
      </c>
      <c r="CE50" s="311" t="str">
        <f t="shared" si="1018"/>
        <v/>
      </c>
      <c r="CG50" s="309" t="str">
        <f>IF(IFERROR(($D50-BG50)/$D50,0)=0,"",IFERROR(($D50-BG50)/$D50,0))</f>
        <v/>
      </c>
      <c r="CH50" s="310" t="str">
        <f t="shared" si="1019"/>
        <v/>
      </c>
      <c r="CI50" s="310" t="str">
        <f t="shared" si="1020"/>
        <v/>
      </c>
      <c r="CJ50" s="310" t="str">
        <f t="shared" si="1021"/>
        <v/>
      </c>
      <c r="CK50" s="310" t="str">
        <f t="shared" si="1022"/>
        <v/>
      </c>
      <c r="CL50" s="310" t="str">
        <f t="shared" si="1023"/>
        <v/>
      </c>
      <c r="CM50" s="310" t="str">
        <f t="shared" si="1024"/>
        <v/>
      </c>
      <c r="CN50" s="310">
        <f t="shared" si="1025"/>
        <v>5.8823529411764705E-2</v>
      </c>
      <c r="CO50" s="310">
        <f t="shared" si="1026"/>
        <v>-5.8823529411764705E-2</v>
      </c>
      <c r="CP50" s="310" t="str">
        <f t="shared" si="1027"/>
        <v/>
      </c>
      <c r="CQ50" s="310" t="str">
        <f t="shared" si="1028"/>
        <v/>
      </c>
      <c r="CR50" s="311" t="str">
        <f t="shared" si="1029"/>
        <v/>
      </c>
    </row>
    <row r="51" spans="1:96" hidden="1" outlineLevel="2">
      <c r="A51" s="158" t="s">
        <v>13</v>
      </c>
      <c r="B51" s="213" t="s">
        <v>55</v>
      </c>
      <c r="C51" s="151" t="s">
        <v>69</v>
      </c>
      <c r="D51" s="157"/>
      <c r="E51" s="167">
        <f>IFERROR(E49/E50-1,0)</f>
        <v>0</v>
      </c>
      <c r="F51" s="152">
        <f t="shared" ref="F51" si="1035">IFERROR(F49/F50-1,0)</f>
        <v>0</v>
      </c>
      <c r="G51" s="153">
        <f t="shared" ref="G51" si="1036">IFERROR(G49/G50-1,0)</f>
        <v>0</v>
      </c>
      <c r="H51" s="153">
        <f t="shared" ref="H51" si="1037">IFERROR(H49/H50-1,0)</f>
        <v>0</v>
      </c>
      <c r="I51" s="153">
        <f t="shared" ref="I51:P51" si="1038">IFERROR(I49/I50-1,0)</f>
        <v>0</v>
      </c>
      <c r="J51" s="153">
        <f>IFERROR(J49/J50-1,0)</f>
        <v>0</v>
      </c>
      <c r="K51" s="153">
        <f>IFERROR(K49/K50-1,0)</f>
        <v>0</v>
      </c>
      <c r="L51" s="153">
        <f t="shared" si="1038"/>
        <v>-1</v>
      </c>
      <c r="M51" s="153">
        <f t="shared" si="1038"/>
        <v>0</v>
      </c>
      <c r="N51" s="153">
        <f t="shared" si="1038"/>
        <v>-1</v>
      </c>
      <c r="O51" s="153">
        <f t="shared" si="1038"/>
        <v>0</v>
      </c>
      <c r="P51" s="153">
        <f t="shared" si="1038"/>
        <v>0</v>
      </c>
      <c r="Q51" s="168"/>
      <c r="R51" s="61"/>
      <c r="S51" s="167">
        <f>IFERROR(S49/S50-1,0)</f>
        <v>0</v>
      </c>
      <c r="T51" s="152">
        <f t="shared" ref="T51:AD51" si="1039">IFERROR(T49/T50-1,0)</f>
        <v>5.8823529411764719E-2</v>
      </c>
      <c r="U51" s="153">
        <f t="shared" si="1039"/>
        <v>5.8823529411764719E-2</v>
      </c>
      <c r="V51" s="153">
        <f t="shared" si="1039"/>
        <v>5.8823529411764719E-2</v>
      </c>
      <c r="W51" s="153">
        <f t="shared" si="1039"/>
        <v>5.555555555555558E-2</v>
      </c>
      <c r="X51" s="153">
        <f t="shared" ref="X51" si="1040">IFERROR(X49/X50-1,0)</f>
        <v>5.8823529411764719E-2</v>
      </c>
      <c r="Y51" s="153">
        <f t="shared" si="1039"/>
        <v>5.8823529411764719E-2</v>
      </c>
      <c r="Z51" s="153">
        <f t="shared" si="1039"/>
        <v>0</v>
      </c>
      <c r="AA51" s="153">
        <f t="shared" si="1039"/>
        <v>-5.555555555555558E-2</v>
      </c>
      <c r="AB51" s="153">
        <f t="shared" si="1039"/>
        <v>-5.555555555555558E-2</v>
      </c>
      <c r="AC51" s="153">
        <f t="shared" si="1039"/>
        <v>0</v>
      </c>
      <c r="AD51" s="168">
        <f t="shared" si="1039"/>
        <v>0</v>
      </c>
      <c r="AE51" s="61"/>
      <c r="AF51" s="167">
        <f t="shared" ref="AF51" si="1041">IF(AND(AF49="",AF50=""),0,IF(AF49="",-AF50,IF(AF50="",AF49,AF49-AF50)))</f>
        <v>0</v>
      </c>
      <c r="AG51" s="152">
        <f t="shared" ref="AG51" si="1042">IF(AND(AG49="",AG50=""),0,IF(AG49="",-AG50,IF(AG50="",AG49,AG49-AG50)))</f>
        <v>0</v>
      </c>
      <c r="AH51" s="153">
        <f t="shared" ref="AH51" si="1043">IF(AND(AH49="",AH50=""),0,IF(AH49="",-AH50,IF(AH50="",AH49,AH49-AH50)))</f>
        <v>0</v>
      </c>
      <c r="AI51" s="153">
        <f>IF(AND(AI49="",AI50=""),0,IF(AI49="",-AI50,IF(AI50="",AI49,AI49-AI50)))</f>
        <v>0</v>
      </c>
      <c r="AJ51" s="153">
        <f t="shared" ref="AJ51" si="1044">IF(AND(AJ49="",AJ50=""),0,IF(AJ49="",-AJ50,IF(AJ50="",AJ49,AJ49-AJ50)))</f>
        <v>-2.9239766081871343E-3</v>
      </c>
      <c r="AK51" s="153">
        <f t="shared" ref="AK51" si="1045">IF(AND(AK49="",AK50=""),0,IF(AK49="",-AK50,IF(AK50="",AK49,AK49-AK50)))</f>
        <v>0</v>
      </c>
      <c r="AL51" s="153">
        <f t="shared" ref="AL51" si="1046">IF(AND(AL49="",AL50=""),0,IF(AL49="",-AL50,IF(AL50="",AL49,AL49-AL50)))</f>
        <v>5.5555555555555552E-2</v>
      </c>
      <c r="AM51" s="153">
        <f t="shared" ref="AM51" si="1047">IF(AND(AM49="",AM50=""),0,IF(AM49="",-AM50,IF(AM50="",AM49,AM49-AM50)))</f>
        <v>-5.8823529411764705E-2</v>
      </c>
      <c r="AN51" s="153">
        <f t="shared" ref="AN51" si="1048">IF(AND(AN49="",AN50=""),0,IF(AN49="",-AN50,IF(AN50="",AN49,AN49-AN50)))</f>
        <v>0</v>
      </c>
      <c r="AO51" s="153">
        <f t="shared" ref="AO51" si="1049">IF(AND(AO49="",AO50=""),0,IF(AO49="",-AO50,IF(AO50="",AO49,AO49-AO50)))</f>
        <v>-5.5555555555555552E-2</v>
      </c>
      <c r="AP51" s="153">
        <f t="shared" ref="AP51" si="1050">IF(AND(AP49="",AP50=""),0,IF(AP49="",-AP50,IF(AP50="",AP49,AP49-AP50)))</f>
        <v>0</v>
      </c>
      <c r="AQ51" s="153">
        <f t="shared" ref="AQ51" si="1051">IF(AND(AQ49="",AQ50=""),0,IF(AQ49="",-AQ50,IF(AQ50="",AQ49,AQ49-AQ50)))</f>
        <v>0</v>
      </c>
      <c r="AR51" s="168"/>
      <c r="AS51" s="61"/>
      <c r="AT51" s="167">
        <f>IFERROR(AT49/AT50-1,0)</f>
        <v>0</v>
      </c>
      <c r="AU51" s="152">
        <f>IFERROR(AU49/AU50-1,0)</f>
        <v>0</v>
      </c>
      <c r="AV51" s="153">
        <f>IFERROR(AV49/AV50-1,0)</f>
        <v>0</v>
      </c>
      <c r="AW51" s="153">
        <f t="shared" ref="AW51" si="1052">IFERROR(AW49/AW50-1,0)</f>
        <v>0</v>
      </c>
      <c r="AX51" s="153">
        <f t="shared" ref="AX51:BE51" si="1053">IFERROR(AX49/AX50-1,0)</f>
        <v>0</v>
      </c>
      <c r="AY51" s="153">
        <f t="shared" si="1053"/>
        <v>0</v>
      </c>
      <c r="AZ51" s="153">
        <f t="shared" si="1053"/>
        <v>0</v>
      </c>
      <c r="BA51" s="153">
        <f t="shared" si="1053"/>
        <v>0</v>
      </c>
      <c r="BB51" s="153">
        <f t="shared" si="1053"/>
        <v>-1</v>
      </c>
      <c r="BC51" s="153">
        <f t="shared" si="1053"/>
        <v>0</v>
      </c>
      <c r="BD51" s="153">
        <f t="shared" si="1053"/>
        <v>0</v>
      </c>
      <c r="BE51" s="168">
        <f t="shared" si="1053"/>
        <v>0</v>
      </c>
      <c r="BF51" s="61"/>
      <c r="BG51" s="167">
        <f>IFERROR(BG49/BG50-1,0)</f>
        <v>0</v>
      </c>
      <c r="BH51" s="152">
        <f>IFERROR(BH49/BH50-1,0)</f>
        <v>5.8823529411764719E-2</v>
      </c>
      <c r="BI51" s="153">
        <f>IFERROR(BI49/BI50-1,0)</f>
        <v>5.8823529411764719E-2</v>
      </c>
      <c r="BJ51" s="153">
        <f t="shared" ref="BJ51" si="1054">IFERROR(BJ49/BJ50-1,0)</f>
        <v>5.8823529411764719E-2</v>
      </c>
      <c r="BK51" s="153">
        <f t="shared" ref="BK51:BR51" si="1055">IFERROR(BK49/BK50-1,0)</f>
        <v>5.8823529411764719E-2</v>
      </c>
      <c r="BL51" s="153">
        <f t="shared" si="1055"/>
        <v>5.8823529411764719E-2</v>
      </c>
      <c r="BM51" s="153">
        <f t="shared" si="1055"/>
        <v>0</v>
      </c>
      <c r="BN51" s="153">
        <f t="shared" si="1055"/>
        <v>6.25E-2</v>
      </c>
      <c r="BO51" s="153">
        <f t="shared" si="1055"/>
        <v>-5.555555555555558E-2</v>
      </c>
      <c r="BP51" s="153">
        <f t="shared" si="1055"/>
        <v>0</v>
      </c>
      <c r="BQ51" s="153">
        <f t="shared" si="1055"/>
        <v>0</v>
      </c>
      <c r="BR51" s="168">
        <f t="shared" si="1055"/>
        <v>0</v>
      </c>
      <c r="BT51" s="312">
        <f>IF(AND(BT49="",BT50=""),0,IF(BT49="",-BT50,IF(BT50="",BT49,BT49-BT50)))</f>
        <v>0</v>
      </c>
      <c r="BU51" s="313">
        <f t="shared" ref="BU51" si="1056">IF(AND(BU49="",BU50=""),0,IF(BU49="",-BU50,IF(BU50="",BU49,BU49-BU50)))</f>
        <v>0</v>
      </c>
      <c r="BV51" s="314">
        <f t="shared" ref="BV51" si="1057">IF(AND(BV49="",BV50=""),0,IF(BV49="",-BV50,IF(BV50="",BV49,BV49-BV50)))</f>
        <v>0</v>
      </c>
      <c r="BW51" s="314">
        <f t="shared" ref="BW51" si="1058">IF(AND(BW49="",BW50=""),0,IF(BW49="",-BW50,IF(BW50="",BW49,BW49-BW50)))</f>
        <v>0</v>
      </c>
      <c r="BX51" s="314">
        <f t="shared" ref="BX51" si="1059">IF(AND(BX49="",BX50=""),0,IF(BX49="",-BX50,IF(BX50="",BX49,BX49-BX50)))</f>
        <v>0</v>
      </c>
      <c r="BY51" s="314">
        <f t="shared" ref="BY51" si="1060">IF(AND(BY49="",BY50=""),0,IF(BY49="",-BY50,IF(BY50="",BY49,BY49-BY50)))</f>
        <v>0</v>
      </c>
      <c r="BZ51" s="314">
        <f t="shared" ref="BZ51" si="1061">IF(AND(BZ49="",BZ50=""),0,IF(BZ49="",-BZ50,IF(BZ50="",BZ49,BZ49-BZ50)))</f>
        <v>5.8823529411764705E-2</v>
      </c>
      <c r="CA51" s="314">
        <f t="shared" ref="CA51" si="1062">IF(AND(CA49="",CA50=""),0,IF(CA49="",-CA50,IF(CA50="",CA49,CA49-CA50)))</f>
        <v>-5.8823529411764705E-2</v>
      </c>
      <c r="CB51" s="314">
        <f t="shared" ref="CB51" si="1063">IF(AND(CB49="",CB50=""),0,IF(CB49="",-CB50,IF(CB50="",CB49,CB49-CB50)))</f>
        <v>0</v>
      </c>
      <c r="CC51" s="314">
        <f t="shared" ref="CC51" si="1064">IF(AND(CC49="",CC50=""),0,IF(CC49="",-CC50,IF(CC50="",CC49,CC49-CC50)))</f>
        <v>-5.8823529411764705E-2</v>
      </c>
      <c r="CD51" s="314">
        <f t="shared" ref="CD51" si="1065">IF(AND(CD49="",CD50=""),0,IF(CD49="",-CD50,IF(CD50="",CD49,CD49-CD50)))</f>
        <v>0</v>
      </c>
      <c r="CE51" s="315">
        <f t="shared" ref="CE51" si="1066">IF(AND(CE49="",CE50=""),0,IF(CE49="",-CE50,IF(CE50="",CE49,CE49-CE50)))</f>
        <v>0</v>
      </c>
      <c r="CG51" s="167">
        <f>IF(AND(CG49="",CG50=""),0,IF(CG49="",-CG50,IF(CG50="",CG49,CG49-CG50)))</f>
        <v>0</v>
      </c>
      <c r="CH51" s="152">
        <f t="shared" ref="CH51" si="1067">IF(AND(CH49="",CH50=""),0,IF(CH49="",-CH50,IF(CH50="",CH49,CH49-CH50)))</f>
        <v>-5.8823529411764705E-2</v>
      </c>
      <c r="CI51" s="153">
        <f t="shared" ref="CI51" si="1068">IF(AND(CI49="",CI50=""),0,IF(CI49="",-CI50,IF(CI50="",CI49,CI49-CI50)))</f>
        <v>-5.8823529411764705E-2</v>
      </c>
      <c r="CJ51" s="153">
        <f>IF(AND(CJ49="",CJ50=""),0,IF(CJ49="",-CJ50,IF(CJ50="",CJ49,CJ49-CJ50)))</f>
        <v>-5.8823529411764705E-2</v>
      </c>
      <c r="CK51" s="153">
        <f t="shared" ref="CK51" si="1069">IF(AND(CK49="",CK50=""),0,IF(CK49="",-CK50,IF(CK50="",CK49,CK49-CK50)))</f>
        <v>-5.8823529411764705E-2</v>
      </c>
      <c r="CL51" s="153">
        <f>IF(AND(CL49="",CL50=""),0,IF(CL49="",-CL50,IF(CL50="",CL49,CL49-CL50)))</f>
        <v>-5.8823529411764705E-2</v>
      </c>
      <c r="CM51" s="153">
        <f t="shared" ref="CM51" si="1070">IF(AND(CM49="",CM50=""),0,IF(CM49="",-CM50,IF(CM50="",CM49,CM49-CM50)))</f>
        <v>0</v>
      </c>
      <c r="CN51" s="153">
        <f t="shared" ref="CN51" si="1071">IF(AND(CN49="",CN50=""),0,IF(CN49="",-CN50,IF(CN50="",CN49,CN49-CN50)))</f>
        <v>-5.8823529411764705E-2</v>
      </c>
      <c r="CO51" s="153">
        <f t="shared" ref="CO51" si="1072">IF(AND(CO49="",CO50=""),0,IF(CO49="",-CO50,IF(CO50="",CO49,CO49-CO50)))</f>
        <v>5.8823529411764705E-2</v>
      </c>
      <c r="CP51" s="153">
        <f t="shared" ref="CP51" si="1073">IF(AND(CP49="",CP50=""),0,IF(CP49="",-CP50,IF(CP50="",CP49,CP49-CP50)))</f>
        <v>0</v>
      </c>
      <c r="CQ51" s="153">
        <f t="shared" ref="CQ51" si="1074">IF(AND(CQ49="",CQ50=""),0,IF(CQ49="",-CQ50,IF(CQ50="",CQ49,CQ49-CQ50)))</f>
        <v>0</v>
      </c>
      <c r="CR51" s="168">
        <f t="shared" ref="CR51" si="1075">IF(AND(CR49="",CR50=""),0,IF(CR49="",-CR50,IF(CR50="",CR49,CR49-CR50)))</f>
        <v>0</v>
      </c>
    </row>
    <row r="52" spans="1:96" s="274" customFormat="1" collapsed="1">
      <c r="A52" s="262" t="s">
        <v>57</v>
      </c>
      <c r="B52" s="263" t="s">
        <v>72</v>
      </c>
      <c r="C52" s="264">
        <v>2021</v>
      </c>
      <c r="D52" s="265">
        <f>SUM(D55,D58)</f>
        <v>2</v>
      </c>
      <c r="E52" s="241">
        <f t="shared" ref="E52:O52" si="1076">SUM(E55,E58)</f>
        <v>0</v>
      </c>
      <c r="F52" s="69">
        <f t="shared" si="1076"/>
        <v>0</v>
      </c>
      <c r="G52" s="69">
        <f t="shared" si="1076"/>
        <v>0</v>
      </c>
      <c r="H52" s="69">
        <f t="shared" si="1076"/>
        <v>0</v>
      </c>
      <c r="I52" s="69">
        <f t="shared" si="1076"/>
        <v>0</v>
      </c>
      <c r="J52" s="69">
        <f t="shared" si="1076"/>
        <v>1</v>
      </c>
      <c r="K52" s="69">
        <f t="shared" si="1076"/>
        <v>0</v>
      </c>
      <c r="L52" s="69">
        <f t="shared" si="1076"/>
        <v>0</v>
      </c>
      <c r="M52" s="69">
        <f t="shared" si="1076"/>
        <v>0</v>
      </c>
      <c r="N52" s="69">
        <f t="shared" si="1076"/>
        <v>0</v>
      </c>
      <c r="O52" s="69">
        <f t="shared" si="1076"/>
        <v>0</v>
      </c>
      <c r="P52" s="69">
        <f>SUM(P55,P58)</f>
        <v>0</v>
      </c>
      <c r="Q52" s="69">
        <f>SUM(Q55,Q58)</f>
        <v>1</v>
      </c>
      <c r="R52" s="61"/>
      <c r="S52" s="291">
        <f t="shared" ref="S52:W52" si="1077">SUM(S55,S58)</f>
        <v>1</v>
      </c>
      <c r="T52" s="69">
        <f t="shared" si="1077"/>
        <v>1</v>
      </c>
      <c r="U52" s="69">
        <f t="shared" si="1077"/>
        <v>1</v>
      </c>
      <c r="V52" s="69">
        <f t="shared" si="1077"/>
        <v>1</v>
      </c>
      <c r="W52" s="69">
        <f t="shared" si="1077"/>
        <v>1</v>
      </c>
      <c r="X52" s="69">
        <f t="shared" ref="X52:AD52" si="1078">SUM(X55,X58)</f>
        <v>1</v>
      </c>
      <c r="Y52" s="69">
        <f t="shared" si="1078"/>
        <v>0</v>
      </c>
      <c r="Z52" s="69">
        <f>SUM(Z55,Z58)</f>
        <v>0</v>
      </c>
      <c r="AA52" s="69">
        <f>SUM(AA55,AA58)</f>
        <v>0</v>
      </c>
      <c r="AB52" s="69">
        <f t="shared" si="1078"/>
        <v>0</v>
      </c>
      <c r="AC52" s="69">
        <f t="shared" si="1078"/>
        <v>0</v>
      </c>
      <c r="AD52" s="273">
        <f t="shared" si="1078"/>
        <v>0</v>
      </c>
      <c r="AE52" s="61"/>
      <c r="AF52" s="267" t="str">
        <f>IF(IFERROR(E52/S52,0)=0,"",IFERROR(E52/S52,0))</f>
        <v/>
      </c>
      <c r="AG52" s="268" t="str">
        <f>IF(IFERROR(F52/T52,0)=0,"",IFERROR(F52/T52,0))</f>
        <v/>
      </c>
      <c r="AH52" s="268" t="str">
        <f t="shared" ref="AH52:AH53" si="1079">IF(IFERROR(G52/U52,0)=0,"",IFERROR(G52/U52,0))</f>
        <v/>
      </c>
      <c r="AI52" s="268" t="str">
        <f t="shared" ref="AI52:AI53" si="1080">IF(IFERROR(H52/V52,0)=0,"",IFERROR(H52/V52,0))</f>
        <v/>
      </c>
      <c r="AJ52" s="268" t="str">
        <f t="shared" ref="AJ52:AJ53" si="1081">IF(IFERROR(I52/W52,0)=0,"",IFERROR(I52/W52,0))</f>
        <v/>
      </c>
      <c r="AK52" s="268">
        <f t="shared" ref="AK52:AK53" si="1082">IF(IFERROR(J52/X52,0)=0,"",IFERROR(J52/X52,0))</f>
        <v>1</v>
      </c>
      <c r="AL52" s="268" t="str">
        <f t="shared" ref="AL52" si="1083">IF(IFERROR(K52/Y52,0)=0,"",IFERROR(K52/Y52,0))</f>
        <v/>
      </c>
      <c r="AM52" s="268" t="str">
        <f t="shared" ref="AM52" si="1084">IF(IFERROR(L52/Z52,0)=0,"",IFERROR(L52/Z52,0))</f>
        <v/>
      </c>
      <c r="AN52" s="268" t="str">
        <f t="shared" ref="AN52:AN53" si="1085">IF(IFERROR(M52/AA52,0)=0,"",IFERROR(M52/AA52,0))</f>
        <v/>
      </c>
      <c r="AO52" s="268" t="str">
        <f t="shared" ref="AO52:AO53" si="1086">IF(IFERROR(N52/AB52,0)=0,"",IFERROR(N52/AB52,0))</f>
        <v/>
      </c>
      <c r="AP52" s="268" t="str">
        <f t="shared" ref="AP52:AP53" si="1087">IF(IFERROR(O52/AC52,0)=0,"",IFERROR(O52/AC52,0))</f>
        <v/>
      </c>
      <c r="AQ52" s="268" t="str">
        <f t="shared" ref="AQ52:AQ53" si="1088">IF(IFERROR(P52/AD52,0)=0,"",IFERROR(P52/AD52,0))</f>
        <v/>
      </c>
      <c r="AR52" s="269">
        <f>Q52/AVERAGE(S52:AD52)</f>
        <v>2</v>
      </c>
      <c r="AS52" s="61"/>
      <c r="AT52" s="270">
        <f t="shared" ref="AT52:BE52" si="1089">SUM(AT55,AT58)</f>
        <v>0</v>
      </c>
      <c r="AU52" s="271">
        <f t="shared" si="1089"/>
        <v>0</v>
      </c>
      <c r="AV52" s="271">
        <f t="shared" si="1089"/>
        <v>0</v>
      </c>
      <c r="AW52" s="271">
        <f t="shared" si="1089"/>
        <v>0</v>
      </c>
      <c r="AX52" s="271">
        <f t="shared" si="1089"/>
        <v>0</v>
      </c>
      <c r="AY52" s="271">
        <f t="shared" si="1089"/>
        <v>0</v>
      </c>
      <c r="AZ52" s="271">
        <f t="shared" si="1089"/>
        <v>0</v>
      </c>
      <c r="BA52" s="271">
        <f t="shared" si="1089"/>
        <v>0</v>
      </c>
      <c r="BB52" s="271">
        <f t="shared" si="1089"/>
        <v>0</v>
      </c>
      <c r="BC52" s="271">
        <f t="shared" si="1089"/>
        <v>0</v>
      </c>
      <c r="BD52" s="271">
        <f t="shared" si="1089"/>
        <v>0</v>
      </c>
      <c r="BE52" s="272">
        <f t="shared" si="1089"/>
        <v>0</v>
      </c>
      <c r="BF52" s="61"/>
      <c r="BG52" s="270">
        <f t="shared" ref="BG52:BR52" si="1090">SUM(BG55,BG58)</f>
        <v>3</v>
      </c>
      <c r="BH52" s="271">
        <f t="shared" si="1090"/>
        <v>3</v>
      </c>
      <c r="BI52" s="271">
        <f t="shared" si="1090"/>
        <v>3</v>
      </c>
      <c r="BJ52" s="271">
        <f t="shared" si="1090"/>
        <v>3</v>
      </c>
      <c r="BK52" s="271">
        <f t="shared" si="1090"/>
        <v>3</v>
      </c>
      <c r="BL52" s="271">
        <f t="shared" si="1090"/>
        <v>2</v>
      </c>
      <c r="BM52" s="271">
        <f t="shared" si="1090"/>
        <v>2</v>
      </c>
      <c r="BN52" s="271">
        <f t="shared" si="1090"/>
        <v>2</v>
      </c>
      <c r="BO52" s="271">
        <f t="shared" si="1090"/>
        <v>2</v>
      </c>
      <c r="BP52" s="271">
        <f t="shared" si="1090"/>
        <v>2</v>
      </c>
      <c r="BQ52" s="271">
        <f t="shared" si="1090"/>
        <v>2</v>
      </c>
      <c r="BR52" s="272">
        <f t="shared" si="1090"/>
        <v>2</v>
      </c>
      <c r="BT52" s="316" t="str">
        <f>IF(IFERROR(E52/$D52,0)=0,"",IFERROR(E52/$D52,0))</f>
        <v/>
      </c>
      <c r="BU52" s="317" t="str">
        <f>IF(IFERROR(F52/3,0)=0,"",IFERROR(F52/3,0))</f>
        <v/>
      </c>
      <c r="BV52" s="317" t="str">
        <f t="shared" ref="BV52" si="1091">IF(IFERROR(G52/$D52,0)=0,"",IFERROR(G52/$D52,0))</f>
        <v/>
      </c>
      <c r="BW52" s="317" t="str">
        <f t="shared" ref="BW52" si="1092">IF(IFERROR(H52/$D52,0)=0,"",IFERROR(H52/$D52,0))</f>
        <v/>
      </c>
      <c r="BX52" s="317" t="str">
        <f t="shared" ref="BX52" si="1093">IF(IFERROR(I52/$D52,0)=0,"",IFERROR(I52/$D52,0))</f>
        <v/>
      </c>
      <c r="BY52" s="317">
        <f t="shared" ref="BY52" si="1094">IF(IFERROR(J52/$D52,0)=0,"",IFERROR(J52/$D52,0))</f>
        <v>0.5</v>
      </c>
      <c r="BZ52" s="317" t="str">
        <f t="shared" ref="BZ52:BZ53" si="1095">IF(IFERROR(K52/$D52,0)=0,"",IFERROR(K52/$D52,0))</f>
        <v/>
      </c>
      <c r="CA52" s="317" t="str">
        <f t="shared" ref="CA52:CA53" si="1096">IF(IFERROR(L52/$D52,0)=0,"",IFERROR(L52/$D52,0))</f>
        <v/>
      </c>
      <c r="CB52" s="317" t="str">
        <f t="shared" ref="CB52:CB53" si="1097">IF(IFERROR(M52/$D52,0)=0,"",IFERROR(M52/$D52,0))</f>
        <v/>
      </c>
      <c r="CC52" s="317" t="str">
        <f t="shared" ref="CC52:CC53" si="1098">IF(IFERROR(N52/$D52,0)=0,"",IFERROR(N52/$D52,0))</f>
        <v/>
      </c>
      <c r="CD52" s="317" t="str">
        <f t="shared" ref="CD52:CD53" si="1099">IF(IFERROR(O52/$D52,0)=0,"",IFERROR(O52/$D52,0))</f>
        <v/>
      </c>
      <c r="CE52" s="318" t="str">
        <f t="shared" ref="CE52:CE53" si="1100">IF(IFERROR(P52/$D52,0)=0,"",IFERROR(P52/$D52,0))</f>
        <v/>
      </c>
      <c r="CF52"/>
      <c r="CG52" s="316" t="str">
        <f>IF(IFERROR((3-BG52)/3,0)=0,"",IFERROR((3-BG52)/3,0))</f>
        <v/>
      </c>
      <c r="CH52" s="317">
        <f>IF(IFERROR(($D52-BH52)/$D52,0)=0,"",IFERROR(($D52-BH52)/$D52,0))</f>
        <v>-0.5</v>
      </c>
      <c r="CI52" s="317">
        <f t="shared" ref="CI52" si="1101">IF(IFERROR(($D52-BI52)/$D52,0)=0,"",IFERROR(($D52-BI52)/$D52,0))</f>
        <v>-0.5</v>
      </c>
      <c r="CJ52" s="317">
        <f t="shared" ref="CJ52" si="1102">IF(IFERROR(($D52-BJ52)/$D52,0)=0,"",IFERROR(($D52-BJ52)/$D52,0))</f>
        <v>-0.5</v>
      </c>
      <c r="CK52" s="317">
        <f t="shared" ref="CK52" si="1103">IF(IFERROR(($D52-BK52)/$D52,0)=0,"",IFERROR(($D52-BK52)/$D52,0))</f>
        <v>-0.5</v>
      </c>
      <c r="CL52" s="317" t="str">
        <f t="shared" ref="CL52" si="1104">IF(IFERROR(($D52-BL52)/$D52,0)=0,"",IFERROR(($D52-BL52)/$D52,0))</f>
        <v/>
      </c>
      <c r="CM52" s="317" t="str">
        <f t="shared" ref="CM52" si="1105">IF(IFERROR(($D52-BM52)/$D52,0)=0,"",IFERROR(($D52-BM52)/$D52,0))</f>
        <v/>
      </c>
      <c r="CN52" s="317" t="str">
        <f t="shared" ref="CN52" si="1106">IF(IFERROR(($D52-BN52)/$D52,0)=0,"",IFERROR(($D52-BN52)/$D52,0))</f>
        <v/>
      </c>
      <c r="CO52" s="317" t="str">
        <f t="shared" ref="CO52:CO53" si="1107">IF(IFERROR(($D52-BO52)/$D52,0)=0,"",IFERROR(($D52-BO52)/$D52,0))</f>
        <v/>
      </c>
      <c r="CP52" s="317" t="str">
        <f t="shared" ref="CP52:CP53" si="1108">IF(IFERROR(($D52-BP52)/$D52,0)=0,"",IFERROR(($D52-BP52)/$D52,0))</f>
        <v/>
      </c>
      <c r="CQ52" s="317" t="str">
        <f t="shared" ref="CQ52:CQ53" si="1109">IF(IFERROR(($D52-BQ52)/$D52,0)=0,"",IFERROR(($D52-BQ52)/$D52,0))</f>
        <v/>
      </c>
      <c r="CR52" s="318" t="str">
        <f t="shared" ref="CR52:CR53" si="1110">IF(IFERROR(($D52-BR52)/$D52,0)=0,"",IFERROR(($D52-BR52)/$D52,0))</f>
        <v/>
      </c>
    </row>
    <row r="53" spans="1:96" s="118" customFormat="1" hidden="1" outlineLevel="2">
      <c r="A53" s="159" t="s">
        <v>57</v>
      </c>
      <c r="B53" s="213" t="s">
        <v>72</v>
      </c>
      <c r="C53" s="150">
        <v>2020</v>
      </c>
      <c r="D53" s="191">
        <f>SUM(D56,D59)</f>
        <v>3</v>
      </c>
      <c r="E53" s="206">
        <f t="shared" ref="E53:O53" si="1111">SUM(E56,E59)</f>
        <v>0</v>
      </c>
      <c r="F53" s="207">
        <f t="shared" si="1111"/>
        <v>1</v>
      </c>
      <c r="G53" s="207">
        <f t="shared" si="1111"/>
        <v>0</v>
      </c>
      <c r="H53" s="207">
        <f t="shared" si="1111"/>
        <v>0</v>
      </c>
      <c r="I53" s="207">
        <f t="shared" si="1111"/>
        <v>0</v>
      </c>
      <c r="J53" s="207">
        <f t="shared" si="1111"/>
        <v>0</v>
      </c>
      <c r="K53" s="207">
        <f t="shared" si="1111"/>
        <v>1</v>
      </c>
      <c r="L53" s="207">
        <f t="shared" si="1111"/>
        <v>0</v>
      </c>
      <c r="M53" s="207">
        <f t="shared" si="1111"/>
        <v>1</v>
      </c>
      <c r="N53" s="207">
        <f t="shared" si="1111"/>
        <v>0</v>
      </c>
      <c r="O53" s="207">
        <f t="shared" si="1111"/>
        <v>0</v>
      </c>
      <c r="P53" s="207">
        <f>SUM(P56,P59)</f>
        <v>0</v>
      </c>
      <c r="Q53" s="208">
        <f>SUM(Q56,Q59)</f>
        <v>3</v>
      </c>
      <c r="R53" s="61"/>
      <c r="S53" s="296">
        <f>SUM(S56,S59)</f>
        <v>3</v>
      </c>
      <c r="T53" s="207">
        <f>SUM(T56,T59)</f>
        <v>3</v>
      </c>
      <c r="U53" s="207">
        <f t="shared" ref="U53:AD53" si="1112">SUM(U56,U59)</f>
        <v>2</v>
      </c>
      <c r="V53" s="207">
        <f t="shared" si="1112"/>
        <v>2</v>
      </c>
      <c r="W53" s="207">
        <f t="shared" si="1112"/>
        <v>2</v>
      </c>
      <c r="X53" s="207">
        <f t="shared" si="1112"/>
        <v>2</v>
      </c>
      <c r="Y53" s="207">
        <f t="shared" si="1112"/>
        <v>3</v>
      </c>
      <c r="Z53" s="207">
        <f t="shared" si="1112"/>
        <v>1</v>
      </c>
      <c r="AA53" s="207">
        <f t="shared" si="1112"/>
        <v>1</v>
      </c>
      <c r="AB53" s="207">
        <f t="shared" si="1112"/>
        <v>0</v>
      </c>
      <c r="AC53" s="207">
        <f t="shared" si="1112"/>
        <v>1</v>
      </c>
      <c r="AD53" s="208">
        <f t="shared" si="1112"/>
        <v>1</v>
      </c>
      <c r="AE53" s="61"/>
      <c r="AF53" s="197" t="str">
        <f>IF(IFERROR(E53/S53,0)=0,"",IFERROR(E53/S53,0))</f>
        <v/>
      </c>
      <c r="AG53" s="198">
        <f>IF(IFERROR(F53/T53,0)=0,"",IFERROR(F53/T53,0))</f>
        <v>0.33333333333333331</v>
      </c>
      <c r="AH53" s="198" t="str">
        <f t="shared" si="1079"/>
        <v/>
      </c>
      <c r="AI53" s="198" t="str">
        <f t="shared" si="1080"/>
        <v/>
      </c>
      <c r="AJ53" s="198" t="str">
        <f t="shared" si="1081"/>
        <v/>
      </c>
      <c r="AK53" s="198" t="str">
        <f t="shared" si="1082"/>
        <v/>
      </c>
      <c r="AL53" s="198">
        <f t="shared" ref="AL53" si="1113">IF(IFERROR(K53/Y53,0)=0,"",IFERROR(K53/Y53,0))</f>
        <v>0.33333333333333331</v>
      </c>
      <c r="AM53" s="198" t="str">
        <f t="shared" ref="AM53" si="1114">IF(IFERROR(L53/Z53,0)=0,"",IFERROR(L53/Z53,0))</f>
        <v/>
      </c>
      <c r="AN53" s="198">
        <f t="shared" si="1085"/>
        <v>1</v>
      </c>
      <c r="AO53" s="198" t="str">
        <f t="shared" si="1086"/>
        <v/>
      </c>
      <c r="AP53" s="198" t="str">
        <f t="shared" si="1087"/>
        <v/>
      </c>
      <c r="AQ53" s="198" t="str">
        <f t="shared" si="1088"/>
        <v/>
      </c>
      <c r="AR53" s="199">
        <f>Q53/AVERAGE(S53:AD53)</f>
        <v>1.7142857142857142</v>
      </c>
      <c r="AS53" s="61"/>
      <c r="AT53" s="200">
        <f t="shared" ref="AT53:BE53" si="1115">SUM(AT56,AT59)</f>
        <v>0</v>
      </c>
      <c r="AU53" s="201">
        <f t="shared" si="1115"/>
        <v>0</v>
      </c>
      <c r="AV53" s="201">
        <f t="shared" si="1115"/>
        <v>0</v>
      </c>
      <c r="AW53" s="201">
        <f t="shared" si="1115"/>
        <v>0</v>
      </c>
      <c r="AX53" s="201">
        <f t="shared" si="1115"/>
        <v>0</v>
      </c>
      <c r="AY53" s="201">
        <f t="shared" si="1115"/>
        <v>0</v>
      </c>
      <c r="AZ53" s="201">
        <f t="shared" si="1115"/>
        <v>1</v>
      </c>
      <c r="BA53" s="201">
        <f t="shared" si="1115"/>
        <v>0</v>
      </c>
      <c r="BB53" s="201">
        <f t="shared" si="1115"/>
        <v>0</v>
      </c>
      <c r="BC53" s="201">
        <f t="shared" si="1115"/>
        <v>0</v>
      </c>
      <c r="BD53" s="201">
        <f t="shared" si="1115"/>
        <v>1</v>
      </c>
      <c r="BE53" s="212">
        <f t="shared" si="1115"/>
        <v>0</v>
      </c>
      <c r="BF53" s="61"/>
      <c r="BG53" s="200">
        <f t="shared" ref="BG53:BR53" si="1116">SUM(BG56,BG59)</f>
        <v>0</v>
      </c>
      <c r="BH53" s="201">
        <f t="shared" si="1116"/>
        <v>0</v>
      </c>
      <c r="BI53" s="201">
        <f t="shared" si="1116"/>
        <v>0</v>
      </c>
      <c r="BJ53" s="201">
        <f t="shared" si="1116"/>
        <v>0</v>
      </c>
      <c r="BK53" s="201">
        <f t="shared" si="1116"/>
        <v>0</v>
      </c>
      <c r="BL53" s="201">
        <f t="shared" si="1116"/>
        <v>0</v>
      </c>
      <c r="BM53" s="201">
        <f t="shared" si="1116"/>
        <v>2</v>
      </c>
      <c r="BN53" s="201">
        <f t="shared" si="1116"/>
        <v>1</v>
      </c>
      <c r="BO53" s="201">
        <f t="shared" si="1116"/>
        <v>2</v>
      </c>
      <c r="BP53" s="201">
        <f>SUM(BP56,BP59)</f>
        <v>3</v>
      </c>
      <c r="BQ53" s="201">
        <f t="shared" si="1116"/>
        <v>3</v>
      </c>
      <c r="BR53" s="212">
        <f t="shared" si="1116"/>
        <v>3</v>
      </c>
      <c r="BT53" s="309"/>
      <c r="BU53" s="310"/>
      <c r="BV53" s="310"/>
      <c r="BW53" s="310"/>
      <c r="BX53" s="310"/>
      <c r="BY53" s="310"/>
      <c r="BZ53" s="310">
        <f t="shared" si="1095"/>
        <v>0.33333333333333331</v>
      </c>
      <c r="CA53" s="310" t="str">
        <f t="shared" si="1096"/>
        <v/>
      </c>
      <c r="CB53" s="310">
        <f t="shared" si="1097"/>
        <v>0.33333333333333331</v>
      </c>
      <c r="CC53" s="310" t="str">
        <f t="shared" si="1098"/>
        <v/>
      </c>
      <c r="CD53" s="310" t="str">
        <f t="shared" si="1099"/>
        <v/>
      </c>
      <c r="CE53" s="311" t="str">
        <f t="shared" si="1100"/>
        <v/>
      </c>
      <c r="CF53"/>
      <c r="CG53" s="309"/>
      <c r="CH53" s="310"/>
      <c r="CI53" s="310"/>
      <c r="CJ53" s="310"/>
      <c r="CK53" s="310"/>
      <c r="CL53" s="310"/>
      <c r="CM53" s="310">
        <f>IF(IFERROR(($D53-BM53)/$D53,0)=0,"",IFERROR(($D53-BM53)/$D53,0))</f>
        <v>0.33333333333333331</v>
      </c>
      <c r="CN53" s="310">
        <f>IF(IFERROR(($D53-BN53)/$D53,0)=0,"",IFERROR(($D53-BN53)/$D53,0))</f>
        <v>0.66666666666666663</v>
      </c>
      <c r="CO53" s="310">
        <f t="shared" si="1107"/>
        <v>0.33333333333333331</v>
      </c>
      <c r="CP53" s="310" t="str">
        <f t="shared" si="1108"/>
        <v/>
      </c>
      <c r="CQ53" s="310" t="str">
        <f t="shared" si="1109"/>
        <v/>
      </c>
      <c r="CR53" s="311" t="str">
        <f t="shared" si="1110"/>
        <v/>
      </c>
    </row>
    <row r="54" spans="1:96" s="118" customFormat="1" hidden="1" outlineLevel="2">
      <c r="A54" s="159" t="s">
        <v>57</v>
      </c>
      <c r="B54" s="213" t="s">
        <v>72</v>
      </c>
      <c r="C54" s="151" t="s">
        <v>69</v>
      </c>
      <c r="D54" s="160"/>
      <c r="E54" s="167">
        <f>IFERROR(E52/E53-1,0)</f>
        <v>0</v>
      </c>
      <c r="F54" s="152">
        <f t="shared" ref="F54:P54" si="1117">IFERROR(F52/F53-1,0)</f>
        <v>-1</v>
      </c>
      <c r="G54" s="152">
        <f t="shared" si="1117"/>
        <v>0</v>
      </c>
      <c r="H54" s="152">
        <f t="shared" si="1117"/>
        <v>0</v>
      </c>
      <c r="I54" s="152">
        <f t="shared" si="1117"/>
        <v>0</v>
      </c>
      <c r="J54" s="152">
        <f t="shared" si="1117"/>
        <v>0</v>
      </c>
      <c r="K54" s="152">
        <f t="shared" si="1117"/>
        <v>-1</v>
      </c>
      <c r="L54" s="152">
        <f t="shared" si="1117"/>
        <v>0</v>
      </c>
      <c r="M54" s="152">
        <f t="shared" si="1117"/>
        <v>-1</v>
      </c>
      <c r="N54" s="152">
        <f t="shared" si="1117"/>
        <v>0</v>
      </c>
      <c r="O54" s="152">
        <f t="shared" si="1117"/>
        <v>0</v>
      </c>
      <c r="P54" s="152">
        <f t="shared" si="1117"/>
        <v>0</v>
      </c>
      <c r="Q54" s="168"/>
      <c r="R54" s="61"/>
      <c r="S54" s="167">
        <f>IFERROR(S52/S53-1,0)</f>
        <v>-0.66666666666666674</v>
      </c>
      <c r="T54" s="152">
        <f t="shared" ref="T54" si="1118">IFERROR(T52/T53-1,0)</f>
        <v>-0.66666666666666674</v>
      </c>
      <c r="U54" s="153">
        <f t="shared" ref="U54:AD54" si="1119">IFERROR(U52/U53-1,0)</f>
        <v>-0.5</v>
      </c>
      <c r="V54" s="153">
        <f t="shared" si="1119"/>
        <v>-0.5</v>
      </c>
      <c r="W54" s="153">
        <f t="shared" si="1119"/>
        <v>-0.5</v>
      </c>
      <c r="X54" s="153">
        <f t="shared" ref="X54" si="1120">IFERROR(X52/X53-1,0)</f>
        <v>-0.5</v>
      </c>
      <c r="Y54" s="153">
        <f t="shared" si="1119"/>
        <v>-1</v>
      </c>
      <c r="Z54" s="153">
        <f t="shared" si="1119"/>
        <v>-1</v>
      </c>
      <c r="AA54" s="153">
        <f t="shared" si="1119"/>
        <v>-1</v>
      </c>
      <c r="AB54" s="153">
        <f t="shared" si="1119"/>
        <v>0</v>
      </c>
      <c r="AC54" s="153">
        <f t="shared" si="1119"/>
        <v>-1</v>
      </c>
      <c r="AD54" s="168">
        <f t="shared" si="1119"/>
        <v>-1</v>
      </c>
      <c r="AE54" s="61"/>
      <c r="AF54" s="167"/>
      <c r="AG54" s="152"/>
      <c r="AH54" s="153"/>
      <c r="AI54" s="153"/>
      <c r="AJ54" s="153"/>
      <c r="AK54" s="153"/>
      <c r="AL54" s="153">
        <f t="shared" ref="AL54" si="1121">IF(AND(AL52="",AL53=""),0,IF(AL52="",-AL53,IF(AL53="",AL52,AL52-AL53)))</f>
        <v>-0.33333333333333331</v>
      </c>
      <c r="AM54" s="153">
        <f t="shared" ref="AM54" si="1122">IF(AND(AM52="",AM53=""),0,IF(AM52="",-AM53,IF(AM53="",AM52,AM52-AM53)))</f>
        <v>0</v>
      </c>
      <c r="AN54" s="153">
        <f t="shared" ref="AN54" si="1123">IF(AND(AN52="",AN53=""),0,IF(AN52="",-AN53,IF(AN53="",AN52,AN52-AN53)))</f>
        <v>-1</v>
      </c>
      <c r="AO54" s="153">
        <f t="shared" ref="AO54" si="1124">IF(AND(AO52="",AO53=""),0,IF(AO52="",-AO53,IF(AO53="",AO52,AO52-AO53)))</f>
        <v>0</v>
      </c>
      <c r="AP54" s="153">
        <f t="shared" ref="AP54" si="1125">IF(AND(AP52="",AP53=""),0,IF(AP52="",-AP53,IF(AP53="",AP52,AP52-AP53)))</f>
        <v>0</v>
      </c>
      <c r="AQ54" s="153">
        <f t="shared" ref="AQ54" si="1126">IF(AND(AQ52="",AQ53=""),0,IF(AQ52="",-AQ53,IF(AQ53="",AQ52,AQ52-AQ53)))</f>
        <v>0</v>
      </c>
      <c r="AR54" s="166">
        <f>Q54/AVERAGE(S54:AD54)</f>
        <v>0</v>
      </c>
      <c r="AS54" s="61"/>
      <c r="AT54" s="167">
        <f t="shared" ref="AT54:BE54" si="1127">IFERROR(AT52/AT53-1,0)</f>
        <v>0</v>
      </c>
      <c r="AU54" s="152">
        <f t="shared" si="1127"/>
        <v>0</v>
      </c>
      <c r="AV54" s="152">
        <f t="shared" si="1127"/>
        <v>0</v>
      </c>
      <c r="AW54" s="152">
        <f t="shared" si="1127"/>
        <v>0</v>
      </c>
      <c r="AX54" s="152">
        <f t="shared" si="1127"/>
        <v>0</v>
      </c>
      <c r="AY54" s="152">
        <f t="shared" si="1127"/>
        <v>0</v>
      </c>
      <c r="AZ54" s="152">
        <f t="shared" si="1127"/>
        <v>-1</v>
      </c>
      <c r="BA54" s="152">
        <f t="shared" si="1127"/>
        <v>0</v>
      </c>
      <c r="BB54" s="152">
        <f t="shared" si="1127"/>
        <v>0</v>
      </c>
      <c r="BC54" s="152">
        <f t="shared" si="1127"/>
        <v>0</v>
      </c>
      <c r="BD54" s="152">
        <f t="shared" si="1127"/>
        <v>-1</v>
      </c>
      <c r="BE54" s="152">
        <f t="shared" si="1127"/>
        <v>0</v>
      </c>
      <c r="BF54" s="61"/>
      <c r="BG54" s="153">
        <f t="shared" ref="BG54:BM54" si="1128">IFERROR(BG52/BG53-1,0)</f>
        <v>0</v>
      </c>
      <c r="BH54" s="153">
        <f t="shared" si="1128"/>
        <v>0</v>
      </c>
      <c r="BI54" s="153">
        <f t="shared" si="1128"/>
        <v>0</v>
      </c>
      <c r="BJ54" s="153">
        <f t="shared" si="1128"/>
        <v>0</v>
      </c>
      <c r="BK54" s="153">
        <f t="shared" si="1128"/>
        <v>0</v>
      </c>
      <c r="BL54" s="153">
        <f t="shared" si="1128"/>
        <v>0</v>
      </c>
      <c r="BM54" s="153">
        <f t="shared" si="1128"/>
        <v>0</v>
      </c>
      <c r="BN54" s="153">
        <f>IFERROR(BN52/BN53-1,0)</f>
        <v>1</v>
      </c>
      <c r="BO54" s="153">
        <f>IFERROR(BO52/BO53-1,0)</f>
        <v>0</v>
      </c>
      <c r="BP54" s="153">
        <f>IFERROR(BP52/BP53-1,0)</f>
        <v>-0.33333333333333337</v>
      </c>
      <c r="BQ54" s="153">
        <f t="shared" ref="BQ54:BR54" si="1129">IFERROR(BQ52/BQ53-1,0)</f>
        <v>-0.33333333333333337</v>
      </c>
      <c r="BR54" s="168">
        <f t="shared" si="1129"/>
        <v>-0.33333333333333337</v>
      </c>
      <c r="BT54" s="312"/>
      <c r="BU54" s="313"/>
      <c r="BV54" s="314"/>
      <c r="BW54" s="314"/>
      <c r="BX54" s="314"/>
      <c r="BY54" s="314"/>
      <c r="BZ54" s="314">
        <f t="shared" ref="BZ54" si="1130">IF(AND(BZ52="",BZ53=""),0,IF(BZ52="",-BZ53,IF(BZ53="",BZ52,BZ52-BZ53)))</f>
        <v>-0.33333333333333331</v>
      </c>
      <c r="CA54" s="314">
        <f t="shared" ref="CA54" si="1131">IF(AND(CA52="",CA53=""),0,IF(CA52="",-CA53,IF(CA53="",CA52,CA52-CA53)))</f>
        <v>0</v>
      </c>
      <c r="CB54" s="314">
        <f t="shared" ref="CB54" si="1132">IF(AND(CB52="",CB53=""),0,IF(CB52="",-CB53,IF(CB53="",CB52,CB52-CB53)))</f>
        <v>-0.33333333333333331</v>
      </c>
      <c r="CC54" s="314">
        <f t="shared" ref="CC54" si="1133">IF(AND(CC52="",CC53=""),0,IF(CC52="",-CC53,IF(CC53="",CC52,CC52-CC53)))</f>
        <v>0</v>
      </c>
      <c r="CD54" s="314">
        <f t="shared" ref="CD54" si="1134">IF(AND(CD52="",CD53=""),0,IF(CD52="",-CD53,IF(CD53="",CD52,CD52-CD53)))</f>
        <v>0</v>
      </c>
      <c r="CE54" s="315">
        <f t="shared" ref="CE54" si="1135">IF(AND(CE52="",CE53=""),0,IF(CE52="",-CE53,IF(CE53="",CE52,CE52-CE53)))</f>
        <v>0</v>
      </c>
      <c r="CF54"/>
      <c r="CG54" s="312"/>
      <c r="CH54" s="313"/>
      <c r="CI54" s="314"/>
      <c r="CJ54" s="314"/>
      <c r="CK54" s="314"/>
      <c r="CL54" s="314"/>
      <c r="CM54" s="153">
        <f>IF(AND(CM52="",CM53=""),0,IF(CM52="",-CM53,IF(CM53="",CM52,CM52-CM53)))</f>
        <v>-0.33333333333333331</v>
      </c>
      <c r="CN54" s="153">
        <f t="shared" ref="CN54" si="1136">IF(AND(CN52="",CN53=""),0,IF(CN52="",-CN53,IF(CN53="",CN52,CN52-CN53)))</f>
        <v>-0.66666666666666663</v>
      </c>
      <c r="CO54" s="153">
        <f t="shared" ref="CO54" si="1137">IF(AND(CO52="",CO53=""),0,IF(CO52="",-CO53,IF(CO53="",CO52,CO52-CO53)))</f>
        <v>-0.33333333333333331</v>
      </c>
      <c r="CP54" s="153">
        <f t="shared" ref="CP54" si="1138">IF(AND(CP52="",CP53=""),0,IF(CP52="",-CP53,IF(CP53="",CP52,CP52-CP53)))</f>
        <v>0</v>
      </c>
      <c r="CQ54" s="153">
        <f t="shared" ref="CQ54" si="1139">IF(AND(CQ52="",CQ53=""),0,IF(CQ52="",-CQ53,IF(CQ53="",CQ52,CQ52-CQ53)))</f>
        <v>0</v>
      </c>
      <c r="CR54" s="168">
        <f t="shared" ref="CR54" si="1140">IF(AND(CR52="",CR53=""),0,IF(CR52="",-CR53,IF(CR53="",CR52,CR52-CR53)))</f>
        <v>0</v>
      </c>
    </row>
    <row r="55" spans="1:96" s="118" customFormat="1" hidden="1" outlineLevel="1" collapsed="1">
      <c r="A55" s="215" t="s">
        <v>57</v>
      </c>
      <c r="B55" s="216" t="s">
        <v>58</v>
      </c>
      <c r="C55" s="150">
        <v>2021</v>
      </c>
      <c r="D55" s="160">
        <f>1-1</f>
        <v>0</v>
      </c>
      <c r="E55" s="12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124">
        <f>SUM(E55:P55)</f>
        <v>0</v>
      </c>
      <c r="R55" s="61"/>
      <c r="S55" s="292">
        <v>0</v>
      </c>
      <c r="T55" s="62">
        <v>0</v>
      </c>
      <c r="U55" s="62">
        <v>0</v>
      </c>
      <c r="V55" s="62">
        <v>0</v>
      </c>
      <c r="W55" s="62">
        <v>0</v>
      </c>
      <c r="X55" s="62">
        <v>0</v>
      </c>
      <c r="Y55" s="62">
        <v>0</v>
      </c>
      <c r="Z55" s="62">
        <f>Y55-K55+BA55</f>
        <v>0</v>
      </c>
      <c r="AA55" s="62">
        <f>Z55-L55+BB55</f>
        <v>0</v>
      </c>
      <c r="AB55" s="62">
        <f t="shared" ref="AB55:AD58" si="1141">AA55-M55+BC55</f>
        <v>0</v>
      </c>
      <c r="AC55" s="62">
        <f t="shared" si="1141"/>
        <v>0</v>
      </c>
      <c r="AD55" s="124">
        <f t="shared" si="1141"/>
        <v>0</v>
      </c>
      <c r="AE55" s="61"/>
      <c r="AF55" s="165" t="str">
        <f>IF(IFERROR(E55/S55,0)=0,"",IFERROR(E55/S55,0))</f>
        <v/>
      </c>
      <c r="AG55" s="63" t="str">
        <f>IF(IFERROR(F55/T55,0)=0,"",IFERROR(F55/T55,0))</f>
        <v/>
      </c>
      <c r="AH55" s="63" t="str">
        <f t="shared" ref="AH55" si="1142">IF(IFERROR(G55/U55,0)=0,"",IFERROR(G55/U55,0))</f>
        <v/>
      </c>
      <c r="AI55" s="63" t="str">
        <f t="shared" ref="AI55" si="1143">IF(IFERROR(H55/V55,0)=0,"",IFERROR(H55/V55,0))</f>
        <v/>
      </c>
      <c r="AJ55" s="63" t="str">
        <f t="shared" ref="AJ55" si="1144">IF(IFERROR(I55/W55,0)=0,"",IFERROR(I55/W55,0))</f>
        <v/>
      </c>
      <c r="AK55" s="63" t="str">
        <f t="shared" ref="AK55" si="1145">IF(IFERROR(J55/X55,0)=0,"",IFERROR(J55/X55,0))</f>
        <v/>
      </c>
      <c r="AL55" s="63" t="str">
        <f t="shared" ref="AL55" si="1146">IF(IFERROR(K55/Y55,0)=0,"",IFERROR(K55/Y55,0))</f>
        <v/>
      </c>
      <c r="AM55" s="63" t="str">
        <f>IF(IFERROR(L55/Z55,0)=0,"",IFERROR(L55/Z55,0))</f>
        <v/>
      </c>
      <c r="AN55" s="63" t="str">
        <f>IF(IFERROR(M55/AA55,0)=0,"",IFERROR(M55/AA55,0))</f>
        <v/>
      </c>
      <c r="AO55" s="63" t="str">
        <f t="shared" ref="AO55:AO56" si="1147">IF(IFERROR(N55/AB55,0)=0,"",IFERROR(N55/AB55,0))</f>
        <v/>
      </c>
      <c r="AP55" s="63" t="str">
        <f t="shared" ref="AP55:AP56" si="1148">IF(IFERROR(O55/AC55,0)=0,"",IFERROR(O55/AC55,0))</f>
        <v/>
      </c>
      <c r="AQ55" s="63" t="str">
        <f t="shared" ref="AQ55:AQ56" si="1149">IF(IFERROR(P55/AD55,0)=0,"",IFERROR(P55/AD55,0))</f>
        <v/>
      </c>
      <c r="AR55" s="166">
        <f>IFERROR(Q55/AVERAGE(S55:AD55),0)</f>
        <v>0</v>
      </c>
      <c r="AS55" s="61"/>
      <c r="AT55" s="234">
        <v>0</v>
      </c>
      <c r="AU55" s="235">
        <v>0</v>
      </c>
      <c r="AV55" s="235">
        <v>0</v>
      </c>
      <c r="AW55" s="235">
        <v>0</v>
      </c>
      <c r="AX55" s="235">
        <v>0</v>
      </c>
      <c r="AY55" s="235">
        <v>0</v>
      </c>
      <c r="AZ55" s="235">
        <v>0</v>
      </c>
      <c r="BA55" s="235">
        <v>0</v>
      </c>
      <c r="BB55" s="235">
        <v>0</v>
      </c>
      <c r="BC55" s="235">
        <v>0</v>
      </c>
      <c r="BD55" s="235">
        <v>0</v>
      </c>
      <c r="BE55" s="236">
        <v>0</v>
      </c>
      <c r="BF55" s="61"/>
      <c r="BG55" s="234">
        <v>1</v>
      </c>
      <c r="BH55" s="235">
        <f t="shared" ref="BH55:BR55" si="1150">+BG55-F55+AU55</f>
        <v>1</v>
      </c>
      <c r="BI55" s="235">
        <f t="shared" si="1150"/>
        <v>1</v>
      </c>
      <c r="BJ55" s="235">
        <f t="shared" si="1150"/>
        <v>1</v>
      </c>
      <c r="BK55" s="235">
        <f t="shared" si="1150"/>
        <v>1</v>
      </c>
      <c r="BL55" s="235">
        <f t="shared" si="1150"/>
        <v>1</v>
      </c>
      <c r="BM55" s="235">
        <f t="shared" si="1150"/>
        <v>1</v>
      </c>
      <c r="BN55" s="235">
        <f t="shared" si="1150"/>
        <v>1</v>
      </c>
      <c r="BO55" s="235">
        <f t="shared" si="1150"/>
        <v>1</v>
      </c>
      <c r="BP55" s="235">
        <f t="shared" si="1150"/>
        <v>1</v>
      </c>
      <c r="BQ55" s="235">
        <f t="shared" si="1150"/>
        <v>1</v>
      </c>
      <c r="BR55" s="236">
        <f t="shared" si="1150"/>
        <v>1</v>
      </c>
      <c r="BT55" s="319" t="str">
        <f>IF(IFERROR(E55/1,0)=0,"",IFERROR(E55/1,0))</f>
        <v/>
      </c>
      <c r="BU55" s="320" t="str">
        <f t="shared" ref="BT55:BU58" si="1151">IF(IFERROR(F55/$D55,0)=0,"",IFERROR(F55/$D55,0))</f>
        <v/>
      </c>
      <c r="BV55" s="320" t="str">
        <f t="shared" ref="BV55:BV58" si="1152">IF(IFERROR(G55/$D55,0)=0,"",IFERROR(G55/$D55,0))</f>
        <v/>
      </c>
      <c r="BW55" s="320" t="str">
        <f t="shared" ref="BW55:BW58" si="1153">IF(IFERROR(H55/$D55,0)=0,"",IFERROR(H55/$D55,0))</f>
        <v/>
      </c>
      <c r="BX55" s="320" t="str">
        <f t="shared" ref="BX55:BX58" si="1154">IF(IFERROR(I55/$D55,0)=0,"",IFERROR(I55/$D55,0))</f>
        <v/>
      </c>
      <c r="BY55" s="320" t="str">
        <f t="shared" ref="BY55:BY58" si="1155">IF(IFERROR(J55/$D55,0)=0,"",IFERROR(J55/$D55,0))</f>
        <v/>
      </c>
      <c r="BZ55" s="320" t="str">
        <f t="shared" ref="BZ55:BZ59" si="1156">IF(IFERROR(K55/$D55,0)=0,"",IFERROR(K55/$D55,0))</f>
        <v/>
      </c>
      <c r="CA55" s="320" t="str">
        <f t="shared" ref="CA55:CA59" si="1157">IF(IFERROR(L55/$D55,0)=0,"",IFERROR(L55/$D55,0))</f>
        <v/>
      </c>
      <c r="CB55" s="320" t="str">
        <f t="shared" ref="CB55:CB59" si="1158">IF(IFERROR(M55/$D55,0)=0,"",IFERROR(M55/$D55,0))</f>
        <v/>
      </c>
      <c r="CC55" s="320" t="str">
        <f t="shared" ref="CC55:CC59" si="1159">IF(IFERROR(N55/$D55,0)=0,"",IFERROR(N55/$D55,0))</f>
        <v/>
      </c>
      <c r="CD55" s="320" t="str">
        <f t="shared" ref="CD55:CD59" si="1160">IF(IFERROR(O55/$D55,0)=0,"",IFERROR(O55/$D55,0))</f>
        <v/>
      </c>
      <c r="CE55" s="321" t="str">
        <f t="shared" ref="CE55:CE59" si="1161">IF(IFERROR(P55/$D55,0)=0,"",IFERROR(P55/$D55,0))</f>
        <v/>
      </c>
      <c r="CF55"/>
      <c r="CG55" s="322" t="str">
        <f>IF(IFERROR((1-BG55)/1,0)=0,"",IFERROR((1-BG55)/1,0))</f>
        <v/>
      </c>
      <c r="CH55" s="323" t="str">
        <f>IF(IFERROR(($D55-BH55)/$D55,0)=0,"",IFERROR(($D55-BH55)/$D55,0))</f>
        <v/>
      </c>
      <c r="CI55" s="323" t="str">
        <f t="shared" ref="CI55" si="1162">IF(IFERROR(($D55-BI55)/$D55,0)=0,"",IFERROR(($D55-BI55)/$D55,0))</f>
        <v/>
      </c>
      <c r="CJ55" s="323" t="str">
        <f t="shared" ref="CJ55" si="1163">IF(IFERROR(($D55-BJ55)/$D55,0)=0,"",IFERROR(($D55-BJ55)/$D55,0))</f>
        <v/>
      </c>
      <c r="CK55" s="323" t="str">
        <f t="shared" ref="CK55" si="1164">IF(IFERROR(($D55-BK55)/$D55,0)=0,"",IFERROR(($D55-BK55)/$D55,0))</f>
        <v/>
      </c>
      <c r="CL55" s="323" t="str">
        <f t="shared" ref="CL55" si="1165">IF(IFERROR(($D55-BL55)/$D55,0)=0,"",IFERROR(($D55-BL55)/$D55,0))</f>
        <v/>
      </c>
      <c r="CM55" s="323" t="str">
        <f t="shared" ref="CM55" si="1166">IF(IFERROR(($D55-BM55)/$D55,0)=0,"",IFERROR(($D55-BM55)/$D55,0))</f>
        <v/>
      </c>
      <c r="CN55" s="323" t="str">
        <f t="shared" ref="CN55" si="1167">IF(IFERROR(($D55-BN55)/$D55,0)=0,"",IFERROR(($D55-BN55)/$D55,0))</f>
        <v/>
      </c>
      <c r="CO55" s="323" t="str">
        <f t="shared" ref="CO55" si="1168">IF(IFERROR(($D55-BO55)/$D55,0)=0,"",IFERROR(($D55-BO55)/$D55,0))</f>
        <v/>
      </c>
      <c r="CP55" s="323" t="str">
        <f t="shared" ref="CP55:CP56" si="1169">IF(IFERROR(($D55-BP55)/$D55,0)=0,"",IFERROR(($D55-BP55)/$D55,0))</f>
        <v/>
      </c>
      <c r="CQ55" s="323" t="str">
        <f t="shared" ref="CQ55:CQ56" si="1170">IF(IFERROR(($D55-BQ55)/$D55,0)=0,"",IFERROR(($D55-BQ55)/$D55,0))</f>
        <v/>
      </c>
      <c r="CR55" s="324" t="str">
        <f t="shared" ref="CR55:CR56" si="1171">IF(IFERROR(($D55-BR55)/$D55,0)=0,"",IFERROR(($D55-BR55)/$D55,0))</f>
        <v/>
      </c>
    </row>
    <row r="56" spans="1:96" s="118" customFormat="1" hidden="1" outlineLevel="2">
      <c r="A56" s="159" t="s">
        <v>57</v>
      </c>
      <c r="B56" s="213" t="s">
        <v>58</v>
      </c>
      <c r="C56" s="150">
        <v>2020</v>
      </c>
      <c r="D56" s="191">
        <v>1</v>
      </c>
      <c r="E56" s="204"/>
      <c r="F56" s="204">
        <v>1</v>
      </c>
      <c r="G56" s="204"/>
      <c r="H56" s="204"/>
      <c r="I56" s="204"/>
      <c r="J56" s="204"/>
      <c r="K56" s="204"/>
      <c r="L56" s="204"/>
      <c r="M56" s="204"/>
      <c r="N56" s="204"/>
      <c r="O56" s="204">
        <v>0</v>
      </c>
      <c r="P56" s="204">
        <v>0</v>
      </c>
      <c r="Q56" s="208">
        <f>SUM(E56:P56)</f>
        <v>1</v>
      </c>
      <c r="R56" s="61"/>
      <c r="S56" s="204">
        <v>1</v>
      </c>
      <c r="T56" s="204">
        <v>1</v>
      </c>
      <c r="U56" s="204"/>
      <c r="V56" s="204"/>
      <c r="W56" s="204"/>
      <c r="X56" s="204"/>
      <c r="Y56" s="204"/>
      <c r="Z56" s="204"/>
      <c r="AA56" s="204"/>
      <c r="AB56" s="62">
        <f t="shared" si="1141"/>
        <v>0</v>
      </c>
      <c r="AC56" s="204">
        <v>0</v>
      </c>
      <c r="AD56" s="205">
        <v>0</v>
      </c>
      <c r="AE56" s="61"/>
      <c r="AF56" s="197"/>
      <c r="AG56" s="198"/>
      <c r="AH56" s="198"/>
      <c r="AI56" s="198"/>
      <c r="AJ56" s="198"/>
      <c r="AK56" s="198"/>
      <c r="AL56" s="198"/>
      <c r="AM56" s="198"/>
      <c r="AN56" s="198"/>
      <c r="AO56" s="198" t="str">
        <f t="shared" si="1147"/>
        <v/>
      </c>
      <c r="AP56" s="198" t="str">
        <f t="shared" si="1148"/>
        <v/>
      </c>
      <c r="AQ56" s="198" t="str">
        <f t="shared" si="1149"/>
        <v/>
      </c>
      <c r="AR56" s="199">
        <f>Q56/AVERAGE(S56:AD56)</f>
        <v>2.5</v>
      </c>
      <c r="AS56" s="61"/>
      <c r="AT56" s="200"/>
      <c r="AU56" s="201"/>
      <c r="AV56" s="201"/>
      <c r="AW56" s="201"/>
      <c r="AX56" s="201"/>
      <c r="AY56" s="201"/>
      <c r="AZ56" s="201"/>
      <c r="BA56" s="201"/>
      <c r="BB56" s="201"/>
      <c r="BC56" s="201"/>
      <c r="BD56" s="201">
        <v>0</v>
      </c>
      <c r="BE56" s="212">
        <v>0</v>
      </c>
      <c r="BF56" s="61"/>
      <c r="BG56" s="200"/>
      <c r="BH56" s="201"/>
      <c r="BI56" s="201"/>
      <c r="BJ56" s="201"/>
      <c r="BK56" s="201"/>
      <c r="BL56" s="201"/>
      <c r="BM56" s="201"/>
      <c r="BN56" s="201"/>
      <c r="BO56" s="201"/>
      <c r="BP56" s="201">
        <v>1</v>
      </c>
      <c r="BQ56" s="201">
        <v>1</v>
      </c>
      <c r="BR56" s="212">
        <v>1</v>
      </c>
      <c r="BT56" s="309"/>
      <c r="BU56" s="310">
        <f t="shared" si="1151"/>
        <v>1</v>
      </c>
      <c r="BV56" s="310" t="str">
        <f t="shared" si="1152"/>
        <v/>
      </c>
      <c r="BW56" s="310" t="str">
        <f t="shared" si="1153"/>
        <v/>
      </c>
      <c r="BX56" s="310" t="str">
        <f t="shared" si="1154"/>
        <v/>
      </c>
      <c r="BY56" s="310" t="str">
        <f t="shared" si="1155"/>
        <v/>
      </c>
      <c r="BZ56" s="310" t="str">
        <f t="shared" si="1156"/>
        <v/>
      </c>
      <c r="CA56" s="310" t="str">
        <f t="shared" si="1157"/>
        <v/>
      </c>
      <c r="CB56" s="310" t="str">
        <f t="shared" si="1158"/>
        <v/>
      </c>
      <c r="CC56" s="310" t="str">
        <f t="shared" si="1159"/>
        <v/>
      </c>
      <c r="CD56" s="310" t="str">
        <f t="shared" si="1160"/>
        <v/>
      </c>
      <c r="CE56" s="311" t="str">
        <f t="shared" si="1161"/>
        <v/>
      </c>
      <c r="CF56"/>
      <c r="CG56" s="309"/>
      <c r="CH56" s="310"/>
      <c r="CI56" s="310"/>
      <c r="CJ56" s="310"/>
      <c r="CK56" s="310"/>
      <c r="CL56" s="310"/>
      <c r="CM56" s="310"/>
      <c r="CN56" s="310"/>
      <c r="CO56" s="310"/>
      <c r="CP56" s="310" t="str">
        <f t="shared" si="1169"/>
        <v/>
      </c>
      <c r="CQ56" s="310" t="str">
        <f t="shared" si="1170"/>
        <v/>
      </c>
      <c r="CR56" s="311" t="str">
        <f t="shared" si="1171"/>
        <v/>
      </c>
    </row>
    <row r="57" spans="1:96" s="118" customFormat="1" hidden="1" outlineLevel="2">
      <c r="A57" s="159" t="s">
        <v>57</v>
      </c>
      <c r="B57" s="213" t="s">
        <v>58</v>
      </c>
      <c r="C57" s="151" t="s">
        <v>69</v>
      </c>
      <c r="D57" s="160"/>
      <c r="E57" s="167">
        <f>IFERROR(E55/E56-1,0)</f>
        <v>0</v>
      </c>
      <c r="F57" s="152">
        <f t="shared" ref="F57:K57" si="1172">IFERROR(F55/F56-1,0)</f>
        <v>-1</v>
      </c>
      <c r="G57" s="152">
        <f t="shared" si="1172"/>
        <v>0</v>
      </c>
      <c r="H57" s="152">
        <f t="shared" si="1172"/>
        <v>0</v>
      </c>
      <c r="I57" s="152">
        <f t="shared" si="1172"/>
        <v>0</v>
      </c>
      <c r="J57" s="152">
        <f t="shared" si="1172"/>
        <v>0</v>
      </c>
      <c r="K57" s="152">
        <f t="shared" si="1172"/>
        <v>0</v>
      </c>
      <c r="L57" s="153"/>
      <c r="M57" s="153"/>
      <c r="N57" s="153"/>
      <c r="O57" s="153"/>
      <c r="P57" s="153"/>
      <c r="Q57" s="168"/>
      <c r="R57" s="61"/>
      <c r="S57" s="167">
        <f>IFERROR(S55/S56-1,0)</f>
        <v>-1</v>
      </c>
      <c r="T57" s="152">
        <f t="shared" ref="T57:AD57" si="1173">IFERROR(T55/T56-1,0)</f>
        <v>-1</v>
      </c>
      <c r="U57" s="153">
        <f t="shared" si="1173"/>
        <v>0</v>
      </c>
      <c r="V57" s="153">
        <f t="shared" si="1173"/>
        <v>0</v>
      </c>
      <c r="W57" s="153">
        <f t="shared" si="1173"/>
        <v>0</v>
      </c>
      <c r="X57" s="153">
        <f t="shared" ref="X57" si="1174">IFERROR(X55/X56-1,0)</f>
        <v>0</v>
      </c>
      <c r="Y57" s="153">
        <f t="shared" si="1173"/>
        <v>0</v>
      </c>
      <c r="Z57" s="153">
        <f>IFERROR(Z55/Z56-1,0)</f>
        <v>0</v>
      </c>
      <c r="AA57" s="153">
        <f>IFERROR(AA55/AA56-1,0)</f>
        <v>0</v>
      </c>
      <c r="AB57" s="62">
        <f t="shared" si="1141"/>
        <v>0</v>
      </c>
      <c r="AC57" s="153">
        <f t="shared" si="1173"/>
        <v>0</v>
      </c>
      <c r="AD57" s="168">
        <f t="shared" si="1173"/>
        <v>0</v>
      </c>
      <c r="AE57" s="61"/>
      <c r="AF57" s="167"/>
      <c r="AG57" s="152"/>
      <c r="AH57" s="153"/>
      <c r="AI57" s="153"/>
      <c r="AJ57" s="153"/>
      <c r="AK57" s="153"/>
      <c r="AL57" s="153"/>
      <c r="AM57" s="153"/>
      <c r="AN57" s="153"/>
      <c r="AO57" s="153">
        <f t="shared" ref="AO57" si="1175">IF(AND(AO55="",AO56=""),0,IF(AO55="",-AO56,IF(AO56="",AO55,AO55-AO56)))</f>
        <v>0</v>
      </c>
      <c r="AP57" s="153">
        <f t="shared" ref="AP57" si="1176">IF(AND(AP55="",AP56=""),0,IF(AP55="",-AP56,IF(AP56="",AP55,AP55-AP56)))</f>
        <v>0</v>
      </c>
      <c r="AQ57" s="153">
        <f t="shared" ref="AQ57" si="1177">IF(AND(AQ55="",AQ56=""),0,IF(AQ55="",-AQ56,IF(AQ56="",AQ55,AQ55-AQ56)))</f>
        <v>0</v>
      </c>
      <c r="AR57" s="168"/>
      <c r="AS57" s="61"/>
      <c r="AT57" s="167">
        <f>IFERROR(AT55/AT56-1,0)</f>
        <v>0</v>
      </c>
      <c r="AU57" s="152">
        <f>IFERROR(AU55/AU56-1,0)</f>
        <v>0</v>
      </c>
      <c r="AV57" s="152">
        <f t="shared" ref="AV57:AZ57" si="1178">IFERROR(AV55/AV56-1,0)</f>
        <v>0</v>
      </c>
      <c r="AW57" s="152">
        <f t="shared" si="1178"/>
        <v>0</v>
      </c>
      <c r="AX57" s="152">
        <f t="shared" si="1178"/>
        <v>0</v>
      </c>
      <c r="AY57" s="152">
        <f t="shared" si="1178"/>
        <v>0</v>
      </c>
      <c r="AZ57" s="152">
        <f t="shared" si="1178"/>
        <v>0</v>
      </c>
      <c r="BA57" s="153"/>
      <c r="BB57" s="153"/>
      <c r="BC57" s="153"/>
      <c r="BD57" s="153"/>
      <c r="BE57" s="168"/>
      <c r="BF57" s="61"/>
      <c r="BG57" s="167"/>
      <c r="BH57" s="152"/>
      <c r="BI57" s="153"/>
      <c r="BJ57" s="153"/>
      <c r="BK57" s="153"/>
      <c r="BL57" s="153"/>
      <c r="BM57" s="153"/>
      <c r="BN57" s="153"/>
      <c r="BO57" s="153"/>
      <c r="BP57" s="153">
        <f>IFERROR(BP55/BP56-1,0)</f>
        <v>0</v>
      </c>
      <c r="BQ57" s="153">
        <f t="shared" ref="BQ57:BR57" si="1179">IFERROR(BQ55/BQ56-1,0)</f>
        <v>0</v>
      </c>
      <c r="BR57" s="168">
        <f t="shared" si="1179"/>
        <v>0</v>
      </c>
      <c r="BT57" s="312"/>
      <c r="BU57" s="313" t="str">
        <f t="shared" si="1151"/>
        <v/>
      </c>
      <c r="BV57" s="314" t="str">
        <f t="shared" si="1152"/>
        <v/>
      </c>
      <c r="BW57" s="314" t="str">
        <f t="shared" si="1153"/>
        <v/>
      </c>
      <c r="BX57" s="314" t="str">
        <f t="shared" si="1154"/>
        <v/>
      </c>
      <c r="BY57" s="314" t="str">
        <f t="shared" si="1155"/>
        <v/>
      </c>
      <c r="BZ57" s="314" t="str">
        <f t="shared" si="1156"/>
        <v/>
      </c>
      <c r="CA57" s="314" t="str">
        <f t="shared" si="1157"/>
        <v/>
      </c>
      <c r="CB57" s="314" t="str">
        <f t="shared" si="1158"/>
        <v/>
      </c>
      <c r="CC57" s="314" t="str">
        <f t="shared" si="1159"/>
        <v/>
      </c>
      <c r="CD57" s="314" t="str">
        <f t="shared" si="1160"/>
        <v/>
      </c>
      <c r="CE57" s="315" t="str">
        <f t="shared" si="1161"/>
        <v/>
      </c>
      <c r="CF57"/>
      <c r="CG57" s="312"/>
      <c r="CH57" s="313"/>
      <c r="CI57" s="314"/>
      <c r="CJ57" s="314"/>
      <c r="CK57" s="314"/>
      <c r="CL57" s="314"/>
      <c r="CM57" s="314"/>
      <c r="CN57" s="314"/>
      <c r="CO57" s="314"/>
      <c r="CP57" s="153">
        <f t="shared" ref="CP57" si="1180">IF(AND(CP55="",CP56=""),0,IF(CP55="",-CP56,IF(CP56="",CP55,CP55-CP56)))</f>
        <v>0</v>
      </c>
      <c r="CQ57" s="153">
        <f t="shared" ref="CQ57" si="1181">IF(AND(CQ55="",CQ56=""),0,IF(CQ55="",-CQ56,IF(CQ56="",CQ55,CQ55-CQ56)))</f>
        <v>0</v>
      </c>
      <c r="CR57" s="168">
        <f t="shared" ref="CR57" si="1182">IF(AND(CR55="",CR56=""),0,IF(CR55="",-CR56,IF(CR56="",CR55,CR55-CR56)))</f>
        <v>0</v>
      </c>
    </row>
    <row r="58" spans="1:96" hidden="1" outlineLevel="1" collapsed="1">
      <c r="A58" s="215" t="s">
        <v>57</v>
      </c>
      <c r="B58" s="216" t="s">
        <v>59</v>
      </c>
      <c r="C58" s="150">
        <v>2021</v>
      </c>
      <c r="D58" s="157">
        <v>2</v>
      </c>
      <c r="E58" s="12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1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124">
        <f>SUM(E58:P58)</f>
        <v>1</v>
      </c>
      <c r="R58" s="61"/>
      <c r="S58" s="292">
        <v>1</v>
      </c>
      <c r="T58" s="62">
        <v>1</v>
      </c>
      <c r="U58" s="62">
        <v>1</v>
      </c>
      <c r="V58" s="62">
        <v>1</v>
      </c>
      <c r="W58" s="62">
        <v>1</v>
      </c>
      <c r="X58" s="62">
        <v>1</v>
      </c>
      <c r="Y58" s="62">
        <v>0</v>
      </c>
      <c r="Z58" s="62">
        <f>Y58-K58+BA58</f>
        <v>0</v>
      </c>
      <c r="AA58" s="62">
        <f>Z58-L58+BB58</f>
        <v>0</v>
      </c>
      <c r="AB58" s="62">
        <f t="shared" si="1141"/>
        <v>0</v>
      </c>
      <c r="AC58" s="62">
        <f t="shared" si="1141"/>
        <v>0</v>
      </c>
      <c r="AD58" s="124">
        <f t="shared" si="1141"/>
        <v>0</v>
      </c>
      <c r="AE58" s="61"/>
      <c r="AF58" s="165" t="str">
        <f>IF(IFERROR(E58/S58,0)=0,"",IFERROR(E58/S58,0))</f>
        <v/>
      </c>
      <c r="AG58" s="63" t="str">
        <f>IF(IFERROR(F58/T58,0)=0,"",IFERROR(F58/T58,0))</f>
        <v/>
      </c>
      <c r="AH58" s="63" t="str">
        <f>IF(IFERROR(G58/U58,0)=0,"",IFERROR(G58/U58,0))</f>
        <v/>
      </c>
      <c r="AI58" s="63" t="str">
        <f t="shared" ref="AI58" si="1183">IF(IFERROR(H58/V58,0)=0,"",IFERROR(H58/V58,0))</f>
        <v/>
      </c>
      <c r="AJ58" s="63" t="str">
        <f>IF(IFERROR(I58/W58,0)=0,"",IFERROR(I58/W58,0))</f>
        <v/>
      </c>
      <c r="AK58" s="63">
        <f t="shared" ref="AK58" si="1184">IF(IFERROR(J58/X58,0)=0,"",IFERROR(J58/X58,0))</f>
        <v>1</v>
      </c>
      <c r="AL58" s="63" t="str">
        <f t="shared" ref="AL58:AL59" si="1185">IF(IFERROR(K58/Y58,0)=0,"",IFERROR(K58/Y58,0))</f>
        <v/>
      </c>
      <c r="AM58" s="63" t="str">
        <f t="shared" ref="AM58:AM59" si="1186">IF(IFERROR(L58/Z58,0)=0,"",IFERROR(L58/Z58,0))</f>
        <v/>
      </c>
      <c r="AN58" s="63" t="str">
        <f t="shared" ref="AN58:AN59" si="1187">IF(IFERROR(M58/AA58,0)=0,"",IFERROR(M58/AA58,0))</f>
        <v/>
      </c>
      <c r="AO58" s="63" t="str">
        <f t="shared" ref="AO58:AO59" si="1188">IF(IFERROR(N58/AB58,0)=0,"",IFERROR(N58/AB58,0))</f>
        <v/>
      </c>
      <c r="AP58" s="63" t="str">
        <f t="shared" ref="AP58:AP59" si="1189">IF(IFERROR(O58/AC58,0)=0,"",IFERROR(O58/AC58,0))</f>
        <v/>
      </c>
      <c r="AQ58" s="63" t="str">
        <f t="shared" ref="AQ58:AQ59" si="1190">IF(IFERROR(P58/AD58,0)=0,"",IFERROR(P58/AD58,0))</f>
        <v/>
      </c>
      <c r="AR58" s="166">
        <f>Q58/AVERAGE(S58:AD58)</f>
        <v>2</v>
      </c>
      <c r="AS58" s="61"/>
      <c r="AT58" s="234">
        <v>0</v>
      </c>
      <c r="AU58" s="235">
        <v>0</v>
      </c>
      <c r="AV58" s="235">
        <v>0</v>
      </c>
      <c r="AW58" s="235">
        <v>0</v>
      </c>
      <c r="AX58" s="235">
        <v>0</v>
      </c>
      <c r="AY58" s="235">
        <v>0</v>
      </c>
      <c r="AZ58" s="235">
        <v>0</v>
      </c>
      <c r="BA58" s="235">
        <v>0</v>
      </c>
      <c r="BB58" s="235">
        <v>0</v>
      </c>
      <c r="BC58" s="235">
        <v>0</v>
      </c>
      <c r="BD58" s="235">
        <v>0</v>
      </c>
      <c r="BE58" s="236">
        <v>0</v>
      </c>
      <c r="BF58" s="61"/>
      <c r="BG58" s="234">
        <v>2</v>
      </c>
      <c r="BH58" s="235">
        <f t="shared" ref="BH58:BR58" si="1191">+BG58-F58+AU58</f>
        <v>2</v>
      </c>
      <c r="BI58" s="235">
        <f t="shared" si="1191"/>
        <v>2</v>
      </c>
      <c r="BJ58" s="235">
        <f t="shared" si="1191"/>
        <v>2</v>
      </c>
      <c r="BK58" s="235">
        <f t="shared" si="1191"/>
        <v>2</v>
      </c>
      <c r="BL58" s="235">
        <f t="shared" si="1191"/>
        <v>1</v>
      </c>
      <c r="BM58" s="235">
        <f t="shared" si="1191"/>
        <v>1</v>
      </c>
      <c r="BN58" s="235">
        <f t="shared" si="1191"/>
        <v>1</v>
      </c>
      <c r="BO58" s="235">
        <f t="shared" si="1191"/>
        <v>1</v>
      </c>
      <c r="BP58" s="235">
        <f t="shared" si="1191"/>
        <v>1</v>
      </c>
      <c r="BQ58" s="235">
        <f t="shared" si="1191"/>
        <v>1</v>
      </c>
      <c r="BR58" s="236">
        <f t="shared" si="1191"/>
        <v>1</v>
      </c>
      <c r="BT58" s="319" t="str">
        <f t="shared" si="1151"/>
        <v/>
      </c>
      <c r="BU58" s="320" t="str">
        <f t="shared" si="1151"/>
        <v/>
      </c>
      <c r="BV58" s="320" t="str">
        <f t="shared" si="1152"/>
        <v/>
      </c>
      <c r="BW58" s="320" t="str">
        <f t="shared" si="1153"/>
        <v/>
      </c>
      <c r="BX58" s="320" t="str">
        <f t="shared" si="1154"/>
        <v/>
      </c>
      <c r="BY58" s="320">
        <f t="shared" si="1155"/>
        <v>0.5</v>
      </c>
      <c r="BZ58" s="320" t="str">
        <f t="shared" si="1156"/>
        <v/>
      </c>
      <c r="CA58" s="320" t="str">
        <f t="shared" si="1157"/>
        <v/>
      </c>
      <c r="CB58" s="320" t="str">
        <f t="shared" si="1158"/>
        <v/>
      </c>
      <c r="CC58" s="320" t="str">
        <f t="shared" si="1159"/>
        <v/>
      </c>
      <c r="CD58" s="320" t="str">
        <f t="shared" si="1160"/>
        <v/>
      </c>
      <c r="CE58" s="321" t="str">
        <f t="shared" si="1161"/>
        <v/>
      </c>
      <c r="CG58" s="322" t="str">
        <f>IF(IFERROR(($D58-BG58)/$D58,0)=0,"",IFERROR(($D58-BG58)/$D58,0))</f>
        <v/>
      </c>
      <c r="CH58" s="323" t="str">
        <f>IF(IFERROR(($D58-BH58)/$D58,0)=0,"",IFERROR(($D58-BH58)/$D58,0))</f>
        <v/>
      </c>
      <c r="CI58" s="323" t="str">
        <f t="shared" ref="CI58" si="1192">IF(IFERROR(($D58-BI58)/$D58,0)=0,"",IFERROR(($D58-BI58)/$D58,0))</f>
        <v/>
      </c>
      <c r="CJ58" s="323" t="str">
        <f t="shared" ref="CJ58" si="1193">IF(IFERROR(($D58-BJ58)/$D58,0)=0,"",IFERROR(($D58-BJ58)/$D58,0))</f>
        <v/>
      </c>
      <c r="CK58" s="323" t="str">
        <f t="shared" ref="CK58" si="1194">IF(IFERROR(($D58-BK58)/$D58,0)=0,"",IFERROR(($D58-BK58)/$D58,0))</f>
        <v/>
      </c>
      <c r="CL58" s="323">
        <f t="shared" ref="CL58" si="1195">IF(IFERROR(($D58-BL58)/$D58,0)=0,"",IFERROR(($D58-BL58)/$D58,0))</f>
        <v>0.5</v>
      </c>
      <c r="CM58" s="323">
        <f t="shared" ref="CM58" si="1196">IF(IFERROR(($D58-BM58)/$D58,0)=0,"",IFERROR(($D58-BM58)/$D58,0))</f>
        <v>0.5</v>
      </c>
      <c r="CN58" s="323">
        <f t="shared" ref="CN58" si="1197">IF(IFERROR(($D58-BN58)/$D58,0)=0,"",IFERROR(($D58-BN58)/$D58,0))</f>
        <v>0.5</v>
      </c>
      <c r="CO58" s="323">
        <f t="shared" ref="CO58:CO59" si="1198">IF(IFERROR(($D58-BO58)/$D58,0)=0,"",IFERROR(($D58-BO58)/$D58,0))</f>
        <v>0.5</v>
      </c>
      <c r="CP58" s="323">
        <f t="shared" ref="CP58:CP59" si="1199">IF(IFERROR(($D58-BP58)/$D58,0)=0,"",IFERROR(($D58-BP58)/$D58,0))</f>
        <v>0.5</v>
      </c>
      <c r="CQ58" s="323">
        <f t="shared" ref="CQ58:CQ59" si="1200">IF(IFERROR(($D58-BQ58)/$D58,0)=0,"",IFERROR(($D58-BQ58)/$D58,0))</f>
        <v>0.5</v>
      </c>
      <c r="CR58" s="324">
        <f t="shared" ref="CR58:CR59" si="1201">IF(IFERROR(($D58-BR58)/$D58,0)=0,"",IFERROR(($D58-BR58)/$D58,0))</f>
        <v>0.5</v>
      </c>
    </row>
    <row r="59" spans="1:96" hidden="1" outlineLevel="2">
      <c r="A59" s="158" t="s">
        <v>57</v>
      </c>
      <c r="B59" s="213" t="s">
        <v>59</v>
      </c>
      <c r="C59" s="150">
        <v>2020</v>
      </c>
      <c r="D59" s="191">
        <v>2</v>
      </c>
      <c r="E59" s="204"/>
      <c r="F59" s="204"/>
      <c r="G59" s="204"/>
      <c r="H59" s="204"/>
      <c r="I59" s="204"/>
      <c r="J59" s="204"/>
      <c r="K59" s="204">
        <v>1</v>
      </c>
      <c r="L59" s="204">
        <v>0</v>
      </c>
      <c r="M59" s="204">
        <v>1</v>
      </c>
      <c r="N59" s="204">
        <v>0</v>
      </c>
      <c r="O59" s="204">
        <v>0</v>
      </c>
      <c r="P59" s="204">
        <v>0</v>
      </c>
      <c r="Q59" s="208">
        <f>SUM(E59:P59)</f>
        <v>2</v>
      </c>
      <c r="R59" s="61"/>
      <c r="S59" s="204">
        <v>2</v>
      </c>
      <c r="T59" s="204">
        <v>2</v>
      </c>
      <c r="U59" s="204">
        <v>2</v>
      </c>
      <c r="V59" s="204">
        <v>2</v>
      </c>
      <c r="W59" s="204">
        <v>2</v>
      </c>
      <c r="X59" s="204">
        <v>2</v>
      </c>
      <c r="Y59" s="204">
        <v>3</v>
      </c>
      <c r="Z59" s="204">
        <v>1</v>
      </c>
      <c r="AA59" s="204">
        <v>1</v>
      </c>
      <c r="AB59" s="204">
        <v>0</v>
      </c>
      <c r="AC59" s="204">
        <v>1</v>
      </c>
      <c r="AD59" s="204">
        <v>1</v>
      </c>
      <c r="AE59" s="61"/>
      <c r="AF59" s="197"/>
      <c r="AG59" s="198"/>
      <c r="AH59" s="198"/>
      <c r="AI59" s="198"/>
      <c r="AJ59" s="198"/>
      <c r="AK59" s="198"/>
      <c r="AL59" s="198">
        <f t="shared" si="1185"/>
        <v>0.33333333333333331</v>
      </c>
      <c r="AM59" s="198" t="str">
        <f t="shared" si="1186"/>
        <v/>
      </c>
      <c r="AN59" s="198">
        <f t="shared" si="1187"/>
        <v>1</v>
      </c>
      <c r="AO59" s="198" t="str">
        <f t="shared" si="1188"/>
        <v/>
      </c>
      <c r="AP59" s="198" t="str">
        <f t="shared" si="1189"/>
        <v/>
      </c>
      <c r="AQ59" s="198" t="str">
        <f t="shared" si="1190"/>
        <v/>
      </c>
      <c r="AR59" s="199">
        <f>Q59/AVERAGE(S59:AD59)</f>
        <v>1.2631578947368423</v>
      </c>
      <c r="AS59" s="61"/>
      <c r="AT59" s="200"/>
      <c r="AU59" s="201"/>
      <c r="AV59" s="201"/>
      <c r="AW59" s="201"/>
      <c r="AX59" s="201"/>
      <c r="AY59" s="201"/>
      <c r="AZ59" s="201">
        <v>1</v>
      </c>
      <c r="BA59" s="201">
        <v>0</v>
      </c>
      <c r="BB59" s="201">
        <v>0</v>
      </c>
      <c r="BC59" s="201">
        <v>0</v>
      </c>
      <c r="BD59" s="201">
        <v>1</v>
      </c>
      <c r="BE59" s="212">
        <v>0</v>
      </c>
      <c r="BF59" s="61"/>
      <c r="BG59" s="200"/>
      <c r="BH59" s="201"/>
      <c r="BI59" s="201"/>
      <c r="BJ59" s="201"/>
      <c r="BK59" s="201"/>
      <c r="BL59" s="201"/>
      <c r="BM59" s="201">
        <v>2</v>
      </c>
      <c r="BN59" s="201">
        <v>1</v>
      </c>
      <c r="BO59" s="201">
        <v>2</v>
      </c>
      <c r="BP59" s="201">
        <v>2</v>
      </c>
      <c r="BQ59" s="201">
        <v>2</v>
      </c>
      <c r="BR59" s="212">
        <v>2</v>
      </c>
      <c r="BS59" s="118"/>
      <c r="BT59" s="309"/>
      <c r="BU59" s="310"/>
      <c r="BV59" s="310"/>
      <c r="BW59" s="310"/>
      <c r="BX59" s="310"/>
      <c r="BY59" s="310"/>
      <c r="BZ59" s="310">
        <f t="shared" si="1156"/>
        <v>0.5</v>
      </c>
      <c r="CA59" s="310" t="str">
        <f t="shared" si="1157"/>
        <v/>
      </c>
      <c r="CB59" s="310">
        <f t="shared" si="1158"/>
        <v>0.5</v>
      </c>
      <c r="CC59" s="310" t="str">
        <f t="shared" si="1159"/>
        <v/>
      </c>
      <c r="CD59" s="310" t="str">
        <f t="shared" si="1160"/>
        <v/>
      </c>
      <c r="CE59" s="311" t="str">
        <f t="shared" si="1161"/>
        <v/>
      </c>
      <c r="CG59" s="309"/>
      <c r="CH59" s="310"/>
      <c r="CI59" s="310"/>
      <c r="CJ59" s="310"/>
      <c r="CK59" s="310"/>
      <c r="CL59" s="310"/>
      <c r="CM59" s="310" t="str">
        <f>IF(IFERROR(($D59-BM59)/$D59,0)=0,"",IFERROR(($D59-BM59)/$D59,0))</f>
        <v/>
      </c>
      <c r="CN59" s="310">
        <f>IF(IFERROR(($D59-BN59)/$D59,0)=0,"",IFERROR(($D59-BN59)/$D59,0))</f>
        <v>0.5</v>
      </c>
      <c r="CO59" s="310" t="str">
        <f t="shared" si="1198"/>
        <v/>
      </c>
      <c r="CP59" s="310" t="str">
        <f t="shared" si="1199"/>
        <v/>
      </c>
      <c r="CQ59" s="310" t="str">
        <f t="shared" si="1200"/>
        <v/>
      </c>
      <c r="CR59" s="311" t="str">
        <f t="shared" si="1201"/>
        <v/>
      </c>
    </row>
    <row r="60" spans="1:96" hidden="1" outlineLevel="2">
      <c r="A60" s="158" t="s">
        <v>57</v>
      </c>
      <c r="B60" s="213" t="s">
        <v>59</v>
      </c>
      <c r="C60" s="151" t="s">
        <v>69</v>
      </c>
      <c r="D60" s="157"/>
      <c r="E60" s="167">
        <f>IFERROR(E58/E59-1,0)</f>
        <v>0</v>
      </c>
      <c r="F60" s="152">
        <f t="shared" ref="F60" si="1202">IFERROR(F58/F59-1,0)</f>
        <v>0</v>
      </c>
      <c r="G60" s="153">
        <f t="shared" ref="G60" si="1203">IFERROR(G58/G59-1,0)</f>
        <v>0</v>
      </c>
      <c r="H60" s="153">
        <f t="shared" ref="H60" si="1204">IFERROR(H58/H59-1,0)</f>
        <v>0</v>
      </c>
      <c r="I60" s="153">
        <f t="shared" ref="I60:P60" si="1205">IFERROR(I58/I59-1,0)</f>
        <v>0</v>
      </c>
      <c r="J60" s="153">
        <f t="shared" si="1205"/>
        <v>0</v>
      </c>
      <c r="K60" s="153">
        <f t="shared" si="1205"/>
        <v>-1</v>
      </c>
      <c r="L60" s="153">
        <f t="shared" si="1205"/>
        <v>0</v>
      </c>
      <c r="M60" s="153">
        <f t="shared" si="1205"/>
        <v>-1</v>
      </c>
      <c r="N60" s="153">
        <f t="shared" si="1205"/>
        <v>0</v>
      </c>
      <c r="O60" s="153">
        <f t="shared" si="1205"/>
        <v>0</v>
      </c>
      <c r="P60" s="153">
        <f t="shared" si="1205"/>
        <v>0</v>
      </c>
      <c r="Q60" s="168"/>
      <c r="R60" s="61"/>
      <c r="S60" s="167">
        <f>IFERROR(S58/S59-1,0)</f>
        <v>-0.5</v>
      </c>
      <c r="T60" s="152">
        <f t="shared" ref="T60:AD60" si="1206">IFERROR(T58/T59-1,0)</f>
        <v>-0.5</v>
      </c>
      <c r="U60" s="153">
        <f t="shared" si="1206"/>
        <v>-0.5</v>
      </c>
      <c r="V60" s="153">
        <f t="shared" si="1206"/>
        <v>-0.5</v>
      </c>
      <c r="W60" s="153">
        <f t="shared" si="1206"/>
        <v>-0.5</v>
      </c>
      <c r="X60" s="153">
        <f t="shared" si="1206"/>
        <v>-0.5</v>
      </c>
      <c r="Y60" s="153">
        <f t="shared" si="1206"/>
        <v>-1</v>
      </c>
      <c r="Z60" s="153">
        <f t="shared" si="1206"/>
        <v>-1</v>
      </c>
      <c r="AA60" s="153">
        <f t="shared" si="1206"/>
        <v>-1</v>
      </c>
      <c r="AB60" s="153">
        <f t="shared" si="1206"/>
        <v>0</v>
      </c>
      <c r="AC60" s="153">
        <f t="shared" si="1206"/>
        <v>-1</v>
      </c>
      <c r="AD60" s="168">
        <f t="shared" si="1206"/>
        <v>-1</v>
      </c>
      <c r="AE60" s="61"/>
      <c r="AF60" s="167"/>
      <c r="AG60" s="152"/>
      <c r="AH60" s="153"/>
      <c r="AI60" s="153"/>
      <c r="AJ60" s="153"/>
      <c r="AK60" s="153"/>
      <c r="AL60" s="153">
        <f t="shared" ref="AL60" si="1207">IF(AND(AL58="",AL59=""),0,IF(AL58="",-AL59,IF(AL59="",AL58,AL58-AL59)))</f>
        <v>-0.33333333333333331</v>
      </c>
      <c r="AM60" s="153">
        <f t="shared" ref="AM60" si="1208">IF(AND(AM58="",AM59=""),0,IF(AM58="",-AM59,IF(AM59="",AM58,AM58-AM59)))</f>
        <v>0</v>
      </c>
      <c r="AN60" s="153">
        <f t="shared" ref="AN60" si="1209">IF(AND(AN58="",AN59=""),0,IF(AN58="",-AN59,IF(AN59="",AN58,AN58-AN59)))</f>
        <v>-1</v>
      </c>
      <c r="AO60" s="153">
        <f t="shared" ref="AO60" si="1210">IF(AND(AO58="",AO59=""),0,IF(AO58="",-AO59,IF(AO59="",AO58,AO58-AO59)))</f>
        <v>0</v>
      </c>
      <c r="AP60" s="153">
        <f t="shared" ref="AP60" si="1211">IF(AND(AP58="",AP59=""),0,IF(AP58="",-AP59,IF(AP59="",AP58,AP58-AP59)))</f>
        <v>0</v>
      </c>
      <c r="AQ60" s="153">
        <f t="shared" ref="AQ60" si="1212">IF(AND(AQ58="",AQ59=""),0,IF(AQ58="",-AQ59,IF(AQ59="",AQ58,AQ58-AQ59)))</f>
        <v>0</v>
      </c>
      <c r="AR60" s="168"/>
      <c r="AS60" s="61"/>
      <c r="AT60" s="167">
        <f>IFERROR(AT58/AT59-1,0)</f>
        <v>0</v>
      </c>
      <c r="AU60" s="152">
        <f>IFERROR(AU58/AU59-1,0)</f>
        <v>0</v>
      </c>
      <c r="AV60" s="153">
        <f>IFERROR(AV58/AV59-1,0)</f>
        <v>0</v>
      </c>
      <c r="AW60" s="153">
        <f t="shared" ref="AW60:BE60" si="1213">IFERROR(AW58/AW59-1,0)</f>
        <v>0</v>
      </c>
      <c r="AX60" s="153">
        <f t="shared" si="1213"/>
        <v>0</v>
      </c>
      <c r="AY60" s="153">
        <f t="shared" si="1213"/>
        <v>0</v>
      </c>
      <c r="AZ60" s="153">
        <f t="shared" si="1213"/>
        <v>-1</v>
      </c>
      <c r="BA60" s="153">
        <f t="shared" si="1213"/>
        <v>0</v>
      </c>
      <c r="BB60" s="153">
        <f t="shared" si="1213"/>
        <v>0</v>
      </c>
      <c r="BC60" s="153">
        <f t="shared" si="1213"/>
        <v>0</v>
      </c>
      <c r="BD60" s="153">
        <f t="shared" si="1213"/>
        <v>-1</v>
      </c>
      <c r="BE60" s="168">
        <f t="shared" si="1213"/>
        <v>0</v>
      </c>
      <c r="BF60" s="61"/>
      <c r="BG60" s="167"/>
      <c r="BH60" s="152"/>
      <c r="BI60" s="153"/>
      <c r="BJ60" s="153"/>
      <c r="BK60" s="153"/>
      <c r="BL60" s="153"/>
      <c r="BM60" s="153">
        <f>IFERROR(BM58/BM59-1,0)</f>
        <v>-0.5</v>
      </c>
      <c r="BN60" s="153">
        <f t="shared" ref="BN60:BR60" si="1214">IFERROR(BN58/BN59-1,0)</f>
        <v>0</v>
      </c>
      <c r="BO60" s="153">
        <f t="shared" si="1214"/>
        <v>-0.5</v>
      </c>
      <c r="BP60" s="153">
        <f t="shared" si="1214"/>
        <v>-0.5</v>
      </c>
      <c r="BQ60" s="153">
        <f t="shared" si="1214"/>
        <v>-0.5</v>
      </c>
      <c r="BR60" s="168">
        <f t="shared" si="1214"/>
        <v>-0.5</v>
      </c>
      <c r="BT60" s="312"/>
      <c r="BU60" s="313"/>
      <c r="BV60" s="314"/>
      <c r="BW60" s="314"/>
      <c r="BX60" s="314"/>
      <c r="BY60" s="314"/>
      <c r="BZ60" s="314">
        <f t="shared" ref="BZ60" si="1215">IF(AND(BZ58="",BZ59=""),0,IF(BZ58="",-BZ59,IF(BZ59="",BZ58,BZ58-BZ59)))</f>
        <v>-0.5</v>
      </c>
      <c r="CA60" s="314">
        <f t="shared" ref="CA60" si="1216">IF(AND(CA58="",CA59=""),0,IF(CA58="",-CA59,IF(CA59="",CA58,CA58-CA59)))</f>
        <v>0</v>
      </c>
      <c r="CB60" s="314">
        <f t="shared" ref="CB60" si="1217">IF(AND(CB58="",CB59=""),0,IF(CB58="",-CB59,IF(CB59="",CB58,CB58-CB59)))</f>
        <v>-0.5</v>
      </c>
      <c r="CC60" s="314">
        <f t="shared" ref="CC60" si="1218">IF(AND(CC58="",CC59=""),0,IF(CC58="",-CC59,IF(CC59="",CC58,CC58-CC59)))</f>
        <v>0</v>
      </c>
      <c r="CD60" s="314">
        <f t="shared" ref="CD60" si="1219">IF(AND(CD58="",CD59=""),0,IF(CD58="",-CD59,IF(CD59="",CD58,CD58-CD59)))</f>
        <v>0</v>
      </c>
      <c r="CE60" s="315">
        <f t="shared" ref="CE60" si="1220">IF(AND(CE58="",CE59=""),0,IF(CE58="",-CE59,IF(CE59="",CE58,CE58-CE59)))</f>
        <v>0</v>
      </c>
      <c r="CG60" s="312"/>
      <c r="CH60" s="313"/>
      <c r="CI60" s="314"/>
      <c r="CJ60" s="314"/>
      <c r="CK60" s="314"/>
      <c r="CL60" s="314"/>
      <c r="CM60" s="153">
        <f>IF(AND(CM58="",CM59=""),0,IF(CM58="",-CM59,IF(CM59="",CM58,CM58-CM59)))</f>
        <v>0.5</v>
      </c>
      <c r="CN60" s="153">
        <f t="shared" ref="CN60" si="1221">IF(AND(CN58="",CN59=""),0,IF(CN58="",-CN59,IF(CN59="",CN58,CN58-CN59)))</f>
        <v>0</v>
      </c>
      <c r="CO60" s="153">
        <f t="shared" ref="CO60" si="1222">IF(AND(CO58="",CO59=""),0,IF(CO58="",-CO59,IF(CO59="",CO58,CO58-CO59)))</f>
        <v>0.5</v>
      </c>
      <c r="CP60" s="153">
        <f t="shared" ref="CP60" si="1223">IF(AND(CP58="",CP59=""),0,IF(CP58="",-CP59,IF(CP59="",CP58,CP58-CP59)))</f>
        <v>0.5</v>
      </c>
      <c r="CQ60" s="153">
        <f t="shared" ref="CQ60" si="1224">IF(AND(CQ58="",CQ59=""),0,IF(CQ58="",-CQ59,IF(CQ59="",CQ58,CQ58-CQ59)))</f>
        <v>0.5</v>
      </c>
      <c r="CR60" s="168">
        <f t="shared" ref="CR60" si="1225">IF(AND(CR58="",CR59=""),0,IF(CR58="",-CR59,IF(CR59="",CR58,CR58-CR59)))</f>
        <v>0.5</v>
      </c>
    </row>
    <row r="61" spans="1:96">
      <c r="I61" s="61"/>
      <c r="J61" s="61"/>
      <c r="R61" s="61"/>
      <c r="W61" s="61"/>
      <c r="X61" s="61"/>
      <c r="AE61" s="61"/>
      <c r="AF61" s="140"/>
      <c r="AG61" s="140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61"/>
      <c r="AW61" s="61"/>
      <c r="AX61" s="61"/>
      <c r="AY61" s="61"/>
      <c r="BF61" s="61"/>
      <c r="BJ61" s="61"/>
      <c r="BK61" s="61"/>
      <c r="CJ61" s="298"/>
      <c r="CK61" s="298"/>
    </row>
    <row r="62" spans="1:96">
      <c r="AS62" s="61"/>
      <c r="BF62" s="61"/>
    </row>
    <row r="63" spans="1:96">
      <c r="BF63" s="61"/>
    </row>
  </sheetData>
  <autoFilter ref="A6:BI60" xr:uid="{B145C04B-4A04-4941-8C12-B4458048CB98}"/>
  <mergeCells count="7">
    <mergeCell ref="E4:Q4"/>
    <mergeCell ref="BT4:CE4"/>
    <mergeCell ref="CG4:CR4"/>
    <mergeCell ref="S4:AD4"/>
    <mergeCell ref="AF4:AR4"/>
    <mergeCell ref="AT4:BE4"/>
    <mergeCell ref="BG4:BR4"/>
  </mergeCells>
  <conditionalFormatting sqref="E9:Q60">
    <cfRule type="cellIs" dxfId="209" priority="248" operator="greaterThan">
      <formula>0</formula>
    </cfRule>
  </conditionalFormatting>
  <conditionalFormatting sqref="S15:Z15">
    <cfRule type="cellIs" dxfId="208" priority="14" operator="greaterThan">
      <formula>0</formula>
    </cfRule>
  </conditionalFormatting>
  <conditionalFormatting sqref="S18:Z18">
    <cfRule type="cellIs" dxfId="207" priority="13" operator="greaterThan">
      <formula>0</formula>
    </cfRule>
  </conditionalFormatting>
  <conditionalFormatting sqref="S21:Z21">
    <cfRule type="cellIs" dxfId="206" priority="12" operator="greaterThan">
      <formula>0</formula>
    </cfRule>
  </conditionalFormatting>
  <conditionalFormatting sqref="S24:Z24">
    <cfRule type="cellIs" dxfId="205" priority="10" operator="greaterThan">
      <formula>0</formula>
    </cfRule>
  </conditionalFormatting>
  <conditionalFormatting sqref="S27:Z27">
    <cfRule type="cellIs" dxfId="204" priority="11" operator="greaterThan">
      <formula>0</formula>
    </cfRule>
  </conditionalFormatting>
  <conditionalFormatting sqref="S36:AA36">
    <cfRule type="cellIs" dxfId="203" priority="9" operator="greaterThan">
      <formula>0</formula>
    </cfRule>
  </conditionalFormatting>
  <conditionalFormatting sqref="S39:AA39">
    <cfRule type="cellIs" dxfId="202" priority="8" operator="greaterThan">
      <formula>0</formula>
    </cfRule>
  </conditionalFormatting>
  <conditionalFormatting sqref="S42:AA42">
    <cfRule type="cellIs" dxfId="201" priority="7" operator="greaterThan">
      <formula>0</formula>
    </cfRule>
  </conditionalFormatting>
  <conditionalFormatting sqref="S45:AA45">
    <cfRule type="cellIs" dxfId="200" priority="6" operator="greaterThan">
      <formula>0</formula>
    </cfRule>
  </conditionalFormatting>
  <conditionalFormatting sqref="S48:AA48">
    <cfRule type="cellIs" dxfId="199" priority="5" operator="greaterThan">
      <formula>0</formula>
    </cfRule>
  </conditionalFormatting>
  <conditionalFormatting sqref="S57:AA57">
    <cfRule type="cellIs" dxfId="198" priority="3" operator="greaterThan">
      <formula>0</formula>
    </cfRule>
  </conditionalFormatting>
  <conditionalFormatting sqref="S9:AD9">
    <cfRule type="cellIs" dxfId="197" priority="197" operator="greaterThan">
      <formula>0</formula>
    </cfRule>
  </conditionalFormatting>
  <conditionalFormatting sqref="S12:AD12">
    <cfRule type="cellIs" dxfId="196" priority="196" operator="greaterThan">
      <formula>0</formula>
    </cfRule>
  </conditionalFormatting>
  <conditionalFormatting sqref="S30:AD30">
    <cfRule type="cellIs" dxfId="195" priority="206" operator="greaterThan">
      <formula>0</formula>
    </cfRule>
  </conditionalFormatting>
  <conditionalFormatting sqref="S33:AD33">
    <cfRule type="cellIs" dxfId="194" priority="2" operator="greaterThan">
      <formula>0</formula>
    </cfRule>
  </conditionalFormatting>
  <conditionalFormatting sqref="S51:AD51">
    <cfRule type="cellIs" dxfId="193" priority="4" operator="greaterThan">
      <formula>0</formula>
    </cfRule>
  </conditionalFormatting>
  <conditionalFormatting sqref="S54:AD54">
    <cfRule type="cellIs" dxfId="192" priority="1" operator="greaterThan">
      <formula>0</formula>
    </cfRule>
  </conditionalFormatting>
  <conditionalFormatting sqref="S60:AD60">
    <cfRule type="cellIs" dxfId="191" priority="198" operator="greaterThan">
      <formula>0</formula>
    </cfRule>
  </conditionalFormatting>
  <conditionalFormatting sqref="AC15:AD15">
    <cfRule type="cellIs" dxfId="190" priority="302" operator="greaterThan">
      <formula>0</formula>
    </cfRule>
  </conditionalFormatting>
  <conditionalFormatting sqref="AC18:AD18">
    <cfRule type="cellIs" dxfId="189" priority="301" operator="greaterThan">
      <formula>0</formula>
    </cfRule>
  </conditionalFormatting>
  <conditionalFormatting sqref="AC21:AD21">
    <cfRule type="cellIs" dxfId="188" priority="300" operator="greaterThan">
      <formula>0</formula>
    </cfRule>
  </conditionalFormatting>
  <conditionalFormatting sqref="AC24:AD24">
    <cfRule type="cellIs" dxfId="187" priority="15" operator="greaterThan">
      <formula>0</formula>
    </cfRule>
  </conditionalFormatting>
  <conditionalFormatting sqref="AC27:AD27">
    <cfRule type="cellIs" dxfId="186" priority="16" operator="greaterThan">
      <formula>0</formula>
    </cfRule>
  </conditionalFormatting>
  <conditionalFormatting sqref="AC36:AD36">
    <cfRule type="cellIs" dxfId="185" priority="296" operator="greaterThan">
      <formula>0</formula>
    </cfRule>
  </conditionalFormatting>
  <conditionalFormatting sqref="AC39:AD39">
    <cfRule type="cellIs" dxfId="184" priority="295" operator="greaterThan">
      <formula>0</formula>
    </cfRule>
  </conditionalFormatting>
  <conditionalFormatting sqref="AC42:AD42">
    <cfRule type="cellIs" dxfId="183" priority="294" operator="greaterThan">
      <formula>0</formula>
    </cfRule>
  </conditionalFormatting>
  <conditionalFormatting sqref="AC45:AD45">
    <cfRule type="cellIs" dxfId="182" priority="293" operator="greaterThan">
      <formula>0</formula>
    </cfRule>
  </conditionalFormatting>
  <conditionalFormatting sqref="AC48:AD48">
    <cfRule type="cellIs" dxfId="181" priority="292" operator="greaterThan">
      <formula>0</formula>
    </cfRule>
  </conditionalFormatting>
  <conditionalFormatting sqref="AC57:AD57">
    <cfRule type="cellIs" dxfId="180" priority="290" operator="greaterThan">
      <formula>0</formula>
    </cfRule>
  </conditionalFormatting>
  <conditionalFormatting sqref="AF54:AQ54">
    <cfRule type="cellIs" dxfId="179" priority="99" operator="greaterThan">
      <formula>0</formula>
    </cfRule>
  </conditionalFormatting>
  <conditionalFormatting sqref="AF9:AR9">
    <cfRule type="cellIs" dxfId="178" priority="119" operator="greaterThan">
      <formula>0</formula>
    </cfRule>
  </conditionalFormatting>
  <conditionalFormatting sqref="AF12:AR12">
    <cfRule type="cellIs" dxfId="177" priority="121" operator="greaterThan">
      <formula>0</formula>
    </cfRule>
  </conditionalFormatting>
  <conditionalFormatting sqref="AF15:AR15">
    <cfRule type="cellIs" dxfId="176" priority="123" operator="greaterThan">
      <formula>0</formula>
    </cfRule>
  </conditionalFormatting>
  <conditionalFormatting sqref="AF18:AR18">
    <cfRule type="cellIs" dxfId="175" priority="125" operator="greaterThan">
      <formula>0</formula>
    </cfRule>
  </conditionalFormatting>
  <conditionalFormatting sqref="AF21:AR21">
    <cfRule type="cellIs" dxfId="174" priority="127" operator="greaterThan">
      <formula>0</formula>
    </cfRule>
  </conditionalFormatting>
  <conditionalFormatting sqref="AF24:AR24">
    <cfRule type="cellIs" dxfId="173" priority="226" operator="greaterThan">
      <formula>0</formula>
    </cfRule>
  </conditionalFormatting>
  <conditionalFormatting sqref="AF27:AR27">
    <cfRule type="cellIs" dxfId="172" priority="117" operator="greaterThan">
      <formula>0</formula>
    </cfRule>
  </conditionalFormatting>
  <conditionalFormatting sqref="AF30:AR30">
    <cfRule type="cellIs" dxfId="171" priority="115" operator="greaterThan">
      <formula>0</formula>
    </cfRule>
  </conditionalFormatting>
  <conditionalFormatting sqref="AF33:AR33">
    <cfRule type="cellIs" dxfId="170" priority="113" operator="greaterThan">
      <formula>0</formula>
    </cfRule>
  </conditionalFormatting>
  <conditionalFormatting sqref="AF36:AR36">
    <cfRule type="cellIs" dxfId="169" priority="111" operator="greaterThan">
      <formula>0</formula>
    </cfRule>
  </conditionalFormatting>
  <conditionalFormatting sqref="AF39:AR39">
    <cfRule type="cellIs" dxfId="168" priority="109" operator="greaterThan">
      <formula>0</formula>
    </cfRule>
  </conditionalFormatting>
  <conditionalFormatting sqref="AF42:AR42">
    <cfRule type="cellIs" dxfId="167" priority="107" operator="greaterThan">
      <formula>0</formula>
    </cfRule>
  </conditionalFormatting>
  <conditionalFormatting sqref="AF45:AR45">
    <cfRule type="cellIs" dxfId="166" priority="105" operator="greaterThan">
      <formula>0</formula>
    </cfRule>
  </conditionalFormatting>
  <conditionalFormatting sqref="AF48:AR48">
    <cfRule type="cellIs" dxfId="165" priority="103" operator="greaterThan">
      <formula>0</formula>
    </cfRule>
  </conditionalFormatting>
  <conditionalFormatting sqref="AF51:AR51">
    <cfRule type="cellIs" dxfId="164" priority="101" operator="greaterThan">
      <formula>0</formula>
    </cfRule>
  </conditionalFormatting>
  <conditionalFormatting sqref="AF56:AR57">
    <cfRule type="cellIs" dxfId="163" priority="97" operator="greaterThan">
      <formula>0</formula>
    </cfRule>
  </conditionalFormatting>
  <conditionalFormatting sqref="AF60:AR60">
    <cfRule type="cellIs" dxfId="162" priority="95" operator="greaterThan">
      <formula>0</formula>
    </cfRule>
  </conditionalFormatting>
  <conditionalFormatting sqref="AT9:BE9">
    <cfRule type="cellIs" dxfId="161" priority="314" operator="greaterThan">
      <formula>0</formula>
    </cfRule>
  </conditionalFormatting>
  <conditionalFormatting sqref="AT12:BE12">
    <cfRule type="cellIs" dxfId="160" priority="310" operator="greaterThan">
      <formula>0</formula>
    </cfRule>
  </conditionalFormatting>
  <conditionalFormatting sqref="AT15:BE15">
    <cfRule type="cellIs" dxfId="159" priority="344" operator="greaterThan">
      <formula>0</formula>
    </cfRule>
  </conditionalFormatting>
  <conditionalFormatting sqref="AT18:BE18">
    <cfRule type="cellIs" dxfId="158" priority="343" operator="greaterThan">
      <formula>0</formula>
    </cfRule>
  </conditionalFormatting>
  <conditionalFormatting sqref="AT21:BE21">
    <cfRule type="cellIs" dxfId="157" priority="342" operator="greaterThan">
      <formula>0</formula>
    </cfRule>
  </conditionalFormatting>
  <conditionalFormatting sqref="AT24:BE24">
    <cfRule type="cellIs" dxfId="156" priority="341" operator="greaterThan">
      <formula>0</formula>
    </cfRule>
  </conditionalFormatting>
  <conditionalFormatting sqref="AT27:BE27">
    <cfRule type="cellIs" dxfId="155" priority="340" operator="greaterThan">
      <formula>0</formula>
    </cfRule>
  </conditionalFormatting>
  <conditionalFormatting sqref="AT30:BE30">
    <cfRule type="cellIs" dxfId="154" priority="339" operator="greaterThan">
      <formula>0</formula>
    </cfRule>
  </conditionalFormatting>
  <conditionalFormatting sqref="AT33:BE33">
    <cfRule type="cellIs" dxfId="153" priority="307" operator="greaterThan">
      <formula>0</formula>
    </cfRule>
  </conditionalFormatting>
  <conditionalFormatting sqref="AT36:BE36">
    <cfRule type="cellIs" dxfId="152" priority="338" operator="greaterThan">
      <formula>0</formula>
    </cfRule>
  </conditionalFormatting>
  <conditionalFormatting sqref="AT39:BE39">
    <cfRule type="cellIs" dxfId="151" priority="337" operator="greaterThan">
      <formula>0</formula>
    </cfRule>
  </conditionalFormatting>
  <conditionalFormatting sqref="AT42:BE42">
    <cfRule type="cellIs" dxfId="150" priority="336" operator="greaterThan">
      <formula>0</formula>
    </cfRule>
  </conditionalFormatting>
  <conditionalFormatting sqref="AT45:BE45">
    <cfRule type="cellIs" dxfId="149" priority="335" operator="greaterThan">
      <formula>0</formula>
    </cfRule>
  </conditionalFormatting>
  <conditionalFormatting sqref="AT48:BE48">
    <cfRule type="cellIs" dxfId="148" priority="334" operator="greaterThan">
      <formula>0</formula>
    </cfRule>
  </conditionalFormatting>
  <conditionalFormatting sqref="AT51:BE51">
    <cfRule type="cellIs" dxfId="147" priority="333" operator="greaterThan">
      <formula>0</formula>
    </cfRule>
  </conditionalFormatting>
  <conditionalFormatting sqref="AT54:BE54">
    <cfRule type="cellIs" dxfId="146" priority="303" operator="greaterThan">
      <formula>0</formula>
    </cfRule>
  </conditionalFormatting>
  <conditionalFormatting sqref="AT57:BE57">
    <cfRule type="cellIs" dxfId="145" priority="332" operator="greaterThan">
      <formula>0</formula>
    </cfRule>
  </conditionalFormatting>
  <conditionalFormatting sqref="AT60:BE60">
    <cfRule type="cellIs" dxfId="144" priority="331" operator="greaterThan">
      <formula>0</formula>
    </cfRule>
  </conditionalFormatting>
  <conditionalFormatting sqref="BT9:CE9">
    <cfRule type="cellIs" dxfId="143" priority="146" operator="greaterThan">
      <formula>0</formula>
    </cfRule>
  </conditionalFormatting>
  <conditionalFormatting sqref="BT12:CE12">
    <cfRule type="cellIs" dxfId="142" priority="145" operator="greaterThan">
      <formula>0</formula>
    </cfRule>
  </conditionalFormatting>
  <conditionalFormatting sqref="BT15:CE15">
    <cfRule type="cellIs" dxfId="141" priority="144" operator="greaterThan">
      <formula>0</formula>
    </cfRule>
  </conditionalFormatting>
  <conditionalFormatting sqref="BT18:CE18">
    <cfRule type="cellIs" dxfId="140" priority="143" operator="greaterThan">
      <formula>0</formula>
    </cfRule>
  </conditionalFormatting>
  <conditionalFormatting sqref="BT21:CE21">
    <cfRule type="cellIs" dxfId="139" priority="52" operator="greaterThan">
      <formula>0</formula>
    </cfRule>
  </conditionalFormatting>
  <conditionalFormatting sqref="BT24:CE24">
    <cfRule type="cellIs" dxfId="138" priority="51" operator="greaterThan">
      <formula>0</formula>
    </cfRule>
  </conditionalFormatting>
  <conditionalFormatting sqref="BT27:CE27">
    <cfRule type="cellIs" dxfId="137" priority="50" operator="greaterThan">
      <formula>0</formula>
    </cfRule>
  </conditionalFormatting>
  <conditionalFormatting sqref="BT30:CE30">
    <cfRule type="cellIs" dxfId="136" priority="49" operator="greaterThan">
      <formula>0</formula>
    </cfRule>
  </conditionalFormatting>
  <conditionalFormatting sqref="BT33:CE33">
    <cfRule type="cellIs" dxfId="135" priority="138" operator="greaterThan">
      <formula>0</formula>
    </cfRule>
  </conditionalFormatting>
  <conditionalFormatting sqref="BT36:CE36">
    <cfRule type="cellIs" dxfId="134" priority="48" operator="greaterThan">
      <formula>0</formula>
    </cfRule>
  </conditionalFormatting>
  <conditionalFormatting sqref="BT39:CE39">
    <cfRule type="cellIs" dxfId="133" priority="47" operator="greaterThan">
      <formula>0</formula>
    </cfRule>
  </conditionalFormatting>
  <conditionalFormatting sqref="BT42:CE42">
    <cfRule type="cellIs" dxfId="132" priority="46" operator="greaterThan">
      <formula>0</formula>
    </cfRule>
  </conditionalFormatting>
  <conditionalFormatting sqref="BT45:CE45">
    <cfRule type="cellIs" dxfId="131" priority="45" operator="greaterThan">
      <formula>0</formula>
    </cfRule>
  </conditionalFormatting>
  <conditionalFormatting sqref="BT48:CE48">
    <cfRule type="cellIs" dxfId="130" priority="44" operator="greaterThan">
      <formula>0</formula>
    </cfRule>
  </conditionalFormatting>
  <conditionalFormatting sqref="BT51:CE51">
    <cfRule type="cellIs" dxfId="129" priority="43" operator="greaterThan">
      <formula>0</formula>
    </cfRule>
  </conditionalFormatting>
  <conditionalFormatting sqref="BT54:CE54">
    <cfRule type="cellIs" dxfId="128" priority="131" operator="greaterThan">
      <formula>0</formula>
    </cfRule>
  </conditionalFormatting>
  <conditionalFormatting sqref="BT57:CE57">
    <cfRule type="cellIs" dxfId="127" priority="130" operator="greaterThan">
      <formula>0</formula>
    </cfRule>
  </conditionalFormatting>
  <conditionalFormatting sqref="BT60:CE60">
    <cfRule type="cellIs" dxfId="126" priority="129" operator="greaterThan">
      <formula>0</formula>
    </cfRule>
  </conditionalFormatting>
  <conditionalFormatting sqref="CG9:CR9">
    <cfRule type="cellIs" dxfId="125" priority="83" operator="greaterThan">
      <formula>0</formula>
    </cfRule>
  </conditionalFormatting>
  <conditionalFormatting sqref="CG12:CR12">
    <cfRule type="cellIs" dxfId="124" priority="85" operator="greaterThan">
      <formula>0</formula>
    </cfRule>
  </conditionalFormatting>
  <conditionalFormatting sqref="CG15:CR15">
    <cfRule type="cellIs" dxfId="123" priority="89" operator="greaterThan">
      <formula>0</formula>
    </cfRule>
  </conditionalFormatting>
  <conditionalFormatting sqref="CG18:CR18">
    <cfRule type="cellIs" dxfId="122" priority="41" operator="greaterThan">
      <formula>0</formula>
    </cfRule>
  </conditionalFormatting>
  <conditionalFormatting sqref="CG21:CR21">
    <cfRule type="cellIs" dxfId="121" priority="39" operator="greaterThan">
      <formula>0</formula>
    </cfRule>
  </conditionalFormatting>
  <conditionalFormatting sqref="CG24:CR24">
    <cfRule type="cellIs" dxfId="120" priority="37" operator="greaterThan">
      <formula>0</formula>
    </cfRule>
  </conditionalFormatting>
  <conditionalFormatting sqref="CG27:CR27">
    <cfRule type="cellIs" dxfId="119" priority="35" operator="greaterThan">
      <formula>0</formula>
    </cfRule>
  </conditionalFormatting>
  <conditionalFormatting sqref="CG30:CR30">
    <cfRule type="cellIs" dxfId="118" priority="33" operator="greaterThan">
      <formula>0</formula>
    </cfRule>
  </conditionalFormatting>
  <conditionalFormatting sqref="CG33:CR33">
    <cfRule type="cellIs" dxfId="117" priority="71" operator="greaterThan">
      <formula>0</formula>
    </cfRule>
  </conditionalFormatting>
  <conditionalFormatting sqref="CG36:CR36">
    <cfRule type="cellIs" dxfId="116" priority="31" operator="greaterThan">
      <formula>0</formula>
    </cfRule>
  </conditionalFormatting>
  <conditionalFormatting sqref="CG39:CR39">
    <cfRule type="cellIs" dxfId="115" priority="29" operator="greaterThan">
      <formula>0</formula>
    </cfRule>
  </conditionalFormatting>
  <conditionalFormatting sqref="CG42:CR42">
    <cfRule type="cellIs" dxfId="114" priority="27" operator="greaterThan">
      <formula>0</formula>
    </cfRule>
  </conditionalFormatting>
  <conditionalFormatting sqref="CG45:CR45">
    <cfRule type="cellIs" dxfId="113" priority="25" operator="greaterThan">
      <formula>0</formula>
    </cfRule>
  </conditionalFormatting>
  <conditionalFormatting sqref="CG48:CR48">
    <cfRule type="cellIs" dxfId="112" priority="23" operator="greaterThan">
      <formula>0</formula>
    </cfRule>
  </conditionalFormatting>
  <conditionalFormatting sqref="CG51:CR51">
    <cfRule type="cellIs" dxfId="111" priority="21" operator="greaterThan">
      <formula>0</formula>
    </cfRule>
  </conditionalFormatting>
  <conditionalFormatting sqref="CM54:CR54">
    <cfRule type="cellIs" dxfId="110" priority="57" operator="greaterThan">
      <formula>0</formula>
    </cfRule>
  </conditionalFormatting>
  <conditionalFormatting sqref="CM60:CR60">
    <cfRule type="cellIs" dxfId="109" priority="53" operator="greaterThan">
      <formula>0</formula>
    </cfRule>
  </conditionalFormatting>
  <conditionalFormatting sqref="CP57:CR57">
    <cfRule type="cellIs" dxfId="108" priority="55" operator="greaterThan">
      <formula>0</formula>
    </cfRule>
  </conditionalFormatting>
  <pageMargins left="0.1" right="0.1" top="0" bottom="0" header="0" footer="0.3"/>
  <pageSetup paperSize="9" scale="86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CB8C-C900-4135-A17A-F68130C0C285}">
  <sheetPr>
    <tabColor rgb="FF92D050"/>
    <outlinePr summaryBelow="0"/>
    <pageSetUpPr fitToPage="1"/>
  </sheetPr>
  <dimension ref="A1:CR54"/>
  <sheetViews>
    <sheetView showGridLines="0" zoomScale="115" zoomScaleNormal="115" workbookViewId="0">
      <pane xSplit="4" ySplit="7" topLeftCell="E8" activePane="bottomRight" state="frozen"/>
      <selection pane="bottomRight" activeCell="AQ54" sqref="AQ54"/>
      <selection pane="bottomLeft" activeCell="A8" sqref="A8"/>
      <selection pane="topRight" activeCell="E1" sqref="E1"/>
    </sheetView>
  </sheetViews>
  <sheetFormatPr defaultRowHeight="14.25" outlineLevelRow="2" outlineLevelCol="1"/>
  <cols>
    <col min="1" max="1" width="8.28515625" customWidth="1"/>
    <col min="2" max="2" width="10" customWidth="1"/>
    <col min="3" max="3" width="8.42578125" customWidth="1" outlineLevel="1"/>
    <col min="4" max="4" width="10.85546875" customWidth="1"/>
    <col min="5" max="7" width="5.85546875" customWidth="1" outlineLevel="1"/>
    <col min="8" max="8" width="5.5703125" customWidth="1" outlineLevel="1"/>
    <col min="9" max="13" width="5.85546875" customWidth="1" outlineLevel="1"/>
    <col min="14" max="16" width="5.85546875" customWidth="1"/>
    <col min="17" max="17" width="5.85546875" customWidth="1" outlineLevel="1" collapsed="1"/>
    <col min="18" max="18" width="0.7109375" customWidth="1"/>
    <col min="19" max="21" width="5.85546875" customWidth="1" outlineLevel="1"/>
    <col min="22" max="22" width="5.5703125" customWidth="1" outlineLevel="1"/>
    <col min="23" max="29" width="5.85546875" customWidth="1" outlineLevel="1"/>
    <col min="30" max="30" width="5.85546875" customWidth="1" outlineLevel="1" collapsed="1"/>
    <col min="31" max="31" width="1.140625" customWidth="1" outlineLevel="1"/>
    <col min="32" max="32" width="5.85546875" customWidth="1" outlineLevel="1" collapsed="1"/>
    <col min="33" max="33" width="6" customWidth="1" outlineLevel="1"/>
    <col min="34" max="38" width="5.85546875" customWidth="1" outlineLevel="1"/>
    <col min="39" max="39" width="6" customWidth="1" outlineLevel="1"/>
    <col min="40" max="40" width="5.85546875" customWidth="1" outlineLevel="1"/>
    <col min="41" max="42" width="5.85546875" customWidth="1"/>
    <col min="43" max="43" width="5.85546875" customWidth="1" collapsed="1"/>
    <col min="44" max="44" width="7.28515625" customWidth="1" outlineLevel="1" collapsed="1"/>
    <col min="45" max="45" width="0.7109375" customWidth="1"/>
    <col min="46" max="54" width="5.85546875" customWidth="1"/>
    <col min="55" max="55" width="5.85546875" customWidth="1" collapsed="1"/>
    <col min="56" max="56" width="5.85546875" customWidth="1"/>
    <col min="57" max="57" width="5.85546875" customWidth="1" collapsed="1"/>
    <col min="58" max="58" width="1.140625" customWidth="1"/>
    <col min="59" max="64" width="5.85546875" customWidth="1"/>
    <col min="65" max="69" width="5.85546875" customWidth="1" outlineLevel="1"/>
    <col min="70" max="70" width="5.85546875" customWidth="1" outlineLevel="1" collapsed="1"/>
    <col min="71" max="71" width="1.140625" customWidth="1"/>
    <col min="72" max="74" width="6.28515625" customWidth="1"/>
    <col min="75" max="75" width="6.140625" customWidth="1"/>
    <col min="76" max="77" width="6.28515625" customWidth="1"/>
    <col min="78" max="83" width="6.28515625" customWidth="1" outlineLevel="1"/>
    <col min="84" max="84" width="1.140625" customWidth="1"/>
    <col min="85" max="90" width="6" style="67" customWidth="1"/>
    <col min="91" max="96" width="6" style="67" customWidth="1" outlineLevel="1"/>
  </cols>
  <sheetData>
    <row r="1" spans="1:96" ht="18">
      <c r="A1" s="68" t="str">
        <f>DSR!A1</f>
        <v>SALES FORCE TURNOVER RATE 2021</v>
      </c>
      <c r="D1" s="17"/>
    </row>
    <row r="2" spans="1:96">
      <c r="A2" s="147" t="s">
        <v>19</v>
      </c>
      <c r="B2" s="148">
        <f>DSR!B2</f>
        <v>44531</v>
      </c>
      <c r="I2" s="61"/>
      <c r="J2" s="61"/>
      <c r="K2" s="66"/>
      <c r="L2" s="66"/>
      <c r="M2" s="65"/>
      <c r="N2" s="65"/>
      <c r="W2" s="61"/>
      <c r="X2" s="61"/>
      <c r="Y2" s="66"/>
      <c r="Z2" s="66"/>
      <c r="AA2" s="65"/>
      <c r="AB2" s="65"/>
      <c r="AW2" s="61"/>
      <c r="AX2" s="61"/>
      <c r="AY2" s="61"/>
      <c r="AZ2" s="66"/>
      <c r="BA2" s="66"/>
      <c r="BB2" s="65"/>
      <c r="BC2" s="65"/>
      <c r="BJ2" s="61"/>
      <c r="BK2" s="61"/>
      <c r="BL2" s="66"/>
      <c r="BM2" s="66"/>
      <c r="BN2" s="65"/>
      <c r="BO2" s="65"/>
    </row>
    <row r="3" spans="1:96" ht="14.65" thickBot="1">
      <c r="A3" s="147"/>
      <c r="B3" s="148"/>
      <c r="I3" s="61"/>
      <c r="J3" s="61"/>
      <c r="K3" s="66"/>
      <c r="L3" s="66"/>
      <c r="M3" s="65"/>
      <c r="N3" s="65"/>
      <c r="W3" s="61"/>
      <c r="X3" s="61"/>
      <c r="Y3" s="66"/>
      <c r="Z3" s="66"/>
      <c r="AA3" s="65"/>
      <c r="AB3" s="65"/>
      <c r="AF3" s="325" t="s">
        <v>61</v>
      </c>
      <c r="AG3" s="325"/>
      <c r="AH3" s="325"/>
      <c r="AS3" s="325"/>
      <c r="AT3" s="325"/>
      <c r="AU3" s="325"/>
      <c r="AV3" s="325"/>
      <c r="AW3" s="61"/>
      <c r="AX3" s="61"/>
      <c r="AY3" s="61"/>
      <c r="AZ3" s="66"/>
      <c r="BA3" s="66"/>
      <c r="BB3" s="65"/>
      <c r="BC3" s="65"/>
      <c r="BF3" s="325"/>
      <c r="BG3" s="325"/>
      <c r="BH3" s="325"/>
      <c r="BI3" s="325"/>
      <c r="BJ3" s="61"/>
      <c r="BK3" s="61"/>
      <c r="BL3" s="66"/>
      <c r="BM3" s="66"/>
      <c r="BN3" s="65"/>
      <c r="BO3" s="65"/>
      <c r="BS3" s="325"/>
      <c r="BT3" s="325" t="s">
        <v>62</v>
      </c>
      <c r="BU3" s="325"/>
      <c r="BV3" s="325"/>
      <c r="CF3" s="325"/>
      <c r="CG3" s="325" t="s">
        <v>62</v>
      </c>
    </row>
    <row r="4" spans="1:96" s="61" customFormat="1" ht="14.65" thickBot="1">
      <c r="A4" s="258" t="s">
        <v>73</v>
      </c>
      <c r="E4" s="367" t="s">
        <v>20</v>
      </c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68"/>
      <c r="S4" s="372" t="s">
        <v>64</v>
      </c>
      <c r="T4" s="367"/>
      <c r="U4" s="367"/>
      <c r="V4" s="367"/>
      <c r="W4" s="367"/>
      <c r="X4" s="367"/>
      <c r="Y4" s="367"/>
      <c r="Z4" s="367"/>
      <c r="AA4" s="367"/>
      <c r="AB4" s="367"/>
      <c r="AC4" s="367"/>
      <c r="AD4" s="368"/>
      <c r="AF4" s="373" t="s">
        <v>21</v>
      </c>
      <c r="AG4" s="374"/>
      <c r="AH4" s="374"/>
      <c r="AI4" s="374"/>
      <c r="AJ4" s="374"/>
      <c r="AK4" s="374"/>
      <c r="AL4" s="374"/>
      <c r="AM4" s="374"/>
      <c r="AN4" s="374"/>
      <c r="AO4" s="374"/>
      <c r="AP4" s="374"/>
      <c r="AQ4" s="374"/>
      <c r="AR4" s="375"/>
      <c r="AT4" s="369" t="s">
        <v>22</v>
      </c>
      <c r="AU4" s="370"/>
      <c r="AV4" s="370"/>
      <c r="AW4" s="370"/>
      <c r="AX4" s="370"/>
      <c r="AY4" s="370"/>
      <c r="AZ4" s="370"/>
      <c r="BA4" s="370"/>
      <c r="BB4" s="370"/>
      <c r="BC4" s="370"/>
      <c r="BD4" s="370"/>
      <c r="BE4" s="371"/>
      <c r="BG4" s="369" t="s">
        <v>23</v>
      </c>
      <c r="BH4" s="370"/>
      <c r="BI4" s="370"/>
      <c r="BJ4" s="370"/>
      <c r="BK4" s="370"/>
      <c r="BL4" s="370"/>
      <c r="BM4" s="370"/>
      <c r="BN4" s="370"/>
      <c r="BO4" s="370"/>
      <c r="BP4" s="370"/>
      <c r="BQ4" s="370"/>
      <c r="BR4" s="371"/>
      <c r="BT4" s="369" t="s">
        <v>66</v>
      </c>
      <c r="BU4" s="370"/>
      <c r="BV4" s="370"/>
      <c r="BW4" s="370"/>
      <c r="BX4" s="370"/>
      <c r="BY4" s="370"/>
      <c r="BZ4" s="370"/>
      <c r="CA4" s="370"/>
      <c r="CB4" s="370"/>
      <c r="CC4" s="370"/>
      <c r="CD4" s="370"/>
      <c r="CE4" s="371"/>
      <c r="CG4" s="369" t="s">
        <v>67</v>
      </c>
      <c r="CH4" s="370"/>
      <c r="CI4" s="370"/>
      <c r="CJ4" s="370"/>
      <c r="CK4" s="370"/>
      <c r="CL4" s="370"/>
      <c r="CM4" s="370"/>
      <c r="CN4" s="370"/>
      <c r="CO4" s="370"/>
      <c r="CP4" s="370"/>
      <c r="CQ4" s="370"/>
      <c r="CR4" s="371"/>
    </row>
    <row r="5" spans="1:96" s="185" customFormat="1" ht="15.75" customHeight="1">
      <c r="A5" s="162" t="s">
        <v>24</v>
      </c>
      <c r="B5" s="163" t="s">
        <v>3</v>
      </c>
      <c r="C5" s="161"/>
      <c r="D5" s="164" t="s">
        <v>26</v>
      </c>
      <c r="E5" s="182" t="s">
        <v>27</v>
      </c>
      <c r="F5" s="183" t="s">
        <v>28</v>
      </c>
      <c r="G5" s="183" t="s">
        <v>29</v>
      </c>
      <c r="H5" s="183" t="s">
        <v>30</v>
      </c>
      <c r="I5" s="183" t="s">
        <v>31</v>
      </c>
      <c r="J5" s="183" t="s">
        <v>32</v>
      </c>
      <c r="K5" s="183" t="s">
        <v>33</v>
      </c>
      <c r="L5" s="183" t="s">
        <v>34</v>
      </c>
      <c r="M5" s="183" t="s">
        <v>35</v>
      </c>
      <c r="N5" s="183" t="s">
        <v>36</v>
      </c>
      <c r="O5" s="183" t="s">
        <v>37</v>
      </c>
      <c r="P5" s="183" t="s">
        <v>38</v>
      </c>
      <c r="Q5" s="184" t="s">
        <v>68</v>
      </c>
      <c r="S5" s="186" t="s">
        <v>27</v>
      </c>
      <c r="T5" s="183" t="s">
        <v>28</v>
      </c>
      <c r="U5" s="183" t="s">
        <v>29</v>
      </c>
      <c r="V5" s="183" t="s">
        <v>30</v>
      </c>
      <c r="W5" s="183" t="s">
        <v>31</v>
      </c>
      <c r="X5" s="183" t="s">
        <v>32</v>
      </c>
      <c r="Y5" s="183" t="s">
        <v>33</v>
      </c>
      <c r="Z5" s="183" t="s">
        <v>34</v>
      </c>
      <c r="AA5" s="183" t="s">
        <v>35</v>
      </c>
      <c r="AB5" s="183" t="s">
        <v>36</v>
      </c>
      <c r="AC5" s="183" t="s">
        <v>37</v>
      </c>
      <c r="AD5" s="184" t="s">
        <v>38</v>
      </c>
      <c r="AF5" s="186" t="s">
        <v>27</v>
      </c>
      <c r="AG5" s="183" t="s">
        <v>28</v>
      </c>
      <c r="AH5" s="183" t="s">
        <v>29</v>
      </c>
      <c r="AI5" s="183" t="s">
        <v>30</v>
      </c>
      <c r="AJ5" s="183" t="s">
        <v>31</v>
      </c>
      <c r="AK5" s="183" t="s">
        <v>32</v>
      </c>
      <c r="AL5" s="183" t="s">
        <v>33</v>
      </c>
      <c r="AM5" s="183" t="s">
        <v>34</v>
      </c>
      <c r="AN5" s="183" t="s">
        <v>35</v>
      </c>
      <c r="AO5" s="183" t="s">
        <v>36</v>
      </c>
      <c r="AP5" s="183" t="s">
        <v>37</v>
      </c>
      <c r="AQ5" s="183" t="s">
        <v>38</v>
      </c>
      <c r="AR5" s="184" t="s">
        <v>68</v>
      </c>
      <c r="AS5" s="61"/>
      <c r="AT5" s="187" t="s">
        <v>27</v>
      </c>
      <c r="AU5" s="188" t="s">
        <v>28</v>
      </c>
      <c r="AV5" s="188" t="s">
        <v>29</v>
      </c>
      <c r="AW5" s="188" t="s">
        <v>30</v>
      </c>
      <c r="AX5" s="188" t="s">
        <v>31</v>
      </c>
      <c r="AY5" s="188" t="s">
        <v>32</v>
      </c>
      <c r="AZ5" s="188" t="s">
        <v>33</v>
      </c>
      <c r="BA5" s="188" t="s">
        <v>34</v>
      </c>
      <c r="BB5" s="188" t="s">
        <v>35</v>
      </c>
      <c r="BC5" s="188" t="s">
        <v>36</v>
      </c>
      <c r="BD5" s="188" t="s">
        <v>37</v>
      </c>
      <c r="BE5" s="189" t="s">
        <v>38</v>
      </c>
      <c r="BF5" s="61"/>
      <c r="BG5" s="187" t="s">
        <v>27</v>
      </c>
      <c r="BH5" s="188" t="s">
        <v>28</v>
      </c>
      <c r="BI5" s="188" t="s">
        <v>29</v>
      </c>
      <c r="BJ5" s="188" t="s">
        <v>30</v>
      </c>
      <c r="BK5" s="188" t="s">
        <v>31</v>
      </c>
      <c r="BL5" s="188" t="s">
        <v>32</v>
      </c>
      <c r="BM5" s="188" t="s">
        <v>33</v>
      </c>
      <c r="BN5" s="188" t="s">
        <v>34</v>
      </c>
      <c r="BO5" s="188" t="s">
        <v>35</v>
      </c>
      <c r="BP5" s="188" t="s">
        <v>36</v>
      </c>
      <c r="BQ5" s="188" t="s">
        <v>37</v>
      </c>
      <c r="BR5" s="189" t="s">
        <v>38</v>
      </c>
      <c r="BT5" s="187" t="s">
        <v>27</v>
      </c>
      <c r="BU5" s="188" t="s">
        <v>28</v>
      </c>
      <c r="BV5" s="188" t="s">
        <v>29</v>
      </c>
      <c r="BW5" s="188" t="s">
        <v>30</v>
      </c>
      <c r="BX5" s="188" t="s">
        <v>31</v>
      </c>
      <c r="BY5" s="188" t="s">
        <v>32</v>
      </c>
      <c r="BZ5" s="188" t="s">
        <v>33</v>
      </c>
      <c r="CA5" s="188" t="s">
        <v>34</v>
      </c>
      <c r="CB5" s="188" t="s">
        <v>35</v>
      </c>
      <c r="CC5" s="188" t="s">
        <v>36</v>
      </c>
      <c r="CD5" s="188" t="s">
        <v>37</v>
      </c>
      <c r="CE5" s="189" t="s">
        <v>38</v>
      </c>
      <c r="CG5" s="187" t="s">
        <v>27</v>
      </c>
      <c r="CH5" s="188" t="s">
        <v>28</v>
      </c>
      <c r="CI5" s="188" t="s">
        <v>29</v>
      </c>
      <c r="CJ5" s="188" t="s">
        <v>30</v>
      </c>
      <c r="CK5" s="188" t="s">
        <v>31</v>
      </c>
      <c r="CL5" s="188" t="s">
        <v>32</v>
      </c>
      <c r="CM5" s="188" t="s">
        <v>33</v>
      </c>
      <c r="CN5" s="188" t="s">
        <v>34</v>
      </c>
      <c r="CO5" s="188" t="s">
        <v>35</v>
      </c>
      <c r="CP5" s="188" t="s">
        <v>36</v>
      </c>
      <c r="CQ5" s="188" t="s">
        <v>37</v>
      </c>
      <c r="CR5" s="189" t="s">
        <v>38</v>
      </c>
    </row>
    <row r="6" spans="1:96" s="185" customFormat="1" ht="10.5" customHeight="1">
      <c r="A6" s="223"/>
      <c r="B6" s="224"/>
      <c r="C6" s="225"/>
      <c r="D6" s="226"/>
      <c r="E6" s="227"/>
      <c r="F6" s="228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  <c r="S6" s="231"/>
      <c r="T6" s="228"/>
      <c r="U6" s="229"/>
      <c r="V6" s="229"/>
      <c r="W6" s="229"/>
      <c r="X6" s="229"/>
      <c r="Y6" s="229"/>
      <c r="Z6" s="229"/>
      <c r="AA6" s="229"/>
      <c r="AB6" s="229"/>
      <c r="AC6" s="229"/>
      <c r="AD6" s="230"/>
      <c r="AF6" s="231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61"/>
      <c r="AT6" s="232"/>
      <c r="AU6" s="233"/>
      <c r="AV6" s="233"/>
      <c r="AW6" s="233"/>
      <c r="AX6" s="233"/>
      <c r="AY6" s="233"/>
      <c r="AZ6" s="233"/>
      <c r="BA6" s="233"/>
      <c r="BB6" s="233"/>
      <c r="BC6" s="233"/>
      <c r="BD6" s="233"/>
      <c r="BE6" s="233"/>
      <c r="BF6" s="61"/>
      <c r="BG6" s="232"/>
      <c r="BH6" s="233"/>
      <c r="BI6" s="233"/>
      <c r="BJ6" s="233"/>
      <c r="BK6" s="233"/>
      <c r="BL6" s="233"/>
      <c r="BM6" s="233"/>
      <c r="BN6" s="233"/>
      <c r="BO6" s="233"/>
      <c r="BP6" s="233"/>
      <c r="BQ6" s="233"/>
      <c r="BR6" s="233"/>
      <c r="BT6" s="304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G6" s="304"/>
      <c r="CH6" s="305"/>
      <c r="CI6" s="305"/>
      <c r="CJ6" s="305"/>
      <c r="CK6" s="305"/>
      <c r="CL6" s="305"/>
      <c r="CM6" s="305"/>
      <c r="CN6" s="305"/>
      <c r="CO6" s="305"/>
      <c r="CP6" s="305"/>
      <c r="CQ6" s="305"/>
      <c r="CR6" s="305"/>
    </row>
    <row r="7" spans="1:96" ht="14.25" customHeight="1" collapsed="1">
      <c r="A7" s="260" t="s">
        <v>39</v>
      </c>
      <c r="B7" s="261" t="s">
        <v>40</v>
      </c>
      <c r="C7" s="276">
        <v>2021</v>
      </c>
      <c r="D7" s="277">
        <f t="shared" ref="D7" si="0">SUM(D13,D16,D19,D22,D25,D28,D34,D37,D40,D43,D46,D49)</f>
        <v>48</v>
      </c>
      <c r="E7" s="278">
        <f>SUM(E10,E31,)</f>
        <v>0</v>
      </c>
      <c r="F7" s="279">
        <f t="shared" ref="F7:AD7" si="1">SUM(F10,F31,)</f>
        <v>0</v>
      </c>
      <c r="G7" s="280">
        <f t="shared" si="1"/>
        <v>0</v>
      </c>
      <c r="H7" s="280">
        <f t="shared" si="1"/>
        <v>1</v>
      </c>
      <c r="I7" s="280">
        <f t="shared" si="1"/>
        <v>1</v>
      </c>
      <c r="J7" s="280">
        <f t="shared" si="1"/>
        <v>3</v>
      </c>
      <c r="K7" s="280">
        <f t="shared" si="1"/>
        <v>2</v>
      </c>
      <c r="L7" s="280">
        <f>SUM(L10,L31,)</f>
        <v>1</v>
      </c>
      <c r="M7" s="280">
        <f t="shared" si="1"/>
        <v>0</v>
      </c>
      <c r="N7" s="280">
        <f t="shared" si="1"/>
        <v>0</v>
      </c>
      <c r="O7" s="280">
        <f t="shared" si="1"/>
        <v>0</v>
      </c>
      <c r="P7" s="280">
        <f t="shared" si="1"/>
        <v>2</v>
      </c>
      <c r="Q7" s="280">
        <f t="shared" si="1"/>
        <v>10</v>
      </c>
      <c r="R7" s="61"/>
      <c r="S7" s="289">
        <f t="shared" si="1"/>
        <v>48</v>
      </c>
      <c r="T7" s="279">
        <f t="shared" si="1"/>
        <v>49</v>
      </c>
      <c r="U7" s="280">
        <f t="shared" si="1"/>
        <v>49</v>
      </c>
      <c r="V7" s="280">
        <f t="shared" si="1"/>
        <v>49</v>
      </c>
      <c r="W7" s="280">
        <f t="shared" si="1"/>
        <v>48</v>
      </c>
      <c r="X7" s="280">
        <f>SUM(X10,X31,)</f>
        <v>49</v>
      </c>
      <c r="Y7" s="280">
        <f t="shared" si="1"/>
        <v>46</v>
      </c>
      <c r="Z7" s="280">
        <f t="shared" si="1"/>
        <v>44</v>
      </c>
      <c r="AA7" s="280">
        <f t="shared" si="1"/>
        <v>45</v>
      </c>
      <c r="AB7" s="280">
        <f t="shared" si="1"/>
        <v>47</v>
      </c>
      <c r="AC7" s="280">
        <f t="shared" si="1"/>
        <v>47</v>
      </c>
      <c r="AD7" s="281">
        <f t="shared" si="1"/>
        <v>47</v>
      </c>
      <c r="AE7" s="61"/>
      <c r="AF7" s="282" t="str">
        <f>IF(IFERROR(E7/S7,0)=0,"",IFERROR(E7/S7,0))</f>
        <v/>
      </c>
      <c r="AG7" s="283" t="str">
        <f>IF(IFERROR(F7/T7,0)=0,"",IFERROR(F7/T7,0))</f>
        <v/>
      </c>
      <c r="AH7" s="283" t="str">
        <f t="shared" ref="AG7:AQ8" si="2">IF(IFERROR(G7/U7,0)=0,"",IFERROR(G7/U7,0))</f>
        <v/>
      </c>
      <c r="AI7" s="283">
        <f t="shared" si="2"/>
        <v>2.0408163265306121E-2</v>
      </c>
      <c r="AJ7" s="283">
        <f t="shared" si="2"/>
        <v>2.0833333333333332E-2</v>
      </c>
      <c r="AK7" s="283">
        <f>IF(IFERROR(J7/X7,0)=0,"",IFERROR(J7/X7,0))</f>
        <v>6.1224489795918366E-2</v>
      </c>
      <c r="AL7" s="283">
        <f t="shared" si="2"/>
        <v>4.3478260869565216E-2</v>
      </c>
      <c r="AM7" s="283">
        <f t="shared" si="2"/>
        <v>2.2727272727272728E-2</v>
      </c>
      <c r="AN7" s="283" t="str">
        <f t="shared" si="2"/>
        <v/>
      </c>
      <c r="AO7" s="283" t="str">
        <f>IF(IFERROR(N7/AB7,0)=0,"",IFERROR(N7/AB7,0))</f>
        <v/>
      </c>
      <c r="AP7" s="283" t="str">
        <f t="shared" si="2"/>
        <v/>
      </c>
      <c r="AQ7" s="283">
        <f t="shared" si="2"/>
        <v>4.2553191489361701E-2</v>
      </c>
      <c r="AR7" s="284">
        <f>Q7/AVERAGE(S7:AD7)</f>
        <v>0.21126760563380281</v>
      </c>
      <c r="AS7" s="61"/>
      <c r="AT7" s="285">
        <f>SUM(AT10,AT31,)</f>
        <v>0</v>
      </c>
      <c r="AU7" s="286">
        <f t="shared" ref="AU7:BE7" si="3">SUM(AU10,AU31,)</f>
        <v>1</v>
      </c>
      <c r="AV7" s="286">
        <f t="shared" si="3"/>
        <v>0</v>
      </c>
      <c r="AW7" s="286">
        <f t="shared" si="3"/>
        <v>0</v>
      </c>
      <c r="AX7" s="286">
        <f t="shared" si="3"/>
        <v>0</v>
      </c>
      <c r="AY7" s="286">
        <f t="shared" si="3"/>
        <v>2</v>
      </c>
      <c r="AZ7" s="286">
        <f t="shared" si="3"/>
        <v>0</v>
      </c>
      <c r="BA7" s="286">
        <f t="shared" si="3"/>
        <v>0</v>
      </c>
      <c r="BB7" s="286">
        <f t="shared" si="3"/>
        <v>2</v>
      </c>
      <c r="BC7" s="286">
        <f t="shared" si="3"/>
        <v>2</v>
      </c>
      <c r="BD7" s="286">
        <f t="shared" si="3"/>
        <v>0</v>
      </c>
      <c r="BE7" s="287">
        <f t="shared" si="3"/>
        <v>0</v>
      </c>
      <c r="BF7" s="61"/>
      <c r="BG7" s="285">
        <f t="shared" ref="BG7:BR7" si="4">SUM(BG10,BG31,)</f>
        <v>43</v>
      </c>
      <c r="BH7" s="286">
        <f t="shared" si="4"/>
        <v>44</v>
      </c>
      <c r="BI7" s="286">
        <f t="shared" si="4"/>
        <v>44</v>
      </c>
      <c r="BJ7" s="286">
        <f t="shared" si="4"/>
        <v>43</v>
      </c>
      <c r="BK7" s="286">
        <f t="shared" si="4"/>
        <v>42</v>
      </c>
      <c r="BL7" s="286">
        <f t="shared" si="4"/>
        <v>41</v>
      </c>
      <c r="BM7" s="286">
        <f t="shared" si="4"/>
        <v>39</v>
      </c>
      <c r="BN7" s="286">
        <f t="shared" si="4"/>
        <v>38</v>
      </c>
      <c r="BO7" s="286">
        <f t="shared" si="4"/>
        <v>40</v>
      </c>
      <c r="BP7" s="286">
        <f t="shared" si="4"/>
        <v>42</v>
      </c>
      <c r="BQ7" s="286">
        <f t="shared" si="4"/>
        <v>42</v>
      </c>
      <c r="BR7" s="287">
        <f t="shared" si="4"/>
        <v>40</v>
      </c>
      <c r="BT7" s="306" t="str">
        <f>IF(IFERROR(E7/$D7,0)=0,"",IFERROR(E7/$D7,0))</f>
        <v/>
      </c>
      <c r="BU7" s="307" t="str">
        <f t="shared" ref="BU7:CE8" si="5">IF(IFERROR(F7/$D7,0)=0,"",IFERROR(F7/$D7,0))</f>
        <v/>
      </c>
      <c r="BV7" s="307" t="str">
        <f t="shared" si="5"/>
        <v/>
      </c>
      <c r="BW7" s="307">
        <f t="shared" si="5"/>
        <v>2.0833333333333332E-2</v>
      </c>
      <c r="BX7" s="307">
        <f t="shared" si="5"/>
        <v>2.0833333333333332E-2</v>
      </c>
      <c r="BY7" s="307">
        <f t="shared" si="5"/>
        <v>6.25E-2</v>
      </c>
      <c r="BZ7" s="307">
        <f t="shared" si="5"/>
        <v>4.1666666666666664E-2</v>
      </c>
      <c r="CA7" s="307">
        <f t="shared" si="5"/>
        <v>2.0833333333333332E-2</v>
      </c>
      <c r="CB7" s="307" t="str">
        <f t="shared" si="5"/>
        <v/>
      </c>
      <c r="CC7" s="307" t="str">
        <f t="shared" si="5"/>
        <v/>
      </c>
      <c r="CD7" s="307" t="str">
        <f t="shared" si="5"/>
        <v/>
      </c>
      <c r="CE7" s="308">
        <f t="shared" si="5"/>
        <v>4.1666666666666664E-2</v>
      </c>
      <c r="CG7" s="306">
        <f>IF(IFERROR(($D7-BG7)/$D7,0)=0,"",IFERROR(($D7-BG7)/$D7,0))</f>
        <v>0.10416666666666667</v>
      </c>
      <c r="CH7" s="307">
        <f t="shared" ref="CH7:CR8" si="6">IF(IFERROR(($D7-BH7)/$D7,0)=0,"",IFERROR(($D7-BH7)/$D7,0))</f>
        <v>8.3333333333333329E-2</v>
      </c>
      <c r="CI7" s="307">
        <f t="shared" si="6"/>
        <v>8.3333333333333329E-2</v>
      </c>
      <c r="CJ7" s="307">
        <f t="shared" si="6"/>
        <v>0.10416666666666667</v>
      </c>
      <c r="CK7" s="307">
        <f t="shared" si="6"/>
        <v>0.125</v>
      </c>
      <c r="CL7" s="307">
        <f>IF(IFERROR(($D7-BL7)/$D7,0)=0,"",IFERROR(($D7-BL7)/$D7,0))</f>
        <v>0.14583333333333334</v>
      </c>
      <c r="CM7" s="307">
        <f t="shared" si="6"/>
        <v>0.1875</v>
      </c>
      <c r="CN7" s="307">
        <f t="shared" si="6"/>
        <v>0.20833333333333334</v>
      </c>
      <c r="CO7" s="307">
        <f t="shared" si="6"/>
        <v>0.16666666666666666</v>
      </c>
      <c r="CP7" s="307">
        <f t="shared" si="6"/>
        <v>0.125</v>
      </c>
      <c r="CQ7" s="307">
        <f t="shared" si="6"/>
        <v>0.125</v>
      </c>
      <c r="CR7" s="308">
        <f t="shared" si="6"/>
        <v>0.16666666666666666</v>
      </c>
    </row>
    <row r="8" spans="1:96" ht="14.25" hidden="1" customHeight="1" outlineLevel="2">
      <c r="A8" s="158" t="s">
        <v>39</v>
      </c>
      <c r="B8" s="213" t="s">
        <v>40</v>
      </c>
      <c r="C8" s="150">
        <v>2020</v>
      </c>
      <c r="D8" s="191">
        <f t="shared" ref="D8:P8" si="7">SUM(D14,D17,D20,D23,D26,D29,D35,D38,D41,D44,D47,D50)</f>
        <v>48</v>
      </c>
      <c r="E8" s="192">
        <f t="shared" si="7"/>
        <v>0</v>
      </c>
      <c r="F8" s="193">
        <f t="shared" si="7"/>
        <v>0</v>
      </c>
      <c r="G8" s="194">
        <f t="shared" si="7"/>
        <v>1</v>
      </c>
      <c r="H8" s="194">
        <f t="shared" si="7"/>
        <v>1</v>
      </c>
      <c r="I8" s="194">
        <f t="shared" si="7"/>
        <v>2</v>
      </c>
      <c r="J8" s="194">
        <f t="shared" si="7"/>
        <v>3</v>
      </c>
      <c r="K8" s="194">
        <f t="shared" si="7"/>
        <v>0</v>
      </c>
      <c r="L8" s="194">
        <f t="shared" si="7"/>
        <v>0</v>
      </c>
      <c r="M8" s="194">
        <f t="shared" si="7"/>
        <v>2</v>
      </c>
      <c r="N8" s="194">
        <f t="shared" si="7"/>
        <v>2</v>
      </c>
      <c r="O8" s="194">
        <f t="shared" si="7"/>
        <v>0</v>
      </c>
      <c r="P8" s="194">
        <f t="shared" si="7"/>
        <v>1</v>
      </c>
      <c r="Q8" s="194">
        <f>SUM(Q14,Q17,Q20,Q23,Q26,Q29,Q35,Q38,Q41,Q44,Q47,Q50,Q56,Q59)</f>
        <v>12</v>
      </c>
      <c r="R8" s="61"/>
      <c r="S8" s="290">
        <f t="shared" ref="S8:AD8" si="8">SUM(S14,S17,S20,S23,S26,S29,S35,S38,S41,S44,S47,S50)</f>
        <v>43</v>
      </c>
      <c r="T8" s="193">
        <f t="shared" si="8"/>
        <v>43</v>
      </c>
      <c r="U8" s="194">
        <f t="shared" si="8"/>
        <v>43</v>
      </c>
      <c r="V8" s="194">
        <f t="shared" si="8"/>
        <v>43</v>
      </c>
      <c r="W8" s="194">
        <f t="shared" si="8"/>
        <v>47</v>
      </c>
      <c r="X8" s="194">
        <f t="shared" si="8"/>
        <v>46</v>
      </c>
      <c r="Y8" s="194">
        <f t="shared" si="8"/>
        <v>44</v>
      </c>
      <c r="Z8" s="194">
        <f t="shared" si="8"/>
        <v>44</v>
      </c>
      <c r="AA8" s="194">
        <f t="shared" si="8"/>
        <v>48</v>
      </c>
      <c r="AB8" s="194">
        <f t="shared" si="8"/>
        <v>49</v>
      </c>
      <c r="AC8" s="194">
        <f t="shared" si="8"/>
        <v>48</v>
      </c>
      <c r="AD8" s="195">
        <f t="shared" si="8"/>
        <v>49</v>
      </c>
      <c r="AE8" s="61"/>
      <c r="AF8" s="197" t="str">
        <f>IF(IFERROR(E8/S8,0)=0,"",IFERROR(E8/S8,0))</f>
        <v/>
      </c>
      <c r="AG8" s="198" t="str">
        <f t="shared" si="2"/>
        <v/>
      </c>
      <c r="AH8" s="198">
        <f t="shared" si="2"/>
        <v>2.3255813953488372E-2</v>
      </c>
      <c r="AI8" s="198">
        <f>IF(IFERROR(H8/V8,0)=0,"",IFERROR(H8/V8,0))</f>
        <v>2.3255813953488372E-2</v>
      </c>
      <c r="AJ8" s="198">
        <f t="shared" si="2"/>
        <v>4.2553191489361701E-2</v>
      </c>
      <c r="AK8" s="198">
        <f>IF(IFERROR(J8/X8,0)=0,"",IFERROR(J8/X8,0))</f>
        <v>6.5217391304347824E-2</v>
      </c>
      <c r="AL8" s="198" t="str">
        <f t="shared" si="2"/>
        <v/>
      </c>
      <c r="AM8" s="198" t="str">
        <f t="shared" si="2"/>
        <v/>
      </c>
      <c r="AN8" s="198">
        <f t="shared" si="2"/>
        <v>4.1666666666666664E-2</v>
      </c>
      <c r="AO8" s="198">
        <f t="shared" si="2"/>
        <v>4.0816326530612242E-2</v>
      </c>
      <c r="AP8" s="198" t="str">
        <f t="shared" si="2"/>
        <v/>
      </c>
      <c r="AQ8" s="198">
        <f t="shared" si="2"/>
        <v>2.0408163265306121E-2</v>
      </c>
      <c r="AR8" s="199">
        <f>Q8/AVERAGE(S8:AD8)</f>
        <v>0.26325411334552101</v>
      </c>
      <c r="AS8" s="61"/>
      <c r="AT8" s="200">
        <f t="shared" ref="AT8:BE8" si="9">SUM(AT14,AT17,AT20,AT23,AT26,AT29,AT35,AT38,AT41,AT44,AT47,AT50)</f>
        <v>0</v>
      </c>
      <c r="AU8" s="201">
        <f t="shared" si="9"/>
        <v>0</v>
      </c>
      <c r="AV8" s="201">
        <f t="shared" si="9"/>
        <v>0</v>
      </c>
      <c r="AW8" s="201">
        <f t="shared" si="9"/>
        <v>1</v>
      </c>
      <c r="AX8" s="201">
        <f t="shared" si="9"/>
        <v>3</v>
      </c>
      <c r="AY8" s="201">
        <f t="shared" si="9"/>
        <v>1</v>
      </c>
      <c r="AZ8" s="201">
        <f t="shared" si="9"/>
        <v>1</v>
      </c>
      <c r="BA8" s="201">
        <f t="shared" si="9"/>
        <v>0</v>
      </c>
      <c r="BB8" s="201">
        <f t="shared" si="9"/>
        <v>4</v>
      </c>
      <c r="BC8" s="201">
        <f t="shared" si="9"/>
        <v>3</v>
      </c>
      <c r="BD8" s="201">
        <f t="shared" si="9"/>
        <v>1</v>
      </c>
      <c r="BE8" s="212">
        <f t="shared" si="9"/>
        <v>1</v>
      </c>
      <c r="BF8" s="61"/>
      <c r="BG8" s="200">
        <f t="shared" ref="BG8:BR8" si="10">SUM(BG14,BG17,BG20,BG23,BG26,BG29,BG35,BG38,BG41,BG44,BG47,BG50)</f>
        <v>47</v>
      </c>
      <c r="BH8" s="201">
        <f t="shared" si="10"/>
        <v>47</v>
      </c>
      <c r="BI8" s="201">
        <f t="shared" si="10"/>
        <v>46</v>
      </c>
      <c r="BJ8" s="201">
        <f t="shared" si="10"/>
        <v>46</v>
      </c>
      <c r="BK8" s="201">
        <f t="shared" si="10"/>
        <v>47</v>
      </c>
      <c r="BL8" s="201">
        <f t="shared" si="10"/>
        <v>45</v>
      </c>
      <c r="BM8" s="201">
        <f t="shared" si="10"/>
        <v>46</v>
      </c>
      <c r="BN8" s="201">
        <f t="shared" si="10"/>
        <v>46</v>
      </c>
      <c r="BO8" s="201">
        <f t="shared" si="10"/>
        <v>48</v>
      </c>
      <c r="BP8" s="201">
        <f t="shared" si="10"/>
        <v>49</v>
      </c>
      <c r="BQ8" s="201">
        <f t="shared" si="10"/>
        <v>50</v>
      </c>
      <c r="BR8" s="212">
        <f t="shared" si="10"/>
        <v>50</v>
      </c>
      <c r="BT8" s="309" t="str">
        <f>IF(IFERROR(E8/$D8,0)=0,"",IFERROR(E8/$D8,0))</f>
        <v/>
      </c>
      <c r="BU8" s="310" t="str">
        <f t="shared" si="5"/>
        <v/>
      </c>
      <c r="BV8" s="310">
        <f t="shared" si="5"/>
        <v>2.0833333333333332E-2</v>
      </c>
      <c r="BW8" s="310">
        <f t="shared" si="5"/>
        <v>2.0833333333333332E-2</v>
      </c>
      <c r="BX8" s="310">
        <f t="shared" si="5"/>
        <v>4.1666666666666664E-2</v>
      </c>
      <c r="BY8" s="310">
        <f t="shared" si="5"/>
        <v>6.25E-2</v>
      </c>
      <c r="BZ8" s="310" t="str">
        <f t="shared" si="5"/>
        <v/>
      </c>
      <c r="CA8" s="310" t="str">
        <f t="shared" si="5"/>
        <v/>
      </c>
      <c r="CB8" s="310">
        <f t="shared" si="5"/>
        <v>4.1666666666666664E-2</v>
      </c>
      <c r="CC8" s="310">
        <f t="shared" si="5"/>
        <v>4.1666666666666664E-2</v>
      </c>
      <c r="CD8" s="310" t="str">
        <f t="shared" si="5"/>
        <v/>
      </c>
      <c r="CE8" s="311">
        <f t="shared" si="5"/>
        <v>2.0833333333333332E-2</v>
      </c>
      <c r="CG8" s="309">
        <f>IF(IFERROR(($D8-BG8)/$D8,0)=0,"",IFERROR(($D8-BG8)/$D8,0))</f>
        <v>2.0833333333333332E-2</v>
      </c>
      <c r="CH8" s="310">
        <f t="shared" si="6"/>
        <v>2.0833333333333332E-2</v>
      </c>
      <c r="CI8" s="310">
        <f t="shared" si="6"/>
        <v>4.1666666666666664E-2</v>
      </c>
      <c r="CJ8" s="310">
        <f t="shared" si="6"/>
        <v>4.1666666666666664E-2</v>
      </c>
      <c r="CK8" s="310">
        <f t="shared" si="6"/>
        <v>2.0833333333333332E-2</v>
      </c>
      <c r="CL8" s="310">
        <f t="shared" si="6"/>
        <v>6.25E-2</v>
      </c>
      <c r="CM8" s="310">
        <f t="shared" si="6"/>
        <v>4.1666666666666664E-2</v>
      </c>
      <c r="CN8" s="310">
        <f t="shared" si="6"/>
        <v>4.1666666666666664E-2</v>
      </c>
      <c r="CO8" s="310" t="str">
        <f t="shared" si="6"/>
        <v/>
      </c>
      <c r="CP8" s="310">
        <f t="shared" si="6"/>
        <v>-2.0833333333333332E-2</v>
      </c>
      <c r="CQ8" s="310">
        <f t="shared" si="6"/>
        <v>-4.1666666666666664E-2</v>
      </c>
      <c r="CR8" s="311">
        <f t="shared" si="6"/>
        <v>-4.1666666666666664E-2</v>
      </c>
    </row>
    <row r="9" spans="1:96" s="149" customFormat="1" ht="14.25" hidden="1" customHeight="1" outlineLevel="2">
      <c r="A9" s="158" t="s">
        <v>39</v>
      </c>
      <c r="B9" s="213" t="s">
        <v>40</v>
      </c>
      <c r="C9" s="217" t="s">
        <v>69</v>
      </c>
      <c r="D9" s="218"/>
      <c r="E9" s="219">
        <f>IFERROR(E7/E8-1,0)</f>
        <v>0</v>
      </c>
      <c r="F9" s="220">
        <f>IFERROR(F7/F8-1,0)</f>
        <v>0</v>
      </c>
      <c r="G9" s="221">
        <f t="shared" ref="G9:Q9" si="11">IFERROR(G7/G8-1,0)</f>
        <v>-1</v>
      </c>
      <c r="H9" s="221">
        <f>IFERROR(H7/H8-1,0)</f>
        <v>0</v>
      </c>
      <c r="I9" s="221">
        <f t="shared" si="11"/>
        <v>-0.5</v>
      </c>
      <c r="J9" s="221">
        <f t="shared" si="11"/>
        <v>0</v>
      </c>
      <c r="K9" s="221">
        <f t="shared" si="11"/>
        <v>0</v>
      </c>
      <c r="L9" s="221">
        <f t="shared" si="11"/>
        <v>0</v>
      </c>
      <c r="M9" s="221">
        <f t="shared" si="11"/>
        <v>-1</v>
      </c>
      <c r="N9" s="221">
        <f t="shared" si="11"/>
        <v>-1</v>
      </c>
      <c r="O9" s="221">
        <f t="shared" si="11"/>
        <v>0</v>
      </c>
      <c r="P9" s="221">
        <f t="shared" si="11"/>
        <v>1</v>
      </c>
      <c r="Q9" s="221">
        <f t="shared" si="11"/>
        <v>-0.16666666666666663</v>
      </c>
      <c r="R9" s="61"/>
      <c r="S9" s="219">
        <f>IFERROR(S7/S8-1,0)</f>
        <v>0.11627906976744184</v>
      </c>
      <c r="T9" s="220">
        <f>IFERROR(T7/T8-1,0)</f>
        <v>0.13953488372093026</v>
      </c>
      <c r="U9" s="221">
        <f t="shared" ref="U9:AD9" si="12">IFERROR(U7/U8-1,0)</f>
        <v>0.13953488372093026</v>
      </c>
      <c r="V9" s="221">
        <f t="shared" si="12"/>
        <v>0.13953488372093026</v>
      </c>
      <c r="W9" s="221">
        <f>IFERROR(W7/W8-1,0)</f>
        <v>2.1276595744680771E-2</v>
      </c>
      <c r="X9" s="221">
        <f>IFERROR(X7/X8-1,0)</f>
        <v>6.5217391304347894E-2</v>
      </c>
      <c r="Y9" s="221">
        <f t="shared" si="12"/>
        <v>4.5454545454545414E-2</v>
      </c>
      <c r="Z9" s="221">
        <f t="shared" si="12"/>
        <v>0</v>
      </c>
      <c r="AA9" s="221">
        <f t="shared" si="12"/>
        <v>-6.25E-2</v>
      </c>
      <c r="AB9" s="221">
        <f t="shared" si="12"/>
        <v>-4.081632653061229E-2</v>
      </c>
      <c r="AC9" s="221">
        <f t="shared" si="12"/>
        <v>-2.083333333333337E-2</v>
      </c>
      <c r="AD9" s="222">
        <f t="shared" si="12"/>
        <v>-4.081632653061229E-2</v>
      </c>
      <c r="AE9" s="61"/>
      <c r="AF9" s="167">
        <f>IF(AND(AF7="",AF8=""),0,IF(AF7="",-AF8,IF(AF8="",AF7,AF7-AF8)))</f>
        <v>0</v>
      </c>
      <c r="AG9" s="152">
        <f t="shared" ref="AG9:AQ9" si="13">IF(AND(AG7="",AG8=""),0,IF(AG7="",-AG8,IF(AG8="",AG7,AG7-AG8)))</f>
        <v>0</v>
      </c>
      <c r="AH9" s="153">
        <f t="shared" si="13"/>
        <v>-2.3255813953488372E-2</v>
      </c>
      <c r="AI9" s="153">
        <f t="shared" si="13"/>
        <v>-2.8476506881822509E-3</v>
      </c>
      <c r="AJ9" s="153">
        <f t="shared" si="13"/>
        <v>-2.1719858156028369E-2</v>
      </c>
      <c r="AK9" s="153">
        <f>IF(AND(AK7="",AK8=""),0,IF(AK7="",-AK8,IF(AK8="",AK7,AK7-AK8)))</f>
        <v>-3.9929015084294583E-3</v>
      </c>
      <c r="AL9" s="153">
        <f t="shared" si="13"/>
        <v>4.3478260869565216E-2</v>
      </c>
      <c r="AM9" s="153">
        <f t="shared" si="13"/>
        <v>2.2727272727272728E-2</v>
      </c>
      <c r="AN9" s="153">
        <f t="shared" si="13"/>
        <v>-4.1666666666666664E-2</v>
      </c>
      <c r="AO9" s="153">
        <f t="shared" si="13"/>
        <v>-4.0816326530612242E-2</v>
      </c>
      <c r="AP9" s="153">
        <f t="shared" si="13"/>
        <v>0</v>
      </c>
      <c r="AQ9" s="153">
        <f t="shared" si="13"/>
        <v>2.214502822405558E-2</v>
      </c>
      <c r="AR9" s="168"/>
      <c r="AS9" s="61"/>
      <c r="AT9" s="167">
        <f>IFERROR(AT7/AT8-1,0)</f>
        <v>0</v>
      </c>
      <c r="AU9" s="152">
        <f>IFERROR(AU7/AU8-1,0)</f>
        <v>0</v>
      </c>
      <c r="AV9" s="153">
        <f t="shared" ref="AV9:BE9" si="14">IFERROR(AV7/AV8-1,0)</f>
        <v>0</v>
      </c>
      <c r="AW9" s="153">
        <f t="shared" si="14"/>
        <v>-1</v>
      </c>
      <c r="AX9" s="153">
        <f t="shared" si="14"/>
        <v>-1</v>
      </c>
      <c r="AY9" s="153">
        <f t="shared" si="14"/>
        <v>1</v>
      </c>
      <c r="AZ9" s="153">
        <f t="shared" si="14"/>
        <v>-1</v>
      </c>
      <c r="BA9" s="153">
        <f t="shared" si="14"/>
        <v>0</v>
      </c>
      <c r="BB9" s="153">
        <f t="shared" si="14"/>
        <v>-0.5</v>
      </c>
      <c r="BC9" s="153">
        <f t="shared" si="14"/>
        <v>-0.33333333333333337</v>
      </c>
      <c r="BD9" s="153">
        <f t="shared" si="14"/>
        <v>-1</v>
      </c>
      <c r="BE9" s="168">
        <f t="shared" si="14"/>
        <v>-1</v>
      </c>
      <c r="BF9" s="61"/>
      <c r="BG9" s="167">
        <f>IFERROR(BG7/BG8-1,0)</f>
        <v>-8.5106382978723416E-2</v>
      </c>
      <c r="BH9" s="152">
        <f>IFERROR(BH7/BH8-1,0)</f>
        <v>-6.3829787234042534E-2</v>
      </c>
      <c r="BI9" s="153">
        <f>IFERROR(BI7/BI8-1,0)</f>
        <v>-4.3478260869565188E-2</v>
      </c>
      <c r="BJ9" s="153">
        <f>IFERROR(BJ7/BJ8-1,0)</f>
        <v>-6.5217391304347783E-2</v>
      </c>
      <c r="BK9" s="153">
        <f t="shared" ref="BK9:BR9" si="15">IFERROR(BK7/BK8-1,0)</f>
        <v>-0.1063829787234043</v>
      </c>
      <c r="BL9" s="153">
        <f t="shared" si="15"/>
        <v>-8.8888888888888906E-2</v>
      </c>
      <c r="BM9" s="153">
        <f t="shared" si="15"/>
        <v>-0.15217391304347827</v>
      </c>
      <c r="BN9" s="153">
        <f t="shared" si="15"/>
        <v>-0.17391304347826086</v>
      </c>
      <c r="BO9" s="153">
        <f t="shared" si="15"/>
        <v>-0.16666666666666663</v>
      </c>
      <c r="BP9" s="153">
        <f t="shared" si="15"/>
        <v>-0.1428571428571429</v>
      </c>
      <c r="BQ9" s="153">
        <f t="shared" si="15"/>
        <v>-0.16000000000000003</v>
      </c>
      <c r="BR9" s="168">
        <f t="shared" si="15"/>
        <v>-0.19999999999999996</v>
      </c>
      <c r="BT9" s="312">
        <f>IF(AND(BT7="",BT8=""),0,IF(BT7="",-BT8,IF(BT8="",BT7,BT7-BT8)))</f>
        <v>0</v>
      </c>
      <c r="BU9" s="313">
        <f t="shared" ref="BU9:CE9" si="16">IF(AND(BU7="",BU8=""),0,IF(BU7="",-BU8,IF(BU8="",BU7,BU7-BU8)))</f>
        <v>0</v>
      </c>
      <c r="BV9" s="314">
        <f t="shared" si="16"/>
        <v>-2.0833333333333332E-2</v>
      </c>
      <c r="BW9" s="314">
        <f t="shared" si="16"/>
        <v>0</v>
      </c>
      <c r="BX9" s="314">
        <f t="shared" si="16"/>
        <v>-2.0833333333333332E-2</v>
      </c>
      <c r="BY9" s="314">
        <f t="shared" si="16"/>
        <v>0</v>
      </c>
      <c r="BZ9" s="314">
        <f t="shared" si="16"/>
        <v>4.1666666666666664E-2</v>
      </c>
      <c r="CA9" s="314">
        <f t="shared" si="16"/>
        <v>2.0833333333333332E-2</v>
      </c>
      <c r="CB9" s="314">
        <f t="shared" si="16"/>
        <v>-4.1666666666666664E-2</v>
      </c>
      <c r="CC9" s="314">
        <f t="shared" si="16"/>
        <v>-4.1666666666666664E-2</v>
      </c>
      <c r="CD9" s="314">
        <f t="shared" si="16"/>
        <v>0</v>
      </c>
      <c r="CE9" s="315">
        <f t="shared" si="16"/>
        <v>2.0833333333333332E-2</v>
      </c>
      <c r="CG9" s="312">
        <f>IF(AND(CG7="",CG8=""),0,IF(CG7="",-CG8,IF(CG8="",CG7,CG7-CG8)))</f>
        <v>8.3333333333333343E-2</v>
      </c>
      <c r="CH9" s="313">
        <f t="shared" ref="CH9:CR9" si="17">IF(AND(CH7="",CH8=""),0,IF(CH7="",-CH8,IF(CH8="",CH7,CH7-CH8)))</f>
        <v>6.25E-2</v>
      </c>
      <c r="CI9" s="314">
        <f t="shared" si="17"/>
        <v>4.1666666666666664E-2</v>
      </c>
      <c r="CJ9" s="314">
        <f t="shared" si="17"/>
        <v>6.25E-2</v>
      </c>
      <c r="CK9" s="314">
        <f t="shared" si="17"/>
        <v>0.10416666666666667</v>
      </c>
      <c r="CL9" s="314">
        <f t="shared" si="17"/>
        <v>8.3333333333333343E-2</v>
      </c>
      <c r="CM9" s="314">
        <f t="shared" si="17"/>
        <v>0.14583333333333334</v>
      </c>
      <c r="CN9" s="314">
        <f t="shared" si="17"/>
        <v>0.16666666666666669</v>
      </c>
      <c r="CO9" s="314">
        <f t="shared" si="17"/>
        <v>0.16666666666666666</v>
      </c>
      <c r="CP9" s="314">
        <f t="shared" si="17"/>
        <v>0.14583333333333334</v>
      </c>
      <c r="CQ9" s="314">
        <f t="shared" si="17"/>
        <v>0.16666666666666666</v>
      </c>
      <c r="CR9" s="315">
        <f t="shared" si="17"/>
        <v>0.20833333333333331</v>
      </c>
    </row>
    <row r="10" spans="1:96" ht="14.25" customHeight="1" collapsed="1">
      <c r="A10" s="262" t="s">
        <v>43</v>
      </c>
      <c r="B10" s="263" t="s">
        <v>70</v>
      </c>
      <c r="C10" s="264">
        <v>2021</v>
      </c>
      <c r="D10" s="265">
        <f>SUM(D13,D16,D19,D22,D25,D28)</f>
        <v>37</v>
      </c>
      <c r="E10" s="241">
        <f t="shared" ref="E10:P10" si="18">SUM(E13,E16,E19,E22,E25,E28)</f>
        <v>0</v>
      </c>
      <c r="F10" s="275">
        <f t="shared" si="18"/>
        <v>0</v>
      </c>
      <c r="G10" s="69">
        <f t="shared" si="18"/>
        <v>0</v>
      </c>
      <c r="H10" s="69">
        <f t="shared" si="18"/>
        <v>1</v>
      </c>
      <c r="I10" s="69">
        <f t="shared" si="18"/>
        <v>0</v>
      </c>
      <c r="J10" s="69">
        <f t="shared" si="18"/>
        <v>2</v>
      </c>
      <c r="K10" s="69">
        <f t="shared" si="18"/>
        <v>2</v>
      </c>
      <c r="L10" s="69">
        <f t="shared" si="18"/>
        <v>0</v>
      </c>
      <c r="M10" s="69">
        <f t="shared" si="18"/>
        <v>0</v>
      </c>
      <c r="N10" s="69">
        <f t="shared" si="18"/>
        <v>0</v>
      </c>
      <c r="O10" s="69">
        <f t="shared" si="18"/>
        <v>0</v>
      </c>
      <c r="P10" s="69">
        <f t="shared" si="18"/>
        <v>0</v>
      </c>
      <c r="Q10" s="69">
        <f>SUM(Q13,Q16,Q19,Q22,Q25,Q28)</f>
        <v>5</v>
      </c>
      <c r="R10" s="61"/>
      <c r="S10" s="291">
        <f t="shared" ref="S10:AD10" si="19">SUM(S13,S16,S19,S22,S25,S28)</f>
        <v>37</v>
      </c>
      <c r="T10" s="275">
        <f t="shared" si="19"/>
        <v>37</v>
      </c>
      <c r="U10" s="69">
        <f t="shared" si="19"/>
        <v>37</v>
      </c>
      <c r="V10" s="69">
        <f t="shared" si="19"/>
        <v>37</v>
      </c>
      <c r="W10" s="69">
        <f>SUM(W13,W16,W19,W22,W25,W28)</f>
        <v>36</v>
      </c>
      <c r="X10" s="69">
        <f t="shared" si="19"/>
        <v>38</v>
      </c>
      <c r="Y10" s="69">
        <f t="shared" si="19"/>
        <v>36</v>
      </c>
      <c r="Z10" s="69">
        <f t="shared" si="19"/>
        <v>34</v>
      </c>
      <c r="AA10" s="69">
        <f t="shared" si="19"/>
        <v>36</v>
      </c>
      <c r="AB10" s="69">
        <f t="shared" si="19"/>
        <v>36</v>
      </c>
      <c r="AC10" s="69">
        <f t="shared" si="19"/>
        <v>36</v>
      </c>
      <c r="AD10" s="273">
        <f t="shared" si="19"/>
        <v>36</v>
      </c>
      <c r="AE10" s="61"/>
      <c r="AF10" s="267" t="str">
        <f>IF(IFERROR(E10/S10,0)=0,"",IFERROR(E10/S10,0))</f>
        <v/>
      </c>
      <c r="AG10" s="268" t="str">
        <f t="shared" ref="AG10:AG11" si="20">IF(IFERROR(F10/T10,0)=0,"",IFERROR(F10/T10,0))</f>
        <v/>
      </c>
      <c r="AH10" s="268" t="str">
        <f t="shared" ref="AH10:AH11" si="21">IF(IFERROR(G10/U10,0)=0,"",IFERROR(G10/U10,0))</f>
        <v/>
      </c>
      <c r="AI10" s="268">
        <f t="shared" ref="AI10:AI11" si="22">IF(IFERROR(H10/V10,0)=0,"",IFERROR(H10/V10,0))</f>
        <v>2.7027027027027029E-2</v>
      </c>
      <c r="AJ10" s="268" t="str">
        <f t="shared" ref="AJ10:AJ11" si="23">IF(IFERROR(I10/W10,0)=0,"",IFERROR(I10/W10,0))</f>
        <v/>
      </c>
      <c r="AK10" s="268">
        <f t="shared" ref="AK10:AK11" si="24">IF(IFERROR(J10/X10,0)=0,"",IFERROR(J10/X10,0))</f>
        <v>5.2631578947368418E-2</v>
      </c>
      <c r="AL10" s="268">
        <f t="shared" ref="AL10:AL11" si="25">IF(IFERROR(K10/Y10,0)=0,"",IFERROR(K10/Y10,0))</f>
        <v>5.5555555555555552E-2</v>
      </c>
      <c r="AM10" s="268" t="str">
        <f t="shared" ref="AM10:AM11" si="26">IF(IFERROR(L10/Z10,0)=0,"",IFERROR(L10/Z10,0))</f>
        <v/>
      </c>
      <c r="AN10" s="268" t="str">
        <f t="shared" ref="AN10:AN11" si="27">IF(IFERROR(M10/AA10,0)=0,"",IFERROR(M10/AA10,0))</f>
        <v/>
      </c>
      <c r="AO10" s="268" t="str">
        <f t="shared" ref="AO10:AO11" si="28">IF(IFERROR(N10/AB10,0)=0,"",IFERROR(N10/AB10,0))</f>
        <v/>
      </c>
      <c r="AP10" s="268" t="str">
        <f t="shared" ref="AP10:AP11" si="29">IF(IFERROR(O10/AC10,0)=0,"",IFERROR(O10/AC10,0))</f>
        <v/>
      </c>
      <c r="AQ10" s="268" t="str">
        <f t="shared" ref="AQ10:AQ11" si="30">IF(IFERROR(P10/AD10,0)=0,"",IFERROR(P10/AD10,0))</f>
        <v/>
      </c>
      <c r="AR10" s="269">
        <f>Q10/AVERAGE(S10:AD10)</f>
        <v>0.13761467889908255</v>
      </c>
      <c r="AS10" s="61"/>
      <c r="AT10" s="270">
        <f>SUM(AT13,AT16,AT19,AT22,AT25,AT28)</f>
        <v>0</v>
      </c>
      <c r="AU10" s="271">
        <f t="shared" ref="AU10:BE10" si="31">SUM(AU13,AU16,AU19,AU22,AU25,AU28)</f>
        <v>0</v>
      </c>
      <c r="AV10" s="271">
        <f t="shared" si="31"/>
        <v>0</v>
      </c>
      <c r="AW10" s="271">
        <f t="shared" si="31"/>
        <v>0</v>
      </c>
      <c r="AX10" s="271">
        <f t="shared" si="31"/>
        <v>0</v>
      </c>
      <c r="AY10" s="271">
        <f t="shared" si="31"/>
        <v>2</v>
      </c>
      <c r="AZ10" s="271">
        <f t="shared" si="31"/>
        <v>0</v>
      </c>
      <c r="BA10" s="271">
        <f t="shared" si="31"/>
        <v>0</v>
      </c>
      <c r="BB10" s="271">
        <f t="shared" si="31"/>
        <v>2</v>
      </c>
      <c r="BC10" s="271">
        <f t="shared" si="31"/>
        <v>0</v>
      </c>
      <c r="BD10" s="271">
        <f t="shared" si="31"/>
        <v>0</v>
      </c>
      <c r="BE10" s="272">
        <f t="shared" si="31"/>
        <v>0</v>
      </c>
      <c r="BF10" s="61"/>
      <c r="BG10" s="270">
        <f t="shared" ref="BG10:BR10" si="32">SUM(BG13,BG16,BG19,BG22,BG25,BG28)</f>
        <v>34</v>
      </c>
      <c r="BH10" s="271">
        <f t="shared" si="32"/>
        <v>34</v>
      </c>
      <c r="BI10" s="271">
        <f t="shared" si="32"/>
        <v>34</v>
      </c>
      <c r="BJ10" s="271">
        <f t="shared" si="32"/>
        <v>33</v>
      </c>
      <c r="BK10" s="271">
        <f t="shared" si="32"/>
        <v>33</v>
      </c>
      <c r="BL10" s="271">
        <f t="shared" si="32"/>
        <v>33</v>
      </c>
      <c r="BM10" s="271">
        <f t="shared" si="32"/>
        <v>31</v>
      </c>
      <c r="BN10" s="271">
        <f t="shared" si="32"/>
        <v>31</v>
      </c>
      <c r="BO10" s="271">
        <f t="shared" si="32"/>
        <v>33</v>
      </c>
      <c r="BP10" s="271">
        <f t="shared" si="32"/>
        <v>33</v>
      </c>
      <c r="BQ10" s="271">
        <f t="shared" si="32"/>
        <v>33</v>
      </c>
      <c r="BR10" s="272">
        <f t="shared" si="32"/>
        <v>33</v>
      </c>
      <c r="BT10" s="316" t="str">
        <f>IF(IFERROR(E10/$D10,0)=0,"",IFERROR(E10/$D10,0))</f>
        <v/>
      </c>
      <c r="BU10" s="317" t="str">
        <f t="shared" ref="BU10:BU11" si="33">IF(IFERROR(F10/$D10,0)=0,"",IFERROR(F10/$D10,0))</f>
        <v/>
      </c>
      <c r="BV10" s="317" t="str">
        <f t="shared" ref="BV10:BV11" si="34">IF(IFERROR(G10/$D10,0)=0,"",IFERROR(G10/$D10,0))</f>
        <v/>
      </c>
      <c r="BW10" s="317">
        <f t="shared" ref="BW10:BW11" si="35">IF(IFERROR(H10/$D10,0)=0,"",IFERROR(H10/$D10,0))</f>
        <v>2.7027027027027029E-2</v>
      </c>
      <c r="BX10" s="317" t="str">
        <f t="shared" ref="BX10:BX11" si="36">IF(IFERROR(I10/$D10,0)=0,"",IFERROR(I10/$D10,0))</f>
        <v/>
      </c>
      <c r="BY10" s="317">
        <f t="shared" ref="BY10:BY11" si="37">IF(IFERROR(J10/$D10,0)=0,"",IFERROR(J10/$D10,0))</f>
        <v>5.4054054054054057E-2</v>
      </c>
      <c r="BZ10" s="317">
        <f t="shared" ref="BZ10:BZ11" si="38">IF(IFERROR(K10/$D10,0)=0,"",IFERROR(K10/$D10,0))</f>
        <v>5.4054054054054057E-2</v>
      </c>
      <c r="CA10" s="317" t="str">
        <f t="shared" ref="CA10:CA11" si="39">IF(IFERROR(L10/$D10,0)=0,"",IFERROR(L10/$D10,0))</f>
        <v/>
      </c>
      <c r="CB10" s="317" t="str">
        <f t="shared" ref="CB10:CB11" si="40">IF(IFERROR(M10/$D10,0)=0,"",IFERROR(M10/$D10,0))</f>
        <v/>
      </c>
      <c r="CC10" s="317" t="str">
        <f t="shared" ref="CC10:CC11" si="41">IF(IFERROR(N10/$D10,0)=0,"",IFERROR(N10/$D10,0))</f>
        <v/>
      </c>
      <c r="CD10" s="317" t="str">
        <f t="shared" ref="CD10:CD11" si="42">IF(IFERROR(O10/$D10,0)=0,"",IFERROR(O10/$D10,0))</f>
        <v/>
      </c>
      <c r="CE10" s="318" t="str">
        <f t="shared" ref="CE10:CE11" si="43">IF(IFERROR(P10/$D10,0)=0,"",IFERROR(P10/$D10,0))</f>
        <v/>
      </c>
      <c r="CG10" s="316">
        <f>IF(IFERROR(($D10-BG10)/$D10,0)=0,"",IFERROR(($D10-BG10)/$D10,0))</f>
        <v>8.1081081081081086E-2</v>
      </c>
      <c r="CH10" s="317">
        <f t="shared" ref="CH10:CH11" si="44">IF(IFERROR(($D10-BH10)/$D10,0)=0,"",IFERROR(($D10-BH10)/$D10,0))</f>
        <v>8.1081081081081086E-2</v>
      </c>
      <c r="CI10" s="317">
        <f t="shared" ref="CI10:CI11" si="45">IF(IFERROR(($D10-BI10)/$D10,0)=0,"",IFERROR(($D10-BI10)/$D10,0))</f>
        <v>8.1081081081081086E-2</v>
      </c>
      <c r="CJ10" s="317">
        <f t="shared" ref="CJ10:CJ11" si="46">IF(IFERROR(($D10-BJ10)/$D10,0)=0,"",IFERROR(($D10-BJ10)/$D10,0))</f>
        <v>0.10810810810810811</v>
      </c>
      <c r="CK10" s="317">
        <f t="shared" ref="CK10:CK11" si="47">IF(IFERROR(($D10-BK10)/$D10,0)=0,"",IFERROR(($D10-BK10)/$D10,0))</f>
        <v>0.10810810810810811</v>
      </c>
      <c r="CL10" s="317">
        <f t="shared" ref="CL10:CL11" si="48">IF(IFERROR(($D10-BL10)/$D10,0)=0,"",IFERROR(($D10-BL10)/$D10,0))</f>
        <v>0.10810810810810811</v>
      </c>
      <c r="CM10" s="317">
        <f t="shared" ref="CM10:CM11" si="49">IF(IFERROR(($D10-BM10)/$D10,0)=0,"",IFERROR(($D10-BM10)/$D10,0))</f>
        <v>0.16216216216216217</v>
      </c>
      <c r="CN10" s="317">
        <f t="shared" ref="CN10:CN11" si="50">IF(IFERROR(($D10-BN10)/$D10,0)=0,"",IFERROR(($D10-BN10)/$D10,0))</f>
        <v>0.16216216216216217</v>
      </c>
      <c r="CO10" s="317">
        <f t="shared" ref="CO10:CO11" si="51">IF(IFERROR(($D10-BO10)/$D10,0)=0,"",IFERROR(($D10-BO10)/$D10,0))</f>
        <v>0.10810810810810811</v>
      </c>
      <c r="CP10" s="317">
        <f t="shared" ref="CP10:CP11" si="52">IF(IFERROR(($D10-BP10)/$D10,0)=0,"",IFERROR(($D10-BP10)/$D10,0))</f>
        <v>0.10810810810810811</v>
      </c>
      <c r="CQ10" s="317">
        <f t="shared" ref="CQ10:CQ11" si="53">IF(IFERROR(($D10-BQ10)/$D10,0)=0,"",IFERROR(($D10-BQ10)/$D10,0))</f>
        <v>0.10810810810810811</v>
      </c>
      <c r="CR10" s="318">
        <f t="shared" ref="CR10:CR11" si="54">IF(IFERROR(($D10-BR10)/$D10,0)=0,"",IFERROR(($D10-BR10)/$D10,0))</f>
        <v>0.10810810810810811</v>
      </c>
    </row>
    <row r="11" spans="1:96" ht="14.25" hidden="1" customHeight="1" outlineLevel="2">
      <c r="A11" s="158" t="s">
        <v>43</v>
      </c>
      <c r="B11" s="213" t="s">
        <v>70</v>
      </c>
      <c r="C11" s="150">
        <v>2020</v>
      </c>
      <c r="D11" s="191">
        <f>SUM(D14,D17,D20,D23,D26,D29)</f>
        <v>37</v>
      </c>
      <c r="E11" s="192">
        <f t="shared" ref="E11:P11" si="55">SUM(E14,E17,E20,E23,E26,E29)</f>
        <v>0</v>
      </c>
      <c r="F11" s="193">
        <f t="shared" si="55"/>
        <v>0</v>
      </c>
      <c r="G11" s="194">
        <f t="shared" si="55"/>
        <v>1</v>
      </c>
      <c r="H11" s="194">
        <f t="shared" si="55"/>
        <v>1</v>
      </c>
      <c r="I11" s="194">
        <f t="shared" si="55"/>
        <v>2</v>
      </c>
      <c r="J11" s="194">
        <f t="shared" si="55"/>
        <v>3</v>
      </c>
      <c r="K11" s="194">
        <f t="shared" si="55"/>
        <v>0</v>
      </c>
      <c r="L11" s="194">
        <f t="shared" si="55"/>
        <v>0</v>
      </c>
      <c r="M11" s="194">
        <f t="shared" si="55"/>
        <v>2</v>
      </c>
      <c r="N11" s="194">
        <f t="shared" si="55"/>
        <v>2</v>
      </c>
      <c r="O11" s="194">
        <f t="shared" si="55"/>
        <v>0</v>
      </c>
      <c r="P11" s="194">
        <f t="shared" si="55"/>
        <v>1</v>
      </c>
      <c r="Q11" s="195">
        <f t="shared" ref="Q11" si="56">SUM(Q14,Q17,Q20,Q23,Q26,Q29,Q56)</f>
        <v>12</v>
      </c>
      <c r="R11" s="61"/>
      <c r="S11" s="290">
        <f t="shared" ref="S11:AD11" si="57">SUM(S14,S17,S20,S23,S26,S29)</f>
        <v>34</v>
      </c>
      <c r="T11" s="193">
        <f t="shared" si="57"/>
        <v>34</v>
      </c>
      <c r="U11" s="194">
        <f t="shared" si="57"/>
        <v>34</v>
      </c>
      <c r="V11" s="194">
        <f t="shared" si="57"/>
        <v>34</v>
      </c>
      <c r="W11" s="194">
        <f t="shared" si="57"/>
        <v>37</v>
      </c>
      <c r="X11" s="194">
        <f t="shared" si="57"/>
        <v>36</v>
      </c>
      <c r="Y11" s="194">
        <f t="shared" si="57"/>
        <v>33</v>
      </c>
      <c r="Z11" s="194">
        <f t="shared" si="57"/>
        <v>33</v>
      </c>
      <c r="AA11" s="194">
        <f t="shared" si="57"/>
        <v>37</v>
      </c>
      <c r="AB11" s="194">
        <f t="shared" si="57"/>
        <v>38</v>
      </c>
      <c r="AC11" s="194">
        <f t="shared" si="57"/>
        <v>37</v>
      </c>
      <c r="AD11" s="195">
        <f t="shared" si="57"/>
        <v>38</v>
      </c>
      <c r="AE11" s="61"/>
      <c r="AF11" s="197" t="str">
        <f>IF(IFERROR(E11/S11,0)=0,"",IFERROR(E11/S11,0))</f>
        <v/>
      </c>
      <c r="AG11" s="198" t="str">
        <f t="shared" si="20"/>
        <v/>
      </c>
      <c r="AH11" s="198">
        <f t="shared" si="21"/>
        <v>2.9411764705882353E-2</v>
      </c>
      <c r="AI11" s="198">
        <f t="shared" si="22"/>
        <v>2.9411764705882353E-2</v>
      </c>
      <c r="AJ11" s="198">
        <f t="shared" si="23"/>
        <v>5.4054054054054057E-2</v>
      </c>
      <c r="AK11" s="198">
        <f t="shared" si="24"/>
        <v>8.3333333333333329E-2</v>
      </c>
      <c r="AL11" s="198" t="str">
        <f t="shared" si="25"/>
        <v/>
      </c>
      <c r="AM11" s="198" t="str">
        <f t="shared" si="26"/>
        <v/>
      </c>
      <c r="AN11" s="198">
        <f t="shared" si="27"/>
        <v>5.4054054054054057E-2</v>
      </c>
      <c r="AO11" s="198">
        <f t="shared" si="28"/>
        <v>5.2631578947368418E-2</v>
      </c>
      <c r="AP11" s="198" t="str">
        <f t="shared" si="29"/>
        <v/>
      </c>
      <c r="AQ11" s="198">
        <f t="shared" si="30"/>
        <v>2.6315789473684209E-2</v>
      </c>
      <c r="AR11" s="199">
        <f>Q11/AVERAGE(S11:AD11)</f>
        <v>0.33882352941176475</v>
      </c>
      <c r="AS11" s="61"/>
      <c r="AT11" s="200">
        <f t="shared" ref="AT11:BE11" si="58">SUM(AT14,AT17,AT20,AT23,AT26,AT29)</f>
        <v>0</v>
      </c>
      <c r="AU11" s="201">
        <f t="shared" si="58"/>
        <v>0</v>
      </c>
      <c r="AV11" s="201">
        <f t="shared" si="58"/>
        <v>0</v>
      </c>
      <c r="AW11" s="201">
        <f t="shared" si="58"/>
        <v>1</v>
      </c>
      <c r="AX11" s="201">
        <f t="shared" si="58"/>
        <v>3</v>
      </c>
      <c r="AY11" s="201">
        <f t="shared" si="58"/>
        <v>1</v>
      </c>
      <c r="AZ11" s="201">
        <f t="shared" si="58"/>
        <v>0</v>
      </c>
      <c r="BA11" s="201">
        <f t="shared" si="58"/>
        <v>0</v>
      </c>
      <c r="BB11" s="201">
        <f t="shared" si="58"/>
        <v>4</v>
      </c>
      <c r="BC11" s="201">
        <f t="shared" si="58"/>
        <v>3</v>
      </c>
      <c r="BD11" s="201">
        <f t="shared" si="58"/>
        <v>1</v>
      </c>
      <c r="BE11" s="212">
        <f t="shared" si="58"/>
        <v>1</v>
      </c>
      <c r="BF11" s="61"/>
      <c r="BG11" s="200">
        <f t="shared" ref="BG11:BR11" si="59">SUM(BG14,BG17,BG20,BG23,BG26,BG29)</f>
        <v>36</v>
      </c>
      <c r="BH11" s="201">
        <f t="shared" si="59"/>
        <v>36</v>
      </c>
      <c r="BI11" s="201">
        <f t="shared" si="59"/>
        <v>35</v>
      </c>
      <c r="BJ11" s="201">
        <f t="shared" si="59"/>
        <v>35</v>
      </c>
      <c r="BK11" s="201">
        <f t="shared" si="59"/>
        <v>36</v>
      </c>
      <c r="BL11" s="201">
        <f t="shared" si="59"/>
        <v>34</v>
      </c>
      <c r="BM11" s="201">
        <f t="shared" si="59"/>
        <v>34</v>
      </c>
      <c r="BN11" s="201">
        <f t="shared" si="59"/>
        <v>34</v>
      </c>
      <c r="BO11" s="201">
        <f t="shared" si="59"/>
        <v>36</v>
      </c>
      <c r="BP11" s="201">
        <f t="shared" si="59"/>
        <v>37</v>
      </c>
      <c r="BQ11" s="201">
        <f t="shared" si="59"/>
        <v>38</v>
      </c>
      <c r="BR11" s="212">
        <f t="shared" si="59"/>
        <v>38</v>
      </c>
      <c r="BT11" s="309" t="str">
        <f>IF(IFERROR(E11/$D11,0)=0,"",IFERROR(E11/$D11,0))</f>
        <v/>
      </c>
      <c r="BU11" s="310" t="str">
        <f t="shared" si="33"/>
        <v/>
      </c>
      <c r="BV11" s="310">
        <f t="shared" si="34"/>
        <v>2.7027027027027029E-2</v>
      </c>
      <c r="BW11" s="310">
        <f t="shared" si="35"/>
        <v>2.7027027027027029E-2</v>
      </c>
      <c r="BX11" s="310">
        <f t="shared" si="36"/>
        <v>5.4054054054054057E-2</v>
      </c>
      <c r="BY11" s="310">
        <f t="shared" si="37"/>
        <v>8.1081081081081086E-2</v>
      </c>
      <c r="BZ11" s="310" t="str">
        <f t="shared" si="38"/>
        <v/>
      </c>
      <c r="CA11" s="310" t="str">
        <f t="shared" si="39"/>
        <v/>
      </c>
      <c r="CB11" s="310">
        <f t="shared" si="40"/>
        <v>5.4054054054054057E-2</v>
      </c>
      <c r="CC11" s="310">
        <f t="shared" si="41"/>
        <v>5.4054054054054057E-2</v>
      </c>
      <c r="CD11" s="310" t="str">
        <f t="shared" si="42"/>
        <v/>
      </c>
      <c r="CE11" s="311">
        <f t="shared" si="43"/>
        <v>2.7027027027027029E-2</v>
      </c>
      <c r="CG11" s="309">
        <f>IF(IFERROR(($D11-BG11)/$D11,0)=0,"",IFERROR(($D11-BG11)/$D11,0))</f>
        <v>2.7027027027027029E-2</v>
      </c>
      <c r="CH11" s="310">
        <f t="shared" si="44"/>
        <v>2.7027027027027029E-2</v>
      </c>
      <c r="CI11" s="310">
        <f t="shared" si="45"/>
        <v>5.4054054054054057E-2</v>
      </c>
      <c r="CJ11" s="310">
        <f t="shared" si="46"/>
        <v>5.4054054054054057E-2</v>
      </c>
      <c r="CK11" s="310">
        <f t="shared" si="47"/>
        <v>2.7027027027027029E-2</v>
      </c>
      <c r="CL11" s="310">
        <f t="shared" si="48"/>
        <v>8.1081081081081086E-2</v>
      </c>
      <c r="CM11" s="310">
        <f t="shared" si="49"/>
        <v>8.1081081081081086E-2</v>
      </c>
      <c r="CN11" s="310">
        <f t="shared" si="50"/>
        <v>8.1081081081081086E-2</v>
      </c>
      <c r="CO11" s="310">
        <f t="shared" si="51"/>
        <v>2.7027027027027029E-2</v>
      </c>
      <c r="CP11" s="310" t="str">
        <f t="shared" si="52"/>
        <v/>
      </c>
      <c r="CQ11" s="310">
        <f t="shared" si="53"/>
        <v>-2.7027027027027029E-2</v>
      </c>
      <c r="CR11" s="311">
        <f t="shared" si="54"/>
        <v>-2.7027027027027029E-2</v>
      </c>
    </row>
    <row r="12" spans="1:96" s="149" customFormat="1" ht="14.25" hidden="1" customHeight="1" outlineLevel="2">
      <c r="A12" s="158" t="s">
        <v>43</v>
      </c>
      <c r="B12" s="213" t="s">
        <v>70</v>
      </c>
      <c r="C12" s="217" t="s">
        <v>69</v>
      </c>
      <c r="D12" s="218"/>
      <c r="E12" s="219">
        <f>IFERROR(E10/E11-1,0)</f>
        <v>0</v>
      </c>
      <c r="F12" s="220">
        <f t="shared" ref="F12:P12" si="60">IFERROR(F10/F11-1,0)</f>
        <v>0</v>
      </c>
      <c r="G12" s="221">
        <f t="shared" si="60"/>
        <v>-1</v>
      </c>
      <c r="H12" s="221">
        <f t="shared" si="60"/>
        <v>0</v>
      </c>
      <c r="I12" s="221">
        <f t="shared" si="60"/>
        <v>-1</v>
      </c>
      <c r="J12" s="221">
        <f t="shared" si="60"/>
        <v>-0.33333333333333337</v>
      </c>
      <c r="K12" s="221">
        <f t="shared" si="60"/>
        <v>0</v>
      </c>
      <c r="L12" s="221">
        <f t="shared" si="60"/>
        <v>0</v>
      </c>
      <c r="M12" s="221">
        <f t="shared" si="60"/>
        <v>-1</v>
      </c>
      <c r="N12" s="221">
        <f t="shared" si="60"/>
        <v>-1</v>
      </c>
      <c r="O12" s="221">
        <f t="shared" si="60"/>
        <v>0</v>
      </c>
      <c r="P12" s="221">
        <f t="shared" si="60"/>
        <v>-1</v>
      </c>
      <c r="Q12" s="222">
        <f t="shared" ref="Q12:Q16" si="61">SUM(E12:P12)</f>
        <v>-5.3333333333333339</v>
      </c>
      <c r="R12" s="61"/>
      <c r="S12" s="219">
        <f>IFERROR(S10/S11-1,0)</f>
        <v>8.8235294117646967E-2</v>
      </c>
      <c r="T12" s="220">
        <f t="shared" ref="T12:AD12" si="62">IFERROR(T10/T11-1,0)</f>
        <v>8.8235294117646967E-2</v>
      </c>
      <c r="U12" s="221">
        <f t="shared" si="62"/>
        <v>8.8235294117646967E-2</v>
      </c>
      <c r="V12" s="221">
        <f t="shared" si="62"/>
        <v>8.8235294117646967E-2</v>
      </c>
      <c r="W12" s="221">
        <f t="shared" si="62"/>
        <v>-2.7027027027026973E-2</v>
      </c>
      <c r="X12" s="221">
        <f t="shared" si="62"/>
        <v>5.555555555555558E-2</v>
      </c>
      <c r="Y12" s="221">
        <f t="shared" si="62"/>
        <v>9.0909090909090828E-2</v>
      </c>
      <c r="Z12" s="221">
        <f t="shared" si="62"/>
        <v>3.0303030303030276E-2</v>
      </c>
      <c r="AA12" s="221">
        <f t="shared" si="62"/>
        <v>-2.7027027027026973E-2</v>
      </c>
      <c r="AB12" s="221">
        <f t="shared" si="62"/>
        <v>-5.2631578947368474E-2</v>
      </c>
      <c r="AC12" s="221">
        <f t="shared" si="62"/>
        <v>-2.7027027027026973E-2</v>
      </c>
      <c r="AD12" s="222">
        <f t="shared" si="62"/>
        <v>-5.2631578947368474E-2</v>
      </c>
      <c r="AE12" s="61"/>
      <c r="AF12" s="167">
        <f>IF(AND(AF10="",AF11=""),0,IF(AF10="",-AF11,IF(AF11="",AF10,AF10-AF11)))</f>
        <v>0</v>
      </c>
      <c r="AG12" s="152">
        <f t="shared" ref="AG12" si="63">IF(AND(AG10="",AG11=""),0,IF(AG10="",-AG11,IF(AG11="",AG10,AG10-AG11)))</f>
        <v>0</v>
      </c>
      <c r="AH12" s="153">
        <f t="shared" ref="AH12" si="64">IF(AND(AH10="",AH11=""),0,IF(AH10="",-AH11,IF(AH11="",AH10,AH10-AH11)))</f>
        <v>-2.9411764705882353E-2</v>
      </c>
      <c r="AI12" s="153">
        <f t="shared" ref="AI12" si="65">IF(AND(AI10="",AI11=""),0,IF(AI10="",-AI11,IF(AI11="",AI10,AI10-AI11)))</f>
        <v>-2.384737678855324E-3</v>
      </c>
      <c r="AJ12" s="153">
        <f t="shared" ref="AJ12" si="66">IF(AND(AJ10="",AJ11=""),0,IF(AJ10="",-AJ11,IF(AJ11="",AJ10,AJ10-AJ11)))</f>
        <v>-5.4054054054054057E-2</v>
      </c>
      <c r="AK12" s="153">
        <f t="shared" ref="AK12" si="67">IF(AND(AK10="",AK11=""),0,IF(AK10="",-AK11,IF(AK11="",AK10,AK10-AK11)))</f>
        <v>-3.0701754385964911E-2</v>
      </c>
      <c r="AL12" s="153">
        <f t="shared" ref="AL12" si="68">IF(AND(AL10="",AL11=""),0,IF(AL10="",-AL11,IF(AL11="",AL10,AL10-AL11)))</f>
        <v>5.5555555555555552E-2</v>
      </c>
      <c r="AM12" s="153">
        <f t="shared" ref="AM12" si="69">IF(AND(AM10="",AM11=""),0,IF(AM10="",-AM11,IF(AM11="",AM10,AM10-AM11)))</f>
        <v>0</v>
      </c>
      <c r="AN12" s="153">
        <f t="shared" ref="AN12" si="70">IF(AND(AN10="",AN11=""),0,IF(AN10="",-AN11,IF(AN11="",AN10,AN10-AN11)))</f>
        <v>-5.4054054054054057E-2</v>
      </c>
      <c r="AO12" s="153">
        <f t="shared" ref="AO12" si="71">IF(AND(AO10="",AO11=""),0,IF(AO10="",-AO11,IF(AO11="",AO10,AO10-AO11)))</f>
        <v>-5.2631578947368418E-2</v>
      </c>
      <c r="AP12" s="153">
        <f t="shared" ref="AP12" si="72">IF(AND(AP10="",AP11=""),0,IF(AP10="",-AP11,IF(AP11="",AP10,AP10-AP11)))</f>
        <v>0</v>
      </c>
      <c r="AQ12" s="153">
        <f t="shared" ref="AQ12" si="73">IF(AND(AQ10="",AQ11=""),0,IF(AQ10="",-AQ11,IF(AQ11="",AQ10,AQ10-AQ11)))</f>
        <v>-2.6315789473684209E-2</v>
      </c>
      <c r="AR12" s="168"/>
      <c r="AS12" s="61"/>
      <c r="AT12" s="167">
        <f>IFERROR(AT10/AT11-1,0)</f>
        <v>0</v>
      </c>
      <c r="AU12" s="152">
        <f>IFERROR(AU10/AU11-1,0)</f>
        <v>0</v>
      </c>
      <c r="AV12" s="153">
        <f>IFERROR(AV10/AV11-1,0)</f>
        <v>0</v>
      </c>
      <c r="AW12" s="153">
        <f t="shared" ref="AW12:BE12" si="74">IFERROR(AW10/AW11-1,0)</f>
        <v>-1</v>
      </c>
      <c r="AX12" s="153">
        <f t="shared" si="74"/>
        <v>-1</v>
      </c>
      <c r="AY12" s="153">
        <f t="shared" si="74"/>
        <v>1</v>
      </c>
      <c r="AZ12" s="153">
        <f t="shared" si="74"/>
        <v>0</v>
      </c>
      <c r="BA12" s="153">
        <f t="shared" si="74"/>
        <v>0</v>
      </c>
      <c r="BB12" s="153">
        <f t="shared" si="74"/>
        <v>-0.5</v>
      </c>
      <c r="BC12" s="153">
        <f t="shared" si="74"/>
        <v>-1</v>
      </c>
      <c r="BD12" s="153">
        <f t="shared" si="74"/>
        <v>-1</v>
      </c>
      <c r="BE12" s="168">
        <f t="shared" si="74"/>
        <v>-1</v>
      </c>
      <c r="BF12" s="61"/>
      <c r="BG12" s="167">
        <f>IFERROR(BG10/BG11-1,0)</f>
        <v>-5.555555555555558E-2</v>
      </c>
      <c r="BH12" s="152">
        <f>IFERROR(BH10/BH11-1,0)</f>
        <v>-5.555555555555558E-2</v>
      </c>
      <c r="BI12" s="153">
        <f>IFERROR(BI10/BI11-1,0)</f>
        <v>-2.8571428571428581E-2</v>
      </c>
      <c r="BJ12" s="153">
        <f t="shared" ref="BJ12:BR12" si="75">IFERROR(BJ10/BJ11-1,0)</f>
        <v>-5.7142857142857162E-2</v>
      </c>
      <c r="BK12" s="153">
        <f t="shared" si="75"/>
        <v>-8.333333333333337E-2</v>
      </c>
      <c r="BL12" s="153">
        <f t="shared" si="75"/>
        <v>-2.9411764705882359E-2</v>
      </c>
      <c r="BM12" s="153">
        <f t="shared" si="75"/>
        <v>-8.8235294117647078E-2</v>
      </c>
      <c r="BN12" s="153">
        <f t="shared" si="75"/>
        <v>-8.8235294117647078E-2</v>
      </c>
      <c r="BO12" s="153">
        <f t="shared" si="75"/>
        <v>-8.333333333333337E-2</v>
      </c>
      <c r="BP12" s="153">
        <f t="shared" si="75"/>
        <v>-0.10810810810810811</v>
      </c>
      <c r="BQ12" s="153">
        <f t="shared" si="75"/>
        <v>-0.13157894736842102</v>
      </c>
      <c r="BR12" s="168">
        <f t="shared" si="75"/>
        <v>-0.13157894736842102</v>
      </c>
      <c r="BT12" s="312">
        <f>IF(AND(BT10="",BT11=""),0,IF(BT10="",-BT11,IF(BT11="",BT10,BT10-BT11)))</f>
        <v>0</v>
      </c>
      <c r="BU12" s="313">
        <f t="shared" ref="BU12" si="76">IF(AND(BU10="",BU11=""),0,IF(BU10="",-BU11,IF(BU11="",BU10,BU10-BU11)))</f>
        <v>0</v>
      </c>
      <c r="BV12" s="314">
        <f t="shared" ref="BV12" si="77">IF(AND(BV10="",BV11=""),0,IF(BV10="",-BV11,IF(BV11="",BV10,BV10-BV11)))</f>
        <v>-2.7027027027027029E-2</v>
      </c>
      <c r="BW12" s="314">
        <f t="shared" ref="BW12" si="78">IF(AND(BW10="",BW11=""),0,IF(BW10="",-BW11,IF(BW11="",BW10,BW10-BW11)))</f>
        <v>0</v>
      </c>
      <c r="BX12" s="314">
        <f t="shared" ref="BX12" si="79">IF(AND(BX10="",BX11=""),0,IF(BX10="",-BX11,IF(BX11="",BX10,BX10-BX11)))</f>
        <v>-5.4054054054054057E-2</v>
      </c>
      <c r="BY12" s="314">
        <f t="shared" ref="BY12" si="80">IF(AND(BY10="",BY11=""),0,IF(BY10="",-BY11,IF(BY11="",BY10,BY10-BY11)))</f>
        <v>-2.7027027027027029E-2</v>
      </c>
      <c r="BZ12" s="314">
        <f t="shared" ref="BZ12" si="81">IF(AND(BZ10="",BZ11=""),0,IF(BZ10="",-BZ11,IF(BZ11="",BZ10,BZ10-BZ11)))</f>
        <v>5.4054054054054057E-2</v>
      </c>
      <c r="CA12" s="314">
        <f t="shared" ref="CA12" si="82">IF(AND(CA10="",CA11=""),0,IF(CA10="",-CA11,IF(CA11="",CA10,CA10-CA11)))</f>
        <v>0</v>
      </c>
      <c r="CB12" s="314">
        <f t="shared" ref="CB12" si="83">IF(AND(CB10="",CB11=""),0,IF(CB10="",-CB11,IF(CB11="",CB10,CB10-CB11)))</f>
        <v>-5.4054054054054057E-2</v>
      </c>
      <c r="CC12" s="314">
        <f t="shared" ref="CC12" si="84">IF(AND(CC10="",CC11=""),0,IF(CC10="",-CC11,IF(CC11="",CC10,CC10-CC11)))</f>
        <v>-5.4054054054054057E-2</v>
      </c>
      <c r="CD12" s="314">
        <f t="shared" ref="CD12" si="85">IF(AND(CD10="",CD11=""),0,IF(CD10="",-CD11,IF(CD11="",CD10,CD10-CD11)))</f>
        <v>0</v>
      </c>
      <c r="CE12" s="315">
        <f t="shared" ref="CE12" si="86">IF(AND(CE10="",CE11=""),0,IF(CE10="",-CE11,IF(CE11="",CE10,CE10-CE11)))</f>
        <v>-2.7027027027027029E-2</v>
      </c>
      <c r="CG12" s="312">
        <f>IF(AND(CG10="",CG11=""),0,IF(CG10="",-CG11,IF(CG11="",CG10,CG10-CG11)))</f>
        <v>5.4054054054054057E-2</v>
      </c>
      <c r="CH12" s="313">
        <f t="shared" ref="CH12" si="87">IF(AND(CH10="",CH11=""),0,IF(CH10="",-CH11,IF(CH11="",CH10,CH10-CH11)))</f>
        <v>5.4054054054054057E-2</v>
      </c>
      <c r="CI12" s="314">
        <f t="shared" ref="CI12" si="88">IF(AND(CI10="",CI11=""),0,IF(CI10="",-CI11,IF(CI11="",CI10,CI10-CI11)))</f>
        <v>2.7027027027027029E-2</v>
      </c>
      <c r="CJ12" s="314">
        <f t="shared" ref="CJ12" si="89">IF(AND(CJ10="",CJ11=""),0,IF(CJ10="",-CJ11,IF(CJ11="",CJ10,CJ10-CJ11)))</f>
        <v>5.4054054054054057E-2</v>
      </c>
      <c r="CK12" s="314">
        <f t="shared" ref="CK12" si="90">IF(AND(CK10="",CK11=""),0,IF(CK10="",-CK11,IF(CK11="",CK10,CK10-CK11)))</f>
        <v>8.1081081081081086E-2</v>
      </c>
      <c r="CL12" s="314">
        <f t="shared" ref="CL12" si="91">IF(AND(CL10="",CL11=""),0,IF(CL10="",-CL11,IF(CL11="",CL10,CL10-CL11)))</f>
        <v>2.7027027027027029E-2</v>
      </c>
      <c r="CM12" s="314">
        <f t="shared" ref="CM12" si="92">IF(AND(CM10="",CM11=""),0,IF(CM10="",-CM11,IF(CM11="",CM10,CM10-CM11)))</f>
        <v>8.1081081081081086E-2</v>
      </c>
      <c r="CN12" s="314">
        <f t="shared" ref="CN12" si="93">IF(AND(CN10="",CN11=""),0,IF(CN10="",-CN11,IF(CN11="",CN10,CN10-CN11)))</f>
        <v>8.1081081081081086E-2</v>
      </c>
      <c r="CO12" s="314">
        <f t="shared" ref="CO12" si="94">IF(AND(CO10="",CO11=""),0,IF(CO10="",-CO11,IF(CO11="",CO10,CO10-CO11)))</f>
        <v>8.1081081081081086E-2</v>
      </c>
      <c r="CP12" s="314">
        <f t="shared" ref="CP12" si="95">IF(AND(CP10="",CP11=""),0,IF(CP10="",-CP11,IF(CP11="",CP10,CP10-CP11)))</f>
        <v>0.10810810810810811</v>
      </c>
      <c r="CQ12" s="314">
        <f t="shared" ref="CQ12" si="96">IF(AND(CQ10="",CQ11=""),0,IF(CQ10="",-CQ11,IF(CQ11="",CQ10,CQ10-CQ11)))</f>
        <v>0.13513513513513514</v>
      </c>
      <c r="CR12" s="315">
        <f t="shared" ref="CR12" si="97">IF(AND(CR10="",CR11=""),0,IF(CR10="",-CR11,IF(CR11="",CR10,CR10-CR11)))</f>
        <v>0.13513513513513514</v>
      </c>
    </row>
    <row r="13" spans="1:96" ht="14.25" hidden="1" customHeight="1" outlineLevel="1" collapsed="1">
      <c r="A13" s="215" t="s">
        <v>43</v>
      </c>
      <c r="B13" s="216" t="s">
        <v>44</v>
      </c>
      <c r="C13" s="150">
        <v>2021</v>
      </c>
      <c r="D13" s="157">
        <v>6</v>
      </c>
      <c r="E13" s="122">
        <v>0</v>
      </c>
      <c r="F13" s="126">
        <v>0</v>
      </c>
      <c r="G13" s="62">
        <v>0</v>
      </c>
      <c r="H13" s="62">
        <v>1</v>
      </c>
      <c r="I13" s="62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124">
        <f>SUM(E13:P13)</f>
        <v>1</v>
      </c>
      <c r="R13" s="61"/>
      <c r="S13" s="292">
        <v>5</v>
      </c>
      <c r="T13" s="126">
        <v>5</v>
      </c>
      <c r="U13" s="62">
        <v>5</v>
      </c>
      <c r="V13" s="62">
        <v>5</v>
      </c>
      <c r="W13" s="62">
        <v>4</v>
      </c>
      <c r="X13" s="62">
        <v>5</v>
      </c>
      <c r="Y13" s="62">
        <v>5</v>
      </c>
      <c r="Z13" s="62">
        <v>5</v>
      </c>
      <c r="AA13" s="62">
        <v>5</v>
      </c>
      <c r="AB13" s="62">
        <v>5</v>
      </c>
      <c r="AC13" s="62">
        <v>5</v>
      </c>
      <c r="AD13" s="124">
        <v>5</v>
      </c>
      <c r="AE13" s="61"/>
      <c r="AF13" s="165" t="str">
        <f>IF(IFERROR(E13/S13,0)=0,"",IFERROR(E13/S13,0))</f>
        <v/>
      </c>
      <c r="AG13" s="63" t="str">
        <f t="shared" ref="AG13:AG14" si="98">IF(IFERROR(F13/T13,0)=0,"",IFERROR(F13/T13,0))</f>
        <v/>
      </c>
      <c r="AH13" s="63" t="str">
        <f t="shared" ref="AH13:AH14" si="99">IF(IFERROR(G13/U13,0)=0,"",IFERROR(G13/U13,0))</f>
        <v/>
      </c>
      <c r="AI13" s="63">
        <f t="shared" ref="AI13:AI14" si="100">IF(IFERROR(H13/V13,0)=0,"",IFERROR(H13/V13,0))</f>
        <v>0.2</v>
      </c>
      <c r="AJ13" s="63" t="str">
        <f t="shared" ref="AJ13:AJ14" si="101">IF(IFERROR(I13/W13,0)=0,"",IFERROR(I13/W13,0))</f>
        <v/>
      </c>
      <c r="AK13" s="63" t="str">
        <f t="shared" ref="AK13:AK14" si="102">IF(IFERROR(J13/X13,0)=0,"",IFERROR(J13/X13,0))</f>
        <v/>
      </c>
      <c r="AL13" s="63" t="str">
        <f t="shared" ref="AL13:AL14" si="103">IF(IFERROR(K13/Y13,0)=0,"",IFERROR(K13/Y13,0))</f>
        <v/>
      </c>
      <c r="AM13" s="63" t="str">
        <f t="shared" ref="AM13:AM14" si="104">IF(IFERROR(L13/Z13,0)=0,"",IFERROR(L13/Z13,0))</f>
        <v/>
      </c>
      <c r="AN13" s="63" t="str">
        <f t="shared" ref="AN13:AN14" si="105">IF(IFERROR(M13/AA13,0)=0,"",IFERROR(M13/AA13,0))</f>
        <v/>
      </c>
      <c r="AO13" s="63" t="str">
        <f t="shared" ref="AO13:AO14" si="106">IF(IFERROR(N13/AB13,0)=0,"",IFERROR(N13/AB13,0))</f>
        <v/>
      </c>
      <c r="AP13" s="63" t="str">
        <f t="shared" ref="AP13:AP14" si="107">IF(IFERROR(O13/AC13,0)=0,"",IFERROR(O13/AC13,0))</f>
        <v/>
      </c>
      <c r="AQ13" s="63" t="str">
        <f t="shared" ref="AQ13:AQ14" si="108">IF(IFERROR(P13/AD13,0)=0,"",IFERROR(P13/AD13,0))</f>
        <v/>
      </c>
      <c r="AR13" s="166">
        <f>Q13/AVERAGE(S13:AD13)</f>
        <v>0.20338983050847456</v>
      </c>
      <c r="AS13" s="61"/>
      <c r="AT13" s="173">
        <v>0</v>
      </c>
      <c r="AU13" s="174">
        <v>0</v>
      </c>
      <c r="AV13" s="174">
        <v>0</v>
      </c>
      <c r="AW13" s="174">
        <v>0</v>
      </c>
      <c r="AX13" s="174">
        <v>0</v>
      </c>
      <c r="AY13" s="174">
        <v>1</v>
      </c>
      <c r="AZ13" s="174">
        <v>0</v>
      </c>
      <c r="BA13" s="174">
        <v>0</v>
      </c>
      <c r="BB13" s="174">
        <v>0</v>
      </c>
      <c r="BC13" s="174">
        <v>0</v>
      </c>
      <c r="BD13" s="174">
        <v>0</v>
      </c>
      <c r="BE13" s="175">
        <v>0</v>
      </c>
      <c r="BF13" s="61"/>
      <c r="BG13" s="173">
        <v>6</v>
      </c>
      <c r="BH13" s="174">
        <f t="shared" ref="BH13:BR13" si="109">+BG13-F13+AU13</f>
        <v>6</v>
      </c>
      <c r="BI13" s="174">
        <f t="shared" si="109"/>
        <v>6</v>
      </c>
      <c r="BJ13" s="174">
        <f t="shared" si="109"/>
        <v>5</v>
      </c>
      <c r="BK13" s="174">
        <f t="shared" si="109"/>
        <v>5</v>
      </c>
      <c r="BL13" s="174">
        <f t="shared" si="109"/>
        <v>6</v>
      </c>
      <c r="BM13" s="174">
        <f t="shared" si="109"/>
        <v>6</v>
      </c>
      <c r="BN13" s="174">
        <f t="shared" si="109"/>
        <v>6</v>
      </c>
      <c r="BO13" s="174">
        <f t="shared" si="109"/>
        <v>6</v>
      </c>
      <c r="BP13" s="174">
        <f t="shared" si="109"/>
        <v>6</v>
      </c>
      <c r="BQ13" s="174">
        <f t="shared" si="109"/>
        <v>6</v>
      </c>
      <c r="BR13" s="175">
        <f t="shared" si="109"/>
        <v>6</v>
      </c>
      <c r="BT13" s="319" t="str">
        <f>IF(IFERROR(E13/$D13,0)=0,"",IFERROR(E13/$D13,0))</f>
        <v/>
      </c>
      <c r="BU13" s="320" t="str">
        <f t="shared" ref="BU13:BU14" si="110">IF(IFERROR(F13/$D13,0)=0,"",IFERROR(F13/$D13,0))</f>
        <v/>
      </c>
      <c r="BV13" s="320" t="str">
        <f t="shared" ref="BV13:BV14" si="111">IF(IFERROR(G13/$D13,0)=0,"",IFERROR(G13/$D13,0))</f>
        <v/>
      </c>
      <c r="BW13" s="320">
        <f t="shared" ref="BW13:BW14" si="112">IF(IFERROR(H13/$D13,0)=0,"",IFERROR(H13/$D13,0))</f>
        <v>0.16666666666666666</v>
      </c>
      <c r="BX13" s="320" t="str">
        <f t="shared" ref="BX13:BX14" si="113">IF(IFERROR(I13/$D13,0)=0,"",IFERROR(I13/$D13,0))</f>
        <v/>
      </c>
      <c r="BY13" s="320" t="str">
        <f t="shared" ref="BY13:BY14" si="114">IF(IFERROR(J13/$D13,0)=0,"",IFERROR(J13/$D13,0))</f>
        <v/>
      </c>
      <c r="BZ13" s="320" t="str">
        <f t="shared" ref="BZ13:BZ14" si="115">IF(IFERROR(K13/$D13,0)=0,"",IFERROR(K13/$D13,0))</f>
        <v/>
      </c>
      <c r="CA13" s="320" t="str">
        <f t="shared" ref="CA13:CA14" si="116">IF(IFERROR(L13/$D13,0)=0,"",IFERROR(L13/$D13,0))</f>
        <v/>
      </c>
      <c r="CB13" s="320" t="str">
        <f t="shared" ref="CB13:CB14" si="117">IF(IFERROR(M13/$D13,0)=0,"",IFERROR(M13/$D13,0))</f>
        <v/>
      </c>
      <c r="CC13" s="320" t="str">
        <f t="shared" ref="CC13:CC14" si="118">IF(IFERROR(N13/$D13,0)=0,"",IFERROR(N13/$D13,0))</f>
        <v/>
      </c>
      <c r="CD13" s="320" t="str">
        <f t="shared" ref="CD13:CD14" si="119">IF(IFERROR(O13/$D13,0)=0,"",IFERROR(O13/$D13,0))</f>
        <v/>
      </c>
      <c r="CE13" s="321" t="str">
        <f t="shared" ref="CE13:CE14" si="120">IF(IFERROR(P13/$D13,0)=0,"",IFERROR(P13/$D13,0))</f>
        <v/>
      </c>
      <c r="CG13" s="319" t="str">
        <f>IF(IFERROR(($D13-BG13)/$D13,0)=0,"",IFERROR(($D13-BG13)/$D13,0))</f>
        <v/>
      </c>
      <c r="CH13" s="320" t="str">
        <f t="shared" ref="CH13:CH14" si="121">IF(IFERROR(($D13-BH13)/$D13,0)=0,"",IFERROR(($D13-BH13)/$D13,0))</f>
        <v/>
      </c>
      <c r="CI13" s="320" t="str">
        <f t="shared" ref="CI13:CI14" si="122">IF(IFERROR(($D13-BI13)/$D13,0)=0,"",IFERROR(($D13-BI13)/$D13,0))</f>
        <v/>
      </c>
      <c r="CJ13" s="320">
        <f t="shared" ref="CJ13:CJ14" si="123">IF(IFERROR(($D13-BJ13)/$D13,0)=0,"",IFERROR(($D13-BJ13)/$D13,0))</f>
        <v>0.16666666666666666</v>
      </c>
      <c r="CK13" s="320">
        <f t="shared" ref="CK13:CK14" si="124">IF(IFERROR(($D13-BK13)/$D13,0)=0,"",IFERROR(($D13-BK13)/$D13,0))</f>
        <v>0.16666666666666666</v>
      </c>
      <c r="CL13" s="320" t="str">
        <f t="shared" ref="CL13:CL14" si="125">IF(IFERROR(($D13-BL13)/$D13,0)=0,"",IFERROR(($D13-BL13)/$D13,0))</f>
        <v/>
      </c>
      <c r="CM13" s="320" t="str">
        <f t="shared" ref="CM13:CM14" si="126">IF(IFERROR(($D13-BM13)/$D13,0)=0,"",IFERROR(($D13-BM13)/$D13,0))</f>
        <v/>
      </c>
      <c r="CN13" s="320" t="str">
        <f t="shared" ref="CN13:CN14" si="127">IF(IFERROR(($D13-BN13)/$D13,0)=0,"",IFERROR(($D13-BN13)/$D13,0))</f>
        <v/>
      </c>
      <c r="CO13" s="320" t="str">
        <f t="shared" ref="CO13:CO14" si="128">IF(IFERROR(($D13-BO13)/$D13,0)=0,"",IFERROR(($D13-BO13)/$D13,0))</f>
        <v/>
      </c>
      <c r="CP13" s="320" t="str">
        <f t="shared" ref="CP13:CP14" si="129">IF(IFERROR(($D13-BP13)/$D13,0)=0,"",IFERROR(($D13-BP13)/$D13,0))</f>
        <v/>
      </c>
      <c r="CQ13" s="320" t="str">
        <f t="shared" ref="CQ13:CQ14" si="130">IF(IFERROR(($D13-BQ13)/$D13,0)=0,"",IFERROR(($D13-BQ13)/$D13,0))</f>
        <v/>
      </c>
      <c r="CR13" s="321" t="str">
        <f t="shared" ref="CR13:CR14" si="131">IF(IFERROR(($D13-BR13)/$D13,0)=0,"",IFERROR(($D13-BR13)/$D13,0))</f>
        <v/>
      </c>
    </row>
    <row r="14" spans="1:96" ht="14.25" hidden="1" customHeight="1" outlineLevel="2">
      <c r="A14" s="158" t="s">
        <v>43</v>
      </c>
      <c r="B14" s="213" t="s">
        <v>44</v>
      </c>
      <c r="C14" s="150">
        <v>2020</v>
      </c>
      <c r="D14" s="191">
        <v>6</v>
      </c>
      <c r="E14" s="192"/>
      <c r="F14" s="193"/>
      <c r="G14" s="194">
        <v>1</v>
      </c>
      <c r="H14" s="194"/>
      <c r="I14" s="194"/>
      <c r="J14" s="194"/>
      <c r="K14" s="194">
        <v>0</v>
      </c>
      <c r="L14" s="194">
        <v>0</v>
      </c>
      <c r="M14" s="194">
        <v>0</v>
      </c>
      <c r="N14" s="194">
        <v>0</v>
      </c>
      <c r="O14" s="194">
        <v>0</v>
      </c>
      <c r="P14" s="194">
        <v>0</v>
      </c>
      <c r="Q14" s="195">
        <f>SUM(E14:P14)</f>
        <v>1</v>
      </c>
      <c r="R14" s="61"/>
      <c r="S14" s="290">
        <v>6</v>
      </c>
      <c r="T14" s="193">
        <v>6</v>
      </c>
      <c r="U14" s="194">
        <v>6</v>
      </c>
      <c r="V14" s="194">
        <v>6</v>
      </c>
      <c r="W14" s="194">
        <v>6</v>
      </c>
      <c r="X14" s="194">
        <v>6</v>
      </c>
      <c r="Y14" s="194">
        <v>6</v>
      </c>
      <c r="Z14" s="194">
        <v>6</v>
      </c>
      <c r="AA14" s="194">
        <v>6</v>
      </c>
      <c r="AB14" s="194">
        <v>6</v>
      </c>
      <c r="AC14" s="194">
        <v>6</v>
      </c>
      <c r="AD14" s="195">
        <v>6</v>
      </c>
      <c r="AE14" s="61"/>
      <c r="AF14" s="197" t="str">
        <f>IF(IFERROR(E14/S14,0)=0,"",IFERROR(E14/S14,0))</f>
        <v/>
      </c>
      <c r="AG14" s="198" t="str">
        <f t="shared" si="98"/>
        <v/>
      </c>
      <c r="AH14" s="198">
        <f t="shared" si="99"/>
        <v>0.16666666666666666</v>
      </c>
      <c r="AI14" s="198" t="str">
        <f t="shared" si="100"/>
        <v/>
      </c>
      <c r="AJ14" s="198" t="str">
        <f t="shared" si="101"/>
        <v/>
      </c>
      <c r="AK14" s="198" t="str">
        <f t="shared" si="102"/>
        <v/>
      </c>
      <c r="AL14" s="198" t="str">
        <f t="shared" si="103"/>
        <v/>
      </c>
      <c r="AM14" s="198" t="str">
        <f t="shared" si="104"/>
        <v/>
      </c>
      <c r="AN14" s="198" t="str">
        <f t="shared" si="105"/>
        <v/>
      </c>
      <c r="AO14" s="198" t="str">
        <f t="shared" si="106"/>
        <v/>
      </c>
      <c r="AP14" s="198" t="str">
        <f t="shared" si="107"/>
        <v/>
      </c>
      <c r="AQ14" s="198" t="str">
        <f t="shared" si="108"/>
        <v/>
      </c>
      <c r="AR14" s="199">
        <f>Q14/AVERAGE(S14:AD14)</f>
        <v>0.16666666666666666</v>
      </c>
      <c r="AS14" s="61"/>
      <c r="AT14" s="200"/>
      <c r="AU14" s="201"/>
      <c r="AV14" s="201"/>
      <c r="AW14" s="201">
        <v>1</v>
      </c>
      <c r="AX14" s="201"/>
      <c r="AY14" s="201"/>
      <c r="AZ14" s="201"/>
      <c r="BA14" s="201"/>
      <c r="BB14" s="201">
        <v>0</v>
      </c>
      <c r="BC14" s="201">
        <v>0</v>
      </c>
      <c r="BD14" s="201">
        <v>0</v>
      </c>
      <c r="BE14" s="212">
        <v>0</v>
      </c>
      <c r="BF14" s="61"/>
      <c r="BG14" s="200">
        <f>5-E14+AT14</f>
        <v>5</v>
      </c>
      <c r="BH14" s="201">
        <f t="shared" ref="BH14:BR14" si="132">BG14-F14+AU14</f>
        <v>5</v>
      </c>
      <c r="BI14" s="201">
        <f t="shared" si="132"/>
        <v>4</v>
      </c>
      <c r="BJ14" s="201">
        <f t="shared" si="132"/>
        <v>5</v>
      </c>
      <c r="BK14" s="201">
        <f t="shared" si="132"/>
        <v>5</v>
      </c>
      <c r="BL14" s="201">
        <f t="shared" si="132"/>
        <v>5</v>
      </c>
      <c r="BM14" s="201">
        <f t="shared" si="132"/>
        <v>5</v>
      </c>
      <c r="BN14" s="201">
        <f t="shared" si="132"/>
        <v>5</v>
      </c>
      <c r="BO14" s="201">
        <f t="shared" si="132"/>
        <v>5</v>
      </c>
      <c r="BP14" s="201">
        <f t="shared" si="132"/>
        <v>5</v>
      </c>
      <c r="BQ14" s="201">
        <f t="shared" si="132"/>
        <v>5</v>
      </c>
      <c r="BR14" s="212">
        <f t="shared" si="132"/>
        <v>5</v>
      </c>
      <c r="BT14" s="309" t="str">
        <f>IF(IFERROR(E14/$D14,0)=0,"",IFERROR(E14/$D14,0))</f>
        <v/>
      </c>
      <c r="BU14" s="310" t="str">
        <f t="shared" si="110"/>
        <v/>
      </c>
      <c r="BV14" s="310">
        <f t="shared" si="111"/>
        <v>0.16666666666666666</v>
      </c>
      <c r="BW14" s="310" t="str">
        <f t="shared" si="112"/>
        <v/>
      </c>
      <c r="BX14" s="310" t="str">
        <f t="shared" si="113"/>
        <v/>
      </c>
      <c r="BY14" s="310" t="str">
        <f t="shared" si="114"/>
        <v/>
      </c>
      <c r="BZ14" s="310" t="str">
        <f t="shared" si="115"/>
        <v/>
      </c>
      <c r="CA14" s="310" t="str">
        <f t="shared" si="116"/>
        <v/>
      </c>
      <c r="CB14" s="310" t="str">
        <f t="shared" si="117"/>
        <v/>
      </c>
      <c r="CC14" s="310" t="str">
        <f t="shared" si="118"/>
        <v/>
      </c>
      <c r="CD14" s="310" t="str">
        <f t="shared" si="119"/>
        <v/>
      </c>
      <c r="CE14" s="311" t="str">
        <f t="shared" si="120"/>
        <v/>
      </c>
      <c r="CG14" s="309">
        <f>IF(IFERROR(($D14-BG14)/$D14,0)=0,"",IFERROR(($D14-BG14)/$D14,0))</f>
        <v>0.16666666666666666</v>
      </c>
      <c r="CH14" s="310">
        <f t="shared" si="121"/>
        <v>0.16666666666666666</v>
      </c>
      <c r="CI14" s="310">
        <f t="shared" si="122"/>
        <v>0.33333333333333331</v>
      </c>
      <c r="CJ14" s="310">
        <f t="shared" si="123"/>
        <v>0.16666666666666666</v>
      </c>
      <c r="CK14" s="310">
        <f t="shared" si="124"/>
        <v>0.16666666666666666</v>
      </c>
      <c r="CL14" s="310">
        <f t="shared" si="125"/>
        <v>0.16666666666666666</v>
      </c>
      <c r="CM14" s="310">
        <f t="shared" si="126"/>
        <v>0.16666666666666666</v>
      </c>
      <c r="CN14" s="310">
        <f t="shared" si="127"/>
        <v>0.16666666666666666</v>
      </c>
      <c r="CO14" s="310">
        <f t="shared" si="128"/>
        <v>0.16666666666666666</v>
      </c>
      <c r="CP14" s="310">
        <f t="shared" si="129"/>
        <v>0.16666666666666666</v>
      </c>
      <c r="CQ14" s="310">
        <f t="shared" si="130"/>
        <v>0.16666666666666666</v>
      </c>
      <c r="CR14" s="311">
        <f t="shared" si="131"/>
        <v>0.16666666666666666</v>
      </c>
    </row>
    <row r="15" spans="1:96" s="149" customFormat="1" ht="14.25" hidden="1" customHeight="1" outlineLevel="2">
      <c r="A15" s="158" t="s">
        <v>43</v>
      </c>
      <c r="B15" s="213" t="s">
        <v>44</v>
      </c>
      <c r="C15" s="217" t="s">
        <v>69</v>
      </c>
      <c r="D15" s="218"/>
      <c r="E15" s="219">
        <f>IFERROR(E13/E14-1,0)</f>
        <v>0</v>
      </c>
      <c r="F15" s="220">
        <f t="shared" ref="F15:P15" si="133">IFERROR(F13/F14-1,0)</f>
        <v>0</v>
      </c>
      <c r="G15" s="221">
        <f t="shared" si="133"/>
        <v>-1</v>
      </c>
      <c r="H15" s="221">
        <f t="shared" si="133"/>
        <v>0</v>
      </c>
      <c r="I15" s="221">
        <f t="shared" si="133"/>
        <v>0</v>
      </c>
      <c r="J15" s="221">
        <f t="shared" si="133"/>
        <v>0</v>
      </c>
      <c r="K15" s="221">
        <f t="shared" si="133"/>
        <v>0</v>
      </c>
      <c r="L15" s="221">
        <f t="shared" si="133"/>
        <v>0</v>
      </c>
      <c r="M15" s="221">
        <f t="shared" si="133"/>
        <v>0</v>
      </c>
      <c r="N15" s="221">
        <f t="shared" si="133"/>
        <v>0</v>
      </c>
      <c r="O15" s="221">
        <f t="shared" si="133"/>
        <v>0</v>
      </c>
      <c r="P15" s="221">
        <f t="shared" si="133"/>
        <v>0</v>
      </c>
      <c r="Q15" s="222"/>
      <c r="R15" s="61"/>
      <c r="S15" s="219">
        <f>IFERROR(S13/S14-1,0)</f>
        <v>-0.16666666666666663</v>
      </c>
      <c r="T15" s="220">
        <f t="shared" ref="T15:AD15" si="134">IFERROR(T13/T14-1,0)</f>
        <v>-0.16666666666666663</v>
      </c>
      <c r="U15" s="221">
        <f t="shared" si="134"/>
        <v>-0.16666666666666663</v>
      </c>
      <c r="V15" s="221">
        <f t="shared" si="134"/>
        <v>-0.16666666666666663</v>
      </c>
      <c r="W15" s="221">
        <f>IFERROR(W13/W14-1,0)</f>
        <v>-0.33333333333333337</v>
      </c>
      <c r="X15" s="221">
        <f t="shared" si="134"/>
        <v>-0.16666666666666663</v>
      </c>
      <c r="Y15" s="221">
        <f t="shared" si="134"/>
        <v>-0.16666666666666663</v>
      </c>
      <c r="Z15" s="221">
        <f t="shared" si="134"/>
        <v>-0.16666666666666663</v>
      </c>
      <c r="AA15" s="221">
        <f t="shared" si="134"/>
        <v>-0.16666666666666663</v>
      </c>
      <c r="AB15" s="221">
        <f t="shared" si="134"/>
        <v>-0.16666666666666663</v>
      </c>
      <c r="AC15" s="221">
        <f t="shared" si="134"/>
        <v>-0.16666666666666663</v>
      </c>
      <c r="AD15" s="222">
        <f t="shared" si="134"/>
        <v>-0.16666666666666663</v>
      </c>
      <c r="AE15" s="61"/>
      <c r="AF15" s="167">
        <f>IF(AND(AF13="",AF14=""),0,IF(AF13="",-AF14,IF(AF14="",AF13,AF13-AF14)))</f>
        <v>0</v>
      </c>
      <c r="AG15" s="152">
        <f t="shared" ref="AG15" si="135">IF(AND(AG13="",AG14=""),0,IF(AG13="",-AG14,IF(AG14="",AG13,AG13-AG14)))</f>
        <v>0</v>
      </c>
      <c r="AH15" s="153">
        <f t="shared" ref="AH15" si="136">IF(AND(AH13="",AH14=""),0,IF(AH13="",-AH14,IF(AH14="",AH13,AH13-AH14)))</f>
        <v>-0.16666666666666666</v>
      </c>
      <c r="AI15" s="153">
        <f t="shared" ref="AI15" si="137">IF(AND(AI13="",AI14=""),0,IF(AI13="",-AI14,IF(AI14="",AI13,AI13-AI14)))</f>
        <v>0.2</v>
      </c>
      <c r="AJ15" s="153">
        <f t="shared" ref="AJ15" si="138">IF(AND(AJ13="",AJ14=""),0,IF(AJ13="",-AJ14,IF(AJ14="",AJ13,AJ13-AJ14)))</f>
        <v>0</v>
      </c>
      <c r="AK15" s="153">
        <f t="shared" ref="AK15" si="139">IF(AND(AK13="",AK14=""),0,IF(AK13="",-AK14,IF(AK14="",AK13,AK13-AK14)))</f>
        <v>0</v>
      </c>
      <c r="AL15" s="153">
        <f t="shared" ref="AL15" si="140">IF(AND(AL13="",AL14=""),0,IF(AL13="",-AL14,IF(AL14="",AL13,AL13-AL14)))</f>
        <v>0</v>
      </c>
      <c r="AM15" s="153">
        <f t="shared" ref="AM15" si="141">IF(AND(AM13="",AM14=""),0,IF(AM13="",-AM14,IF(AM14="",AM13,AM13-AM14)))</f>
        <v>0</v>
      </c>
      <c r="AN15" s="153">
        <f t="shared" ref="AN15" si="142">IF(AND(AN13="",AN14=""),0,IF(AN13="",-AN14,IF(AN14="",AN13,AN13-AN14)))</f>
        <v>0</v>
      </c>
      <c r="AO15" s="153">
        <f t="shared" ref="AO15" si="143">IF(AND(AO13="",AO14=""),0,IF(AO13="",-AO14,IF(AO14="",AO13,AO13-AO14)))</f>
        <v>0</v>
      </c>
      <c r="AP15" s="153">
        <f t="shared" ref="AP15" si="144">IF(AND(AP13="",AP14=""),0,IF(AP13="",-AP14,IF(AP14="",AP13,AP13-AP14)))</f>
        <v>0</v>
      </c>
      <c r="AQ15" s="153">
        <f t="shared" ref="AQ15" si="145">IF(AND(AQ13="",AQ14=""),0,IF(AQ13="",-AQ14,IF(AQ14="",AQ13,AQ13-AQ14)))</f>
        <v>0</v>
      </c>
      <c r="AR15" s="168"/>
      <c r="AS15" s="61"/>
      <c r="AT15" s="167">
        <f>IFERROR(AT13/AT14-1,0)</f>
        <v>0</v>
      </c>
      <c r="AU15" s="152">
        <f>IFERROR(AU13/AU14-1,0)</f>
        <v>0</v>
      </c>
      <c r="AV15" s="153">
        <f>IFERROR(AV13/AV14-1,0)</f>
        <v>0</v>
      </c>
      <c r="AW15" s="153">
        <f t="shared" ref="AW15:BE15" si="146">IFERROR(AW13/AW14-1,0)</f>
        <v>-1</v>
      </c>
      <c r="AX15" s="153">
        <f t="shared" si="146"/>
        <v>0</v>
      </c>
      <c r="AY15" s="153">
        <f t="shared" si="146"/>
        <v>0</v>
      </c>
      <c r="AZ15" s="153">
        <f t="shared" si="146"/>
        <v>0</v>
      </c>
      <c r="BA15" s="153">
        <f t="shared" si="146"/>
        <v>0</v>
      </c>
      <c r="BB15" s="153">
        <f t="shared" si="146"/>
        <v>0</v>
      </c>
      <c r="BC15" s="153">
        <f t="shared" si="146"/>
        <v>0</v>
      </c>
      <c r="BD15" s="153">
        <f t="shared" si="146"/>
        <v>0</v>
      </c>
      <c r="BE15" s="168">
        <f t="shared" si="146"/>
        <v>0</v>
      </c>
      <c r="BF15" s="61"/>
      <c r="BG15" s="167">
        <f>IFERROR(BG13/BG14-1,0)</f>
        <v>0.19999999999999996</v>
      </c>
      <c r="BH15" s="152">
        <f>IFERROR(BH13/BH14-1,0)</f>
        <v>0.19999999999999996</v>
      </c>
      <c r="BI15" s="153">
        <f>IFERROR(BI13/BI14-1,0)</f>
        <v>0.5</v>
      </c>
      <c r="BJ15" s="153">
        <f t="shared" ref="BJ15:BR15" si="147">IFERROR(BJ13/BJ14-1,0)</f>
        <v>0</v>
      </c>
      <c r="BK15" s="153">
        <f t="shared" si="147"/>
        <v>0</v>
      </c>
      <c r="BL15" s="153">
        <f t="shared" si="147"/>
        <v>0.19999999999999996</v>
      </c>
      <c r="BM15" s="153">
        <f t="shared" si="147"/>
        <v>0.19999999999999996</v>
      </c>
      <c r="BN15" s="153">
        <f t="shared" si="147"/>
        <v>0.19999999999999996</v>
      </c>
      <c r="BO15" s="153">
        <f t="shared" si="147"/>
        <v>0.19999999999999996</v>
      </c>
      <c r="BP15" s="153">
        <f t="shared" si="147"/>
        <v>0.19999999999999996</v>
      </c>
      <c r="BQ15" s="153">
        <f t="shared" si="147"/>
        <v>0.19999999999999996</v>
      </c>
      <c r="BR15" s="168">
        <f t="shared" si="147"/>
        <v>0.19999999999999996</v>
      </c>
      <c r="BT15" s="312">
        <f>IF(AND(BT13="",BT14=""),0,IF(BT13="",-BT14,IF(BT14="",BT13,BT13-BT14)))</f>
        <v>0</v>
      </c>
      <c r="BU15" s="313">
        <f t="shared" ref="BU15" si="148">IF(AND(BU13="",BU14=""),0,IF(BU13="",-BU14,IF(BU14="",BU13,BU13-BU14)))</f>
        <v>0</v>
      </c>
      <c r="BV15" s="314">
        <f t="shared" ref="BV15" si="149">IF(AND(BV13="",BV14=""),0,IF(BV13="",-BV14,IF(BV14="",BV13,BV13-BV14)))</f>
        <v>-0.16666666666666666</v>
      </c>
      <c r="BW15" s="314">
        <f t="shared" ref="BW15" si="150">IF(AND(BW13="",BW14=""),0,IF(BW13="",-BW14,IF(BW14="",BW13,BW13-BW14)))</f>
        <v>0.16666666666666666</v>
      </c>
      <c r="BX15" s="314">
        <f t="shared" ref="BX15" si="151">IF(AND(BX13="",BX14=""),0,IF(BX13="",-BX14,IF(BX14="",BX13,BX13-BX14)))</f>
        <v>0</v>
      </c>
      <c r="BY15" s="314">
        <f t="shared" ref="BY15" si="152">IF(AND(BY13="",BY14=""),0,IF(BY13="",-BY14,IF(BY14="",BY13,BY13-BY14)))</f>
        <v>0</v>
      </c>
      <c r="BZ15" s="314">
        <f t="shared" ref="BZ15" si="153">IF(AND(BZ13="",BZ14=""),0,IF(BZ13="",-BZ14,IF(BZ14="",BZ13,BZ13-BZ14)))</f>
        <v>0</v>
      </c>
      <c r="CA15" s="314">
        <f t="shared" ref="CA15" si="154">IF(AND(CA13="",CA14=""),0,IF(CA13="",-CA14,IF(CA14="",CA13,CA13-CA14)))</f>
        <v>0</v>
      </c>
      <c r="CB15" s="314">
        <f t="shared" ref="CB15" si="155">IF(AND(CB13="",CB14=""),0,IF(CB13="",-CB14,IF(CB14="",CB13,CB13-CB14)))</f>
        <v>0</v>
      </c>
      <c r="CC15" s="314">
        <f t="shared" ref="CC15" si="156">IF(AND(CC13="",CC14=""),0,IF(CC13="",-CC14,IF(CC14="",CC13,CC13-CC14)))</f>
        <v>0</v>
      </c>
      <c r="CD15" s="314">
        <f t="shared" ref="CD15" si="157">IF(AND(CD13="",CD14=""),0,IF(CD13="",-CD14,IF(CD14="",CD13,CD13-CD14)))</f>
        <v>0</v>
      </c>
      <c r="CE15" s="315">
        <f t="shared" ref="CE15" si="158">IF(AND(CE13="",CE14=""),0,IF(CE13="",-CE14,IF(CE14="",CE13,CE13-CE14)))</f>
        <v>0</v>
      </c>
      <c r="CG15" s="312">
        <f>IF(AND(CG13="",CG14=""),0,IF(CG13="",-CG14,IF(CG14="",CG13,CG13-CG14)))</f>
        <v>-0.16666666666666666</v>
      </c>
      <c r="CH15" s="313">
        <f t="shared" ref="CH15" si="159">IF(AND(CH13="",CH14=""),0,IF(CH13="",-CH14,IF(CH14="",CH13,CH13-CH14)))</f>
        <v>-0.16666666666666666</v>
      </c>
      <c r="CI15" s="314">
        <f t="shared" ref="CI15" si="160">IF(AND(CI13="",CI14=""),0,IF(CI13="",-CI14,IF(CI14="",CI13,CI13-CI14)))</f>
        <v>-0.33333333333333331</v>
      </c>
      <c r="CJ15" s="314">
        <f t="shared" ref="CJ15" si="161">IF(AND(CJ13="",CJ14=""),0,IF(CJ13="",-CJ14,IF(CJ14="",CJ13,CJ13-CJ14)))</f>
        <v>0</v>
      </c>
      <c r="CK15" s="314">
        <f t="shared" ref="CK15" si="162">IF(AND(CK13="",CK14=""),0,IF(CK13="",-CK14,IF(CK14="",CK13,CK13-CK14)))</f>
        <v>0</v>
      </c>
      <c r="CL15" s="314">
        <f t="shared" ref="CL15" si="163">IF(AND(CL13="",CL14=""),0,IF(CL13="",-CL14,IF(CL14="",CL13,CL13-CL14)))</f>
        <v>-0.16666666666666666</v>
      </c>
      <c r="CM15" s="314">
        <f t="shared" ref="CM15" si="164">IF(AND(CM13="",CM14=""),0,IF(CM13="",-CM14,IF(CM14="",CM13,CM13-CM14)))</f>
        <v>-0.16666666666666666</v>
      </c>
      <c r="CN15" s="314">
        <f t="shared" ref="CN15" si="165">IF(AND(CN13="",CN14=""),0,IF(CN13="",-CN14,IF(CN14="",CN13,CN13-CN14)))</f>
        <v>-0.16666666666666666</v>
      </c>
      <c r="CO15" s="314">
        <f t="shared" ref="CO15" si="166">IF(AND(CO13="",CO14=""),0,IF(CO13="",-CO14,IF(CO14="",CO13,CO13-CO14)))</f>
        <v>-0.16666666666666666</v>
      </c>
      <c r="CP15" s="314">
        <f t="shared" ref="CP15" si="167">IF(AND(CP13="",CP14=""),0,IF(CP13="",-CP14,IF(CP14="",CP13,CP13-CP14)))</f>
        <v>-0.16666666666666666</v>
      </c>
      <c r="CQ15" s="314">
        <f t="shared" ref="CQ15" si="168">IF(AND(CQ13="",CQ14=""),0,IF(CQ13="",-CQ14,IF(CQ14="",CQ13,CQ13-CQ14)))</f>
        <v>-0.16666666666666666</v>
      </c>
      <c r="CR15" s="315">
        <f t="shared" ref="CR15" si="169">IF(AND(CR13="",CR14=""),0,IF(CR13="",-CR14,IF(CR14="",CR13,CR13-CR14)))</f>
        <v>-0.16666666666666666</v>
      </c>
    </row>
    <row r="16" spans="1:96" hidden="1" outlineLevel="1" collapsed="1">
      <c r="A16" s="215" t="s">
        <v>43</v>
      </c>
      <c r="B16" s="216" t="s">
        <v>45</v>
      </c>
      <c r="C16" s="150">
        <v>2021</v>
      </c>
      <c r="D16" s="157">
        <v>9</v>
      </c>
      <c r="E16" s="122">
        <v>0</v>
      </c>
      <c r="F16" s="126">
        <v>0</v>
      </c>
      <c r="G16" s="62">
        <v>0</v>
      </c>
      <c r="H16" s="62">
        <v>0</v>
      </c>
      <c r="I16" s="62">
        <v>0</v>
      </c>
      <c r="J16" s="62">
        <v>0</v>
      </c>
      <c r="K16" s="62">
        <v>1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124">
        <f t="shared" si="61"/>
        <v>1</v>
      </c>
      <c r="R16" s="61"/>
      <c r="S16" s="292">
        <v>10</v>
      </c>
      <c r="T16" s="122">
        <v>10</v>
      </c>
      <c r="U16" s="122">
        <v>10</v>
      </c>
      <c r="V16" s="62">
        <v>10</v>
      </c>
      <c r="W16" s="62">
        <v>10</v>
      </c>
      <c r="X16" s="62">
        <v>11</v>
      </c>
      <c r="Y16" s="62">
        <v>11</v>
      </c>
      <c r="Z16" s="62">
        <v>10</v>
      </c>
      <c r="AA16" s="62">
        <v>10</v>
      </c>
      <c r="AB16" s="62">
        <v>10</v>
      </c>
      <c r="AC16" s="62">
        <v>10</v>
      </c>
      <c r="AD16" s="124">
        <v>10</v>
      </c>
      <c r="AE16" s="61"/>
      <c r="AF16" s="165" t="str">
        <f>IF(IFERROR(E16/S16,0)=0,"",IFERROR(E16/S16,0))</f>
        <v/>
      </c>
      <c r="AG16" s="63" t="str">
        <f t="shared" ref="AG16:AG17" si="170">IF(IFERROR(F16/T16,0)=0,"",IFERROR(F16/T16,0))</f>
        <v/>
      </c>
      <c r="AH16" s="63" t="str">
        <f t="shared" ref="AH16:AH17" si="171">IF(IFERROR(G16/U16,0)=0,"",IFERROR(G16/U16,0))</f>
        <v/>
      </c>
      <c r="AI16" s="63" t="str">
        <f t="shared" ref="AI16:AI17" si="172">IF(IFERROR(H16/V16,0)=0,"",IFERROR(H16/V16,0))</f>
        <v/>
      </c>
      <c r="AJ16" s="63" t="str">
        <f t="shared" ref="AJ16:AJ17" si="173">IF(IFERROR(I16/W16,0)=0,"",IFERROR(I16/W16,0))</f>
        <v/>
      </c>
      <c r="AK16" s="63" t="str">
        <f t="shared" ref="AK16:AK17" si="174">IF(IFERROR(J16/X16,0)=0,"",IFERROR(J16/X16,0))</f>
        <v/>
      </c>
      <c r="AL16" s="63">
        <f t="shared" ref="AL16:AL17" si="175">IF(IFERROR(K16/Y16,0)=0,"",IFERROR(K16/Y16,0))</f>
        <v>9.0909090909090912E-2</v>
      </c>
      <c r="AM16" s="63" t="str">
        <f t="shared" ref="AM16:AM17" si="176">IF(IFERROR(L16/Z16,0)=0,"",IFERROR(L16/Z16,0))</f>
        <v/>
      </c>
      <c r="AN16" s="63" t="str">
        <f t="shared" ref="AN16:AN17" si="177">IF(IFERROR(M16/AA16,0)=0,"",IFERROR(M16/AA16,0))</f>
        <v/>
      </c>
      <c r="AO16" s="63" t="str">
        <f t="shared" ref="AO16:AO17" si="178">IF(IFERROR(N16/AB16,0)=0,"",IFERROR(N16/AB16,0))</f>
        <v/>
      </c>
      <c r="AP16" s="63" t="str">
        <f t="shared" ref="AP16:AP17" si="179">IF(IFERROR(O16/AC16,0)=0,"",IFERROR(O16/AC16,0))</f>
        <v/>
      </c>
      <c r="AQ16" s="63" t="str">
        <f t="shared" ref="AQ16:AQ17" si="180">IF(IFERROR(P16/AD16,0)=0,"",IFERROR(P16/AD16,0))</f>
        <v/>
      </c>
      <c r="AR16" s="166">
        <f>Q16/AVERAGE(S16:AD16)</f>
        <v>9.836065573770493E-2</v>
      </c>
      <c r="AS16" s="61"/>
      <c r="AT16" s="173">
        <v>0</v>
      </c>
      <c r="AU16" s="174">
        <v>0</v>
      </c>
      <c r="AV16" s="174">
        <v>0</v>
      </c>
      <c r="AW16" s="174">
        <v>0</v>
      </c>
      <c r="AX16" s="174">
        <v>0</v>
      </c>
      <c r="AY16" s="174">
        <v>1</v>
      </c>
      <c r="AZ16" s="174">
        <v>0</v>
      </c>
      <c r="BA16" s="174">
        <v>0</v>
      </c>
      <c r="BB16" s="174">
        <v>0</v>
      </c>
      <c r="BC16" s="174">
        <v>0</v>
      </c>
      <c r="BD16" s="174">
        <v>0</v>
      </c>
      <c r="BE16" s="175">
        <v>0</v>
      </c>
      <c r="BF16" s="61"/>
      <c r="BG16" s="173">
        <v>7</v>
      </c>
      <c r="BH16" s="174">
        <f>+BG16-F16+AU16</f>
        <v>7</v>
      </c>
      <c r="BI16" s="174">
        <f t="shared" ref="BI16" si="181">+BH16-G16+AV16</f>
        <v>7</v>
      </c>
      <c r="BJ16" s="174">
        <f>+BI16-H16+AW16</f>
        <v>7</v>
      </c>
      <c r="BK16" s="174">
        <f t="shared" ref="BK16" si="182">+BJ16-I16+AX16</f>
        <v>7</v>
      </c>
      <c r="BL16" s="174">
        <f t="shared" ref="BL16" si="183">+BK16-J16+AY16</f>
        <v>8</v>
      </c>
      <c r="BM16" s="174">
        <f t="shared" ref="BM16" si="184">+BL16-K16+AZ16</f>
        <v>7</v>
      </c>
      <c r="BN16" s="174">
        <f t="shared" ref="BN16" si="185">+BM16-L16+BA16</f>
        <v>7</v>
      </c>
      <c r="BO16" s="174">
        <f t="shared" ref="BO16" si="186">+BN16-M16+BB16</f>
        <v>7</v>
      </c>
      <c r="BP16" s="174">
        <f t="shared" ref="BP16" si="187">+BO16-N16+BC16</f>
        <v>7</v>
      </c>
      <c r="BQ16" s="174">
        <f t="shared" ref="BQ16" si="188">+BP16-O16+BD16</f>
        <v>7</v>
      </c>
      <c r="BR16" s="175">
        <f t="shared" ref="BR16" si="189">+BQ16-P16+BE16</f>
        <v>7</v>
      </c>
      <c r="BT16" s="319" t="str">
        <f>IF(IFERROR(E16/$D16,0)=0,"",IFERROR(E16/$D16,0))</f>
        <v/>
      </c>
      <c r="BU16" s="320" t="str">
        <f t="shared" ref="BU16:BU17" si="190">IF(IFERROR(F16/$D16,0)=0,"",IFERROR(F16/$D16,0))</f>
        <v/>
      </c>
      <c r="BV16" s="320" t="str">
        <f t="shared" ref="BV16:BV17" si="191">IF(IFERROR(G16/$D16,0)=0,"",IFERROR(G16/$D16,0))</f>
        <v/>
      </c>
      <c r="BW16" s="320" t="str">
        <f t="shared" ref="BW16:BW17" si="192">IF(IFERROR(H16/$D16,0)=0,"",IFERROR(H16/$D16,0))</f>
        <v/>
      </c>
      <c r="BX16" s="320" t="str">
        <f>IF(IFERROR(I16/$D16,0)=0,"",IFERROR(I16/$D16,0))</f>
        <v/>
      </c>
      <c r="BY16" s="320" t="str">
        <f t="shared" ref="BY16:BY17" si="193">IF(IFERROR(J16/$D16,0)=0,"",IFERROR(J16/$D16,0))</f>
        <v/>
      </c>
      <c r="BZ16" s="320">
        <f t="shared" ref="BZ16:BZ17" si="194">IF(IFERROR(K16/$D16,0)=0,"",IFERROR(K16/$D16,0))</f>
        <v>0.1111111111111111</v>
      </c>
      <c r="CA16" s="320" t="str">
        <f t="shared" ref="CA16:CA17" si="195">IF(IFERROR(L16/$D16,0)=0,"",IFERROR(L16/$D16,0))</f>
        <v/>
      </c>
      <c r="CB16" s="320" t="str">
        <f t="shared" ref="CB16:CB17" si="196">IF(IFERROR(M16/$D16,0)=0,"",IFERROR(M16/$D16,0))</f>
        <v/>
      </c>
      <c r="CC16" s="320" t="str">
        <f t="shared" ref="CC16:CC17" si="197">IF(IFERROR(N16/$D16,0)=0,"",IFERROR(N16/$D16,0))</f>
        <v/>
      </c>
      <c r="CD16" s="320" t="str">
        <f t="shared" ref="CD16:CD17" si="198">IF(IFERROR(O16/$D16,0)=0,"",IFERROR(O16/$D16,0))</f>
        <v/>
      </c>
      <c r="CE16" s="321" t="str">
        <f t="shared" ref="CE16:CE17" si="199">IF(IFERROR(P16/$D16,0)=0,"",IFERROR(P16/$D16,0))</f>
        <v/>
      </c>
      <c r="CG16" s="319">
        <f>IF(IFERROR(($D16-BG16)/$D16,0)=0,"",IFERROR(($D16-BG16)/$D16,0))</f>
        <v>0.22222222222222221</v>
      </c>
      <c r="CH16" s="320">
        <f>IF(IFERROR(($D16-BH16)/$D16,0)=0,"",IFERROR(($D16-BH16)/$D16,0))</f>
        <v>0.22222222222222221</v>
      </c>
      <c r="CI16" s="320">
        <f t="shared" ref="CI16:CI17" si="200">IF(IFERROR(($D16-BI16)/$D16,0)=0,"",IFERROR(($D16-BI16)/$D16,0))</f>
        <v>0.22222222222222221</v>
      </c>
      <c r="CJ16" s="320">
        <f t="shared" ref="CJ16:CJ17" si="201">IF(IFERROR(($D16-BJ16)/$D16,0)=0,"",IFERROR(($D16-BJ16)/$D16,0))</f>
        <v>0.22222222222222221</v>
      </c>
      <c r="CK16" s="320">
        <f>IF(IFERROR(($D16-BK16)/$D16,0)=0,"",IFERROR(($D16-BK16)/$D16,0))</f>
        <v>0.22222222222222221</v>
      </c>
      <c r="CL16" s="320">
        <f t="shared" ref="CL16:CL17" si="202">IF(IFERROR(($D16-BL16)/$D16,0)=0,"",IFERROR(($D16-BL16)/$D16,0))</f>
        <v>0.1111111111111111</v>
      </c>
      <c r="CM16" s="320">
        <f t="shared" ref="CM16:CM17" si="203">IF(IFERROR(($D16-BM16)/$D16,0)=0,"",IFERROR(($D16-BM16)/$D16,0))</f>
        <v>0.22222222222222221</v>
      </c>
      <c r="CN16" s="320">
        <f t="shared" ref="CN16:CN17" si="204">IF(IFERROR(($D16-BN16)/$D16,0)=0,"",IFERROR(($D16-BN16)/$D16,0))</f>
        <v>0.22222222222222221</v>
      </c>
      <c r="CO16" s="320">
        <f t="shared" ref="CO16:CO17" si="205">IF(IFERROR(($D16-BO16)/$D16,0)=0,"",IFERROR(($D16-BO16)/$D16,0))</f>
        <v>0.22222222222222221</v>
      </c>
      <c r="CP16" s="320">
        <f t="shared" ref="CP16:CP17" si="206">IF(IFERROR(($D16-BP16)/$D16,0)=0,"",IFERROR(($D16-BP16)/$D16,0))</f>
        <v>0.22222222222222221</v>
      </c>
      <c r="CQ16" s="320">
        <f t="shared" ref="CQ16:CQ17" si="207">IF(IFERROR(($D16-BQ16)/$D16,0)=0,"",IFERROR(($D16-BQ16)/$D16,0))</f>
        <v>0.22222222222222221</v>
      </c>
      <c r="CR16" s="321">
        <f t="shared" ref="CR16:CR17" si="208">IF(IFERROR(($D16-BR16)/$D16,0)=0,"",IFERROR(($D16-BR16)/$D16,0))</f>
        <v>0.22222222222222221</v>
      </c>
    </row>
    <row r="17" spans="1:96" hidden="1" outlineLevel="2">
      <c r="A17" s="158" t="s">
        <v>43</v>
      </c>
      <c r="B17" s="213" t="s">
        <v>45</v>
      </c>
      <c r="C17" s="150">
        <v>2020</v>
      </c>
      <c r="D17" s="191">
        <v>9</v>
      </c>
      <c r="E17" s="192"/>
      <c r="F17" s="193"/>
      <c r="G17" s="194"/>
      <c r="H17" s="194">
        <v>1</v>
      </c>
      <c r="I17" s="194">
        <v>2</v>
      </c>
      <c r="J17" s="194">
        <v>1</v>
      </c>
      <c r="K17" s="194">
        <v>0</v>
      </c>
      <c r="L17" s="194">
        <v>0</v>
      </c>
      <c r="M17" s="194">
        <v>0</v>
      </c>
      <c r="N17" s="194">
        <v>1</v>
      </c>
      <c r="O17" s="194">
        <v>0</v>
      </c>
      <c r="P17" s="194">
        <v>1</v>
      </c>
      <c r="Q17" s="195">
        <f>SUM(E17:P17)</f>
        <v>6</v>
      </c>
      <c r="R17" s="61"/>
      <c r="S17" s="290">
        <v>7</v>
      </c>
      <c r="T17" s="193">
        <v>7</v>
      </c>
      <c r="U17" s="194">
        <v>7</v>
      </c>
      <c r="V17" s="194">
        <v>7</v>
      </c>
      <c r="W17" s="194">
        <v>10</v>
      </c>
      <c r="X17" s="194">
        <v>8</v>
      </c>
      <c r="Y17" s="194">
        <v>7</v>
      </c>
      <c r="Z17" s="194">
        <v>7</v>
      </c>
      <c r="AA17" s="194">
        <v>10</v>
      </c>
      <c r="AB17" s="194">
        <v>11</v>
      </c>
      <c r="AC17" s="194">
        <v>10</v>
      </c>
      <c r="AD17" s="195">
        <v>11</v>
      </c>
      <c r="AE17" s="61"/>
      <c r="AF17" s="197" t="str">
        <f>IF(IFERROR(E17/S17,0)=0,"",IFERROR(E17/S17,0))</f>
        <v/>
      </c>
      <c r="AG17" s="198" t="str">
        <f t="shared" si="170"/>
        <v/>
      </c>
      <c r="AH17" s="198" t="str">
        <f t="shared" si="171"/>
        <v/>
      </c>
      <c r="AI17" s="198">
        <f t="shared" si="172"/>
        <v>0.14285714285714285</v>
      </c>
      <c r="AJ17" s="198">
        <f t="shared" si="173"/>
        <v>0.2</v>
      </c>
      <c r="AK17" s="198">
        <f t="shared" si="174"/>
        <v>0.125</v>
      </c>
      <c r="AL17" s="198" t="str">
        <f t="shared" si="175"/>
        <v/>
      </c>
      <c r="AM17" s="198" t="str">
        <f t="shared" si="176"/>
        <v/>
      </c>
      <c r="AN17" s="198" t="str">
        <f t="shared" si="177"/>
        <v/>
      </c>
      <c r="AO17" s="198">
        <f t="shared" si="178"/>
        <v>9.0909090909090912E-2</v>
      </c>
      <c r="AP17" s="198" t="str">
        <f t="shared" si="179"/>
        <v/>
      </c>
      <c r="AQ17" s="198">
        <f t="shared" si="180"/>
        <v>9.0909090909090912E-2</v>
      </c>
      <c r="AR17" s="199">
        <f>Q17/AVERAGE(S17:AD17)</f>
        <v>0.70588235294117652</v>
      </c>
      <c r="AS17" s="61"/>
      <c r="AT17" s="200"/>
      <c r="AU17" s="201"/>
      <c r="AV17" s="201"/>
      <c r="AW17" s="201"/>
      <c r="AX17" s="201">
        <v>3</v>
      </c>
      <c r="AY17" s="201"/>
      <c r="AZ17" s="201"/>
      <c r="BA17" s="201"/>
      <c r="BB17" s="201">
        <v>3</v>
      </c>
      <c r="BC17" s="201">
        <v>1</v>
      </c>
      <c r="BD17" s="201">
        <v>0</v>
      </c>
      <c r="BE17" s="212">
        <v>1</v>
      </c>
      <c r="BF17" s="61"/>
      <c r="BG17" s="200">
        <v>9</v>
      </c>
      <c r="BH17" s="201">
        <f>+BG17-F17+AU17</f>
        <v>9</v>
      </c>
      <c r="BI17" s="201">
        <f t="shared" ref="BI17:BR17" si="209">+BH17-G17+AV17</f>
        <v>9</v>
      </c>
      <c r="BJ17" s="201">
        <f t="shared" si="209"/>
        <v>8</v>
      </c>
      <c r="BK17" s="201">
        <f t="shared" si="209"/>
        <v>9</v>
      </c>
      <c r="BL17" s="201">
        <f t="shared" si="209"/>
        <v>8</v>
      </c>
      <c r="BM17" s="201">
        <f t="shared" si="209"/>
        <v>8</v>
      </c>
      <c r="BN17" s="201">
        <f t="shared" si="209"/>
        <v>8</v>
      </c>
      <c r="BO17" s="201">
        <f t="shared" si="209"/>
        <v>11</v>
      </c>
      <c r="BP17" s="201">
        <f t="shared" si="209"/>
        <v>11</v>
      </c>
      <c r="BQ17" s="201">
        <f t="shared" si="209"/>
        <v>11</v>
      </c>
      <c r="BR17" s="212">
        <f t="shared" si="209"/>
        <v>11</v>
      </c>
      <c r="BT17" s="309" t="str">
        <f>IF(IFERROR(E17/$D17,0)=0,"",IFERROR(E17/$D17,0))</f>
        <v/>
      </c>
      <c r="BU17" s="310" t="str">
        <f t="shared" si="190"/>
        <v/>
      </c>
      <c r="BV17" s="310" t="str">
        <f t="shared" si="191"/>
        <v/>
      </c>
      <c r="BW17" s="310">
        <f t="shared" si="192"/>
        <v>0.1111111111111111</v>
      </c>
      <c r="BX17" s="310">
        <f t="shared" ref="BX17" si="210">IF(IFERROR(I17/$D17,0)=0,"",IFERROR(I17/$D17,0))</f>
        <v>0.22222222222222221</v>
      </c>
      <c r="BY17" s="310">
        <f t="shared" si="193"/>
        <v>0.1111111111111111</v>
      </c>
      <c r="BZ17" s="310" t="str">
        <f t="shared" si="194"/>
        <v/>
      </c>
      <c r="CA17" s="310" t="str">
        <f t="shared" si="195"/>
        <v/>
      </c>
      <c r="CB17" s="310" t="str">
        <f t="shared" si="196"/>
        <v/>
      </c>
      <c r="CC17" s="310">
        <f t="shared" si="197"/>
        <v>0.1111111111111111</v>
      </c>
      <c r="CD17" s="310" t="str">
        <f t="shared" si="198"/>
        <v/>
      </c>
      <c r="CE17" s="311">
        <f t="shared" si="199"/>
        <v>0.1111111111111111</v>
      </c>
      <c r="CG17" s="309" t="str">
        <f>IF(IFERROR(($D17-BG17)/$D17,0)=0,"",IFERROR(($D17-BG17)/$D17,0))</f>
        <v/>
      </c>
      <c r="CH17" s="310" t="str">
        <f t="shared" ref="CH17" si="211">IF(IFERROR(($D17-BH17)/$D17,0)=0,"",IFERROR(($D17-BH17)/$D17,0))</f>
        <v/>
      </c>
      <c r="CI17" s="310" t="str">
        <f t="shared" si="200"/>
        <v/>
      </c>
      <c r="CJ17" s="310">
        <f t="shared" si="201"/>
        <v>0.1111111111111111</v>
      </c>
      <c r="CK17" s="310" t="str">
        <f t="shared" ref="CK17" si="212">IF(IFERROR(($D17-BK17)/$D17,0)=0,"",IFERROR(($D17-BK17)/$D17,0))</f>
        <v/>
      </c>
      <c r="CL17" s="310">
        <f t="shared" si="202"/>
        <v>0.1111111111111111</v>
      </c>
      <c r="CM17" s="310">
        <f t="shared" si="203"/>
        <v>0.1111111111111111</v>
      </c>
      <c r="CN17" s="310">
        <f t="shared" si="204"/>
        <v>0.1111111111111111</v>
      </c>
      <c r="CO17" s="310">
        <f t="shared" si="205"/>
        <v>-0.22222222222222221</v>
      </c>
      <c r="CP17" s="310">
        <f t="shared" si="206"/>
        <v>-0.22222222222222221</v>
      </c>
      <c r="CQ17" s="310">
        <f t="shared" si="207"/>
        <v>-0.22222222222222221</v>
      </c>
      <c r="CR17" s="311">
        <f t="shared" si="208"/>
        <v>-0.22222222222222221</v>
      </c>
    </row>
    <row r="18" spans="1:96" hidden="1" outlineLevel="2">
      <c r="A18" s="158" t="s">
        <v>43</v>
      </c>
      <c r="B18" s="213" t="s">
        <v>45</v>
      </c>
      <c r="C18" s="151" t="s">
        <v>69</v>
      </c>
      <c r="D18" s="157"/>
      <c r="E18" s="167">
        <f>IFERROR(E16/E17-1,0)</f>
        <v>0</v>
      </c>
      <c r="F18" s="152">
        <f t="shared" ref="F18:P18" si="213">IFERROR(F16/F17-1,0)</f>
        <v>0</v>
      </c>
      <c r="G18" s="153">
        <f t="shared" si="213"/>
        <v>0</v>
      </c>
      <c r="H18" s="153">
        <f t="shared" si="213"/>
        <v>-1</v>
      </c>
      <c r="I18" s="153">
        <f t="shared" si="213"/>
        <v>-1</v>
      </c>
      <c r="J18" s="153">
        <f t="shared" si="213"/>
        <v>-1</v>
      </c>
      <c r="K18" s="153">
        <f t="shared" si="213"/>
        <v>0</v>
      </c>
      <c r="L18" s="153">
        <f t="shared" si="213"/>
        <v>0</v>
      </c>
      <c r="M18" s="153">
        <f t="shared" si="213"/>
        <v>0</v>
      </c>
      <c r="N18" s="153">
        <f t="shared" si="213"/>
        <v>-1</v>
      </c>
      <c r="O18" s="153">
        <f t="shared" si="213"/>
        <v>0</v>
      </c>
      <c r="P18" s="153">
        <f t="shared" si="213"/>
        <v>-1</v>
      </c>
      <c r="Q18" s="168"/>
      <c r="R18" s="61"/>
      <c r="S18" s="167">
        <f>IFERROR(S16/S17-1,0)</f>
        <v>0.4285714285714286</v>
      </c>
      <c r="T18" s="152">
        <f t="shared" ref="T18:AD18" si="214">IFERROR(T16/T17-1,0)</f>
        <v>0.4285714285714286</v>
      </c>
      <c r="U18" s="153">
        <f t="shared" si="214"/>
        <v>0.4285714285714286</v>
      </c>
      <c r="V18" s="153">
        <f>IFERROR(V16/V17-1,0)</f>
        <v>0.4285714285714286</v>
      </c>
      <c r="W18" s="153">
        <f>IFERROR(W16/W17-1,0)</f>
        <v>0</v>
      </c>
      <c r="X18" s="153">
        <f t="shared" si="214"/>
        <v>0.375</v>
      </c>
      <c r="Y18" s="153">
        <f t="shared" si="214"/>
        <v>0.5714285714285714</v>
      </c>
      <c r="Z18" s="153">
        <f t="shared" si="214"/>
        <v>0.4285714285714286</v>
      </c>
      <c r="AA18" s="153">
        <f t="shared" si="214"/>
        <v>0</v>
      </c>
      <c r="AB18" s="153">
        <f t="shared" si="214"/>
        <v>-9.0909090909090939E-2</v>
      </c>
      <c r="AC18" s="153">
        <f t="shared" si="214"/>
        <v>0</v>
      </c>
      <c r="AD18" s="168">
        <f t="shared" si="214"/>
        <v>-9.0909090909090939E-2</v>
      </c>
      <c r="AE18" s="61"/>
      <c r="AF18" s="167">
        <f>IF(AND(AF16="",AF17=""),0,IF(AF16="",-AF17,IF(AF17="",AF16,AF16-AF17)))</f>
        <v>0</v>
      </c>
      <c r="AG18" s="152">
        <f t="shared" ref="AG18" si="215">IF(AND(AG16="",AG17=""),0,IF(AG16="",-AG17,IF(AG17="",AG16,AG16-AG17)))</f>
        <v>0</v>
      </c>
      <c r="AH18" s="153">
        <f t="shared" ref="AH18" si="216">IF(AND(AH16="",AH17=""),0,IF(AH16="",-AH17,IF(AH17="",AH16,AH16-AH17)))</f>
        <v>0</v>
      </c>
      <c r="AI18" s="153">
        <f t="shared" ref="AI18" si="217">IF(AND(AI16="",AI17=""),0,IF(AI16="",-AI17,IF(AI17="",AI16,AI16-AI17)))</f>
        <v>-0.14285714285714285</v>
      </c>
      <c r="AJ18" s="153">
        <f t="shared" ref="AJ18" si="218">IF(AND(AJ16="",AJ17=""),0,IF(AJ16="",-AJ17,IF(AJ17="",AJ16,AJ16-AJ17)))</f>
        <v>-0.2</v>
      </c>
      <c r="AK18" s="153">
        <f t="shared" ref="AK18" si="219">IF(AND(AK16="",AK17=""),0,IF(AK16="",-AK17,IF(AK17="",AK16,AK16-AK17)))</f>
        <v>-0.125</v>
      </c>
      <c r="AL18" s="153">
        <f t="shared" ref="AL18" si="220">IF(AND(AL16="",AL17=""),0,IF(AL16="",-AL17,IF(AL17="",AL16,AL16-AL17)))</f>
        <v>9.0909090909090912E-2</v>
      </c>
      <c r="AM18" s="153">
        <f t="shared" ref="AM18" si="221">IF(AND(AM16="",AM17=""),0,IF(AM16="",-AM17,IF(AM17="",AM16,AM16-AM17)))</f>
        <v>0</v>
      </c>
      <c r="AN18" s="153">
        <f t="shared" ref="AN18" si="222">IF(AND(AN16="",AN17=""),0,IF(AN16="",-AN17,IF(AN17="",AN16,AN16-AN17)))</f>
        <v>0</v>
      </c>
      <c r="AO18" s="153">
        <f t="shared" ref="AO18" si="223">IF(AND(AO16="",AO17=""),0,IF(AO16="",-AO17,IF(AO17="",AO16,AO16-AO17)))</f>
        <v>-9.0909090909090912E-2</v>
      </c>
      <c r="AP18" s="153">
        <f t="shared" ref="AP18" si="224">IF(AND(AP16="",AP17=""),0,IF(AP16="",-AP17,IF(AP17="",AP16,AP16-AP17)))</f>
        <v>0</v>
      </c>
      <c r="AQ18" s="153">
        <f t="shared" ref="AQ18" si="225">IF(AND(AQ16="",AQ17=""),0,IF(AQ16="",-AQ17,IF(AQ17="",AQ16,AQ16-AQ17)))</f>
        <v>-9.0909090909090912E-2</v>
      </c>
      <c r="AR18" s="168"/>
      <c r="AS18" s="61"/>
      <c r="AT18" s="167">
        <f>IFERROR(AT16/AT17-1,0)</f>
        <v>0</v>
      </c>
      <c r="AU18" s="152">
        <f>IFERROR(AU16/AU17-1,0)</f>
        <v>0</v>
      </c>
      <c r="AV18" s="153">
        <f>IFERROR(AV16/AV17-1,0)</f>
        <v>0</v>
      </c>
      <c r="AW18" s="153">
        <f t="shared" ref="AW18:BE18" si="226">IFERROR(AW16/AW17-1,0)</f>
        <v>0</v>
      </c>
      <c r="AX18" s="153">
        <f t="shared" si="226"/>
        <v>-1</v>
      </c>
      <c r="AY18" s="153">
        <f t="shared" si="226"/>
        <v>0</v>
      </c>
      <c r="AZ18" s="153">
        <f t="shared" si="226"/>
        <v>0</v>
      </c>
      <c r="BA18" s="153">
        <f t="shared" si="226"/>
        <v>0</v>
      </c>
      <c r="BB18" s="153">
        <f t="shared" si="226"/>
        <v>-1</v>
      </c>
      <c r="BC18" s="153">
        <f t="shared" si="226"/>
        <v>-1</v>
      </c>
      <c r="BD18" s="153">
        <f t="shared" si="226"/>
        <v>0</v>
      </c>
      <c r="BE18" s="168">
        <f t="shared" si="226"/>
        <v>-1</v>
      </c>
      <c r="BF18" s="61"/>
      <c r="BG18" s="167">
        <f>IFERROR(BG16/BG17-1,0)</f>
        <v>-0.22222222222222221</v>
      </c>
      <c r="BH18" s="152">
        <f>IFERROR(BH16/BH17-1,0)</f>
        <v>-0.22222222222222221</v>
      </c>
      <c r="BI18" s="153">
        <f>IFERROR(BI16/BI17-1,0)</f>
        <v>-0.22222222222222221</v>
      </c>
      <c r="BJ18" s="153">
        <f t="shared" ref="BJ18:BR18" si="227">IFERROR(BJ16/BJ17-1,0)</f>
        <v>-0.125</v>
      </c>
      <c r="BK18" s="153">
        <f t="shared" si="227"/>
        <v>-0.22222222222222221</v>
      </c>
      <c r="BL18" s="153">
        <f t="shared" si="227"/>
        <v>0</v>
      </c>
      <c r="BM18" s="153">
        <f t="shared" si="227"/>
        <v>-0.125</v>
      </c>
      <c r="BN18" s="153">
        <f t="shared" si="227"/>
        <v>-0.125</v>
      </c>
      <c r="BO18" s="153">
        <f t="shared" si="227"/>
        <v>-0.36363636363636365</v>
      </c>
      <c r="BP18" s="153">
        <f t="shared" si="227"/>
        <v>-0.36363636363636365</v>
      </c>
      <c r="BQ18" s="153">
        <f t="shared" si="227"/>
        <v>-0.36363636363636365</v>
      </c>
      <c r="BR18" s="168">
        <f t="shared" si="227"/>
        <v>-0.36363636363636365</v>
      </c>
      <c r="BT18" s="312">
        <f>IF(AND(BT16="",BT17=""),0,IF(BT16="",-BT17,IF(BT17="",BT16,BT16-BT17)))</f>
        <v>0</v>
      </c>
      <c r="BU18" s="313">
        <f t="shared" ref="BU18" si="228">IF(AND(BU16="",BU17=""),0,IF(BU16="",-BU17,IF(BU17="",BU16,BU16-BU17)))</f>
        <v>0</v>
      </c>
      <c r="BV18" s="314">
        <f t="shared" ref="BV18" si="229">IF(AND(BV16="",BV17=""),0,IF(BV16="",-BV17,IF(BV17="",BV16,BV16-BV17)))</f>
        <v>0</v>
      </c>
      <c r="BW18" s="314">
        <f t="shared" ref="BW18" si="230">IF(AND(BW16="",BW17=""),0,IF(BW16="",-BW17,IF(BW17="",BW16,BW16-BW17)))</f>
        <v>-0.1111111111111111</v>
      </c>
      <c r="BX18" s="314">
        <f t="shared" ref="BX18" si="231">IF(AND(BX16="",BX17=""),0,IF(BX16="",-BX17,IF(BX17="",BX16,BX16-BX17)))</f>
        <v>-0.22222222222222221</v>
      </c>
      <c r="BY18" s="314">
        <f t="shared" ref="BY18" si="232">IF(AND(BY16="",BY17=""),0,IF(BY16="",-BY17,IF(BY17="",BY16,BY16-BY17)))</f>
        <v>-0.1111111111111111</v>
      </c>
      <c r="BZ18" s="314">
        <f t="shared" ref="BZ18" si="233">IF(AND(BZ16="",BZ17=""),0,IF(BZ16="",-BZ17,IF(BZ17="",BZ16,BZ16-BZ17)))</f>
        <v>0.1111111111111111</v>
      </c>
      <c r="CA18" s="314">
        <f t="shared" ref="CA18" si="234">IF(AND(CA16="",CA17=""),0,IF(CA16="",-CA17,IF(CA17="",CA16,CA16-CA17)))</f>
        <v>0</v>
      </c>
      <c r="CB18" s="314">
        <f t="shared" ref="CB18" si="235">IF(AND(CB16="",CB17=""),0,IF(CB16="",-CB17,IF(CB17="",CB16,CB16-CB17)))</f>
        <v>0</v>
      </c>
      <c r="CC18" s="314">
        <f t="shared" ref="CC18" si="236">IF(AND(CC16="",CC17=""),0,IF(CC16="",-CC17,IF(CC17="",CC16,CC16-CC17)))</f>
        <v>-0.1111111111111111</v>
      </c>
      <c r="CD18" s="314">
        <f t="shared" ref="CD18" si="237">IF(AND(CD16="",CD17=""),0,IF(CD16="",-CD17,IF(CD17="",CD16,CD16-CD17)))</f>
        <v>0</v>
      </c>
      <c r="CE18" s="315">
        <f t="shared" ref="CE18" si="238">IF(AND(CE16="",CE17=""),0,IF(CE16="",-CE17,IF(CE17="",CE16,CE16-CE17)))</f>
        <v>-0.1111111111111111</v>
      </c>
      <c r="CG18" s="312">
        <f>IF(AND(CG16="",CG17=""),0,IF(CG16="",-CG17,IF(CG17="",CG16,CG16-CG17)))</f>
        <v>0.22222222222222221</v>
      </c>
      <c r="CH18" s="313">
        <f t="shared" ref="CH18" si="239">IF(AND(CH16="",CH17=""),0,IF(CH16="",-CH17,IF(CH17="",CH16,CH16-CH17)))</f>
        <v>0.22222222222222221</v>
      </c>
      <c r="CI18" s="314">
        <f t="shared" ref="CI18" si="240">IF(AND(CI16="",CI17=""),0,IF(CI16="",-CI17,IF(CI17="",CI16,CI16-CI17)))</f>
        <v>0.22222222222222221</v>
      </c>
      <c r="CJ18" s="314">
        <f t="shared" ref="CJ18" si="241">IF(AND(CJ16="",CJ17=""),0,IF(CJ16="",-CJ17,IF(CJ17="",CJ16,CJ16-CJ17)))</f>
        <v>0.1111111111111111</v>
      </c>
      <c r="CK18" s="314">
        <f t="shared" ref="CK18" si="242">IF(AND(CK16="",CK17=""),0,IF(CK16="",-CK17,IF(CK17="",CK16,CK16-CK17)))</f>
        <v>0.22222222222222221</v>
      </c>
      <c r="CL18" s="314">
        <f t="shared" ref="CL18" si="243">IF(AND(CL16="",CL17=""),0,IF(CL16="",-CL17,IF(CL17="",CL16,CL16-CL17)))</f>
        <v>0</v>
      </c>
      <c r="CM18" s="314">
        <f t="shared" ref="CM18" si="244">IF(AND(CM16="",CM17=""),0,IF(CM16="",-CM17,IF(CM17="",CM16,CM16-CM17)))</f>
        <v>0.1111111111111111</v>
      </c>
      <c r="CN18" s="314">
        <f t="shared" ref="CN18" si="245">IF(AND(CN16="",CN17=""),0,IF(CN16="",-CN17,IF(CN17="",CN16,CN16-CN17)))</f>
        <v>0.1111111111111111</v>
      </c>
      <c r="CO18" s="314">
        <f t="shared" ref="CO18" si="246">IF(AND(CO16="",CO17=""),0,IF(CO16="",-CO17,IF(CO17="",CO16,CO16-CO17)))</f>
        <v>0.44444444444444442</v>
      </c>
      <c r="CP18" s="314">
        <f t="shared" ref="CP18" si="247">IF(AND(CP16="",CP17=""),0,IF(CP16="",-CP17,IF(CP17="",CP16,CP16-CP17)))</f>
        <v>0.44444444444444442</v>
      </c>
      <c r="CQ18" s="314">
        <f t="shared" ref="CQ18" si="248">IF(AND(CQ16="",CQ17=""),0,IF(CQ16="",-CQ17,IF(CQ17="",CQ16,CQ16-CQ17)))</f>
        <v>0.44444444444444442</v>
      </c>
      <c r="CR18" s="315">
        <f t="shared" ref="CR18" si="249">IF(AND(CR16="",CR17=""),0,IF(CR16="",-CR17,IF(CR17="",CR16,CR16-CR17)))</f>
        <v>0.44444444444444442</v>
      </c>
    </row>
    <row r="19" spans="1:96" hidden="1" outlineLevel="1" collapsed="1">
      <c r="A19" s="215" t="s">
        <v>43</v>
      </c>
      <c r="B19" s="216" t="s">
        <v>46</v>
      </c>
      <c r="C19" s="150">
        <v>2021</v>
      </c>
      <c r="D19" s="157">
        <v>5</v>
      </c>
      <c r="E19" s="122">
        <v>0</v>
      </c>
      <c r="F19" s="126">
        <v>0</v>
      </c>
      <c r="G19" s="62">
        <v>0</v>
      </c>
      <c r="H19" s="62">
        <v>0</v>
      </c>
      <c r="I19" s="62">
        <v>0</v>
      </c>
      <c r="J19" s="62">
        <v>2</v>
      </c>
      <c r="K19" s="62">
        <v>1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124">
        <f t="shared" ref="Q19" si="250">SUM(E19:P19)</f>
        <v>3</v>
      </c>
      <c r="R19" s="61"/>
      <c r="S19" s="292">
        <v>4</v>
      </c>
      <c r="T19" s="126">
        <v>4</v>
      </c>
      <c r="U19" s="62">
        <v>4</v>
      </c>
      <c r="V19" s="62">
        <v>4</v>
      </c>
      <c r="W19" s="62">
        <v>4</v>
      </c>
      <c r="X19" s="62">
        <v>4</v>
      </c>
      <c r="Y19" s="62">
        <v>2</v>
      </c>
      <c r="Z19" s="62">
        <v>1</v>
      </c>
      <c r="AA19" s="62">
        <v>3</v>
      </c>
      <c r="AB19" s="62">
        <v>3</v>
      </c>
      <c r="AC19" s="62">
        <v>3</v>
      </c>
      <c r="AD19" s="124">
        <v>3</v>
      </c>
      <c r="AE19" s="61"/>
      <c r="AF19" s="165" t="str">
        <f>IF(IFERROR(E19/S19,0)=0,"",IFERROR(E19/S19,0))</f>
        <v/>
      </c>
      <c r="AG19" s="63" t="str">
        <f t="shared" ref="AG19:AG20" si="251">IF(IFERROR(F19/T19,0)=0,"",IFERROR(F19/T19,0))</f>
        <v/>
      </c>
      <c r="AH19" s="63" t="str">
        <f t="shared" ref="AH19:AH20" si="252">IF(IFERROR(G19/U19,0)=0,"",IFERROR(G19/U19,0))</f>
        <v/>
      </c>
      <c r="AI19" s="63" t="str">
        <f t="shared" ref="AI19:AI20" si="253">IF(IFERROR(H19/V19,0)=0,"",IFERROR(H19/V19,0))</f>
        <v/>
      </c>
      <c r="AJ19" s="63" t="str">
        <f t="shared" ref="AJ19:AJ20" si="254">IF(IFERROR(I19/W19,0)=0,"",IFERROR(I19/W19,0))</f>
        <v/>
      </c>
      <c r="AK19" s="63">
        <f t="shared" ref="AK19:AK20" si="255">IF(IFERROR(J19/X19,0)=0,"",IFERROR(J19/X19,0))</f>
        <v>0.5</v>
      </c>
      <c r="AL19" s="63">
        <f t="shared" ref="AL19:AL20" si="256">IF(IFERROR(K19/Y19,0)=0,"",IFERROR(K19/Y19,0))</f>
        <v>0.5</v>
      </c>
      <c r="AM19" s="63" t="str">
        <f t="shared" ref="AM19:AM20" si="257">IF(IFERROR(L19/Z19,0)=0,"",IFERROR(L19/Z19,0))</f>
        <v/>
      </c>
      <c r="AN19" s="63" t="str">
        <f t="shared" ref="AN19:AN20" si="258">IF(IFERROR(M19/AA19,0)=0,"",IFERROR(M19/AA19,0))</f>
        <v/>
      </c>
      <c r="AO19" s="63" t="str">
        <f t="shared" ref="AO19:AO20" si="259">IF(IFERROR(N19/AB19,0)=0,"",IFERROR(N19/AB19,0))</f>
        <v/>
      </c>
      <c r="AP19" s="63" t="str">
        <f t="shared" ref="AP19:AP20" si="260">IF(IFERROR(O19/AC19,0)=0,"",IFERROR(O19/AC19,0))</f>
        <v/>
      </c>
      <c r="AQ19" s="63" t="str">
        <f t="shared" ref="AQ19:AQ20" si="261">IF(IFERROR(P19/AD19,0)=0,"",IFERROR(P19/AD19,0))</f>
        <v/>
      </c>
      <c r="AR19" s="166">
        <f>Q19/AVERAGE(S19:AD19)</f>
        <v>0.92307692307692313</v>
      </c>
      <c r="AS19" s="61"/>
      <c r="AT19" s="173">
        <v>0</v>
      </c>
      <c r="AU19" s="174">
        <v>0</v>
      </c>
      <c r="AV19" s="174">
        <v>0</v>
      </c>
      <c r="AW19" s="174">
        <v>0</v>
      </c>
      <c r="AX19" s="174">
        <v>0</v>
      </c>
      <c r="AY19" s="174">
        <v>0</v>
      </c>
      <c r="AZ19" s="174">
        <v>0</v>
      </c>
      <c r="BA19" s="174">
        <v>0</v>
      </c>
      <c r="BB19" s="174">
        <v>2</v>
      </c>
      <c r="BC19" s="174">
        <v>0</v>
      </c>
      <c r="BD19" s="174">
        <v>0</v>
      </c>
      <c r="BE19" s="175">
        <v>0</v>
      </c>
      <c r="BF19" s="61"/>
      <c r="BG19" s="173">
        <v>5</v>
      </c>
      <c r="BH19" s="174">
        <f>+BG19-F19+AU19</f>
        <v>5</v>
      </c>
      <c r="BI19" s="174">
        <f t="shared" ref="BI19" si="262">+BH19-G19+AV19</f>
        <v>5</v>
      </c>
      <c r="BJ19" s="174">
        <f t="shared" ref="BJ19" si="263">+BI19-H19+AW19</f>
        <v>5</v>
      </c>
      <c r="BK19" s="174">
        <f t="shared" ref="BK19" si="264">+BJ19-I19+AX19</f>
        <v>5</v>
      </c>
      <c r="BL19" s="174">
        <f t="shared" ref="BL19" si="265">+BK19-J19+AY19</f>
        <v>3</v>
      </c>
      <c r="BM19" s="174">
        <f t="shared" ref="BM19" si="266">+BL19-K19+AZ19</f>
        <v>2</v>
      </c>
      <c r="BN19" s="174">
        <f t="shared" ref="BN19" si="267">+BM19-L19+BA19</f>
        <v>2</v>
      </c>
      <c r="BO19" s="174">
        <f t="shared" ref="BO19" si="268">+BN19-M19+BB19</f>
        <v>4</v>
      </c>
      <c r="BP19" s="174">
        <f t="shared" ref="BP19" si="269">+BO19-N19+BC19</f>
        <v>4</v>
      </c>
      <c r="BQ19" s="174">
        <f t="shared" ref="BQ19" si="270">+BP19-O19+BD19</f>
        <v>4</v>
      </c>
      <c r="BR19" s="175">
        <f t="shared" ref="BR19" si="271">+BQ19-P19+BE19</f>
        <v>4</v>
      </c>
      <c r="BT19" s="319" t="str">
        <f>IF(IFERROR(E19/$D19,0)=0,"",IFERROR(E19/$D19,0))</f>
        <v/>
      </c>
      <c r="BU19" s="320" t="str">
        <f t="shared" ref="BU19:BU20" si="272">IF(IFERROR(F19/$D19,0)=0,"",IFERROR(F19/$D19,0))</f>
        <v/>
      </c>
      <c r="BV19" s="320" t="str">
        <f t="shared" ref="BV19:BV20" si="273">IF(IFERROR(G19/$D19,0)=0,"",IFERROR(G19/$D19,0))</f>
        <v/>
      </c>
      <c r="BW19" s="320" t="str">
        <f t="shared" ref="BW19:BW20" si="274">IF(IFERROR(H19/$D19,0)=0,"",IFERROR(H19/$D19,0))</f>
        <v/>
      </c>
      <c r="BX19" s="320" t="str">
        <f t="shared" ref="BX19:BX20" si="275">IF(IFERROR(I19/$D19,0)=0,"",IFERROR(I19/$D19,0))</f>
        <v/>
      </c>
      <c r="BY19" s="320">
        <f t="shared" ref="BY19:BY20" si="276">IF(IFERROR(J19/$D19,0)=0,"",IFERROR(J19/$D19,0))</f>
        <v>0.4</v>
      </c>
      <c r="BZ19" s="320">
        <f t="shared" ref="BZ19:BZ20" si="277">IF(IFERROR(K19/$D19,0)=0,"",IFERROR(K19/$D19,0))</f>
        <v>0.2</v>
      </c>
      <c r="CA19" s="320" t="str">
        <f t="shared" ref="CA19:CA20" si="278">IF(IFERROR(L19/$D19,0)=0,"",IFERROR(L19/$D19,0))</f>
        <v/>
      </c>
      <c r="CB19" s="320" t="str">
        <f t="shared" ref="CB19:CB20" si="279">IF(IFERROR(M19/$D19,0)=0,"",IFERROR(M19/$D19,0))</f>
        <v/>
      </c>
      <c r="CC19" s="320" t="str">
        <f t="shared" ref="CC19:CC20" si="280">IF(IFERROR(N19/$D19,0)=0,"",IFERROR(N19/$D19,0))</f>
        <v/>
      </c>
      <c r="CD19" s="320" t="str">
        <f t="shared" ref="CD19:CD20" si="281">IF(IFERROR(O19/$D19,0)=0,"",IFERROR(O19/$D19,0))</f>
        <v/>
      </c>
      <c r="CE19" s="321" t="str">
        <f t="shared" ref="CE19:CE20" si="282">IF(IFERROR(P19/$D19,0)=0,"",IFERROR(P19/$D19,0))</f>
        <v/>
      </c>
      <c r="CG19" s="319" t="str">
        <f>IF(IFERROR(($D19-BG19)/$D19,0)=0,"",IFERROR(($D19-BG19)/$D19,0))</f>
        <v/>
      </c>
      <c r="CH19" s="320" t="str">
        <f t="shared" ref="CH19:CH20" si="283">IF(IFERROR(($D19-BH19)/$D19,0)=0,"",IFERROR(($D19-BH19)/$D19,0))</f>
        <v/>
      </c>
      <c r="CI19" s="320" t="str">
        <f t="shared" ref="CI19:CI20" si="284">IF(IFERROR(($D19-BI19)/$D19,0)=0,"",IFERROR(($D19-BI19)/$D19,0))</f>
        <v/>
      </c>
      <c r="CJ19" s="320" t="str">
        <f t="shared" ref="CJ19:CJ20" si="285">IF(IFERROR(($D19-BJ19)/$D19,0)=0,"",IFERROR(($D19-BJ19)/$D19,0))</f>
        <v/>
      </c>
      <c r="CK19" s="320" t="str">
        <f t="shared" ref="CK19:CK20" si="286">IF(IFERROR(($D19-BK19)/$D19,0)=0,"",IFERROR(($D19-BK19)/$D19,0))</f>
        <v/>
      </c>
      <c r="CL19" s="320">
        <f t="shared" ref="CL19:CL20" si="287">IF(IFERROR(($D19-BL19)/$D19,0)=0,"",IFERROR(($D19-BL19)/$D19,0))</f>
        <v>0.4</v>
      </c>
      <c r="CM19" s="320">
        <f t="shared" ref="CM19:CM20" si="288">IF(IFERROR(($D19-BM19)/$D19,0)=0,"",IFERROR(($D19-BM19)/$D19,0))</f>
        <v>0.6</v>
      </c>
      <c r="CN19" s="320">
        <f t="shared" ref="CN19:CN20" si="289">IF(IFERROR(($D19-BN19)/$D19,0)=0,"",IFERROR(($D19-BN19)/$D19,0))</f>
        <v>0.6</v>
      </c>
      <c r="CO19" s="320">
        <f t="shared" ref="CO19:CO20" si="290">IF(IFERROR(($D19-BO19)/$D19,0)=0,"",IFERROR(($D19-BO19)/$D19,0))</f>
        <v>0.2</v>
      </c>
      <c r="CP19" s="320">
        <f t="shared" ref="CP19:CP20" si="291">IF(IFERROR(($D19-BP19)/$D19,0)=0,"",IFERROR(($D19-BP19)/$D19,0))</f>
        <v>0.2</v>
      </c>
      <c r="CQ19" s="320">
        <f t="shared" ref="CQ19:CQ20" si="292">IF(IFERROR(($D19-BQ19)/$D19,0)=0,"",IFERROR(($D19-BQ19)/$D19,0))</f>
        <v>0.2</v>
      </c>
      <c r="CR19" s="321">
        <f t="shared" ref="CR19:CR20" si="293">IF(IFERROR(($D19-BR19)/$D19,0)=0,"",IFERROR(($D19-BR19)/$D19,0))</f>
        <v>0.2</v>
      </c>
    </row>
    <row r="20" spans="1:96" hidden="1" outlineLevel="2">
      <c r="A20" s="158" t="s">
        <v>43</v>
      </c>
      <c r="B20" s="213" t="s">
        <v>46</v>
      </c>
      <c r="C20" s="150">
        <v>2020</v>
      </c>
      <c r="D20" s="191">
        <v>5</v>
      </c>
      <c r="E20" s="192"/>
      <c r="F20" s="193"/>
      <c r="G20" s="194"/>
      <c r="H20" s="194"/>
      <c r="I20" s="194"/>
      <c r="J20" s="194">
        <v>1</v>
      </c>
      <c r="K20" s="194">
        <v>0</v>
      </c>
      <c r="L20" s="194">
        <v>0</v>
      </c>
      <c r="M20" s="194">
        <v>0</v>
      </c>
      <c r="N20" s="194">
        <v>1</v>
      </c>
      <c r="O20" s="194">
        <v>0</v>
      </c>
      <c r="P20" s="194">
        <v>0</v>
      </c>
      <c r="Q20" s="195">
        <f>SUM(E20:P20)</f>
        <v>2</v>
      </c>
      <c r="R20" s="61"/>
      <c r="S20" s="290">
        <v>5</v>
      </c>
      <c r="T20" s="193">
        <v>5</v>
      </c>
      <c r="U20" s="194">
        <v>5</v>
      </c>
      <c r="V20" s="194">
        <v>5</v>
      </c>
      <c r="W20" s="194">
        <v>5</v>
      </c>
      <c r="X20" s="194">
        <v>5</v>
      </c>
      <c r="Y20" s="194">
        <v>4</v>
      </c>
      <c r="Z20" s="194">
        <v>4</v>
      </c>
      <c r="AA20" s="194">
        <v>4</v>
      </c>
      <c r="AB20" s="194">
        <v>4</v>
      </c>
      <c r="AC20" s="194">
        <v>4</v>
      </c>
      <c r="AD20" s="195">
        <v>4</v>
      </c>
      <c r="AE20" s="61"/>
      <c r="AF20" s="197" t="str">
        <f>IF(IFERROR(E20/S20,0)=0,"",IFERROR(E20/S20,0))</f>
        <v/>
      </c>
      <c r="AG20" s="198" t="str">
        <f t="shared" si="251"/>
        <v/>
      </c>
      <c r="AH20" s="198" t="str">
        <f t="shared" si="252"/>
        <v/>
      </c>
      <c r="AI20" s="198" t="str">
        <f t="shared" si="253"/>
        <v/>
      </c>
      <c r="AJ20" s="198" t="str">
        <f t="shared" si="254"/>
        <v/>
      </c>
      <c r="AK20" s="198">
        <f t="shared" si="255"/>
        <v>0.2</v>
      </c>
      <c r="AL20" s="198" t="str">
        <f t="shared" si="256"/>
        <v/>
      </c>
      <c r="AM20" s="198" t="str">
        <f t="shared" si="257"/>
        <v/>
      </c>
      <c r="AN20" s="198" t="str">
        <f t="shared" si="258"/>
        <v/>
      </c>
      <c r="AO20" s="198">
        <f t="shared" si="259"/>
        <v>0.25</v>
      </c>
      <c r="AP20" s="198" t="str">
        <f t="shared" si="260"/>
        <v/>
      </c>
      <c r="AQ20" s="198" t="str">
        <f t="shared" si="261"/>
        <v/>
      </c>
      <c r="AR20" s="199">
        <f>Q20/AVERAGE(S20:AD20)</f>
        <v>0.44444444444444442</v>
      </c>
      <c r="AS20" s="61"/>
      <c r="AT20" s="200"/>
      <c r="AU20" s="201"/>
      <c r="AV20" s="201"/>
      <c r="AW20" s="201"/>
      <c r="AX20" s="201"/>
      <c r="AY20" s="201"/>
      <c r="AZ20" s="201"/>
      <c r="BA20" s="201"/>
      <c r="BB20" s="201">
        <v>0</v>
      </c>
      <c r="BC20" s="201">
        <v>0</v>
      </c>
      <c r="BD20" s="201">
        <v>1</v>
      </c>
      <c r="BE20" s="212">
        <v>0</v>
      </c>
      <c r="BF20" s="61"/>
      <c r="BG20" s="200">
        <v>4</v>
      </c>
      <c r="BH20" s="201">
        <f>+BG20-F20+AU20</f>
        <v>4</v>
      </c>
      <c r="BI20" s="201">
        <f t="shared" ref="BI20:BR20" si="294">+BH20-G20+AV20</f>
        <v>4</v>
      </c>
      <c r="BJ20" s="201">
        <f t="shared" si="294"/>
        <v>4</v>
      </c>
      <c r="BK20" s="201">
        <f t="shared" si="294"/>
        <v>4</v>
      </c>
      <c r="BL20" s="201">
        <f t="shared" si="294"/>
        <v>3</v>
      </c>
      <c r="BM20" s="201">
        <f t="shared" si="294"/>
        <v>3</v>
      </c>
      <c r="BN20" s="201">
        <f t="shared" si="294"/>
        <v>3</v>
      </c>
      <c r="BO20" s="201">
        <f t="shared" si="294"/>
        <v>3</v>
      </c>
      <c r="BP20" s="201">
        <f t="shared" si="294"/>
        <v>2</v>
      </c>
      <c r="BQ20" s="201">
        <f t="shared" si="294"/>
        <v>3</v>
      </c>
      <c r="BR20" s="212">
        <f t="shared" si="294"/>
        <v>3</v>
      </c>
      <c r="BT20" s="309" t="str">
        <f>IF(IFERROR(E20/$D20,0)=0,"",IFERROR(E20/$D20,0))</f>
        <v/>
      </c>
      <c r="BU20" s="310" t="str">
        <f t="shared" si="272"/>
        <v/>
      </c>
      <c r="BV20" s="310" t="str">
        <f t="shared" si="273"/>
        <v/>
      </c>
      <c r="BW20" s="310" t="str">
        <f t="shared" si="274"/>
        <v/>
      </c>
      <c r="BX20" s="310" t="str">
        <f t="shared" si="275"/>
        <v/>
      </c>
      <c r="BY20" s="310">
        <f t="shared" si="276"/>
        <v>0.2</v>
      </c>
      <c r="BZ20" s="310" t="str">
        <f t="shared" si="277"/>
        <v/>
      </c>
      <c r="CA20" s="310" t="str">
        <f t="shared" si="278"/>
        <v/>
      </c>
      <c r="CB20" s="310" t="str">
        <f t="shared" si="279"/>
        <v/>
      </c>
      <c r="CC20" s="310">
        <f t="shared" si="280"/>
        <v>0.2</v>
      </c>
      <c r="CD20" s="310" t="str">
        <f t="shared" si="281"/>
        <v/>
      </c>
      <c r="CE20" s="311" t="str">
        <f t="shared" si="282"/>
        <v/>
      </c>
      <c r="CG20" s="309">
        <f>IF(IFERROR(($D20-BG20)/$D20,0)=0,"",IFERROR(($D20-BG20)/$D20,0))</f>
        <v>0.2</v>
      </c>
      <c r="CH20" s="310">
        <f t="shared" si="283"/>
        <v>0.2</v>
      </c>
      <c r="CI20" s="310">
        <f t="shared" si="284"/>
        <v>0.2</v>
      </c>
      <c r="CJ20" s="310">
        <f t="shared" si="285"/>
        <v>0.2</v>
      </c>
      <c r="CK20" s="310">
        <f t="shared" si="286"/>
        <v>0.2</v>
      </c>
      <c r="CL20" s="310">
        <f t="shared" si="287"/>
        <v>0.4</v>
      </c>
      <c r="CM20" s="310">
        <f t="shared" si="288"/>
        <v>0.4</v>
      </c>
      <c r="CN20" s="310">
        <f t="shared" si="289"/>
        <v>0.4</v>
      </c>
      <c r="CO20" s="310">
        <f t="shared" si="290"/>
        <v>0.4</v>
      </c>
      <c r="CP20" s="310">
        <f t="shared" si="291"/>
        <v>0.6</v>
      </c>
      <c r="CQ20" s="310">
        <f t="shared" si="292"/>
        <v>0.4</v>
      </c>
      <c r="CR20" s="311">
        <f t="shared" si="293"/>
        <v>0.4</v>
      </c>
    </row>
    <row r="21" spans="1:96" hidden="1" outlineLevel="2">
      <c r="A21" s="158" t="s">
        <v>43</v>
      </c>
      <c r="B21" s="213" t="s">
        <v>46</v>
      </c>
      <c r="C21" s="151" t="s">
        <v>69</v>
      </c>
      <c r="D21" s="157"/>
      <c r="E21" s="167">
        <f>IFERROR(E19/E20-1,0)</f>
        <v>0</v>
      </c>
      <c r="F21" s="152">
        <f t="shared" ref="F21:P21" si="295">IFERROR(F19/F20-1,0)</f>
        <v>0</v>
      </c>
      <c r="G21" s="153">
        <f t="shared" si="295"/>
        <v>0</v>
      </c>
      <c r="H21" s="153">
        <f t="shared" si="295"/>
        <v>0</v>
      </c>
      <c r="I21" s="153">
        <f t="shared" si="295"/>
        <v>0</v>
      </c>
      <c r="J21" s="153">
        <f t="shared" si="295"/>
        <v>1</v>
      </c>
      <c r="K21" s="153">
        <f t="shared" si="295"/>
        <v>0</v>
      </c>
      <c r="L21" s="153">
        <f t="shared" si="295"/>
        <v>0</v>
      </c>
      <c r="M21" s="153">
        <f t="shared" si="295"/>
        <v>0</v>
      </c>
      <c r="N21" s="153">
        <f t="shared" si="295"/>
        <v>-1</v>
      </c>
      <c r="O21" s="153">
        <f t="shared" si="295"/>
        <v>0</v>
      </c>
      <c r="P21" s="153">
        <f t="shared" si="295"/>
        <v>0</v>
      </c>
      <c r="Q21" s="168"/>
      <c r="R21" s="61"/>
      <c r="S21" s="167">
        <f>IFERROR(S19/S20-1,0)</f>
        <v>-0.19999999999999996</v>
      </c>
      <c r="T21" s="152">
        <f t="shared" ref="T21:AD21" si="296">IFERROR(T19/T20-1,0)</f>
        <v>-0.19999999999999996</v>
      </c>
      <c r="U21" s="153">
        <f t="shared" si="296"/>
        <v>-0.19999999999999996</v>
      </c>
      <c r="V21" s="153">
        <f t="shared" si="296"/>
        <v>-0.19999999999999996</v>
      </c>
      <c r="W21" s="153">
        <f>IFERROR(W19/W20-1,0)</f>
        <v>-0.19999999999999996</v>
      </c>
      <c r="X21" s="153">
        <f>IFERROR(X19/X20-1,0)</f>
        <v>-0.19999999999999996</v>
      </c>
      <c r="Y21" s="153">
        <f t="shared" si="296"/>
        <v>-0.5</v>
      </c>
      <c r="Z21" s="153">
        <f t="shared" si="296"/>
        <v>-0.75</v>
      </c>
      <c r="AA21" s="153">
        <f t="shared" si="296"/>
        <v>-0.25</v>
      </c>
      <c r="AB21" s="153">
        <f t="shared" si="296"/>
        <v>-0.25</v>
      </c>
      <c r="AC21" s="153">
        <f t="shared" si="296"/>
        <v>-0.25</v>
      </c>
      <c r="AD21" s="168">
        <f t="shared" si="296"/>
        <v>-0.25</v>
      </c>
      <c r="AE21" s="61"/>
      <c r="AF21" s="167">
        <f>IF(AND(AF19="",AF20=""),0,IF(AF19="",-AF20,IF(AF20="",AF19,AF19-AF20)))</f>
        <v>0</v>
      </c>
      <c r="AG21" s="152">
        <f t="shared" ref="AG21" si="297">IF(AND(AG19="",AG20=""),0,IF(AG19="",-AG20,IF(AG20="",AG19,AG19-AG20)))</f>
        <v>0</v>
      </c>
      <c r="AH21" s="153">
        <f t="shared" ref="AH21" si="298">IF(AND(AH19="",AH20=""),0,IF(AH19="",-AH20,IF(AH20="",AH19,AH19-AH20)))</f>
        <v>0</v>
      </c>
      <c r="AI21" s="153">
        <f t="shared" ref="AI21" si="299">IF(AND(AI19="",AI20=""),0,IF(AI19="",-AI20,IF(AI20="",AI19,AI19-AI20)))</f>
        <v>0</v>
      </c>
      <c r="AJ21" s="153">
        <f t="shared" ref="AJ21" si="300">IF(AND(AJ19="",AJ20=""),0,IF(AJ19="",-AJ20,IF(AJ20="",AJ19,AJ19-AJ20)))</f>
        <v>0</v>
      </c>
      <c r="AK21" s="153">
        <f t="shared" ref="AK21" si="301">IF(AND(AK19="",AK20=""),0,IF(AK19="",-AK20,IF(AK20="",AK19,AK19-AK20)))</f>
        <v>0.3</v>
      </c>
      <c r="AL21" s="153">
        <f t="shared" ref="AL21" si="302">IF(AND(AL19="",AL20=""),0,IF(AL19="",-AL20,IF(AL20="",AL19,AL19-AL20)))</f>
        <v>0.5</v>
      </c>
      <c r="AM21" s="153">
        <f t="shared" ref="AM21" si="303">IF(AND(AM19="",AM20=""),0,IF(AM19="",-AM20,IF(AM20="",AM19,AM19-AM20)))</f>
        <v>0</v>
      </c>
      <c r="AN21" s="153">
        <f t="shared" ref="AN21" si="304">IF(AND(AN19="",AN20=""),0,IF(AN19="",-AN20,IF(AN20="",AN19,AN19-AN20)))</f>
        <v>0</v>
      </c>
      <c r="AO21" s="153">
        <f t="shared" ref="AO21" si="305">IF(AND(AO19="",AO20=""),0,IF(AO19="",-AO20,IF(AO20="",AO19,AO19-AO20)))</f>
        <v>-0.25</v>
      </c>
      <c r="AP21" s="153">
        <f t="shared" ref="AP21" si="306">IF(AND(AP19="",AP20=""),0,IF(AP19="",-AP20,IF(AP20="",AP19,AP19-AP20)))</f>
        <v>0</v>
      </c>
      <c r="AQ21" s="153">
        <f t="shared" ref="AQ21" si="307">IF(AND(AQ19="",AQ20=""),0,IF(AQ19="",-AQ20,IF(AQ20="",AQ19,AQ19-AQ20)))</f>
        <v>0</v>
      </c>
      <c r="AR21" s="168"/>
      <c r="AS21" s="61"/>
      <c r="AT21" s="167">
        <f>IFERROR(AT19/AT20-1,0)</f>
        <v>0</v>
      </c>
      <c r="AU21" s="152">
        <f>IFERROR(AU19/AU20-1,0)</f>
        <v>0</v>
      </c>
      <c r="AV21" s="153">
        <f>IFERROR(AV19/AV20-1,0)</f>
        <v>0</v>
      </c>
      <c r="AW21" s="153">
        <f t="shared" ref="AW21:BE21" si="308">IFERROR(AW19/AW20-1,0)</f>
        <v>0</v>
      </c>
      <c r="AX21" s="153">
        <f t="shared" si="308"/>
        <v>0</v>
      </c>
      <c r="AY21" s="153">
        <f t="shared" si="308"/>
        <v>0</v>
      </c>
      <c r="AZ21" s="153">
        <f t="shared" si="308"/>
        <v>0</v>
      </c>
      <c r="BA21" s="153">
        <f t="shared" si="308"/>
        <v>0</v>
      </c>
      <c r="BB21" s="153">
        <f t="shared" si="308"/>
        <v>0</v>
      </c>
      <c r="BC21" s="153">
        <f t="shared" si="308"/>
        <v>0</v>
      </c>
      <c r="BD21" s="153">
        <f t="shared" si="308"/>
        <v>-1</v>
      </c>
      <c r="BE21" s="168">
        <f t="shared" si="308"/>
        <v>0</v>
      </c>
      <c r="BF21" s="61"/>
      <c r="BG21" s="167">
        <f>IFERROR(BG19/BG20-1,0)</f>
        <v>0.25</v>
      </c>
      <c r="BH21" s="152">
        <f>IFERROR(BH19/BH20-1,0)</f>
        <v>0.25</v>
      </c>
      <c r="BI21" s="153">
        <f>IFERROR(BI19/BI20-1,0)</f>
        <v>0.25</v>
      </c>
      <c r="BJ21" s="153">
        <f t="shared" ref="BJ21:BR21" si="309">IFERROR(BJ19/BJ20-1,0)</f>
        <v>0.25</v>
      </c>
      <c r="BK21" s="153">
        <f t="shared" si="309"/>
        <v>0.25</v>
      </c>
      <c r="BL21" s="153">
        <f t="shared" si="309"/>
        <v>0</v>
      </c>
      <c r="BM21" s="153">
        <f t="shared" si="309"/>
        <v>-0.33333333333333337</v>
      </c>
      <c r="BN21" s="153">
        <f t="shared" si="309"/>
        <v>-0.33333333333333337</v>
      </c>
      <c r="BO21" s="153">
        <f t="shared" si="309"/>
        <v>0.33333333333333326</v>
      </c>
      <c r="BP21" s="153">
        <f t="shared" si="309"/>
        <v>1</v>
      </c>
      <c r="BQ21" s="153">
        <f t="shared" si="309"/>
        <v>0.33333333333333326</v>
      </c>
      <c r="BR21" s="168">
        <f t="shared" si="309"/>
        <v>0.33333333333333326</v>
      </c>
      <c r="BT21" s="312">
        <f>IF(AND(BT19="",BT20=""),0,IF(BT19="",-BT20,IF(BT20="",BT19,BT19-BT20)))</f>
        <v>0</v>
      </c>
      <c r="BU21" s="313">
        <f t="shared" ref="BU21" si="310">IF(AND(BU19="",BU20=""),0,IF(BU19="",-BU20,IF(BU20="",BU19,BU19-BU20)))</f>
        <v>0</v>
      </c>
      <c r="BV21" s="314">
        <f t="shared" ref="BV21" si="311">IF(AND(BV19="",BV20=""),0,IF(BV19="",-BV20,IF(BV20="",BV19,BV19-BV20)))</f>
        <v>0</v>
      </c>
      <c r="BW21" s="314">
        <f t="shared" ref="BW21" si="312">IF(AND(BW19="",BW20=""),0,IF(BW19="",-BW20,IF(BW20="",BW19,BW19-BW20)))</f>
        <v>0</v>
      </c>
      <c r="BX21" s="314">
        <f t="shared" ref="BX21" si="313">IF(AND(BX19="",BX20=""),0,IF(BX19="",-BX20,IF(BX20="",BX19,BX19-BX20)))</f>
        <v>0</v>
      </c>
      <c r="BY21" s="314">
        <f t="shared" ref="BY21" si="314">IF(AND(BY19="",BY20=""),0,IF(BY19="",-BY20,IF(BY20="",BY19,BY19-BY20)))</f>
        <v>0.2</v>
      </c>
      <c r="BZ21" s="314">
        <f t="shared" ref="BZ21" si="315">IF(AND(BZ19="",BZ20=""),0,IF(BZ19="",-BZ20,IF(BZ20="",BZ19,BZ19-BZ20)))</f>
        <v>0.2</v>
      </c>
      <c r="CA21" s="314">
        <f t="shared" ref="CA21" si="316">IF(AND(CA19="",CA20=""),0,IF(CA19="",-CA20,IF(CA20="",CA19,CA19-CA20)))</f>
        <v>0</v>
      </c>
      <c r="CB21" s="314">
        <f t="shared" ref="CB21" si="317">IF(AND(CB19="",CB20=""),0,IF(CB19="",-CB20,IF(CB20="",CB19,CB19-CB20)))</f>
        <v>0</v>
      </c>
      <c r="CC21" s="314">
        <f t="shared" ref="CC21" si="318">IF(AND(CC19="",CC20=""),0,IF(CC19="",-CC20,IF(CC20="",CC19,CC19-CC20)))</f>
        <v>-0.2</v>
      </c>
      <c r="CD21" s="314">
        <f t="shared" ref="CD21" si="319">IF(AND(CD19="",CD20=""),0,IF(CD19="",-CD20,IF(CD20="",CD19,CD19-CD20)))</f>
        <v>0</v>
      </c>
      <c r="CE21" s="315">
        <f t="shared" ref="CE21" si="320">IF(AND(CE19="",CE20=""),0,IF(CE19="",-CE20,IF(CE20="",CE19,CE19-CE20)))</f>
        <v>0</v>
      </c>
      <c r="CG21" s="312">
        <f>IF(AND(CG19="",CG20=""),0,IF(CG19="",-CG20,IF(CG20="",CG19,CG19-CG20)))</f>
        <v>-0.2</v>
      </c>
      <c r="CH21" s="313">
        <f t="shared" ref="CH21" si="321">IF(AND(CH19="",CH20=""),0,IF(CH19="",-CH20,IF(CH20="",CH19,CH19-CH20)))</f>
        <v>-0.2</v>
      </c>
      <c r="CI21" s="314">
        <f t="shared" ref="CI21" si="322">IF(AND(CI19="",CI20=""),0,IF(CI19="",-CI20,IF(CI20="",CI19,CI19-CI20)))</f>
        <v>-0.2</v>
      </c>
      <c r="CJ21" s="314">
        <f t="shared" ref="CJ21" si="323">IF(AND(CJ19="",CJ20=""),0,IF(CJ19="",-CJ20,IF(CJ20="",CJ19,CJ19-CJ20)))</f>
        <v>-0.2</v>
      </c>
      <c r="CK21" s="314">
        <f t="shared" ref="CK21" si="324">IF(AND(CK19="",CK20=""),0,IF(CK19="",-CK20,IF(CK20="",CK19,CK19-CK20)))</f>
        <v>-0.2</v>
      </c>
      <c r="CL21" s="314">
        <f t="shared" ref="CL21" si="325">IF(AND(CL19="",CL20=""),0,IF(CL19="",-CL20,IF(CL20="",CL19,CL19-CL20)))</f>
        <v>0</v>
      </c>
      <c r="CM21" s="314">
        <f t="shared" ref="CM21" si="326">IF(AND(CM19="",CM20=""),0,IF(CM19="",-CM20,IF(CM20="",CM19,CM19-CM20)))</f>
        <v>0.19999999999999996</v>
      </c>
      <c r="CN21" s="314">
        <f t="shared" ref="CN21" si="327">IF(AND(CN19="",CN20=""),0,IF(CN19="",-CN20,IF(CN20="",CN19,CN19-CN20)))</f>
        <v>0.19999999999999996</v>
      </c>
      <c r="CO21" s="314">
        <f t="shared" ref="CO21" si="328">IF(AND(CO19="",CO20=""),0,IF(CO19="",-CO20,IF(CO20="",CO19,CO19-CO20)))</f>
        <v>-0.2</v>
      </c>
      <c r="CP21" s="314">
        <f t="shared" ref="CP21" si="329">IF(AND(CP19="",CP20=""),0,IF(CP19="",-CP20,IF(CP20="",CP19,CP19-CP20)))</f>
        <v>-0.39999999999999997</v>
      </c>
      <c r="CQ21" s="314">
        <f t="shared" ref="CQ21" si="330">IF(AND(CQ19="",CQ20=""),0,IF(CQ19="",-CQ20,IF(CQ20="",CQ19,CQ19-CQ20)))</f>
        <v>-0.2</v>
      </c>
      <c r="CR21" s="315">
        <f t="shared" ref="CR21" si="331">IF(AND(CR19="",CR20=""),0,IF(CR19="",-CR20,IF(CR20="",CR19,CR19-CR20)))</f>
        <v>-0.2</v>
      </c>
    </row>
    <row r="22" spans="1:96" hidden="1" outlineLevel="1" collapsed="1">
      <c r="A22" s="215" t="s">
        <v>43</v>
      </c>
      <c r="B22" s="216" t="s">
        <v>47</v>
      </c>
      <c r="C22" s="150">
        <v>2021</v>
      </c>
      <c r="D22" s="157">
        <v>5</v>
      </c>
      <c r="E22" s="122">
        <v>0</v>
      </c>
      <c r="F22" s="126">
        <v>0</v>
      </c>
      <c r="G22" s="62">
        <v>0</v>
      </c>
      <c r="H22" s="62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124">
        <f t="shared" ref="Q22" si="332">SUM(E22:P22)</f>
        <v>0</v>
      </c>
      <c r="R22" s="61"/>
      <c r="S22" s="292">
        <v>5</v>
      </c>
      <c r="T22" s="126">
        <v>5</v>
      </c>
      <c r="U22" s="62">
        <v>5</v>
      </c>
      <c r="V22" s="62">
        <v>5</v>
      </c>
      <c r="W22" s="62">
        <v>5</v>
      </c>
      <c r="X22" s="62">
        <v>5</v>
      </c>
      <c r="Y22" s="62">
        <v>5</v>
      </c>
      <c r="Z22" s="62">
        <v>5</v>
      </c>
      <c r="AA22" s="62">
        <v>5</v>
      </c>
      <c r="AB22" s="62">
        <v>5</v>
      </c>
      <c r="AC22" s="62">
        <v>5</v>
      </c>
      <c r="AD22" s="124">
        <v>5</v>
      </c>
      <c r="AE22" s="61"/>
      <c r="AF22" s="165" t="str">
        <f>IF(IFERROR(E22/S22,0)=0,"",IFERROR(E22/S22,0))</f>
        <v/>
      </c>
      <c r="AG22" s="63" t="str">
        <f t="shared" ref="AG22:AG23" si="333">IF(IFERROR(F22/T22,0)=0,"",IFERROR(F22/T22,0))</f>
        <v/>
      </c>
      <c r="AH22" s="63" t="str">
        <f t="shared" ref="AH22:AH23" si="334">IF(IFERROR(G22/U22,0)=0,"",IFERROR(G22/U22,0))</f>
        <v/>
      </c>
      <c r="AI22" s="63" t="str">
        <f t="shared" ref="AI22:AI23" si="335">IF(IFERROR(H22/V22,0)=0,"",IFERROR(H22/V22,0))</f>
        <v/>
      </c>
      <c r="AJ22" s="63" t="str">
        <f t="shared" ref="AJ22:AJ23" si="336">IF(IFERROR(I22/W22,0)=0,"",IFERROR(I22/W22,0))</f>
        <v/>
      </c>
      <c r="AK22" s="63" t="str">
        <f t="shared" ref="AK22:AK23" si="337">IF(IFERROR(J22/X22,0)=0,"",IFERROR(J22/X22,0))</f>
        <v/>
      </c>
      <c r="AL22" s="63" t="str">
        <f t="shared" ref="AL22:AL23" si="338">IF(IFERROR(K22/Y22,0)=0,"",IFERROR(K22/Y22,0))</f>
        <v/>
      </c>
      <c r="AM22" s="63" t="str">
        <f t="shared" ref="AM22:AM23" si="339">IF(IFERROR(L22/Z22,0)=0,"",IFERROR(L22/Z22,0))</f>
        <v/>
      </c>
      <c r="AN22" s="63" t="str">
        <f t="shared" ref="AN22:AN23" si="340">IF(IFERROR(M22/AA22,0)=0,"",IFERROR(M22/AA22,0))</f>
        <v/>
      </c>
      <c r="AO22" s="63" t="str">
        <f t="shared" ref="AO22:AO23" si="341">IF(IFERROR(N22/AB22,0)=0,"",IFERROR(N22/AB22,0))</f>
        <v/>
      </c>
      <c r="AP22" s="63" t="str">
        <f t="shared" ref="AP22:AP23" si="342">IF(IFERROR(O22/AC22,0)=0,"",IFERROR(O22/AC22,0))</f>
        <v/>
      </c>
      <c r="AQ22" s="63" t="str">
        <f t="shared" ref="AQ22:AQ23" si="343">IF(IFERROR(P22/AD22,0)=0,"",IFERROR(P22/AD22,0))</f>
        <v/>
      </c>
      <c r="AR22" s="166">
        <f>Q22/AVERAGE(S22:AD22)</f>
        <v>0</v>
      </c>
      <c r="AS22" s="61"/>
      <c r="AT22" s="173">
        <v>0</v>
      </c>
      <c r="AU22" s="174">
        <v>0</v>
      </c>
      <c r="AV22" s="174">
        <v>0</v>
      </c>
      <c r="AW22" s="174">
        <v>0</v>
      </c>
      <c r="AX22" s="174">
        <v>0</v>
      </c>
      <c r="AY22" s="174">
        <v>0</v>
      </c>
      <c r="AZ22" s="174">
        <v>0</v>
      </c>
      <c r="BA22" s="174">
        <v>0</v>
      </c>
      <c r="BB22" s="174">
        <v>0</v>
      </c>
      <c r="BC22" s="174">
        <v>0</v>
      </c>
      <c r="BD22" s="174">
        <v>0</v>
      </c>
      <c r="BE22" s="175">
        <v>0</v>
      </c>
      <c r="BF22" s="61"/>
      <c r="BG22" s="173">
        <v>5</v>
      </c>
      <c r="BH22" s="174">
        <f>+BG22-F22+AU22</f>
        <v>5</v>
      </c>
      <c r="BI22" s="174">
        <f t="shared" ref="BI22" si="344">+BH22-G22+AV22</f>
        <v>5</v>
      </c>
      <c r="BJ22" s="174">
        <f t="shared" ref="BJ22" si="345">+BI22-H22+AW22</f>
        <v>5</v>
      </c>
      <c r="BK22" s="174">
        <f t="shared" ref="BK22" si="346">+BJ22-I22+AX22</f>
        <v>5</v>
      </c>
      <c r="BL22" s="174">
        <f t="shared" ref="BL22" si="347">+BK22-J22+AY22</f>
        <v>5</v>
      </c>
      <c r="BM22" s="174">
        <f t="shared" ref="BM22" si="348">+BL22-K22+AZ22</f>
        <v>5</v>
      </c>
      <c r="BN22" s="174">
        <f t="shared" ref="BN22" si="349">+BM22-L22+BA22</f>
        <v>5</v>
      </c>
      <c r="BO22" s="174">
        <f t="shared" ref="BO22" si="350">+BN22-M22+BB22</f>
        <v>5</v>
      </c>
      <c r="BP22" s="174">
        <f t="shared" ref="BP22" si="351">+BO22-N22+BC22</f>
        <v>5</v>
      </c>
      <c r="BQ22" s="174">
        <f t="shared" ref="BQ22" si="352">+BP22-O22+BD22</f>
        <v>5</v>
      </c>
      <c r="BR22" s="175">
        <f t="shared" ref="BR22" si="353">+BQ22-P22+BE22</f>
        <v>5</v>
      </c>
      <c r="BT22" s="319" t="str">
        <f>IF(IFERROR(E22/$D22,0)=0,"",IFERROR(E22/$D22,0))</f>
        <v/>
      </c>
      <c r="BU22" s="320" t="str">
        <f t="shared" ref="BU22:BU23" si="354">IF(IFERROR(F22/$D22,0)=0,"",IFERROR(F22/$D22,0))</f>
        <v/>
      </c>
      <c r="BV22" s="320" t="str">
        <f t="shared" ref="BV22:BV23" si="355">IF(IFERROR(G22/$D22,0)=0,"",IFERROR(G22/$D22,0))</f>
        <v/>
      </c>
      <c r="BW22" s="320" t="str">
        <f t="shared" ref="BW22:BW23" si="356">IF(IFERROR(H22/$D22,0)=0,"",IFERROR(H22/$D22,0))</f>
        <v/>
      </c>
      <c r="BX22" s="320" t="str">
        <f t="shared" ref="BX22:BX23" si="357">IF(IFERROR(I22/$D22,0)=0,"",IFERROR(I22/$D22,0))</f>
        <v/>
      </c>
      <c r="BY22" s="320" t="str">
        <f t="shared" ref="BY22:BY23" si="358">IF(IFERROR(J22/$D22,0)=0,"",IFERROR(J22/$D22,0))</f>
        <v/>
      </c>
      <c r="BZ22" s="320" t="str">
        <f t="shared" ref="BZ22:BZ23" si="359">IF(IFERROR(K22/$D22,0)=0,"",IFERROR(K22/$D22,0))</f>
        <v/>
      </c>
      <c r="CA22" s="320" t="str">
        <f t="shared" ref="CA22:CA23" si="360">IF(IFERROR(L22/$D22,0)=0,"",IFERROR(L22/$D22,0))</f>
        <v/>
      </c>
      <c r="CB22" s="320" t="str">
        <f t="shared" ref="CB22:CB23" si="361">IF(IFERROR(M22/$D22,0)=0,"",IFERROR(M22/$D22,0))</f>
        <v/>
      </c>
      <c r="CC22" s="320" t="str">
        <f t="shared" ref="CC22:CC23" si="362">IF(IFERROR(N22/$D22,0)=0,"",IFERROR(N22/$D22,0))</f>
        <v/>
      </c>
      <c r="CD22" s="320" t="str">
        <f t="shared" ref="CD22:CD23" si="363">IF(IFERROR(O22/$D22,0)=0,"",IFERROR(O22/$D22,0))</f>
        <v/>
      </c>
      <c r="CE22" s="321" t="str">
        <f t="shared" ref="CE22:CE23" si="364">IF(IFERROR(P22/$D22,0)=0,"",IFERROR(P22/$D22,0))</f>
        <v/>
      </c>
      <c r="CG22" s="319" t="str">
        <f>IF(IFERROR(($D22-BG22)/$D22,0)=0,"",IFERROR(($D22-BG22)/$D22,0))</f>
        <v/>
      </c>
      <c r="CH22" s="320" t="str">
        <f t="shared" ref="CH22:CH23" si="365">IF(IFERROR(($D22-BH22)/$D22,0)=0,"",IFERROR(($D22-BH22)/$D22,0))</f>
        <v/>
      </c>
      <c r="CI22" s="320" t="str">
        <f t="shared" ref="CI22:CI23" si="366">IF(IFERROR(($D22-BI22)/$D22,0)=0,"",IFERROR(($D22-BI22)/$D22,0))</f>
        <v/>
      </c>
      <c r="CJ22" s="320" t="str">
        <f t="shared" ref="CJ22:CJ23" si="367">IF(IFERROR(($D22-BJ22)/$D22,0)=0,"",IFERROR(($D22-BJ22)/$D22,0))</f>
        <v/>
      </c>
      <c r="CK22" s="320" t="str">
        <f t="shared" ref="CK22:CK23" si="368">IF(IFERROR(($D22-BK22)/$D22,0)=0,"",IFERROR(($D22-BK22)/$D22,0))</f>
        <v/>
      </c>
      <c r="CL22" s="320" t="str">
        <f t="shared" ref="CL22:CL23" si="369">IF(IFERROR(($D22-BL22)/$D22,0)=0,"",IFERROR(($D22-BL22)/$D22,0))</f>
        <v/>
      </c>
      <c r="CM22" s="320" t="str">
        <f t="shared" ref="CM22:CM23" si="370">IF(IFERROR(($D22-BM22)/$D22,0)=0,"",IFERROR(($D22-BM22)/$D22,0))</f>
        <v/>
      </c>
      <c r="CN22" s="320" t="str">
        <f t="shared" ref="CN22:CN23" si="371">IF(IFERROR(($D22-BN22)/$D22,0)=0,"",IFERROR(($D22-BN22)/$D22,0))</f>
        <v/>
      </c>
      <c r="CO22" s="320" t="str">
        <f t="shared" ref="CO22:CO23" si="372">IF(IFERROR(($D22-BO22)/$D22,0)=0,"",IFERROR(($D22-BO22)/$D22,0))</f>
        <v/>
      </c>
      <c r="CP22" s="320" t="str">
        <f t="shared" ref="CP22:CP23" si="373">IF(IFERROR(($D22-BP22)/$D22,0)=0,"",IFERROR(($D22-BP22)/$D22,0))</f>
        <v/>
      </c>
      <c r="CQ22" s="320" t="str">
        <f t="shared" ref="CQ22:CQ23" si="374">IF(IFERROR(($D22-BQ22)/$D22,0)=0,"",IFERROR(($D22-BQ22)/$D22,0))</f>
        <v/>
      </c>
      <c r="CR22" s="321" t="str">
        <f t="shared" ref="CR22:CR23" si="375">IF(IFERROR(($D22-BR22)/$D22,0)=0,"",IFERROR(($D22-BR22)/$D22,0))</f>
        <v/>
      </c>
    </row>
    <row r="23" spans="1:96" hidden="1" outlineLevel="2">
      <c r="A23" s="158" t="s">
        <v>43</v>
      </c>
      <c r="B23" s="213" t="s">
        <v>47</v>
      </c>
      <c r="C23" s="150">
        <v>2020</v>
      </c>
      <c r="D23" s="191">
        <v>5</v>
      </c>
      <c r="E23" s="192"/>
      <c r="F23" s="193"/>
      <c r="G23" s="194"/>
      <c r="H23" s="194"/>
      <c r="I23" s="194"/>
      <c r="J23" s="194"/>
      <c r="K23" s="194">
        <v>0</v>
      </c>
      <c r="L23" s="194">
        <v>0</v>
      </c>
      <c r="M23" s="194">
        <v>1</v>
      </c>
      <c r="N23" s="194">
        <v>0</v>
      </c>
      <c r="O23" s="194">
        <v>0</v>
      </c>
      <c r="P23" s="194">
        <v>0</v>
      </c>
      <c r="Q23" s="195">
        <f>SUM(E23:P23)</f>
        <v>1</v>
      </c>
      <c r="R23" s="61"/>
      <c r="S23" s="290">
        <v>5</v>
      </c>
      <c r="T23" s="193">
        <v>5</v>
      </c>
      <c r="U23" s="194">
        <v>5</v>
      </c>
      <c r="V23" s="194">
        <v>5</v>
      </c>
      <c r="W23" s="194">
        <v>5</v>
      </c>
      <c r="X23" s="194">
        <v>5</v>
      </c>
      <c r="Y23" s="194">
        <v>5</v>
      </c>
      <c r="Z23" s="194">
        <v>5</v>
      </c>
      <c r="AA23" s="194">
        <v>5</v>
      </c>
      <c r="AB23" s="194">
        <v>5</v>
      </c>
      <c r="AC23" s="194">
        <v>5</v>
      </c>
      <c r="AD23" s="195">
        <v>5</v>
      </c>
      <c r="AE23" s="61"/>
      <c r="AF23" s="197" t="str">
        <f>IF(IFERROR(E23/S23,0)=0,"",IFERROR(E23/S23,0))</f>
        <v/>
      </c>
      <c r="AG23" s="198" t="str">
        <f t="shared" si="333"/>
        <v/>
      </c>
      <c r="AH23" s="198" t="str">
        <f t="shared" si="334"/>
        <v/>
      </c>
      <c r="AI23" s="198" t="str">
        <f t="shared" si="335"/>
        <v/>
      </c>
      <c r="AJ23" s="198" t="str">
        <f t="shared" si="336"/>
        <v/>
      </c>
      <c r="AK23" s="198" t="str">
        <f t="shared" si="337"/>
        <v/>
      </c>
      <c r="AL23" s="198" t="str">
        <f t="shared" si="338"/>
        <v/>
      </c>
      <c r="AM23" s="198" t="str">
        <f t="shared" si="339"/>
        <v/>
      </c>
      <c r="AN23" s="198">
        <f t="shared" si="340"/>
        <v>0.2</v>
      </c>
      <c r="AO23" s="198" t="str">
        <f t="shared" si="341"/>
        <v/>
      </c>
      <c r="AP23" s="198" t="str">
        <f t="shared" si="342"/>
        <v/>
      </c>
      <c r="AQ23" s="198" t="str">
        <f t="shared" si="343"/>
        <v/>
      </c>
      <c r="AR23" s="199">
        <f>Q23/AVERAGE(S23:AD23)</f>
        <v>0.2</v>
      </c>
      <c r="AS23" s="61"/>
      <c r="AT23" s="200"/>
      <c r="AU23" s="201"/>
      <c r="AV23" s="201"/>
      <c r="AW23" s="201"/>
      <c r="AX23" s="201"/>
      <c r="AY23" s="201"/>
      <c r="AZ23" s="201"/>
      <c r="BA23" s="201"/>
      <c r="BB23" s="201">
        <v>0</v>
      </c>
      <c r="BC23" s="201">
        <v>1</v>
      </c>
      <c r="BD23" s="201">
        <v>0</v>
      </c>
      <c r="BE23" s="212">
        <v>0</v>
      </c>
      <c r="BF23" s="61"/>
      <c r="BG23" s="200">
        <v>5</v>
      </c>
      <c r="BH23" s="201">
        <f>+BG23-F23+AU23</f>
        <v>5</v>
      </c>
      <c r="BI23" s="201">
        <f t="shared" ref="BI23:BR23" si="376">+BH23-G23+AV23</f>
        <v>5</v>
      </c>
      <c r="BJ23" s="201">
        <f t="shared" si="376"/>
        <v>5</v>
      </c>
      <c r="BK23" s="201">
        <f t="shared" si="376"/>
        <v>5</v>
      </c>
      <c r="BL23" s="201">
        <f t="shared" si="376"/>
        <v>5</v>
      </c>
      <c r="BM23" s="201">
        <f t="shared" si="376"/>
        <v>5</v>
      </c>
      <c r="BN23" s="201">
        <f t="shared" si="376"/>
        <v>5</v>
      </c>
      <c r="BO23" s="201">
        <f t="shared" si="376"/>
        <v>4</v>
      </c>
      <c r="BP23" s="201">
        <f t="shared" si="376"/>
        <v>5</v>
      </c>
      <c r="BQ23" s="201">
        <f t="shared" si="376"/>
        <v>5</v>
      </c>
      <c r="BR23" s="212">
        <f t="shared" si="376"/>
        <v>5</v>
      </c>
      <c r="BT23" s="309" t="str">
        <f>IF(IFERROR(E23/$D23,0)=0,"",IFERROR(E23/$D23,0))</f>
        <v/>
      </c>
      <c r="BU23" s="310" t="str">
        <f t="shared" si="354"/>
        <v/>
      </c>
      <c r="BV23" s="310" t="str">
        <f t="shared" si="355"/>
        <v/>
      </c>
      <c r="BW23" s="310" t="str">
        <f t="shared" si="356"/>
        <v/>
      </c>
      <c r="BX23" s="310" t="str">
        <f t="shared" si="357"/>
        <v/>
      </c>
      <c r="BY23" s="310" t="str">
        <f t="shared" si="358"/>
        <v/>
      </c>
      <c r="BZ23" s="310" t="str">
        <f t="shared" si="359"/>
        <v/>
      </c>
      <c r="CA23" s="310" t="str">
        <f t="shared" si="360"/>
        <v/>
      </c>
      <c r="CB23" s="310">
        <f t="shared" si="361"/>
        <v>0.2</v>
      </c>
      <c r="CC23" s="310" t="str">
        <f t="shared" si="362"/>
        <v/>
      </c>
      <c r="CD23" s="310" t="str">
        <f t="shared" si="363"/>
        <v/>
      </c>
      <c r="CE23" s="311" t="str">
        <f t="shared" si="364"/>
        <v/>
      </c>
      <c r="CG23" s="309" t="str">
        <f>IF(IFERROR(($D23-BG23)/$D23,0)=0,"",IFERROR(($D23-BG23)/$D23,0))</f>
        <v/>
      </c>
      <c r="CH23" s="310" t="str">
        <f t="shared" si="365"/>
        <v/>
      </c>
      <c r="CI23" s="310" t="str">
        <f t="shared" si="366"/>
        <v/>
      </c>
      <c r="CJ23" s="310" t="str">
        <f t="shared" si="367"/>
        <v/>
      </c>
      <c r="CK23" s="310" t="str">
        <f t="shared" si="368"/>
        <v/>
      </c>
      <c r="CL23" s="310" t="str">
        <f t="shared" si="369"/>
        <v/>
      </c>
      <c r="CM23" s="310" t="str">
        <f t="shared" si="370"/>
        <v/>
      </c>
      <c r="CN23" s="310" t="str">
        <f t="shared" si="371"/>
        <v/>
      </c>
      <c r="CO23" s="310">
        <f t="shared" si="372"/>
        <v>0.2</v>
      </c>
      <c r="CP23" s="310" t="str">
        <f t="shared" si="373"/>
        <v/>
      </c>
      <c r="CQ23" s="310" t="str">
        <f t="shared" si="374"/>
        <v/>
      </c>
      <c r="CR23" s="311" t="str">
        <f t="shared" si="375"/>
        <v/>
      </c>
    </row>
    <row r="24" spans="1:96" hidden="1" outlineLevel="2">
      <c r="A24" s="158" t="s">
        <v>43</v>
      </c>
      <c r="B24" s="213" t="s">
        <v>47</v>
      </c>
      <c r="C24" s="151" t="s">
        <v>69</v>
      </c>
      <c r="D24" s="157"/>
      <c r="E24" s="167">
        <f>IFERROR(E22/E23-1,0)</f>
        <v>0</v>
      </c>
      <c r="F24" s="152">
        <f t="shared" ref="F24:P24" si="377">IFERROR(F22/F23-1,0)</f>
        <v>0</v>
      </c>
      <c r="G24" s="153">
        <f t="shared" si="377"/>
        <v>0</v>
      </c>
      <c r="H24" s="153">
        <f t="shared" si="377"/>
        <v>0</v>
      </c>
      <c r="I24" s="153">
        <f t="shared" si="377"/>
        <v>0</v>
      </c>
      <c r="J24" s="153">
        <f t="shared" si="377"/>
        <v>0</v>
      </c>
      <c r="K24" s="153">
        <f t="shared" si="377"/>
        <v>0</v>
      </c>
      <c r="L24" s="153">
        <f t="shared" si="377"/>
        <v>0</v>
      </c>
      <c r="M24" s="153">
        <f t="shared" si="377"/>
        <v>-1</v>
      </c>
      <c r="N24" s="153">
        <f t="shared" si="377"/>
        <v>0</v>
      </c>
      <c r="O24" s="153">
        <f t="shared" si="377"/>
        <v>0</v>
      </c>
      <c r="P24" s="153">
        <f t="shared" si="377"/>
        <v>0</v>
      </c>
      <c r="Q24" s="168"/>
      <c r="R24" s="61"/>
      <c r="S24" s="167">
        <f>IFERROR(S22/S23-1,0)</f>
        <v>0</v>
      </c>
      <c r="T24" s="152">
        <f t="shared" ref="T24:AD24" si="378">IFERROR(T22/T23-1,0)</f>
        <v>0</v>
      </c>
      <c r="U24" s="153">
        <f t="shared" si="378"/>
        <v>0</v>
      </c>
      <c r="V24" s="153">
        <f t="shared" si="378"/>
        <v>0</v>
      </c>
      <c r="W24" s="153">
        <f t="shared" si="378"/>
        <v>0</v>
      </c>
      <c r="X24" s="153">
        <f t="shared" si="378"/>
        <v>0</v>
      </c>
      <c r="Y24" s="153">
        <f t="shared" si="378"/>
        <v>0</v>
      </c>
      <c r="Z24" s="153">
        <f t="shared" si="378"/>
        <v>0</v>
      </c>
      <c r="AA24" s="153">
        <f t="shared" si="378"/>
        <v>0</v>
      </c>
      <c r="AB24" s="153">
        <f t="shared" si="378"/>
        <v>0</v>
      </c>
      <c r="AC24" s="153">
        <f t="shared" si="378"/>
        <v>0</v>
      </c>
      <c r="AD24" s="168">
        <f t="shared" si="378"/>
        <v>0</v>
      </c>
      <c r="AE24" s="61"/>
      <c r="AF24" s="167">
        <f>IF(AND(AF22="",AF23=""),0,IF(AF22="",-AF23,IF(AF23="",AF22,AF22-AF23)))</f>
        <v>0</v>
      </c>
      <c r="AG24" s="152">
        <f t="shared" ref="AG24" si="379">IF(AND(AG22="",AG23=""),0,IF(AG22="",-AG23,IF(AG23="",AG22,AG22-AG23)))</f>
        <v>0</v>
      </c>
      <c r="AH24" s="153">
        <f t="shared" ref="AH24" si="380">IF(AND(AH22="",AH23=""),0,IF(AH22="",-AH23,IF(AH23="",AH22,AH22-AH23)))</f>
        <v>0</v>
      </c>
      <c r="AI24" s="153">
        <f t="shared" ref="AI24" si="381">IF(AND(AI22="",AI23=""),0,IF(AI22="",-AI23,IF(AI23="",AI22,AI22-AI23)))</f>
        <v>0</v>
      </c>
      <c r="AJ24" s="153">
        <f t="shared" ref="AJ24" si="382">IF(AND(AJ22="",AJ23=""),0,IF(AJ22="",-AJ23,IF(AJ23="",AJ22,AJ22-AJ23)))</f>
        <v>0</v>
      </c>
      <c r="AK24" s="153">
        <f t="shared" ref="AK24" si="383">IF(AND(AK22="",AK23=""),0,IF(AK22="",-AK23,IF(AK23="",AK22,AK22-AK23)))</f>
        <v>0</v>
      </c>
      <c r="AL24" s="153">
        <f t="shared" ref="AL24" si="384">IF(AND(AL22="",AL23=""),0,IF(AL22="",-AL23,IF(AL23="",AL22,AL22-AL23)))</f>
        <v>0</v>
      </c>
      <c r="AM24" s="153">
        <f t="shared" ref="AM24" si="385">IF(AND(AM22="",AM23=""),0,IF(AM22="",-AM23,IF(AM23="",AM22,AM22-AM23)))</f>
        <v>0</v>
      </c>
      <c r="AN24" s="153">
        <f t="shared" ref="AN24" si="386">IF(AND(AN22="",AN23=""),0,IF(AN22="",-AN23,IF(AN23="",AN22,AN22-AN23)))</f>
        <v>-0.2</v>
      </c>
      <c r="AO24" s="153">
        <f t="shared" ref="AO24" si="387">IF(AND(AO22="",AO23=""),0,IF(AO22="",-AO23,IF(AO23="",AO22,AO22-AO23)))</f>
        <v>0</v>
      </c>
      <c r="AP24" s="153">
        <f t="shared" ref="AP24" si="388">IF(AND(AP22="",AP23=""),0,IF(AP22="",-AP23,IF(AP23="",AP22,AP22-AP23)))</f>
        <v>0</v>
      </c>
      <c r="AQ24" s="153">
        <f t="shared" ref="AQ24" si="389">IF(AND(AQ22="",AQ23=""),0,IF(AQ22="",-AQ23,IF(AQ23="",AQ22,AQ22-AQ23)))</f>
        <v>0</v>
      </c>
      <c r="AR24" s="168"/>
      <c r="AS24" s="61"/>
      <c r="AT24" s="167">
        <f>IFERROR(AT22/AT23-1,0)</f>
        <v>0</v>
      </c>
      <c r="AU24" s="152">
        <f>IFERROR(AU22/AU23-1,0)</f>
        <v>0</v>
      </c>
      <c r="AV24" s="153">
        <f>IFERROR(AV22/AV23-1,0)</f>
        <v>0</v>
      </c>
      <c r="AW24" s="153">
        <f t="shared" ref="AW24:BE24" si="390">IFERROR(AW22/AW23-1,0)</f>
        <v>0</v>
      </c>
      <c r="AX24" s="153">
        <f t="shared" si="390"/>
        <v>0</v>
      </c>
      <c r="AY24" s="153">
        <f t="shared" si="390"/>
        <v>0</v>
      </c>
      <c r="AZ24" s="153">
        <f t="shared" si="390"/>
        <v>0</v>
      </c>
      <c r="BA24" s="153">
        <f t="shared" si="390"/>
        <v>0</v>
      </c>
      <c r="BB24" s="153">
        <f t="shared" si="390"/>
        <v>0</v>
      </c>
      <c r="BC24" s="153">
        <f t="shared" si="390"/>
        <v>-1</v>
      </c>
      <c r="BD24" s="153">
        <f t="shared" si="390"/>
        <v>0</v>
      </c>
      <c r="BE24" s="168">
        <f t="shared" si="390"/>
        <v>0</v>
      </c>
      <c r="BF24" s="61"/>
      <c r="BG24" s="167">
        <f>IFERROR(BG22/BG23-1,0)</f>
        <v>0</v>
      </c>
      <c r="BH24" s="152">
        <f>IFERROR(BH22/BH23-1,0)</f>
        <v>0</v>
      </c>
      <c r="BI24" s="153">
        <f>IFERROR(BI22/BI23-1,0)</f>
        <v>0</v>
      </c>
      <c r="BJ24" s="153">
        <f t="shared" ref="BJ24:BR24" si="391">IFERROR(BJ22/BJ23-1,0)</f>
        <v>0</v>
      </c>
      <c r="BK24" s="153">
        <f t="shared" si="391"/>
        <v>0</v>
      </c>
      <c r="BL24" s="153">
        <f t="shared" si="391"/>
        <v>0</v>
      </c>
      <c r="BM24" s="153">
        <f t="shared" si="391"/>
        <v>0</v>
      </c>
      <c r="BN24" s="153">
        <f t="shared" si="391"/>
        <v>0</v>
      </c>
      <c r="BO24" s="153">
        <f t="shared" si="391"/>
        <v>0.25</v>
      </c>
      <c r="BP24" s="153">
        <f t="shared" si="391"/>
        <v>0</v>
      </c>
      <c r="BQ24" s="153">
        <f t="shared" si="391"/>
        <v>0</v>
      </c>
      <c r="BR24" s="168">
        <f t="shared" si="391"/>
        <v>0</v>
      </c>
      <c r="BT24" s="312">
        <f>IF(AND(BT22="",BT23=""),0,IF(BT22="",-BT23,IF(BT23="",BT22,BT22-BT23)))</f>
        <v>0</v>
      </c>
      <c r="BU24" s="313">
        <f t="shared" ref="BU24" si="392">IF(AND(BU22="",BU23=""),0,IF(BU22="",-BU23,IF(BU23="",BU22,BU22-BU23)))</f>
        <v>0</v>
      </c>
      <c r="BV24" s="314">
        <f t="shared" ref="BV24" si="393">IF(AND(BV22="",BV23=""),0,IF(BV22="",-BV23,IF(BV23="",BV22,BV22-BV23)))</f>
        <v>0</v>
      </c>
      <c r="BW24" s="314">
        <f t="shared" ref="BW24" si="394">IF(AND(BW22="",BW23=""),0,IF(BW22="",-BW23,IF(BW23="",BW22,BW22-BW23)))</f>
        <v>0</v>
      </c>
      <c r="BX24" s="314">
        <f t="shared" ref="BX24" si="395">IF(AND(BX22="",BX23=""),0,IF(BX22="",-BX23,IF(BX23="",BX22,BX22-BX23)))</f>
        <v>0</v>
      </c>
      <c r="BY24" s="314">
        <f t="shared" ref="BY24" si="396">IF(AND(BY22="",BY23=""),0,IF(BY22="",-BY23,IF(BY23="",BY22,BY22-BY23)))</f>
        <v>0</v>
      </c>
      <c r="BZ24" s="314">
        <f t="shared" ref="BZ24" si="397">IF(AND(BZ22="",BZ23=""),0,IF(BZ22="",-BZ23,IF(BZ23="",BZ22,BZ22-BZ23)))</f>
        <v>0</v>
      </c>
      <c r="CA24" s="314">
        <f t="shared" ref="CA24" si="398">IF(AND(CA22="",CA23=""),0,IF(CA22="",-CA23,IF(CA23="",CA22,CA22-CA23)))</f>
        <v>0</v>
      </c>
      <c r="CB24" s="314">
        <f t="shared" ref="CB24" si="399">IF(AND(CB22="",CB23=""),0,IF(CB22="",-CB23,IF(CB23="",CB22,CB22-CB23)))</f>
        <v>-0.2</v>
      </c>
      <c r="CC24" s="314">
        <f t="shared" ref="CC24" si="400">IF(AND(CC22="",CC23=""),0,IF(CC22="",-CC23,IF(CC23="",CC22,CC22-CC23)))</f>
        <v>0</v>
      </c>
      <c r="CD24" s="314">
        <f t="shared" ref="CD24" si="401">IF(AND(CD22="",CD23=""),0,IF(CD22="",-CD23,IF(CD23="",CD22,CD22-CD23)))</f>
        <v>0</v>
      </c>
      <c r="CE24" s="315">
        <f t="shared" ref="CE24" si="402">IF(AND(CE22="",CE23=""),0,IF(CE22="",-CE23,IF(CE23="",CE22,CE22-CE23)))</f>
        <v>0</v>
      </c>
      <c r="CG24" s="312">
        <f>IF(AND(CG22="",CG23=""),0,IF(CG22="",-CG23,IF(CG23="",CG22,CG22-CG23)))</f>
        <v>0</v>
      </c>
      <c r="CH24" s="313">
        <f t="shared" ref="CH24" si="403">IF(AND(CH22="",CH23=""),0,IF(CH22="",-CH23,IF(CH23="",CH22,CH22-CH23)))</f>
        <v>0</v>
      </c>
      <c r="CI24" s="314">
        <f t="shared" ref="CI24" si="404">IF(AND(CI22="",CI23=""),0,IF(CI22="",-CI23,IF(CI23="",CI22,CI22-CI23)))</f>
        <v>0</v>
      </c>
      <c r="CJ24" s="314">
        <f t="shared" ref="CJ24" si="405">IF(AND(CJ22="",CJ23=""),0,IF(CJ22="",-CJ23,IF(CJ23="",CJ22,CJ22-CJ23)))</f>
        <v>0</v>
      </c>
      <c r="CK24" s="314">
        <f t="shared" ref="CK24" si="406">IF(AND(CK22="",CK23=""),0,IF(CK22="",-CK23,IF(CK23="",CK22,CK22-CK23)))</f>
        <v>0</v>
      </c>
      <c r="CL24" s="314">
        <f t="shared" ref="CL24" si="407">IF(AND(CL22="",CL23=""),0,IF(CL22="",-CL23,IF(CL23="",CL22,CL22-CL23)))</f>
        <v>0</v>
      </c>
      <c r="CM24" s="314">
        <f t="shared" ref="CM24" si="408">IF(AND(CM22="",CM23=""),0,IF(CM22="",-CM23,IF(CM23="",CM22,CM22-CM23)))</f>
        <v>0</v>
      </c>
      <c r="CN24" s="314">
        <f t="shared" ref="CN24" si="409">IF(AND(CN22="",CN23=""),0,IF(CN22="",-CN23,IF(CN23="",CN22,CN22-CN23)))</f>
        <v>0</v>
      </c>
      <c r="CO24" s="314">
        <f t="shared" ref="CO24" si="410">IF(AND(CO22="",CO23=""),0,IF(CO22="",-CO23,IF(CO23="",CO22,CO22-CO23)))</f>
        <v>-0.2</v>
      </c>
      <c r="CP24" s="314">
        <f t="shared" ref="CP24" si="411">IF(AND(CP22="",CP23=""),0,IF(CP22="",-CP23,IF(CP23="",CP22,CP22-CP23)))</f>
        <v>0</v>
      </c>
      <c r="CQ24" s="314">
        <f t="shared" ref="CQ24" si="412">IF(AND(CQ22="",CQ23=""),0,IF(CQ22="",-CQ23,IF(CQ23="",CQ22,CQ22-CQ23)))</f>
        <v>0</v>
      </c>
      <c r="CR24" s="315">
        <f t="shared" ref="CR24" si="413">IF(AND(CR22="",CR23=""),0,IF(CR22="",-CR23,IF(CR23="",CR22,CR22-CR23)))</f>
        <v>0</v>
      </c>
    </row>
    <row r="25" spans="1:96" hidden="1" outlineLevel="1" collapsed="1">
      <c r="A25" s="215" t="s">
        <v>43</v>
      </c>
      <c r="B25" s="216" t="s">
        <v>48</v>
      </c>
      <c r="C25" s="150">
        <v>2021</v>
      </c>
      <c r="D25" s="157">
        <v>5</v>
      </c>
      <c r="E25" s="122">
        <v>0</v>
      </c>
      <c r="F25" s="126">
        <v>0</v>
      </c>
      <c r="G25" s="62">
        <v>0</v>
      </c>
      <c r="H25" s="62">
        <v>0</v>
      </c>
      <c r="I25" s="62">
        <v>0</v>
      </c>
      <c r="J25" s="62">
        <v>0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124">
        <f t="shared" ref="Q25" si="414">SUM(E25:P25)</f>
        <v>0</v>
      </c>
      <c r="R25" s="61"/>
      <c r="S25" s="292">
        <v>5</v>
      </c>
      <c r="T25" s="126">
        <v>5</v>
      </c>
      <c r="U25" s="62">
        <v>5</v>
      </c>
      <c r="V25" s="62">
        <v>5</v>
      </c>
      <c r="W25" s="62">
        <v>5</v>
      </c>
      <c r="X25" s="62">
        <v>5</v>
      </c>
      <c r="Y25" s="62">
        <v>5</v>
      </c>
      <c r="Z25" s="62">
        <v>5</v>
      </c>
      <c r="AA25" s="62">
        <v>5</v>
      </c>
      <c r="AB25" s="62">
        <v>5</v>
      </c>
      <c r="AC25" s="62">
        <v>5</v>
      </c>
      <c r="AD25" s="124">
        <v>5</v>
      </c>
      <c r="AE25" s="61"/>
      <c r="AF25" s="165" t="str">
        <f>IF(IFERROR(E25/S25,0)=0,"",IFERROR(E25/S25,0))</f>
        <v/>
      </c>
      <c r="AG25" s="63" t="str">
        <f t="shared" ref="AG25:AG26" si="415">IF(IFERROR(F25/T25,0)=0,"",IFERROR(F25/T25,0))</f>
        <v/>
      </c>
      <c r="AH25" s="63" t="str">
        <f t="shared" ref="AH25:AH26" si="416">IF(IFERROR(G25/U25,0)=0,"",IFERROR(G25/U25,0))</f>
        <v/>
      </c>
      <c r="AI25" s="63" t="str">
        <f t="shared" ref="AI25:AI26" si="417">IF(IFERROR(H25/V25,0)=0,"",IFERROR(H25/V25,0))</f>
        <v/>
      </c>
      <c r="AJ25" s="63" t="str">
        <f t="shared" ref="AJ25:AJ26" si="418">IF(IFERROR(I25/W25,0)=0,"",IFERROR(I25/W25,0))</f>
        <v/>
      </c>
      <c r="AK25" s="63" t="str">
        <f t="shared" ref="AK25:AK26" si="419">IF(IFERROR(J25/X25,0)=0,"",IFERROR(J25/X25,0))</f>
        <v/>
      </c>
      <c r="AL25" s="63" t="str">
        <f t="shared" ref="AL25:AL26" si="420">IF(IFERROR(K25/Y25,0)=0,"",IFERROR(K25/Y25,0))</f>
        <v/>
      </c>
      <c r="AM25" s="63" t="str">
        <f t="shared" ref="AM25:AM26" si="421">IF(IFERROR(L25/Z25,0)=0,"",IFERROR(L25/Z25,0))</f>
        <v/>
      </c>
      <c r="AN25" s="63" t="str">
        <f t="shared" ref="AN25:AN26" si="422">IF(IFERROR(M25/AA25,0)=0,"",IFERROR(M25/AA25,0))</f>
        <v/>
      </c>
      <c r="AO25" s="63" t="str">
        <f t="shared" ref="AO25:AO26" si="423">IF(IFERROR(N25/AB25,0)=0,"",IFERROR(N25/AB25,0))</f>
        <v/>
      </c>
      <c r="AP25" s="63" t="str">
        <f t="shared" ref="AP25:AP26" si="424">IF(IFERROR(O25/AC25,0)=0,"",IFERROR(O25/AC25,0))</f>
        <v/>
      </c>
      <c r="AQ25" s="63" t="str">
        <f t="shared" ref="AQ25:AQ26" si="425">IF(IFERROR(P25/AD25,0)=0,"",IFERROR(P25/AD25,0))</f>
        <v/>
      </c>
      <c r="AR25" s="166">
        <f>Q25/AVERAGE(S25:AD25)</f>
        <v>0</v>
      </c>
      <c r="AS25" s="61"/>
      <c r="AT25" s="173">
        <v>0</v>
      </c>
      <c r="AU25" s="174">
        <v>0</v>
      </c>
      <c r="AV25" s="174">
        <v>0</v>
      </c>
      <c r="AW25" s="174">
        <v>0</v>
      </c>
      <c r="AX25" s="174">
        <v>0</v>
      </c>
      <c r="AY25" s="174">
        <v>0</v>
      </c>
      <c r="AZ25" s="174">
        <v>0</v>
      </c>
      <c r="BA25" s="174">
        <v>0</v>
      </c>
      <c r="BB25" s="174">
        <v>0</v>
      </c>
      <c r="BC25" s="174">
        <v>0</v>
      </c>
      <c r="BD25" s="174">
        <v>0</v>
      </c>
      <c r="BE25" s="175">
        <v>0</v>
      </c>
      <c r="BF25" s="61"/>
      <c r="BG25" s="173">
        <v>4</v>
      </c>
      <c r="BH25" s="174">
        <f>+BG25-F25+AU25</f>
        <v>4</v>
      </c>
      <c r="BI25" s="174">
        <f t="shared" ref="BI25" si="426">+BH25-G25+AV25</f>
        <v>4</v>
      </c>
      <c r="BJ25" s="174">
        <f t="shared" ref="BJ25" si="427">+BI25-H25+AW25</f>
        <v>4</v>
      </c>
      <c r="BK25" s="174">
        <f t="shared" ref="BK25" si="428">+BJ25-I25+AX25</f>
        <v>4</v>
      </c>
      <c r="BL25" s="174">
        <f t="shared" ref="BL25" si="429">+BK25-J25+AY25</f>
        <v>4</v>
      </c>
      <c r="BM25" s="174">
        <f t="shared" ref="BM25" si="430">+BL25-K25+AZ25</f>
        <v>4</v>
      </c>
      <c r="BN25" s="174">
        <f t="shared" ref="BN25" si="431">+BM25-L25+BA25</f>
        <v>4</v>
      </c>
      <c r="BO25" s="174">
        <f t="shared" ref="BO25" si="432">+BN25-M25+BB25</f>
        <v>4</v>
      </c>
      <c r="BP25" s="174">
        <f t="shared" ref="BP25" si="433">+BO25-N25+BC25</f>
        <v>4</v>
      </c>
      <c r="BQ25" s="174">
        <f t="shared" ref="BQ25" si="434">+BP25-O25+BD25</f>
        <v>4</v>
      </c>
      <c r="BR25" s="175">
        <f t="shared" ref="BR25" si="435">+BQ25-P25+BE25</f>
        <v>4</v>
      </c>
      <c r="BT25" s="319" t="str">
        <f>IF(IFERROR(E25/$D25,0)=0,"",IFERROR(E25/$D25,0))</f>
        <v/>
      </c>
      <c r="BU25" s="320" t="str">
        <f t="shared" ref="BU25:BU26" si="436">IF(IFERROR(F25/$D25,0)=0,"",IFERROR(F25/$D25,0))</f>
        <v/>
      </c>
      <c r="BV25" s="320" t="str">
        <f t="shared" ref="BV25:BV26" si="437">IF(IFERROR(G25/$D25,0)=0,"",IFERROR(G25/$D25,0))</f>
        <v/>
      </c>
      <c r="BW25" s="320" t="str">
        <f t="shared" ref="BW25:BW26" si="438">IF(IFERROR(H25/$D25,0)=0,"",IFERROR(H25/$D25,0))</f>
        <v/>
      </c>
      <c r="BX25" s="320" t="str">
        <f t="shared" ref="BX25:BX26" si="439">IF(IFERROR(I25/$D25,0)=0,"",IFERROR(I25/$D25,0))</f>
        <v/>
      </c>
      <c r="BY25" s="320" t="str">
        <f t="shared" ref="BY25:BY26" si="440">IF(IFERROR(J25/$D25,0)=0,"",IFERROR(J25/$D25,0))</f>
        <v/>
      </c>
      <c r="BZ25" s="320" t="str">
        <f t="shared" ref="BZ25:BZ26" si="441">IF(IFERROR(K25/$D25,0)=0,"",IFERROR(K25/$D25,0))</f>
        <v/>
      </c>
      <c r="CA25" s="320" t="str">
        <f t="shared" ref="CA25:CA26" si="442">IF(IFERROR(L25/$D25,0)=0,"",IFERROR(L25/$D25,0))</f>
        <v/>
      </c>
      <c r="CB25" s="320" t="str">
        <f t="shared" ref="CB25:CB26" si="443">IF(IFERROR(M25/$D25,0)=0,"",IFERROR(M25/$D25,0))</f>
        <v/>
      </c>
      <c r="CC25" s="320" t="str">
        <f t="shared" ref="CC25:CC26" si="444">IF(IFERROR(N25/$D25,0)=0,"",IFERROR(N25/$D25,0))</f>
        <v/>
      </c>
      <c r="CD25" s="320" t="str">
        <f t="shared" ref="CD25:CD26" si="445">IF(IFERROR(O25/$D25,0)=0,"",IFERROR(O25/$D25,0))</f>
        <v/>
      </c>
      <c r="CE25" s="321" t="str">
        <f t="shared" ref="CE25:CE26" si="446">IF(IFERROR(P25/$D25,0)=0,"",IFERROR(P25/$D25,0))</f>
        <v/>
      </c>
      <c r="CG25" s="319">
        <f>IF(IFERROR(($D25-BG25)/$D25,0)=0,"",IFERROR(($D25-BG25)/$D25,0))</f>
        <v>0.2</v>
      </c>
      <c r="CH25" s="320">
        <f t="shared" ref="CH25:CH26" si="447">IF(IFERROR(($D25-BH25)/$D25,0)=0,"",IFERROR(($D25-BH25)/$D25,0))</f>
        <v>0.2</v>
      </c>
      <c r="CI25" s="320">
        <f t="shared" ref="CI25:CI26" si="448">IF(IFERROR(($D25-BI25)/$D25,0)=0,"",IFERROR(($D25-BI25)/$D25,0))</f>
        <v>0.2</v>
      </c>
      <c r="CJ25" s="320">
        <f t="shared" ref="CJ25:CJ26" si="449">IF(IFERROR(($D25-BJ25)/$D25,0)=0,"",IFERROR(($D25-BJ25)/$D25,0))</f>
        <v>0.2</v>
      </c>
      <c r="CK25" s="320">
        <f t="shared" ref="CK25:CK26" si="450">IF(IFERROR(($D25-BK25)/$D25,0)=0,"",IFERROR(($D25-BK25)/$D25,0))</f>
        <v>0.2</v>
      </c>
      <c r="CL25" s="320">
        <f t="shared" ref="CL25:CL26" si="451">IF(IFERROR(($D25-BL25)/$D25,0)=0,"",IFERROR(($D25-BL25)/$D25,0))</f>
        <v>0.2</v>
      </c>
      <c r="CM25" s="320">
        <f t="shared" ref="CM25:CM26" si="452">IF(IFERROR(($D25-BM25)/$D25,0)=0,"",IFERROR(($D25-BM25)/$D25,0))</f>
        <v>0.2</v>
      </c>
      <c r="CN25" s="320">
        <f t="shared" ref="CN25:CN26" si="453">IF(IFERROR(($D25-BN25)/$D25,0)=0,"",IFERROR(($D25-BN25)/$D25,0))</f>
        <v>0.2</v>
      </c>
      <c r="CO25" s="320">
        <f t="shared" ref="CO25:CO26" si="454">IF(IFERROR(($D25-BO25)/$D25,0)=0,"",IFERROR(($D25-BO25)/$D25,0))</f>
        <v>0.2</v>
      </c>
      <c r="CP25" s="320">
        <f t="shared" ref="CP25:CP26" si="455">IF(IFERROR(($D25-BP25)/$D25,0)=0,"",IFERROR(($D25-BP25)/$D25,0))</f>
        <v>0.2</v>
      </c>
      <c r="CQ25" s="320">
        <f t="shared" ref="CQ25:CQ26" si="456">IF(IFERROR(($D25-BQ25)/$D25,0)=0,"",IFERROR(($D25-BQ25)/$D25,0))</f>
        <v>0.2</v>
      </c>
      <c r="CR25" s="321">
        <f t="shared" ref="CR25:CR26" si="457">IF(IFERROR(($D25-BR25)/$D25,0)=0,"",IFERROR(($D25-BR25)/$D25,0))</f>
        <v>0.2</v>
      </c>
    </row>
    <row r="26" spans="1:96" hidden="1" outlineLevel="2">
      <c r="A26" s="158" t="s">
        <v>43</v>
      </c>
      <c r="B26" s="213" t="s">
        <v>48</v>
      </c>
      <c r="C26" s="150">
        <v>2020</v>
      </c>
      <c r="D26" s="191">
        <v>5</v>
      </c>
      <c r="E26" s="202"/>
      <c r="F26" s="203"/>
      <c r="G26" s="204"/>
      <c r="H26" s="204"/>
      <c r="I26" s="204"/>
      <c r="J26" s="204"/>
      <c r="K26" s="204">
        <v>0</v>
      </c>
      <c r="L26" s="204">
        <v>0</v>
      </c>
      <c r="M26" s="204">
        <v>1</v>
      </c>
      <c r="N26" s="204">
        <v>0</v>
      </c>
      <c r="O26" s="204">
        <v>0</v>
      </c>
      <c r="P26" s="204">
        <v>0</v>
      </c>
      <c r="Q26" s="205">
        <f>SUM(E26:P26)</f>
        <v>1</v>
      </c>
      <c r="R26" s="61"/>
      <c r="S26" s="293">
        <v>4</v>
      </c>
      <c r="T26" s="203">
        <v>4</v>
      </c>
      <c r="U26" s="204">
        <v>4</v>
      </c>
      <c r="V26" s="204">
        <v>4</v>
      </c>
      <c r="W26" s="204">
        <v>4</v>
      </c>
      <c r="X26" s="204">
        <v>4</v>
      </c>
      <c r="Y26" s="204">
        <v>4</v>
      </c>
      <c r="Z26" s="204">
        <v>4</v>
      </c>
      <c r="AA26" s="204">
        <v>5</v>
      </c>
      <c r="AB26" s="204">
        <v>5</v>
      </c>
      <c r="AC26" s="204">
        <v>5</v>
      </c>
      <c r="AD26" s="205">
        <v>5</v>
      </c>
      <c r="AE26" s="61"/>
      <c r="AF26" s="197" t="str">
        <f>IF(IFERROR(E26/S26,0)=0,"",IFERROR(E26/S26,0))</f>
        <v/>
      </c>
      <c r="AG26" s="198" t="str">
        <f t="shared" si="415"/>
        <v/>
      </c>
      <c r="AH26" s="198" t="str">
        <f t="shared" si="416"/>
        <v/>
      </c>
      <c r="AI26" s="198" t="str">
        <f t="shared" si="417"/>
        <v/>
      </c>
      <c r="AJ26" s="198" t="str">
        <f t="shared" si="418"/>
        <v/>
      </c>
      <c r="AK26" s="198" t="str">
        <f t="shared" si="419"/>
        <v/>
      </c>
      <c r="AL26" s="198" t="str">
        <f t="shared" si="420"/>
        <v/>
      </c>
      <c r="AM26" s="198" t="str">
        <f t="shared" si="421"/>
        <v/>
      </c>
      <c r="AN26" s="198">
        <f t="shared" si="422"/>
        <v>0.2</v>
      </c>
      <c r="AO26" s="198" t="str">
        <f t="shared" si="423"/>
        <v/>
      </c>
      <c r="AP26" s="198" t="str">
        <f t="shared" si="424"/>
        <v/>
      </c>
      <c r="AQ26" s="198" t="str">
        <f t="shared" si="425"/>
        <v/>
      </c>
      <c r="AR26" s="199">
        <f>Q26/AVERAGE(S26:AD26)</f>
        <v>0.23076923076923078</v>
      </c>
      <c r="AS26" s="61"/>
      <c r="AT26" s="200"/>
      <c r="AU26" s="201"/>
      <c r="AV26" s="201"/>
      <c r="AW26" s="201"/>
      <c r="AX26" s="201"/>
      <c r="AY26" s="201"/>
      <c r="AZ26" s="201"/>
      <c r="BA26" s="201"/>
      <c r="BB26" s="201">
        <v>1</v>
      </c>
      <c r="BC26" s="201">
        <v>1</v>
      </c>
      <c r="BD26" s="201">
        <v>0</v>
      </c>
      <c r="BE26" s="212">
        <v>0</v>
      </c>
      <c r="BF26" s="61"/>
      <c r="BG26" s="200">
        <v>6</v>
      </c>
      <c r="BH26" s="201">
        <f>+BG26-F26+AU26</f>
        <v>6</v>
      </c>
      <c r="BI26" s="201">
        <f t="shared" ref="BI26:BR26" si="458">+BH26-G26+AV26</f>
        <v>6</v>
      </c>
      <c r="BJ26" s="201">
        <f t="shared" si="458"/>
        <v>6</v>
      </c>
      <c r="BK26" s="201">
        <f t="shared" si="458"/>
        <v>6</v>
      </c>
      <c r="BL26" s="201">
        <f t="shared" si="458"/>
        <v>6</v>
      </c>
      <c r="BM26" s="201">
        <f t="shared" si="458"/>
        <v>6</v>
      </c>
      <c r="BN26" s="201">
        <f t="shared" si="458"/>
        <v>6</v>
      </c>
      <c r="BO26" s="201">
        <f t="shared" si="458"/>
        <v>6</v>
      </c>
      <c r="BP26" s="201">
        <f t="shared" si="458"/>
        <v>7</v>
      </c>
      <c r="BQ26" s="201">
        <f t="shared" si="458"/>
        <v>7</v>
      </c>
      <c r="BR26" s="212">
        <f t="shared" si="458"/>
        <v>7</v>
      </c>
      <c r="BT26" s="309" t="str">
        <f>IF(IFERROR(E26/$D26,0)=0,"",IFERROR(E26/$D26,0))</f>
        <v/>
      </c>
      <c r="BU26" s="310" t="str">
        <f t="shared" si="436"/>
        <v/>
      </c>
      <c r="BV26" s="310" t="str">
        <f t="shared" si="437"/>
        <v/>
      </c>
      <c r="BW26" s="310" t="str">
        <f t="shared" si="438"/>
        <v/>
      </c>
      <c r="BX26" s="310" t="str">
        <f t="shared" si="439"/>
        <v/>
      </c>
      <c r="BY26" s="310" t="str">
        <f t="shared" si="440"/>
        <v/>
      </c>
      <c r="BZ26" s="310" t="str">
        <f t="shared" si="441"/>
        <v/>
      </c>
      <c r="CA26" s="310" t="str">
        <f t="shared" si="442"/>
        <v/>
      </c>
      <c r="CB26" s="310">
        <f t="shared" si="443"/>
        <v>0.2</v>
      </c>
      <c r="CC26" s="310" t="str">
        <f t="shared" si="444"/>
        <v/>
      </c>
      <c r="CD26" s="310" t="str">
        <f t="shared" si="445"/>
        <v/>
      </c>
      <c r="CE26" s="311" t="str">
        <f t="shared" si="446"/>
        <v/>
      </c>
      <c r="CG26" s="309">
        <f>IF(IFERROR(($D26-BG26)/$D26,0)=0,"",IFERROR(($D26-BG26)/$D26,0))</f>
        <v>-0.2</v>
      </c>
      <c r="CH26" s="310">
        <f t="shared" si="447"/>
        <v>-0.2</v>
      </c>
      <c r="CI26" s="310">
        <f t="shared" si="448"/>
        <v>-0.2</v>
      </c>
      <c r="CJ26" s="310">
        <f t="shared" si="449"/>
        <v>-0.2</v>
      </c>
      <c r="CK26" s="310">
        <f t="shared" si="450"/>
        <v>-0.2</v>
      </c>
      <c r="CL26" s="310">
        <f t="shared" si="451"/>
        <v>-0.2</v>
      </c>
      <c r="CM26" s="310">
        <f t="shared" si="452"/>
        <v>-0.2</v>
      </c>
      <c r="CN26" s="310">
        <f t="shared" si="453"/>
        <v>-0.2</v>
      </c>
      <c r="CO26" s="310">
        <f t="shared" si="454"/>
        <v>-0.2</v>
      </c>
      <c r="CP26" s="310">
        <f t="shared" si="455"/>
        <v>-0.4</v>
      </c>
      <c r="CQ26" s="310">
        <f t="shared" si="456"/>
        <v>-0.4</v>
      </c>
      <c r="CR26" s="311">
        <f t="shared" si="457"/>
        <v>-0.4</v>
      </c>
    </row>
    <row r="27" spans="1:96" hidden="1" outlineLevel="2">
      <c r="A27" s="158" t="s">
        <v>43</v>
      </c>
      <c r="B27" s="213" t="s">
        <v>48</v>
      </c>
      <c r="C27" s="151" t="s">
        <v>69</v>
      </c>
      <c r="D27" s="157"/>
      <c r="E27" s="167">
        <f>IFERROR(E25/E26-1,0)</f>
        <v>0</v>
      </c>
      <c r="F27" s="152">
        <f t="shared" ref="F27:P27" si="459">IFERROR(F25/F26-1,0)</f>
        <v>0</v>
      </c>
      <c r="G27" s="153">
        <f t="shared" si="459"/>
        <v>0</v>
      </c>
      <c r="H27" s="153">
        <f t="shared" si="459"/>
        <v>0</v>
      </c>
      <c r="I27" s="153">
        <f t="shared" si="459"/>
        <v>0</v>
      </c>
      <c r="J27" s="153">
        <f t="shared" si="459"/>
        <v>0</v>
      </c>
      <c r="K27" s="153">
        <f t="shared" si="459"/>
        <v>0</v>
      </c>
      <c r="L27" s="153">
        <f t="shared" si="459"/>
        <v>0</v>
      </c>
      <c r="M27" s="153">
        <f t="shared" si="459"/>
        <v>-1</v>
      </c>
      <c r="N27" s="153">
        <f t="shared" si="459"/>
        <v>0</v>
      </c>
      <c r="O27" s="153">
        <f t="shared" si="459"/>
        <v>0</v>
      </c>
      <c r="P27" s="153">
        <f t="shared" si="459"/>
        <v>0</v>
      </c>
      <c r="Q27" s="168"/>
      <c r="R27" s="61"/>
      <c r="S27" s="167">
        <f>IFERROR(S25/S26-1,0)</f>
        <v>0.25</v>
      </c>
      <c r="T27" s="152">
        <f t="shared" ref="T27:AD27" si="460">IFERROR(T25/T26-1,0)</f>
        <v>0.25</v>
      </c>
      <c r="U27" s="153">
        <f t="shared" si="460"/>
        <v>0.25</v>
      </c>
      <c r="V27" s="153">
        <f t="shared" si="460"/>
        <v>0.25</v>
      </c>
      <c r="W27" s="153">
        <f t="shared" si="460"/>
        <v>0.25</v>
      </c>
      <c r="X27" s="153">
        <f t="shared" si="460"/>
        <v>0.25</v>
      </c>
      <c r="Y27" s="153">
        <f t="shared" si="460"/>
        <v>0.25</v>
      </c>
      <c r="Z27" s="153">
        <f t="shared" si="460"/>
        <v>0.25</v>
      </c>
      <c r="AA27" s="153">
        <f t="shared" si="460"/>
        <v>0</v>
      </c>
      <c r="AB27" s="153">
        <f t="shared" si="460"/>
        <v>0</v>
      </c>
      <c r="AC27" s="153">
        <f t="shared" si="460"/>
        <v>0</v>
      </c>
      <c r="AD27" s="168">
        <f t="shared" si="460"/>
        <v>0</v>
      </c>
      <c r="AE27" s="61"/>
      <c r="AF27" s="167">
        <f>IF(AND(AF25="",AF26=""),0,IF(AF25="",-AF26,IF(AF26="",AF25,AF25-AF26)))</f>
        <v>0</v>
      </c>
      <c r="AG27" s="152">
        <f t="shared" ref="AG27" si="461">IF(AND(AG25="",AG26=""),0,IF(AG25="",-AG26,IF(AG26="",AG25,AG25-AG26)))</f>
        <v>0</v>
      </c>
      <c r="AH27" s="153">
        <f t="shared" ref="AH27" si="462">IF(AND(AH25="",AH26=""),0,IF(AH25="",-AH26,IF(AH26="",AH25,AH25-AH26)))</f>
        <v>0</v>
      </c>
      <c r="AI27" s="153">
        <f t="shared" ref="AI27" si="463">IF(AND(AI25="",AI26=""),0,IF(AI25="",-AI26,IF(AI26="",AI25,AI25-AI26)))</f>
        <v>0</v>
      </c>
      <c r="AJ27" s="153">
        <f t="shared" ref="AJ27" si="464">IF(AND(AJ25="",AJ26=""),0,IF(AJ25="",-AJ26,IF(AJ26="",AJ25,AJ25-AJ26)))</f>
        <v>0</v>
      </c>
      <c r="AK27" s="153">
        <f t="shared" ref="AK27" si="465">IF(AND(AK25="",AK26=""),0,IF(AK25="",-AK26,IF(AK26="",AK25,AK25-AK26)))</f>
        <v>0</v>
      </c>
      <c r="AL27" s="153">
        <f t="shared" ref="AL27" si="466">IF(AND(AL25="",AL26=""),0,IF(AL25="",-AL26,IF(AL26="",AL25,AL25-AL26)))</f>
        <v>0</v>
      </c>
      <c r="AM27" s="153">
        <f t="shared" ref="AM27" si="467">IF(AND(AM25="",AM26=""),0,IF(AM25="",-AM26,IF(AM26="",AM25,AM25-AM26)))</f>
        <v>0</v>
      </c>
      <c r="AN27" s="153">
        <f t="shared" ref="AN27" si="468">IF(AND(AN25="",AN26=""),0,IF(AN25="",-AN26,IF(AN26="",AN25,AN25-AN26)))</f>
        <v>-0.2</v>
      </c>
      <c r="AO27" s="153">
        <f t="shared" ref="AO27" si="469">IF(AND(AO25="",AO26=""),0,IF(AO25="",-AO26,IF(AO26="",AO25,AO25-AO26)))</f>
        <v>0</v>
      </c>
      <c r="AP27" s="153">
        <f t="shared" ref="AP27" si="470">IF(AND(AP25="",AP26=""),0,IF(AP25="",-AP26,IF(AP26="",AP25,AP25-AP26)))</f>
        <v>0</v>
      </c>
      <c r="AQ27" s="153">
        <f t="shared" ref="AQ27" si="471">IF(AND(AQ25="",AQ26=""),0,IF(AQ25="",-AQ26,IF(AQ26="",AQ25,AQ25-AQ26)))</f>
        <v>0</v>
      </c>
      <c r="AR27" s="168"/>
      <c r="AS27" s="61"/>
      <c r="AT27" s="167">
        <f>IFERROR(AT25/AT26-1,0)</f>
        <v>0</v>
      </c>
      <c r="AU27" s="152">
        <f>IFERROR(AU25/AU26-1,0)</f>
        <v>0</v>
      </c>
      <c r="AV27" s="153">
        <f>IFERROR(AV25/AV26-1,0)</f>
        <v>0</v>
      </c>
      <c r="AW27" s="153">
        <f t="shared" ref="AW27:BE27" si="472">IFERROR(AW25/AW26-1,0)</f>
        <v>0</v>
      </c>
      <c r="AX27" s="153">
        <f t="shared" si="472"/>
        <v>0</v>
      </c>
      <c r="AY27" s="153">
        <f t="shared" si="472"/>
        <v>0</v>
      </c>
      <c r="AZ27" s="153">
        <f t="shared" si="472"/>
        <v>0</v>
      </c>
      <c r="BA27" s="153">
        <f t="shared" si="472"/>
        <v>0</v>
      </c>
      <c r="BB27" s="153">
        <f t="shared" si="472"/>
        <v>-1</v>
      </c>
      <c r="BC27" s="153">
        <f t="shared" si="472"/>
        <v>-1</v>
      </c>
      <c r="BD27" s="153">
        <f t="shared" si="472"/>
        <v>0</v>
      </c>
      <c r="BE27" s="168">
        <f t="shared" si="472"/>
        <v>0</v>
      </c>
      <c r="BF27" s="61"/>
      <c r="BG27" s="167">
        <f>IFERROR(BG25/BG26-1,0)</f>
        <v>-0.33333333333333337</v>
      </c>
      <c r="BH27" s="152">
        <f>IFERROR(BH25/BH26-1,0)</f>
        <v>-0.33333333333333337</v>
      </c>
      <c r="BI27" s="153">
        <f>IFERROR(BI25/BI26-1,0)</f>
        <v>-0.33333333333333337</v>
      </c>
      <c r="BJ27" s="153">
        <f t="shared" ref="BJ27:BR27" si="473">IFERROR(BJ25/BJ26-1,0)</f>
        <v>-0.33333333333333337</v>
      </c>
      <c r="BK27" s="153">
        <f t="shared" si="473"/>
        <v>-0.33333333333333337</v>
      </c>
      <c r="BL27" s="153">
        <f t="shared" si="473"/>
        <v>-0.33333333333333337</v>
      </c>
      <c r="BM27" s="153">
        <f t="shared" si="473"/>
        <v>-0.33333333333333337</v>
      </c>
      <c r="BN27" s="153">
        <f t="shared" si="473"/>
        <v>-0.33333333333333337</v>
      </c>
      <c r="BO27" s="153">
        <f t="shared" si="473"/>
        <v>-0.33333333333333337</v>
      </c>
      <c r="BP27" s="153">
        <f t="shared" si="473"/>
        <v>-0.4285714285714286</v>
      </c>
      <c r="BQ27" s="153">
        <f t="shared" si="473"/>
        <v>-0.4285714285714286</v>
      </c>
      <c r="BR27" s="168">
        <f t="shared" si="473"/>
        <v>-0.4285714285714286</v>
      </c>
      <c r="BT27" s="312">
        <f>IF(AND(BT25="",BT26=""),0,IF(BT25="",-BT26,IF(BT26="",BT25,BT25-BT26)))</f>
        <v>0</v>
      </c>
      <c r="BU27" s="313">
        <f t="shared" ref="BU27" si="474">IF(AND(BU25="",BU26=""),0,IF(BU25="",-BU26,IF(BU26="",BU25,BU25-BU26)))</f>
        <v>0</v>
      </c>
      <c r="BV27" s="314">
        <f t="shared" ref="BV27" si="475">IF(AND(BV25="",BV26=""),0,IF(BV25="",-BV26,IF(BV26="",BV25,BV25-BV26)))</f>
        <v>0</v>
      </c>
      <c r="BW27" s="314">
        <f t="shared" ref="BW27" si="476">IF(AND(BW25="",BW26=""),0,IF(BW25="",-BW26,IF(BW26="",BW25,BW25-BW26)))</f>
        <v>0</v>
      </c>
      <c r="BX27" s="314">
        <f t="shared" ref="BX27" si="477">IF(AND(BX25="",BX26=""),0,IF(BX25="",-BX26,IF(BX26="",BX25,BX25-BX26)))</f>
        <v>0</v>
      </c>
      <c r="BY27" s="314">
        <f t="shared" ref="BY27" si="478">IF(AND(BY25="",BY26=""),0,IF(BY25="",-BY26,IF(BY26="",BY25,BY25-BY26)))</f>
        <v>0</v>
      </c>
      <c r="BZ27" s="314">
        <f t="shared" ref="BZ27" si="479">IF(AND(BZ25="",BZ26=""),0,IF(BZ25="",-BZ26,IF(BZ26="",BZ25,BZ25-BZ26)))</f>
        <v>0</v>
      </c>
      <c r="CA27" s="314">
        <f t="shared" ref="CA27" si="480">IF(AND(CA25="",CA26=""),0,IF(CA25="",-CA26,IF(CA26="",CA25,CA25-CA26)))</f>
        <v>0</v>
      </c>
      <c r="CB27" s="314">
        <f t="shared" ref="CB27" si="481">IF(AND(CB25="",CB26=""),0,IF(CB25="",-CB26,IF(CB26="",CB25,CB25-CB26)))</f>
        <v>-0.2</v>
      </c>
      <c r="CC27" s="314">
        <f t="shared" ref="CC27" si="482">IF(AND(CC25="",CC26=""),0,IF(CC25="",-CC26,IF(CC26="",CC25,CC25-CC26)))</f>
        <v>0</v>
      </c>
      <c r="CD27" s="314">
        <f t="shared" ref="CD27" si="483">IF(AND(CD25="",CD26=""),0,IF(CD25="",-CD26,IF(CD26="",CD25,CD25-CD26)))</f>
        <v>0</v>
      </c>
      <c r="CE27" s="315">
        <f t="shared" ref="CE27" si="484">IF(AND(CE25="",CE26=""),0,IF(CE25="",-CE26,IF(CE26="",CE25,CE25-CE26)))</f>
        <v>0</v>
      </c>
      <c r="CG27" s="312">
        <f>IF(AND(CG25="",CG26=""),0,IF(CG25="",-CG26,IF(CG26="",CG25,CG25-CG26)))</f>
        <v>0.4</v>
      </c>
      <c r="CH27" s="313">
        <f t="shared" ref="CH27" si="485">IF(AND(CH25="",CH26=""),0,IF(CH25="",-CH26,IF(CH26="",CH25,CH25-CH26)))</f>
        <v>0.4</v>
      </c>
      <c r="CI27" s="314">
        <f t="shared" ref="CI27" si="486">IF(AND(CI25="",CI26=""),0,IF(CI25="",-CI26,IF(CI26="",CI25,CI25-CI26)))</f>
        <v>0.4</v>
      </c>
      <c r="CJ27" s="314">
        <f t="shared" ref="CJ27" si="487">IF(AND(CJ25="",CJ26=""),0,IF(CJ25="",-CJ26,IF(CJ26="",CJ25,CJ25-CJ26)))</f>
        <v>0.4</v>
      </c>
      <c r="CK27" s="314">
        <f t="shared" ref="CK27" si="488">IF(AND(CK25="",CK26=""),0,IF(CK25="",-CK26,IF(CK26="",CK25,CK25-CK26)))</f>
        <v>0.4</v>
      </c>
      <c r="CL27" s="314">
        <f t="shared" ref="CL27" si="489">IF(AND(CL25="",CL26=""),0,IF(CL25="",-CL26,IF(CL26="",CL25,CL25-CL26)))</f>
        <v>0.4</v>
      </c>
      <c r="CM27" s="314">
        <f t="shared" ref="CM27" si="490">IF(AND(CM25="",CM26=""),0,IF(CM25="",-CM26,IF(CM26="",CM25,CM25-CM26)))</f>
        <v>0.4</v>
      </c>
      <c r="CN27" s="314">
        <f t="shared" ref="CN27" si="491">IF(AND(CN25="",CN26=""),0,IF(CN25="",-CN26,IF(CN26="",CN25,CN25-CN26)))</f>
        <v>0.4</v>
      </c>
      <c r="CO27" s="314">
        <f t="shared" ref="CO27" si="492">IF(AND(CO25="",CO26=""),0,IF(CO25="",-CO26,IF(CO26="",CO25,CO25-CO26)))</f>
        <v>0.4</v>
      </c>
      <c r="CP27" s="314">
        <f t="shared" ref="CP27" si="493">IF(AND(CP25="",CP26=""),0,IF(CP25="",-CP26,IF(CP26="",CP25,CP25-CP26)))</f>
        <v>0.60000000000000009</v>
      </c>
      <c r="CQ27" s="314">
        <f t="shared" ref="CQ27" si="494">IF(AND(CQ25="",CQ26=""),0,IF(CQ25="",-CQ26,IF(CQ26="",CQ25,CQ25-CQ26)))</f>
        <v>0.60000000000000009</v>
      </c>
      <c r="CR27" s="315">
        <f t="shared" ref="CR27" si="495">IF(AND(CR25="",CR26=""),0,IF(CR25="",-CR26,IF(CR26="",CR25,CR25-CR26)))</f>
        <v>0.60000000000000009</v>
      </c>
    </row>
    <row r="28" spans="1:96" ht="14.25" hidden="1" customHeight="1" outlineLevel="1" collapsed="1">
      <c r="A28" s="215" t="s">
        <v>43</v>
      </c>
      <c r="B28" s="216" t="s">
        <v>49</v>
      </c>
      <c r="C28" s="150">
        <v>2021</v>
      </c>
      <c r="D28" s="157">
        <v>7</v>
      </c>
      <c r="E28" s="123">
        <v>0</v>
      </c>
      <c r="F28" s="127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125">
        <f t="shared" ref="Q28" si="496">SUM(E28:P28)</f>
        <v>0</v>
      </c>
      <c r="R28" s="61"/>
      <c r="S28" s="294">
        <v>8</v>
      </c>
      <c r="T28" s="127">
        <v>8</v>
      </c>
      <c r="U28" s="64">
        <v>8</v>
      </c>
      <c r="V28" s="62">
        <v>8</v>
      </c>
      <c r="W28" s="62">
        <v>8</v>
      </c>
      <c r="X28" s="62">
        <v>8</v>
      </c>
      <c r="Y28" s="64">
        <v>8</v>
      </c>
      <c r="Z28" s="64">
        <v>8</v>
      </c>
      <c r="AA28" s="64">
        <v>8</v>
      </c>
      <c r="AB28" s="64">
        <v>8</v>
      </c>
      <c r="AC28" s="64">
        <v>8</v>
      </c>
      <c r="AD28" s="125">
        <v>8</v>
      </c>
      <c r="AE28" s="61"/>
      <c r="AF28" s="165" t="str">
        <f>IF(IFERROR(E28/S28,0)=0,"",IFERROR(E28/S28,0))</f>
        <v/>
      </c>
      <c r="AG28" s="63" t="str">
        <f t="shared" ref="AG28:AG29" si="497">IF(IFERROR(F28/T28,0)=0,"",IFERROR(F28/T28,0))</f>
        <v/>
      </c>
      <c r="AH28" s="63" t="str">
        <f t="shared" ref="AH28:AH29" si="498">IF(IFERROR(G28/U28,0)=0,"",IFERROR(G28/U28,0))</f>
        <v/>
      </c>
      <c r="AI28" s="63" t="str">
        <f t="shared" ref="AI28:AI29" si="499">IF(IFERROR(H28/V28,0)=0,"",IFERROR(H28/V28,0))</f>
        <v/>
      </c>
      <c r="AJ28" s="63" t="str">
        <f t="shared" ref="AJ28:AJ29" si="500">IF(IFERROR(I28/W28,0)=0,"",IFERROR(I28/W28,0))</f>
        <v/>
      </c>
      <c r="AK28" s="63" t="str">
        <f t="shared" ref="AK28:AK29" si="501">IF(IFERROR(J28/X28,0)=0,"",IFERROR(J28/X28,0))</f>
        <v/>
      </c>
      <c r="AL28" s="63" t="str">
        <f t="shared" ref="AL28:AL29" si="502">IF(IFERROR(K28/Y28,0)=0,"",IFERROR(K28/Y28,0))</f>
        <v/>
      </c>
      <c r="AM28" s="63" t="str">
        <f t="shared" ref="AM28:AM29" si="503">IF(IFERROR(L28/Z28,0)=0,"",IFERROR(L28/Z28,0))</f>
        <v/>
      </c>
      <c r="AN28" s="63" t="str">
        <f t="shared" ref="AN28:AN29" si="504">IF(IFERROR(M28/AA28,0)=0,"",IFERROR(M28/AA28,0))</f>
        <v/>
      </c>
      <c r="AO28" s="63" t="str">
        <f t="shared" ref="AO28:AO29" si="505">IF(IFERROR(N28/AB28,0)=0,"",IFERROR(N28/AB28,0))</f>
        <v/>
      </c>
      <c r="AP28" s="63" t="str">
        <f t="shared" ref="AP28:AP29" si="506">IF(IFERROR(O28/AC28,0)=0,"",IFERROR(O28/AC28,0))</f>
        <v/>
      </c>
      <c r="AQ28" s="63" t="str">
        <f t="shared" ref="AQ28:AQ29" si="507">IF(IFERROR(P28/AD28,0)=0,"",IFERROR(P28/AD28,0))</f>
        <v/>
      </c>
      <c r="AR28" s="166">
        <f>Q28/AVERAGE(S28:AD28)</f>
        <v>0</v>
      </c>
      <c r="AS28" s="61"/>
      <c r="AT28" s="173">
        <v>0</v>
      </c>
      <c r="AU28" s="174">
        <v>0</v>
      </c>
      <c r="AV28" s="174">
        <v>0</v>
      </c>
      <c r="AW28" s="174">
        <v>0</v>
      </c>
      <c r="AX28" s="174">
        <v>0</v>
      </c>
      <c r="AY28" s="174">
        <v>0</v>
      </c>
      <c r="AZ28" s="174">
        <v>0</v>
      </c>
      <c r="BA28" s="174">
        <v>0</v>
      </c>
      <c r="BB28" s="174">
        <v>0</v>
      </c>
      <c r="BC28" s="174">
        <v>0</v>
      </c>
      <c r="BD28" s="174">
        <v>0</v>
      </c>
      <c r="BE28" s="175">
        <v>0</v>
      </c>
      <c r="BF28" s="61"/>
      <c r="BG28" s="173">
        <v>7</v>
      </c>
      <c r="BH28" s="174">
        <f>+BG28-F28+AU28</f>
        <v>7</v>
      </c>
      <c r="BI28" s="174">
        <f t="shared" ref="BI28" si="508">+BH28-G28+AV28</f>
        <v>7</v>
      </c>
      <c r="BJ28" s="174">
        <f t="shared" ref="BJ28" si="509">+BI28-H28+AW28</f>
        <v>7</v>
      </c>
      <c r="BK28" s="174">
        <f t="shared" ref="BK28" si="510">+BJ28-I28+AX28</f>
        <v>7</v>
      </c>
      <c r="BL28" s="174">
        <f t="shared" ref="BL28" si="511">+BK28-J28+AY28</f>
        <v>7</v>
      </c>
      <c r="BM28" s="174">
        <f t="shared" ref="BM28" si="512">+BL28-K28+AZ28</f>
        <v>7</v>
      </c>
      <c r="BN28" s="174">
        <f t="shared" ref="BN28" si="513">+BM28-L28+BA28</f>
        <v>7</v>
      </c>
      <c r="BO28" s="174">
        <f t="shared" ref="BO28" si="514">+BN28-M28+BB28</f>
        <v>7</v>
      </c>
      <c r="BP28" s="174">
        <f t="shared" ref="BP28" si="515">+BO28-N28+BC28</f>
        <v>7</v>
      </c>
      <c r="BQ28" s="174">
        <f t="shared" ref="BQ28" si="516">+BP28-O28+BD28</f>
        <v>7</v>
      </c>
      <c r="BR28" s="175">
        <f t="shared" ref="BR28" si="517">+BQ28-P28+BE28</f>
        <v>7</v>
      </c>
      <c r="BT28" s="319" t="str">
        <f>IF(IFERROR(E28/$D28,0)=0,"",IFERROR(E28/$D28,0))</f>
        <v/>
      </c>
      <c r="BU28" s="320" t="str">
        <f t="shared" ref="BU28:BU29" si="518">IF(IFERROR(F28/$D28,0)=0,"",IFERROR(F28/$D28,0))</f>
        <v/>
      </c>
      <c r="BV28" s="320" t="str">
        <f t="shared" ref="BV28:BV29" si="519">IF(IFERROR(G28/$D28,0)=0,"",IFERROR(G28/$D28,0))</f>
        <v/>
      </c>
      <c r="BW28" s="320" t="str">
        <f t="shared" ref="BW28:BW29" si="520">IF(IFERROR(H28/$D28,0)=0,"",IFERROR(H28/$D28,0))</f>
        <v/>
      </c>
      <c r="BX28" s="320" t="str">
        <f t="shared" ref="BX28:BX29" si="521">IF(IFERROR(I28/$D28,0)=0,"",IFERROR(I28/$D28,0))</f>
        <v/>
      </c>
      <c r="BY28" s="320" t="str">
        <f t="shared" ref="BY28:BY29" si="522">IF(IFERROR(J28/$D28,0)=0,"",IFERROR(J28/$D28,0))</f>
        <v/>
      </c>
      <c r="BZ28" s="320" t="str">
        <f t="shared" ref="BZ28:BZ29" si="523">IF(IFERROR(K28/$D28,0)=0,"",IFERROR(K28/$D28,0))</f>
        <v/>
      </c>
      <c r="CA28" s="320" t="str">
        <f t="shared" ref="CA28:CA29" si="524">IF(IFERROR(L28/$D28,0)=0,"",IFERROR(L28/$D28,0))</f>
        <v/>
      </c>
      <c r="CB28" s="320" t="str">
        <f t="shared" ref="CB28:CB29" si="525">IF(IFERROR(M28/$D28,0)=0,"",IFERROR(M28/$D28,0))</f>
        <v/>
      </c>
      <c r="CC28" s="320" t="str">
        <f t="shared" ref="CC28:CC29" si="526">IF(IFERROR(N28/$D28,0)=0,"",IFERROR(N28/$D28,0))</f>
        <v/>
      </c>
      <c r="CD28" s="320" t="str">
        <f t="shared" ref="CD28:CD29" si="527">IF(IFERROR(O28/$D28,0)=0,"",IFERROR(O28/$D28,0))</f>
        <v/>
      </c>
      <c r="CE28" s="321" t="str">
        <f t="shared" ref="CE28:CE29" si="528">IF(IFERROR(P28/$D28,0)=0,"",IFERROR(P28/$D28,0))</f>
        <v/>
      </c>
      <c r="CG28" s="319" t="str">
        <f>IF(IFERROR(($D28-BG28)/$D28,0)=0,"",IFERROR(($D28-BG28)/$D28,0))</f>
        <v/>
      </c>
      <c r="CH28" s="320" t="str">
        <f t="shared" ref="CH28:CH29" si="529">IF(IFERROR(($D28-BH28)/$D28,0)=0,"",IFERROR(($D28-BH28)/$D28,0))</f>
        <v/>
      </c>
      <c r="CI28" s="320" t="str">
        <f t="shared" ref="CI28:CI29" si="530">IF(IFERROR(($D28-BI28)/$D28,0)=0,"",IFERROR(($D28-BI28)/$D28,0))</f>
        <v/>
      </c>
      <c r="CJ28" s="320" t="str">
        <f t="shared" ref="CJ28:CJ29" si="531">IF(IFERROR(($D28-BJ28)/$D28,0)=0,"",IFERROR(($D28-BJ28)/$D28,0))</f>
        <v/>
      </c>
      <c r="CK28" s="320" t="str">
        <f t="shared" ref="CK28:CK29" si="532">IF(IFERROR(($D28-BK28)/$D28,0)=0,"",IFERROR(($D28-BK28)/$D28,0))</f>
        <v/>
      </c>
      <c r="CL28" s="320" t="str">
        <f t="shared" ref="CL28:CL29" si="533">IF(IFERROR(($D28-BL28)/$D28,0)=0,"",IFERROR(($D28-BL28)/$D28,0))</f>
        <v/>
      </c>
      <c r="CM28" s="320" t="str">
        <f t="shared" ref="CM28:CM29" si="534">IF(IFERROR(($D28-BM28)/$D28,0)=0,"",IFERROR(($D28-BM28)/$D28,0))</f>
        <v/>
      </c>
      <c r="CN28" s="320" t="str">
        <f t="shared" ref="CN28:CN29" si="535">IF(IFERROR(($D28-BN28)/$D28,0)=0,"",IFERROR(($D28-BN28)/$D28,0))</f>
        <v/>
      </c>
      <c r="CO28" s="320" t="str">
        <f t="shared" ref="CO28:CO29" si="536">IF(IFERROR(($D28-BO28)/$D28,0)=0,"",IFERROR(($D28-BO28)/$D28,0))</f>
        <v/>
      </c>
      <c r="CP28" s="320" t="str">
        <f t="shared" ref="CP28:CP29" si="537">IF(IFERROR(($D28-BP28)/$D28,0)=0,"",IFERROR(($D28-BP28)/$D28,0))</f>
        <v/>
      </c>
      <c r="CQ28" s="320" t="str">
        <f t="shared" ref="CQ28:CQ29" si="538">IF(IFERROR(($D28-BQ28)/$D28,0)=0,"",IFERROR(($D28-BQ28)/$D28,0))</f>
        <v/>
      </c>
      <c r="CR28" s="321" t="str">
        <f t="shared" ref="CR28:CR29" si="539">IF(IFERROR(($D28-BR28)/$D28,0)=0,"",IFERROR(($D28-BR28)/$D28,0))</f>
        <v/>
      </c>
    </row>
    <row r="29" spans="1:96" ht="14.25" hidden="1" customHeight="1" outlineLevel="2">
      <c r="A29" s="158" t="s">
        <v>43</v>
      </c>
      <c r="B29" s="213" t="s">
        <v>49</v>
      </c>
      <c r="C29" s="150">
        <v>2020</v>
      </c>
      <c r="D29" s="191">
        <v>7</v>
      </c>
      <c r="E29" s="202"/>
      <c r="F29" s="203"/>
      <c r="G29" s="204"/>
      <c r="H29" s="204"/>
      <c r="I29" s="204"/>
      <c r="J29" s="204">
        <v>1</v>
      </c>
      <c r="K29" s="204">
        <v>0</v>
      </c>
      <c r="L29" s="204">
        <v>0</v>
      </c>
      <c r="M29" s="204">
        <v>0</v>
      </c>
      <c r="N29" s="204">
        <v>0</v>
      </c>
      <c r="O29" s="204">
        <v>0</v>
      </c>
      <c r="P29" s="204">
        <v>0</v>
      </c>
      <c r="Q29" s="205">
        <f>SUM(E29:P29)</f>
        <v>1</v>
      </c>
      <c r="R29" s="61"/>
      <c r="S29" s="293">
        <v>7</v>
      </c>
      <c r="T29" s="203">
        <v>7</v>
      </c>
      <c r="U29" s="204">
        <v>7</v>
      </c>
      <c r="V29" s="204">
        <v>7</v>
      </c>
      <c r="W29" s="204">
        <v>7</v>
      </c>
      <c r="X29" s="204">
        <v>8</v>
      </c>
      <c r="Y29" s="204">
        <v>7</v>
      </c>
      <c r="Z29" s="204">
        <v>7</v>
      </c>
      <c r="AA29" s="204">
        <v>7</v>
      </c>
      <c r="AB29" s="204">
        <v>7</v>
      </c>
      <c r="AC29" s="204">
        <v>7</v>
      </c>
      <c r="AD29" s="205">
        <v>7</v>
      </c>
      <c r="AE29" s="61"/>
      <c r="AF29" s="197" t="str">
        <f>IF(IFERROR(E29/S29,0)=0,"",IFERROR(E29/S29,0))</f>
        <v/>
      </c>
      <c r="AG29" s="198" t="str">
        <f t="shared" si="497"/>
        <v/>
      </c>
      <c r="AH29" s="198" t="str">
        <f t="shared" si="498"/>
        <v/>
      </c>
      <c r="AI29" s="198" t="str">
        <f t="shared" si="499"/>
        <v/>
      </c>
      <c r="AJ29" s="198" t="str">
        <f t="shared" si="500"/>
        <v/>
      </c>
      <c r="AK29" s="198">
        <f t="shared" si="501"/>
        <v>0.125</v>
      </c>
      <c r="AL29" s="198" t="str">
        <f t="shared" si="502"/>
        <v/>
      </c>
      <c r="AM29" s="198" t="str">
        <f t="shared" si="503"/>
        <v/>
      </c>
      <c r="AN29" s="198" t="str">
        <f t="shared" si="504"/>
        <v/>
      </c>
      <c r="AO29" s="198" t="str">
        <f t="shared" si="505"/>
        <v/>
      </c>
      <c r="AP29" s="198" t="str">
        <f t="shared" si="506"/>
        <v/>
      </c>
      <c r="AQ29" s="198" t="str">
        <f t="shared" si="507"/>
        <v/>
      </c>
      <c r="AR29" s="199">
        <f>Q29/AVERAGE(S29:AD29)</f>
        <v>0.14117647058823529</v>
      </c>
      <c r="AS29" s="61"/>
      <c r="AT29" s="200"/>
      <c r="AU29" s="201"/>
      <c r="AV29" s="201"/>
      <c r="AW29" s="201"/>
      <c r="AX29" s="201"/>
      <c r="AY29" s="201">
        <v>1</v>
      </c>
      <c r="AZ29" s="201"/>
      <c r="BA29" s="201"/>
      <c r="BB29" s="201">
        <v>0</v>
      </c>
      <c r="BC29" s="201">
        <v>0</v>
      </c>
      <c r="BD29" s="201">
        <v>0</v>
      </c>
      <c r="BE29" s="212">
        <v>0</v>
      </c>
      <c r="BF29" s="61"/>
      <c r="BG29" s="200">
        <v>7</v>
      </c>
      <c r="BH29" s="201">
        <f>+BG29-F29+AU29</f>
        <v>7</v>
      </c>
      <c r="BI29" s="201">
        <f t="shared" ref="BI29:BR29" si="540">+BH29-G29+AV29</f>
        <v>7</v>
      </c>
      <c r="BJ29" s="201">
        <f t="shared" si="540"/>
        <v>7</v>
      </c>
      <c r="BK29" s="201">
        <f t="shared" si="540"/>
        <v>7</v>
      </c>
      <c r="BL29" s="201">
        <f t="shared" si="540"/>
        <v>7</v>
      </c>
      <c r="BM29" s="201">
        <f t="shared" si="540"/>
        <v>7</v>
      </c>
      <c r="BN29" s="201">
        <f t="shared" si="540"/>
        <v>7</v>
      </c>
      <c r="BO29" s="201">
        <f t="shared" si="540"/>
        <v>7</v>
      </c>
      <c r="BP29" s="201">
        <f t="shared" si="540"/>
        <v>7</v>
      </c>
      <c r="BQ29" s="201">
        <f t="shared" si="540"/>
        <v>7</v>
      </c>
      <c r="BR29" s="212">
        <f t="shared" si="540"/>
        <v>7</v>
      </c>
      <c r="BT29" s="309" t="str">
        <f>IF(IFERROR(E29/$D29,0)=0,"",IFERROR(E29/$D29,0))</f>
        <v/>
      </c>
      <c r="BU29" s="310" t="str">
        <f t="shared" si="518"/>
        <v/>
      </c>
      <c r="BV29" s="310" t="str">
        <f t="shared" si="519"/>
        <v/>
      </c>
      <c r="BW29" s="310" t="str">
        <f t="shared" si="520"/>
        <v/>
      </c>
      <c r="BX29" s="310" t="str">
        <f t="shared" si="521"/>
        <v/>
      </c>
      <c r="BY29" s="310">
        <f t="shared" si="522"/>
        <v>0.14285714285714285</v>
      </c>
      <c r="BZ29" s="310" t="str">
        <f t="shared" si="523"/>
        <v/>
      </c>
      <c r="CA29" s="310" t="str">
        <f t="shared" si="524"/>
        <v/>
      </c>
      <c r="CB29" s="310" t="str">
        <f t="shared" si="525"/>
        <v/>
      </c>
      <c r="CC29" s="310" t="str">
        <f t="shared" si="526"/>
        <v/>
      </c>
      <c r="CD29" s="310" t="str">
        <f t="shared" si="527"/>
        <v/>
      </c>
      <c r="CE29" s="311" t="str">
        <f t="shared" si="528"/>
        <v/>
      </c>
      <c r="CG29" s="309" t="str">
        <f>IF(IFERROR(($D29-BG29)/$D29,0)=0,"",IFERROR(($D29-BG29)/$D29,0))</f>
        <v/>
      </c>
      <c r="CH29" s="310" t="str">
        <f t="shared" si="529"/>
        <v/>
      </c>
      <c r="CI29" s="310" t="str">
        <f t="shared" si="530"/>
        <v/>
      </c>
      <c r="CJ29" s="310" t="str">
        <f t="shared" si="531"/>
        <v/>
      </c>
      <c r="CK29" s="310" t="str">
        <f t="shared" si="532"/>
        <v/>
      </c>
      <c r="CL29" s="310" t="str">
        <f t="shared" si="533"/>
        <v/>
      </c>
      <c r="CM29" s="310" t="str">
        <f t="shared" si="534"/>
        <v/>
      </c>
      <c r="CN29" s="310" t="str">
        <f t="shared" si="535"/>
        <v/>
      </c>
      <c r="CO29" s="310" t="str">
        <f t="shared" si="536"/>
        <v/>
      </c>
      <c r="CP29" s="310" t="str">
        <f t="shared" si="537"/>
        <v/>
      </c>
      <c r="CQ29" s="310" t="str">
        <f t="shared" si="538"/>
        <v/>
      </c>
      <c r="CR29" s="311" t="str">
        <f t="shared" si="539"/>
        <v/>
      </c>
    </row>
    <row r="30" spans="1:96" ht="14.25" hidden="1" customHeight="1" outlineLevel="2">
      <c r="A30" s="158" t="s">
        <v>43</v>
      </c>
      <c r="B30" s="213" t="s">
        <v>49</v>
      </c>
      <c r="C30" s="151" t="s">
        <v>69</v>
      </c>
      <c r="D30" s="157"/>
      <c r="E30" s="167">
        <f>IFERROR(E28/E29-1,0)</f>
        <v>0</v>
      </c>
      <c r="F30" s="152">
        <f t="shared" ref="F30:P30" si="541">IFERROR(F28/F29-1,0)</f>
        <v>0</v>
      </c>
      <c r="G30" s="153">
        <f t="shared" si="541"/>
        <v>0</v>
      </c>
      <c r="H30" s="153">
        <f t="shared" si="541"/>
        <v>0</v>
      </c>
      <c r="I30" s="153">
        <f t="shared" si="541"/>
        <v>0</v>
      </c>
      <c r="J30" s="153">
        <f t="shared" si="541"/>
        <v>-1</v>
      </c>
      <c r="K30" s="153">
        <f t="shared" si="541"/>
        <v>0</v>
      </c>
      <c r="L30" s="153">
        <f t="shared" si="541"/>
        <v>0</v>
      </c>
      <c r="M30" s="153">
        <f t="shared" si="541"/>
        <v>0</v>
      </c>
      <c r="N30" s="153">
        <f t="shared" si="541"/>
        <v>0</v>
      </c>
      <c r="O30" s="153">
        <f t="shared" si="541"/>
        <v>0</v>
      </c>
      <c r="P30" s="153">
        <f t="shared" si="541"/>
        <v>0</v>
      </c>
      <c r="Q30" s="168"/>
      <c r="R30" s="61"/>
      <c r="S30" s="167">
        <f>IFERROR(S28/S29-1,0)</f>
        <v>0.14285714285714279</v>
      </c>
      <c r="T30" s="152">
        <f t="shared" ref="T30:AD30" si="542">IFERROR(T28/T29-1,0)</f>
        <v>0.14285714285714279</v>
      </c>
      <c r="U30" s="153">
        <f t="shared" si="542"/>
        <v>0.14285714285714279</v>
      </c>
      <c r="V30" s="153">
        <f t="shared" si="542"/>
        <v>0.14285714285714279</v>
      </c>
      <c r="W30" s="153">
        <f t="shared" si="542"/>
        <v>0.14285714285714279</v>
      </c>
      <c r="X30" s="153">
        <f t="shared" si="542"/>
        <v>0</v>
      </c>
      <c r="Y30" s="153">
        <f t="shared" si="542"/>
        <v>0.14285714285714279</v>
      </c>
      <c r="Z30" s="153">
        <f t="shared" si="542"/>
        <v>0.14285714285714279</v>
      </c>
      <c r="AA30" s="153">
        <f t="shared" si="542"/>
        <v>0.14285714285714279</v>
      </c>
      <c r="AB30" s="153">
        <f t="shared" si="542"/>
        <v>0.14285714285714279</v>
      </c>
      <c r="AC30" s="153">
        <f t="shared" si="542"/>
        <v>0.14285714285714279</v>
      </c>
      <c r="AD30" s="168">
        <f t="shared" si="542"/>
        <v>0.14285714285714279</v>
      </c>
      <c r="AE30" s="61"/>
      <c r="AF30" s="167">
        <f>IF(AND(AF28="",AF29=""),0,IF(AF28="",-AF29,IF(AF29="",AF28,AF28-AF29)))</f>
        <v>0</v>
      </c>
      <c r="AG30" s="152">
        <f t="shared" ref="AG30" si="543">IF(AND(AG28="",AG29=""),0,IF(AG28="",-AG29,IF(AG29="",AG28,AG28-AG29)))</f>
        <v>0</v>
      </c>
      <c r="AH30" s="153">
        <f t="shared" ref="AH30" si="544">IF(AND(AH28="",AH29=""),0,IF(AH28="",-AH29,IF(AH29="",AH28,AH28-AH29)))</f>
        <v>0</v>
      </c>
      <c r="AI30" s="153">
        <f t="shared" ref="AI30" si="545">IF(AND(AI28="",AI29=""),0,IF(AI28="",-AI29,IF(AI29="",AI28,AI28-AI29)))</f>
        <v>0</v>
      </c>
      <c r="AJ30" s="153">
        <f t="shared" ref="AJ30" si="546">IF(AND(AJ28="",AJ29=""),0,IF(AJ28="",-AJ29,IF(AJ29="",AJ28,AJ28-AJ29)))</f>
        <v>0</v>
      </c>
      <c r="AK30" s="153">
        <f t="shared" ref="AK30" si="547">IF(AND(AK28="",AK29=""),0,IF(AK28="",-AK29,IF(AK29="",AK28,AK28-AK29)))</f>
        <v>-0.125</v>
      </c>
      <c r="AL30" s="153">
        <f t="shared" ref="AL30" si="548">IF(AND(AL28="",AL29=""),0,IF(AL28="",-AL29,IF(AL29="",AL28,AL28-AL29)))</f>
        <v>0</v>
      </c>
      <c r="AM30" s="153">
        <f t="shared" ref="AM30" si="549">IF(AND(AM28="",AM29=""),0,IF(AM28="",-AM29,IF(AM29="",AM28,AM28-AM29)))</f>
        <v>0</v>
      </c>
      <c r="AN30" s="153">
        <f t="shared" ref="AN30" si="550">IF(AND(AN28="",AN29=""),0,IF(AN28="",-AN29,IF(AN29="",AN28,AN28-AN29)))</f>
        <v>0</v>
      </c>
      <c r="AO30" s="153">
        <f t="shared" ref="AO30" si="551">IF(AND(AO28="",AO29=""),0,IF(AO28="",-AO29,IF(AO29="",AO28,AO28-AO29)))</f>
        <v>0</v>
      </c>
      <c r="AP30" s="153">
        <f t="shared" ref="AP30" si="552">IF(AND(AP28="",AP29=""),0,IF(AP28="",-AP29,IF(AP29="",AP28,AP28-AP29)))</f>
        <v>0</v>
      </c>
      <c r="AQ30" s="153">
        <f t="shared" ref="AQ30" si="553">IF(AND(AQ28="",AQ29=""),0,IF(AQ28="",-AQ29,IF(AQ29="",AQ28,AQ28-AQ29)))</f>
        <v>0</v>
      </c>
      <c r="AR30" s="168"/>
      <c r="AS30" s="61"/>
      <c r="AT30" s="167">
        <f>IFERROR(AT28/AT29-1,0)</f>
        <v>0</v>
      </c>
      <c r="AU30" s="152">
        <f>IFERROR(AU28/AU29-1,0)</f>
        <v>0</v>
      </c>
      <c r="AV30" s="153">
        <f>IFERROR(AV28/AV29-1,0)</f>
        <v>0</v>
      </c>
      <c r="AW30" s="153">
        <f t="shared" ref="AW30:BE30" si="554">IFERROR(AW28/AW29-1,0)</f>
        <v>0</v>
      </c>
      <c r="AX30" s="153">
        <f t="shared" si="554"/>
        <v>0</v>
      </c>
      <c r="AY30" s="153">
        <f t="shared" si="554"/>
        <v>-1</v>
      </c>
      <c r="AZ30" s="153">
        <f t="shared" si="554"/>
        <v>0</v>
      </c>
      <c r="BA30" s="153">
        <f t="shared" si="554"/>
        <v>0</v>
      </c>
      <c r="BB30" s="153">
        <f t="shared" si="554"/>
        <v>0</v>
      </c>
      <c r="BC30" s="153">
        <f t="shared" si="554"/>
        <v>0</v>
      </c>
      <c r="BD30" s="153">
        <f t="shared" si="554"/>
        <v>0</v>
      </c>
      <c r="BE30" s="168">
        <f t="shared" si="554"/>
        <v>0</v>
      </c>
      <c r="BF30" s="61"/>
      <c r="BG30" s="167">
        <f>IFERROR(BG28/BG29-1,0)</f>
        <v>0</v>
      </c>
      <c r="BH30" s="152">
        <f>IFERROR(BH28/BH29-1,0)</f>
        <v>0</v>
      </c>
      <c r="BI30" s="153">
        <f>IFERROR(BI28/BI29-1,0)</f>
        <v>0</v>
      </c>
      <c r="BJ30" s="153">
        <f t="shared" ref="BJ30:BR30" si="555">IFERROR(BJ28/BJ29-1,0)</f>
        <v>0</v>
      </c>
      <c r="BK30" s="153">
        <f t="shared" si="555"/>
        <v>0</v>
      </c>
      <c r="BL30" s="153">
        <f t="shared" si="555"/>
        <v>0</v>
      </c>
      <c r="BM30" s="153">
        <f t="shared" si="555"/>
        <v>0</v>
      </c>
      <c r="BN30" s="153">
        <f t="shared" si="555"/>
        <v>0</v>
      </c>
      <c r="BO30" s="153">
        <f t="shared" si="555"/>
        <v>0</v>
      </c>
      <c r="BP30" s="153">
        <f t="shared" si="555"/>
        <v>0</v>
      </c>
      <c r="BQ30" s="153">
        <f t="shared" si="555"/>
        <v>0</v>
      </c>
      <c r="BR30" s="168">
        <f t="shared" si="555"/>
        <v>0</v>
      </c>
      <c r="BT30" s="312">
        <f>IF(AND(BT28="",BT29=""),0,IF(BT28="",-BT29,IF(BT29="",BT28,BT28-BT29)))</f>
        <v>0</v>
      </c>
      <c r="BU30" s="313">
        <f t="shared" ref="BU30" si="556">IF(AND(BU28="",BU29=""),0,IF(BU28="",-BU29,IF(BU29="",BU28,BU28-BU29)))</f>
        <v>0</v>
      </c>
      <c r="BV30" s="314">
        <f t="shared" ref="BV30" si="557">IF(AND(BV28="",BV29=""),0,IF(BV28="",-BV29,IF(BV29="",BV28,BV28-BV29)))</f>
        <v>0</v>
      </c>
      <c r="BW30" s="314">
        <f t="shared" ref="BW30" si="558">IF(AND(BW28="",BW29=""),0,IF(BW28="",-BW29,IF(BW29="",BW28,BW28-BW29)))</f>
        <v>0</v>
      </c>
      <c r="BX30" s="314">
        <f t="shared" ref="BX30" si="559">IF(AND(BX28="",BX29=""),0,IF(BX28="",-BX29,IF(BX29="",BX28,BX28-BX29)))</f>
        <v>0</v>
      </c>
      <c r="BY30" s="314">
        <f t="shared" ref="BY30" si="560">IF(AND(BY28="",BY29=""),0,IF(BY28="",-BY29,IF(BY29="",BY28,BY28-BY29)))</f>
        <v>-0.14285714285714285</v>
      </c>
      <c r="BZ30" s="314">
        <f t="shared" ref="BZ30" si="561">IF(AND(BZ28="",BZ29=""),0,IF(BZ28="",-BZ29,IF(BZ29="",BZ28,BZ28-BZ29)))</f>
        <v>0</v>
      </c>
      <c r="CA30" s="314">
        <f t="shared" ref="CA30" si="562">IF(AND(CA28="",CA29=""),0,IF(CA28="",-CA29,IF(CA29="",CA28,CA28-CA29)))</f>
        <v>0</v>
      </c>
      <c r="CB30" s="314">
        <f t="shared" ref="CB30" si="563">IF(AND(CB28="",CB29=""),0,IF(CB28="",-CB29,IF(CB29="",CB28,CB28-CB29)))</f>
        <v>0</v>
      </c>
      <c r="CC30" s="314">
        <f t="shared" ref="CC30" si="564">IF(AND(CC28="",CC29=""),0,IF(CC28="",-CC29,IF(CC29="",CC28,CC28-CC29)))</f>
        <v>0</v>
      </c>
      <c r="CD30" s="314">
        <f t="shared" ref="CD30" si="565">IF(AND(CD28="",CD29=""),0,IF(CD28="",-CD29,IF(CD29="",CD28,CD28-CD29)))</f>
        <v>0</v>
      </c>
      <c r="CE30" s="315">
        <f t="shared" ref="CE30" si="566">IF(AND(CE28="",CE29=""),0,IF(CE28="",-CE29,IF(CE29="",CE28,CE28-CE29)))</f>
        <v>0</v>
      </c>
      <c r="CG30" s="312">
        <f>IF(AND(CG28="",CG29=""),0,IF(CG28="",-CG29,IF(CG29="",CG28,CG28-CG29)))</f>
        <v>0</v>
      </c>
      <c r="CH30" s="313">
        <f t="shared" ref="CH30" si="567">IF(AND(CH28="",CH29=""),0,IF(CH28="",-CH29,IF(CH29="",CH28,CH28-CH29)))</f>
        <v>0</v>
      </c>
      <c r="CI30" s="314">
        <f t="shared" ref="CI30" si="568">IF(AND(CI28="",CI29=""),0,IF(CI28="",-CI29,IF(CI29="",CI28,CI28-CI29)))</f>
        <v>0</v>
      </c>
      <c r="CJ30" s="314">
        <f t="shared" ref="CJ30" si="569">IF(AND(CJ28="",CJ29=""),0,IF(CJ28="",-CJ29,IF(CJ29="",CJ28,CJ28-CJ29)))</f>
        <v>0</v>
      </c>
      <c r="CK30" s="314">
        <f t="shared" ref="CK30" si="570">IF(AND(CK28="",CK29=""),0,IF(CK28="",-CK29,IF(CK29="",CK28,CK28-CK29)))</f>
        <v>0</v>
      </c>
      <c r="CL30" s="314">
        <f t="shared" ref="CL30" si="571">IF(AND(CL28="",CL29=""),0,IF(CL28="",-CL29,IF(CL29="",CL28,CL28-CL29)))</f>
        <v>0</v>
      </c>
      <c r="CM30" s="314">
        <f t="shared" ref="CM30" si="572">IF(AND(CM28="",CM29=""),0,IF(CM28="",-CM29,IF(CM29="",CM28,CM28-CM29)))</f>
        <v>0</v>
      </c>
      <c r="CN30" s="314">
        <f t="shared" ref="CN30" si="573">IF(AND(CN28="",CN29=""),0,IF(CN28="",-CN29,IF(CN29="",CN28,CN28-CN29)))</f>
        <v>0</v>
      </c>
      <c r="CO30" s="314">
        <f t="shared" ref="CO30" si="574">IF(AND(CO28="",CO29=""),0,IF(CO28="",-CO29,IF(CO29="",CO28,CO28-CO29)))</f>
        <v>0</v>
      </c>
      <c r="CP30" s="314">
        <f t="shared" ref="CP30" si="575">IF(AND(CP28="",CP29=""),0,IF(CP28="",-CP29,IF(CP29="",CP28,CP28-CP29)))</f>
        <v>0</v>
      </c>
      <c r="CQ30" s="314">
        <f t="shared" ref="CQ30" si="576">IF(AND(CQ28="",CQ29=""),0,IF(CQ28="",-CQ29,IF(CQ29="",CQ28,CQ28-CQ29)))</f>
        <v>0</v>
      </c>
      <c r="CR30" s="315">
        <f t="shared" ref="CR30" si="577">IF(AND(CR28="",CR29=""),0,IF(CR28="",-CR29,IF(CR29="",CR28,CR28-CR29)))</f>
        <v>0</v>
      </c>
    </row>
    <row r="31" spans="1:96" collapsed="1">
      <c r="A31" s="262" t="s">
        <v>13</v>
      </c>
      <c r="B31" s="263" t="s">
        <v>71</v>
      </c>
      <c r="C31" s="264">
        <v>2021</v>
      </c>
      <c r="D31" s="265">
        <f>SUM(D34,D37,D40,D43,D46,D49)</f>
        <v>11</v>
      </c>
      <c r="E31" s="241">
        <f t="shared" ref="E31:Q32" si="578">SUM(E34,E37,E40,E43,E46,E49)</f>
        <v>0</v>
      </c>
      <c r="F31" s="275">
        <f t="shared" si="578"/>
        <v>0</v>
      </c>
      <c r="G31" s="69">
        <f t="shared" si="578"/>
        <v>0</v>
      </c>
      <c r="H31" s="69">
        <f t="shared" si="578"/>
        <v>0</v>
      </c>
      <c r="I31" s="69">
        <f t="shared" si="578"/>
        <v>1</v>
      </c>
      <c r="J31" s="69">
        <f t="shared" si="578"/>
        <v>1</v>
      </c>
      <c r="K31" s="69">
        <f t="shared" si="578"/>
        <v>0</v>
      </c>
      <c r="L31" s="69">
        <f t="shared" si="578"/>
        <v>1</v>
      </c>
      <c r="M31" s="69">
        <f t="shared" si="578"/>
        <v>0</v>
      </c>
      <c r="N31" s="69">
        <f t="shared" si="578"/>
        <v>0</v>
      </c>
      <c r="O31" s="69">
        <f t="shared" si="578"/>
        <v>0</v>
      </c>
      <c r="P31" s="69">
        <f t="shared" si="578"/>
        <v>2</v>
      </c>
      <c r="Q31" s="266">
        <f t="shared" si="578"/>
        <v>5</v>
      </c>
      <c r="R31" s="61"/>
      <c r="S31" s="291">
        <f t="shared" ref="S31:AD31" si="579">SUM(S34,S37,S40,S43,S46,S49)</f>
        <v>11</v>
      </c>
      <c r="T31" s="275">
        <f t="shared" si="579"/>
        <v>12</v>
      </c>
      <c r="U31" s="69">
        <f t="shared" si="579"/>
        <v>12</v>
      </c>
      <c r="V31" s="69">
        <f t="shared" si="579"/>
        <v>12</v>
      </c>
      <c r="W31" s="69">
        <f>SUM(W34,W37,W40,W43,W46,W49)</f>
        <v>12</v>
      </c>
      <c r="X31" s="69">
        <f t="shared" si="579"/>
        <v>11</v>
      </c>
      <c r="Y31" s="69">
        <f>SUM(Y34,Y37,Y40,Y43,Y46,Y49)</f>
        <v>10</v>
      </c>
      <c r="Z31" s="69">
        <f>SUM(Z34,Z37,Z40,Z43,Z46,Z49)</f>
        <v>10</v>
      </c>
      <c r="AA31" s="69">
        <f>SUM(AA34,AA37,AA40,AA43,AA46,AA49)</f>
        <v>9</v>
      </c>
      <c r="AB31" s="69">
        <f>SUM(AB34,AB37,AB40,AB43,AB46,AB49)</f>
        <v>11</v>
      </c>
      <c r="AC31" s="69">
        <f t="shared" si="579"/>
        <v>11</v>
      </c>
      <c r="AD31" s="273">
        <f t="shared" si="579"/>
        <v>11</v>
      </c>
      <c r="AE31" s="61"/>
      <c r="AF31" s="267" t="str">
        <f>IF(IFERROR(E31/S31,0)=0,"",IFERROR(E31/S31,0))</f>
        <v/>
      </c>
      <c r="AG31" s="268" t="str">
        <f t="shared" ref="AG31:AG32" si="580">IF(IFERROR(F31/T31,0)=0,"",IFERROR(F31/T31,0))</f>
        <v/>
      </c>
      <c r="AH31" s="268" t="str">
        <f>IF(IFERROR(G31/U31,0)=0,"",IFERROR(G31/U31,0))</f>
        <v/>
      </c>
      <c r="AI31" s="268" t="str">
        <f>IF(IFERROR(H31/V31,0)=0,"",IFERROR(H31/V31,0))</f>
        <v/>
      </c>
      <c r="AJ31" s="268">
        <f t="shared" ref="AJ31:AJ32" si="581">IF(IFERROR(I31/W31,0)=0,"",IFERROR(I31/W31,0))</f>
        <v>8.3333333333333329E-2</v>
      </c>
      <c r="AK31" s="268">
        <f t="shared" ref="AK31:AK32" si="582">IF(IFERROR(J31/X31,0)=0,"",IFERROR(J31/X31,0))</f>
        <v>9.0909090909090912E-2</v>
      </c>
      <c r="AL31" s="268" t="str">
        <f t="shared" ref="AL31:AL32" si="583">IF(IFERROR(K31/Y31,0)=0,"",IFERROR(K31/Y31,0))</f>
        <v/>
      </c>
      <c r="AM31" s="268">
        <f>IF(IFERROR(L31/Z31,0)=0,"",IFERROR(L31/Z31,0))</f>
        <v>0.1</v>
      </c>
      <c r="AN31" s="268" t="str">
        <f t="shared" ref="AN31:AN32" si="584">IF(IFERROR(M31/AA31,0)=0,"",IFERROR(M31/AA31,0))</f>
        <v/>
      </c>
      <c r="AO31" s="268" t="str">
        <f t="shared" ref="AO31:AO32" si="585">IF(IFERROR(N31/AB31,0)=0,"",IFERROR(N31/AB31,0))</f>
        <v/>
      </c>
      <c r="AP31" s="268" t="str">
        <f t="shared" ref="AP31:AP32" si="586">IF(IFERROR(O31/AC31,0)=0,"",IFERROR(O31/AC31,0))</f>
        <v/>
      </c>
      <c r="AQ31" s="268">
        <f t="shared" ref="AQ31:AQ32" si="587">IF(IFERROR(P31/AD31,0)=0,"",IFERROR(P31/AD31,0))</f>
        <v>0.18181818181818182</v>
      </c>
      <c r="AR31" s="269">
        <f>Q31/AVERAGE(S31:AD31)</f>
        <v>0.45454545454545453</v>
      </c>
      <c r="AS31" s="61"/>
      <c r="AT31" s="270">
        <f t="shared" ref="AT31:BE31" si="588">SUM(AT34,AT37,AT40,AT43,AT46,AT49)</f>
        <v>0</v>
      </c>
      <c r="AU31" s="271">
        <f t="shared" si="588"/>
        <v>1</v>
      </c>
      <c r="AV31" s="271">
        <f t="shared" si="588"/>
        <v>0</v>
      </c>
      <c r="AW31" s="271">
        <f t="shared" si="588"/>
        <v>0</v>
      </c>
      <c r="AX31" s="271">
        <f t="shared" si="588"/>
        <v>0</v>
      </c>
      <c r="AY31" s="271">
        <f t="shared" si="588"/>
        <v>0</v>
      </c>
      <c r="AZ31" s="271">
        <f t="shared" si="588"/>
        <v>0</v>
      </c>
      <c r="BA31" s="271">
        <f t="shared" si="588"/>
        <v>0</v>
      </c>
      <c r="BB31" s="271">
        <f t="shared" si="588"/>
        <v>0</v>
      </c>
      <c r="BC31" s="271">
        <f t="shared" si="588"/>
        <v>2</v>
      </c>
      <c r="BD31" s="271">
        <f t="shared" si="588"/>
        <v>0</v>
      </c>
      <c r="BE31" s="272">
        <f t="shared" si="588"/>
        <v>0</v>
      </c>
      <c r="BF31" s="61"/>
      <c r="BG31" s="270">
        <f t="shared" ref="BG31:BR31" si="589">SUM(BG34,BG37,BG40,BG43,BG46,BG49)</f>
        <v>9</v>
      </c>
      <c r="BH31" s="271">
        <f t="shared" si="589"/>
        <v>10</v>
      </c>
      <c r="BI31" s="271">
        <f t="shared" si="589"/>
        <v>10</v>
      </c>
      <c r="BJ31" s="271">
        <f t="shared" si="589"/>
        <v>10</v>
      </c>
      <c r="BK31" s="271">
        <f t="shared" si="589"/>
        <v>9</v>
      </c>
      <c r="BL31" s="271">
        <f t="shared" si="589"/>
        <v>8</v>
      </c>
      <c r="BM31" s="271">
        <f t="shared" si="589"/>
        <v>8</v>
      </c>
      <c r="BN31" s="271">
        <f t="shared" si="589"/>
        <v>7</v>
      </c>
      <c r="BO31" s="271">
        <f t="shared" si="589"/>
        <v>7</v>
      </c>
      <c r="BP31" s="271">
        <f t="shared" si="589"/>
        <v>9</v>
      </c>
      <c r="BQ31" s="271">
        <f t="shared" si="589"/>
        <v>9</v>
      </c>
      <c r="BR31" s="272">
        <f t="shared" si="589"/>
        <v>7</v>
      </c>
      <c r="BT31" s="316" t="str">
        <f>IF(IFERROR(E31/$D31,0)=0,"",IFERROR(E31/$D31,0))</f>
        <v/>
      </c>
      <c r="BU31" s="317" t="str">
        <f t="shared" ref="BU31:BU32" si="590">IF(IFERROR(F31/$D31,0)=0,"",IFERROR(F31/$D31,0))</f>
        <v/>
      </c>
      <c r="BV31" s="317" t="str">
        <f t="shared" ref="BV31:BV32" si="591">IF(IFERROR(G31/$D31,0)=0,"",IFERROR(G31/$D31,0))</f>
        <v/>
      </c>
      <c r="BW31" s="317" t="str">
        <f t="shared" ref="BW31:BW32" si="592">IF(IFERROR(H31/$D31,0)=0,"",IFERROR(H31/$D31,0))</f>
        <v/>
      </c>
      <c r="BX31" s="317">
        <f t="shared" ref="BX31:BX32" si="593">IF(IFERROR(I31/$D31,0)=0,"",IFERROR(I31/$D31,0))</f>
        <v>9.0909090909090912E-2</v>
      </c>
      <c r="BY31" s="317">
        <f t="shared" ref="BY31:BY32" si="594">IF(IFERROR(J31/$D31,0)=0,"",IFERROR(J31/$D31,0))</f>
        <v>9.0909090909090912E-2</v>
      </c>
      <c r="BZ31" s="317" t="str">
        <f t="shared" ref="BZ31:BZ32" si="595">IF(IFERROR(K31/$D31,0)=0,"",IFERROR(K31/$D31,0))</f>
        <v/>
      </c>
      <c r="CA31" s="317">
        <f t="shared" ref="CA31:CA32" si="596">IF(IFERROR(L31/$D31,0)=0,"",IFERROR(L31/$D31,0))</f>
        <v>9.0909090909090912E-2</v>
      </c>
      <c r="CB31" s="317" t="str">
        <f t="shared" ref="CB31:CB32" si="597">IF(IFERROR(M31/$D31,0)=0,"",IFERROR(M31/$D31,0))</f>
        <v/>
      </c>
      <c r="CC31" s="317" t="str">
        <f t="shared" ref="CC31:CC32" si="598">IF(IFERROR(N31/$D31,0)=0,"",IFERROR(N31/$D31,0))</f>
        <v/>
      </c>
      <c r="CD31" s="317" t="str">
        <f t="shared" ref="CD31:CD32" si="599">IF(IFERROR(O31/$D31,0)=0,"",IFERROR(O31/$D31,0))</f>
        <v/>
      </c>
      <c r="CE31" s="318">
        <f t="shared" ref="CE31:CE32" si="600">IF(IFERROR(P31/$D31,0)=0,"",IFERROR(P31/$D31,0))</f>
        <v>0.18181818181818182</v>
      </c>
      <c r="CG31" s="316">
        <f>IF(IFERROR(($D31-BG31)/$D31,0)=0,"",IFERROR(($D31-BG31)/$D31,0))</f>
        <v>0.18181818181818182</v>
      </c>
      <c r="CH31" s="317">
        <f t="shared" ref="CH31:CH32" si="601">IF(IFERROR(($D31-BH31)/$D31,0)=0,"",IFERROR(($D31-BH31)/$D31,0))</f>
        <v>9.0909090909090912E-2</v>
      </c>
      <c r="CI31" s="317">
        <f t="shared" ref="CI31:CI32" si="602">IF(IFERROR(($D31-BI31)/$D31,0)=0,"",IFERROR(($D31-BI31)/$D31,0))</f>
        <v>9.0909090909090912E-2</v>
      </c>
      <c r="CJ31" s="317">
        <f t="shared" ref="CJ31:CJ32" si="603">IF(IFERROR(($D31-BJ31)/$D31,0)=0,"",IFERROR(($D31-BJ31)/$D31,0))</f>
        <v>9.0909090909090912E-2</v>
      </c>
      <c r="CK31" s="317">
        <f t="shared" ref="CK31:CK32" si="604">IF(IFERROR(($D31-BK31)/$D31,0)=0,"",IFERROR(($D31-BK31)/$D31,0))</f>
        <v>0.18181818181818182</v>
      </c>
      <c r="CL31" s="317">
        <f t="shared" ref="CL31:CL32" si="605">IF(IFERROR(($D31-BL31)/$D31,0)=0,"",IFERROR(($D31-BL31)/$D31,0))</f>
        <v>0.27272727272727271</v>
      </c>
      <c r="CM31" s="317">
        <f t="shared" ref="CM31:CM32" si="606">IF(IFERROR(($D31-BM31)/$D31,0)=0,"",IFERROR(($D31-BM31)/$D31,0))</f>
        <v>0.27272727272727271</v>
      </c>
      <c r="CN31" s="317">
        <f t="shared" ref="CN31:CN32" si="607">IF(IFERROR(($D31-BN31)/$D31,0)=0,"",IFERROR(($D31-BN31)/$D31,0))</f>
        <v>0.36363636363636365</v>
      </c>
      <c r="CO31" s="317">
        <f t="shared" ref="CO31:CO32" si="608">IF(IFERROR(($D31-BO31)/$D31,0)=0,"",IFERROR(($D31-BO31)/$D31,0))</f>
        <v>0.36363636363636365</v>
      </c>
      <c r="CP31" s="317">
        <f t="shared" ref="CP31:CP32" si="609">IF(IFERROR(($D31-BP31)/$D31,0)=0,"",IFERROR(($D31-BP31)/$D31,0))</f>
        <v>0.18181818181818182</v>
      </c>
      <c r="CQ31" s="317">
        <f t="shared" ref="CQ31:CQ32" si="610">IF(IFERROR(($D31-BQ31)/$D31,0)=0,"",IFERROR(($D31-BQ31)/$D31,0))</f>
        <v>0.18181818181818182</v>
      </c>
      <c r="CR31" s="318">
        <f t="shared" ref="CR31:CR32" si="611">IF(IFERROR(($D31-BR31)/$D31,0)=0,"",IFERROR(($D31-BR31)/$D31,0))</f>
        <v>0.36363636363636365</v>
      </c>
    </row>
    <row r="32" spans="1:96" hidden="1" outlineLevel="2">
      <c r="A32" s="158" t="s">
        <v>13</v>
      </c>
      <c r="B32" s="213" t="s">
        <v>71</v>
      </c>
      <c r="C32" s="150">
        <v>2020</v>
      </c>
      <c r="D32" s="191">
        <f>SUM(D35,D38,D41,D44,D47,D50)</f>
        <v>11</v>
      </c>
      <c r="E32" s="202">
        <f t="shared" ref="E32:P32" si="612">SUM(E35,E38,E41,E44,E47,E50)</f>
        <v>0</v>
      </c>
      <c r="F32" s="204">
        <f t="shared" si="612"/>
        <v>0</v>
      </c>
      <c r="G32" s="204">
        <f t="shared" si="612"/>
        <v>0</v>
      </c>
      <c r="H32" s="204">
        <f t="shared" si="612"/>
        <v>0</v>
      </c>
      <c r="I32" s="204">
        <f t="shared" si="612"/>
        <v>0</v>
      </c>
      <c r="J32" s="204">
        <f t="shared" si="612"/>
        <v>0</v>
      </c>
      <c r="K32" s="204">
        <f t="shared" si="612"/>
        <v>0</v>
      </c>
      <c r="L32" s="204">
        <f t="shared" si="612"/>
        <v>0</v>
      </c>
      <c r="M32" s="204">
        <f t="shared" si="612"/>
        <v>0</v>
      </c>
      <c r="N32" s="204">
        <f t="shared" si="612"/>
        <v>0</v>
      </c>
      <c r="O32" s="204">
        <f t="shared" si="612"/>
        <v>0</v>
      </c>
      <c r="P32" s="204">
        <f t="shared" si="612"/>
        <v>0</v>
      </c>
      <c r="Q32" s="205">
        <f t="shared" si="578"/>
        <v>0</v>
      </c>
      <c r="R32" s="61"/>
      <c r="S32" s="293">
        <f t="shared" ref="S32:AD32" si="613">SUM(S35,S38,S41,S44,S47,S50)</f>
        <v>9</v>
      </c>
      <c r="T32" s="204">
        <f t="shared" si="613"/>
        <v>9</v>
      </c>
      <c r="U32" s="204">
        <f t="shared" si="613"/>
        <v>9</v>
      </c>
      <c r="V32" s="204">
        <f t="shared" si="613"/>
        <v>9</v>
      </c>
      <c r="W32" s="204">
        <f t="shared" si="613"/>
        <v>10</v>
      </c>
      <c r="X32" s="204">
        <f t="shared" si="613"/>
        <v>10</v>
      </c>
      <c r="Y32" s="204">
        <f t="shared" si="613"/>
        <v>11</v>
      </c>
      <c r="Z32" s="204">
        <f t="shared" si="613"/>
        <v>11</v>
      </c>
      <c r="AA32" s="204">
        <f t="shared" si="613"/>
        <v>11</v>
      </c>
      <c r="AB32" s="204">
        <f t="shared" si="613"/>
        <v>11</v>
      </c>
      <c r="AC32" s="204">
        <f t="shared" si="613"/>
        <v>11</v>
      </c>
      <c r="AD32" s="205">
        <f t="shared" si="613"/>
        <v>11</v>
      </c>
      <c r="AE32" s="61"/>
      <c r="AF32" s="197" t="str">
        <f>IF(IFERROR(E32/S32,0)=0,"",IFERROR(E32/S32,0))</f>
        <v/>
      </c>
      <c r="AG32" s="198" t="str">
        <f t="shared" si="580"/>
        <v/>
      </c>
      <c r="AH32" s="198" t="str">
        <f t="shared" ref="AH32" si="614">IF(IFERROR(G32/U32,0)=0,"",IFERROR(G32/U32,0))</f>
        <v/>
      </c>
      <c r="AI32" s="198" t="str">
        <f t="shared" ref="AI32" si="615">IF(IFERROR(H32/V32,0)=0,"",IFERROR(H32/V32,0))</f>
        <v/>
      </c>
      <c r="AJ32" s="198" t="str">
        <f t="shared" si="581"/>
        <v/>
      </c>
      <c r="AK32" s="198" t="str">
        <f t="shared" si="582"/>
        <v/>
      </c>
      <c r="AL32" s="198" t="str">
        <f t="shared" si="583"/>
        <v/>
      </c>
      <c r="AM32" s="198" t="str">
        <f t="shared" ref="AM32" si="616">IF(IFERROR(L32/Z32,0)=0,"",IFERROR(L32/Z32,0))</f>
        <v/>
      </c>
      <c r="AN32" s="198" t="str">
        <f t="shared" si="584"/>
        <v/>
      </c>
      <c r="AO32" s="198" t="str">
        <f t="shared" si="585"/>
        <v/>
      </c>
      <c r="AP32" s="198" t="str">
        <f t="shared" si="586"/>
        <v/>
      </c>
      <c r="AQ32" s="198" t="str">
        <f t="shared" si="587"/>
        <v/>
      </c>
      <c r="AR32" s="199">
        <f>Q32/AVERAGE(S32:AD32)</f>
        <v>0</v>
      </c>
      <c r="AS32" s="61"/>
      <c r="AT32" s="200">
        <f t="shared" ref="AT32:BE32" si="617">SUM(AT35,AT38,AT41,AT44,AT47,AT50)</f>
        <v>0</v>
      </c>
      <c r="AU32" s="201">
        <f t="shared" si="617"/>
        <v>0</v>
      </c>
      <c r="AV32" s="201">
        <f t="shared" si="617"/>
        <v>0</v>
      </c>
      <c r="AW32" s="201">
        <f t="shared" si="617"/>
        <v>0</v>
      </c>
      <c r="AX32" s="201">
        <f t="shared" si="617"/>
        <v>0</v>
      </c>
      <c r="AY32" s="201">
        <f t="shared" si="617"/>
        <v>0</v>
      </c>
      <c r="AZ32" s="201">
        <f t="shared" si="617"/>
        <v>1</v>
      </c>
      <c r="BA32" s="201">
        <f t="shared" si="617"/>
        <v>0</v>
      </c>
      <c r="BB32" s="201">
        <f t="shared" si="617"/>
        <v>0</v>
      </c>
      <c r="BC32" s="201">
        <f t="shared" si="617"/>
        <v>0</v>
      </c>
      <c r="BD32" s="201">
        <f t="shared" si="617"/>
        <v>0</v>
      </c>
      <c r="BE32" s="212">
        <f t="shared" si="617"/>
        <v>0</v>
      </c>
      <c r="BF32" s="61"/>
      <c r="BG32" s="200">
        <f t="shared" ref="BG32:BR32" si="618">SUM(BG35,BG38,BG41,BG44,BG47,BG50)</f>
        <v>11</v>
      </c>
      <c r="BH32" s="201">
        <f t="shared" si="618"/>
        <v>11</v>
      </c>
      <c r="BI32" s="201">
        <f t="shared" si="618"/>
        <v>11</v>
      </c>
      <c r="BJ32" s="201">
        <f t="shared" si="618"/>
        <v>11</v>
      </c>
      <c r="BK32" s="201">
        <f t="shared" si="618"/>
        <v>11</v>
      </c>
      <c r="BL32" s="201">
        <f t="shared" si="618"/>
        <v>11</v>
      </c>
      <c r="BM32" s="201">
        <f t="shared" si="618"/>
        <v>12</v>
      </c>
      <c r="BN32" s="201">
        <f t="shared" si="618"/>
        <v>12</v>
      </c>
      <c r="BO32" s="201">
        <f t="shared" si="618"/>
        <v>12</v>
      </c>
      <c r="BP32" s="201">
        <f t="shared" si="618"/>
        <v>12</v>
      </c>
      <c r="BQ32" s="201">
        <f t="shared" si="618"/>
        <v>12</v>
      </c>
      <c r="BR32" s="212">
        <f t="shared" si="618"/>
        <v>12</v>
      </c>
      <c r="BT32" s="309" t="str">
        <f>IF(IFERROR(E32/$D32,0)=0,"",IFERROR(E32/$D32,0))</f>
        <v/>
      </c>
      <c r="BU32" s="310" t="str">
        <f t="shared" si="590"/>
        <v/>
      </c>
      <c r="BV32" s="310" t="str">
        <f t="shared" si="591"/>
        <v/>
      </c>
      <c r="BW32" s="310" t="str">
        <f t="shared" si="592"/>
        <v/>
      </c>
      <c r="BX32" s="310" t="str">
        <f t="shared" si="593"/>
        <v/>
      </c>
      <c r="BY32" s="310" t="str">
        <f t="shared" si="594"/>
        <v/>
      </c>
      <c r="BZ32" s="310" t="str">
        <f t="shared" si="595"/>
        <v/>
      </c>
      <c r="CA32" s="310" t="str">
        <f t="shared" si="596"/>
        <v/>
      </c>
      <c r="CB32" s="310" t="str">
        <f t="shared" si="597"/>
        <v/>
      </c>
      <c r="CC32" s="310" t="str">
        <f t="shared" si="598"/>
        <v/>
      </c>
      <c r="CD32" s="310" t="str">
        <f t="shared" si="599"/>
        <v/>
      </c>
      <c r="CE32" s="311" t="str">
        <f t="shared" si="600"/>
        <v/>
      </c>
      <c r="CG32" s="309" t="str">
        <f>IF(IFERROR(($D32-BG32)/$D32,0)=0,"",IFERROR(($D32-BG32)/$D32,0))</f>
        <v/>
      </c>
      <c r="CH32" s="310" t="str">
        <f t="shared" si="601"/>
        <v/>
      </c>
      <c r="CI32" s="310" t="str">
        <f t="shared" si="602"/>
        <v/>
      </c>
      <c r="CJ32" s="310" t="str">
        <f t="shared" si="603"/>
        <v/>
      </c>
      <c r="CK32" s="310" t="str">
        <f t="shared" si="604"/>
        <v/>
      </c>
      <c r="CL32" s="310" t="str">
        <f t="shared" si="605"/>
        <v/>
      </c>
      <c r="CM32" s="310">
        <f t="shared" si="606"/>
        <v>-9.0909090909090912E-2</v>
      </c>
      <c r="CN32" s="310">
        <f t="shared" si="607"/>
        <v>-9.0909090909090912E-2</v>
      </c>
      <c r="CO32" s="310">
        <f t="shared" si="608"/>
        <v>-9.0909090909090912E-2</v>
      </c>
      <c r="CP32" s="310">
        <f t="shared" si="609"/>
        <v>-9.0909090909090912E-2</v>
      </c>
      <c r="CQ32" s="310">
        <f t="shared" si="610"/>
        <v>-9.0909090909090912E-2</v>
      </c>
      <c r="CR32" s="311">
        <f t="shared" si="611"/>
        <v>-9.0909090909090912E-2</v>
      </c>
    </row>
    <row r="33" spans="1:96" hidden="1" outlineLevel="2">
      <c r="A33" s="158" t="s">
        <v>13</v>
      </c>
      <c r="B33" s="213" t="s">
        <v>71</v>
      </c>
      <c r="C33" s="151" t="s">
        <v>69</v>
      </c>
      <c r="D33" s="157"/>
      <c r="E33" s="167">
        <f>IFERROR(E31/E32-1,0)</f>
        <v>0</v>
      </c>
      <c r="F33" s="152">
        <f t="shared" ref="F33:P33" si="619">IFERROR(F31/F32-1,0)</f>
        <v>0</v>
      </c>
      <c r="G33" s="153">
        <f t="shared" si="619"/>
        <v>0</v>
      </c>
      <c r="H33" s="153">
        <f t="shared" si="619"/>
        <v>0</v>
      </c>
      <c r="I33" s="153">
        <f t="shared" si="619"/>
        <v>0</v>
      </c>
      <c r="J33" s="153">
        <f t="shared" si="619"/>
        <v>0</v>
      </c>
      <c r="K33" s="153">
        <f t="shared" si="619"/>
        <v>0</v>
      </c>
      <c r="L33" s="153">
        <f t="shared" si="619"/>
        <v>0</v>
      </c>
      <c r="M33" s="153">
        <f t="shared" si="619"/>
        <v>0</v>
      </c>
      <c r="N33" s="153">
        <f t="shared" si="619"/>
        <v>0</v>
      </c>
      <c r="O33" s="153">
        <f t="shared" si="619"/>
        <v>0</v>
      </c>
      <c r="P33" s="153">
        <f t="shared" si="619"/>
        <v>0</v>
      </c>
      <c r="Q33" s="168"/>
      <c r="R33" s="61"/>
      <c r="S33" s="167">
        <f>IFERROR(S31/S32-1,0)</f>
        <v>0.22222222222222232</v>
      </c>
      <c r="T33" s="152">
        <f t="shared" ref="T33:AD33" si="620">IFERROR(T31/T32-1,0)</f>
        <v>0.33333333333333326</v>
      </c>
      <c r="U33" s="153">
        <f t="shared" si="620"/>
        <v>0.33333333333333326</v>
      </c>
      <c r="V33" s="153">
        <f t="shared" si="620"/>
        <v>0.33333333333333326</v>
      </c>
      <c r="W33" s="153">
        <f t="shared" si="620"/>
        <v>0.19999999999999996</v>
      </c>
      <c r="X33" s="153">
        <f t="shared" si="620"/>
        <v>0.10000000000000009</v>
      </c>
      <c r="Y33" s="153">
        <f t="shared" si="620"/>
        <v>-9.0909090909090939E-2</v>
      </c>
      <c r="Z33" s="153">
        <f t="shared" si="620"/>
        <v>-9.0909090909090939E-2</v>
      </c>
      <c r="AA33" s="153">
        <f t="shared" si="620"/>
        <v>-0.18181818181818177</v>
      </c>
      <c r="AB33" s="153">
        <f t="shared" si="620"/>
        <v>0</v>
      </c>
      <c r="AC33" s="153">
        <f t="shared" si="620"/>
        <v>0</v>
      </c>
      <c r="AD33" s="168">
        <f t="shared" si="620"/>
        <v>0</v>
      </c>
      <c r="AE33" s="61"/>
      <c r="AF33" s="167">
        <f>IF(AND(AF31="",AF32=""),0,IF(AF31="",-AF32,IF(AF32="",AF31,AF31-AF32)))</f>
        <v>0</v>
      </c>
      <c r="AG33" s="152">
        <f t="shared" ref="AG33" si="621">IF(AND(AG31="",AG32=""),0,IF(AG31="",-AG32,IF(AG32="",AG31,AG31-AG32)))</f>
        <v>0</v>
      </c>
      <c r="AH33" s="153">
        <f t="shared" ref="AH33" si="622">IF(AND(AH31="",AH32=""),0,IF(AH31="",-AH32,IF(AH32="",AH31,AH31-AH32)))</f>
        <v>0</v>
      </c>
      <c r="AI33" s="153">
        <f t="shared" ref="AI33" si="623">IF(AND(AI31="",AI32=""),0,IF(AI31="",-AI32,IF(AI32="",AI31,AI31-AI32)))</f>
        <v>0</v>
      </c>
      <c r="AJ33" s="153">
        <f t="shared" ref="AJ33" si="624">IF(AND(AJ31="",AJ32=""),0,IF(AJ31="",-AJ32,IF(AJ32="",AJ31,AJ31-AJ32)))</f>
        <v>8.3333333333333329E-2</v>
      </c>
      <c r="AK33" s="153">
        <f t="shared" ref="AK33" si="625">IF(AND(AK31="",AK32=""),0,IF(AK31="",-AK32,IF(AK32="",AK31,AK31-AK32)))</f>
        <v>9.0909090909090912E-2</v>
      </c>
      <c r="AL33" s="153">
        <f t="shared" ref="AL33" si="626">IF(AND(AL31="",AL32=""),0,IF(AL31="",-AL32,IF(AL32="",AL31,AL31-AL32)))</f>
        <v>0</v>
      </c>
      <c r="AM33" s="153">
        <f t="shared" ref="AM33" si="627">IF(AND(AM31="",AM32=""),0,IF(AM31="",-AM32,IF(AM32="",AM31,AM31-AM32)))</f>
        <v>0.1</v>
      </c>
      <c r="AN33" s="153">
        <f t="shared" ref="AN33" si="628">IF(AND(AN31="",AN32=""),0,IF(AN31="",-AN32,IF(AN32="",AN31,AN31-AN32)))</f>
        <v>0</v>
      </c>
      <c r="AO33" s="153">
        <f t="shared" ref="AO33" si="629">IF(AND(AO31="",AO32=""),0,IF(AO31="",-AO32,IF(AO32="",AO31,AO31-AO32)))</f>
        <v>0</v>
      </c>
      <c r="AP33" s="153">
        <f t="shared" ref="AP33" si="630">IF(AND(AP31="",AP32=""),0,IF(AP31="",-AP32,IF(AP32="",AP31,AP31-AP32)))</f>
        <v>0</v>
      </c>
      <c r="AQ33" s="153">
        <f t="shared" ref="AQ33" si="631">IF(AND(AQ31="",AQ32=""),0,IF(AQ31="",-AQ32,IF(AQ32="",AQ31,AQ31-AQ32)))</f>
        <v>0.18181818181818182</v>
      </c>
      <c r="AR33" s="168"/>
      <c r="AS33" s="61"/>
      <c r="AT33" s="167">
        <f>IFERROR(AT31/AT32-1,0)</f>
        <v>0</v>
      </c>
      <c r="AU33" s="152">
        <f>IFERROR(AU31/AU32-1,0)</f>
        <v>0</v>
      </c>
      <c r="AV33" s="153">
        <f>IFERROR(AV31/AV32-1,0)</f>
        <v>0</v>
      </c>
      <c r="AW33" s="153">
        <f t="shared" ref="AW33:BE33" si="632">IFERROR(AW31/AW32-1,0)</f>
        <v>0</v>
      </c>
      <c r="AX33" s="153">
        <f t="shared" si="632"/>
        <v>0</v>
      </c>
      <c r="AY33" s="153">
        <f t="shared" si="632"/>
        <v>0</v>
      </c>
      <c r="AZ33" s="153">
        <f t="shared" si="632"/>
        <v>-1</v>
      </c>
      <c r="BA33" s="153">
        <f t="shared" si="632"/>
        <v>0</v>
      </c>
      <c r="BB33" s="153">
        <f t="shared" si="632"/>
        <v>0</v>
      </c>
      <c r="BC33" s="153">
        <f t="shared" si="632"/>
        <v>0</v>
      </c>
      <c r="BD33" s="153">
        <f t="shared" si="632"/>
        <v>0</v>
      </c>
      <c r="BE33" s="168">
        <f t="shared" si="632"/>
        <v>0</v>
      </c>
      <c r="BF33" s="61"/>
      <c r="BG33" s="167">
        <f>IFERROR(BG31/BG32-1,0)</f>
        <v>-0.18181818181818177</v>
      </c>
      <c r="BH33" s="152">
        <f>IFERROR(BH31/BH32-1,0)</f>
        <v>-9.0909090909090939E-2</v>
      </c>
      <c r="BI33" s="153">
        <f>IFERROR(BI31/BI32-1,0)</f>
        <v>-9.0909090909090939E-2</v>
      </c>
      <c r="BJ33" s="153">
        <f t="shared" ref="BJ33:BR33" si="633">IFERROR(BJ31/BJ32-1,0)</f>
        <v>-9.0909090909090939E-2</v>
      </c>
      <c r="BK33" s="153">
        <f t="shared" si="633"/>
        <v>-0.18181818181818177</v>
      </c>
      <c r="BL33" s="153">
        <f t="shared" si="633"/>
        <v>-0.27272727272727271</v>
      </c>
      <c r="BM33" s="153">
        <f t="shared" si="633"/>
        <v>-0.33333333333333337</v>
      </c>
      <c r="BN33" s="153">
        <f t="shared" si="633"/>
        <v>-0.41666666666666663</v>
      </c>
      <c r="BO33" s="153">
        <f t="shared" si="633"/>
        <v>-0.41666666666666663</v>
      </c>
      <c r="BP33" s="153">
        <f t="shared" si="633"/>
        <v>-0.25</v>
      </c>
      <c r="BQ33" s="153">
        <f t="shared" si="633"/>
        <v>-0.25</v>
      </c>
      <c r="BR33" s="168">
        <f t="shared" si="633"/>
        <v>-0.41666666666666663</v>
      </c>
      <c r="BT33" s="312">
        <f>IF(AND(BT31="",BT32=""),0,IF(BT31="",-BT32,IF(BT32="",BT31,BT31-BT32)))</f>
        <v>0</v>
      </c>
      <c r="BU33" s="313">
        <f t="shared" ref="BU33" si="634">IF(AND(BU31="",BU32=""),0,IF(BU31="",-BU32,IF(BU32="",BU31,BU31-BU32)))</f>
        <v>0</v>
      </c>
      <c r="BV33" s="314">
        <f t="shared" ref="BV33" si="635">IF(AND(BV31="",BV32=""),0,IF(BV31="",-BV32,IF(BV32="",BV31,BV31-BV32)))</f>
        <v>0</v>
      </c>
      <c r="BW33" s="314">
        <f t="shared" ref="BW33" si="636">IF(AND(BW31="",BW32=""),0,IF(BW31="",-BW32,IF(BW32="",BW31,BW31-BW32)))</f>
        <v>0</v>
      </c>
      <c r="BX33" s="314">
        <f t="shared" ref="BX33" si="637">IF(AND(BX31="",BX32=""),0,IF(BX31="",-BX32,IF(BX32="",BX31,BX31-BX32)))</f>
        <v>9.0909090909090912E-2</v>
      </c>
      <c r="BY33" s="314">
        <f t="shared" ref="BY33" si="638">IF(AND(BY31="",BY32=""),0,IF(BY31="",-BY32,IF(BY32="",BY31,BY31-BY32)))</f>
        <v>9.0909090909090912E-2</v>
      </c>
      <c r="BZ33" s="314">
        <f t="shared" ref="BZ33" si="639">IF(AND(BZ31="",BZ32=""),0,IF(BZ31="",-BZ32,IF(BZ32="",BZ31,BZ31-BZ32)))</f>
        <v>0</v>
      </c>
      <c r="CA33" s="314">
        <f t="shared" ref="CA33" si="640">IF(AND(CA31="",CA32=""),0,IF(CA31="",-CA32,IF(CA32="",CA31,CA31-CA32)))</f>
        <v>9.0909090909090912E-2</v>
      </c>
      <c r="CB33" s="314">
        <f t="shared" ref="CB33" si="641">IF(AND(CB31="",CB32=""),0,IF(CB31="",-CB32,IF(CB32="",CB31,CB31-CB32)))</f>
        <v>0</v>
      </c>
      <c r="CC33" s="314">
        <f t="shared" ref="CC33" si="642">IF(AND(CC31="",CC32=""),0,IF(CC31="",-CC32,IF(CC32="",CC31,CC31-CC32)))</f>
        <v>0</v>
      </c>
      <c r="CD33" s="314">
        <f t="shared" ref="CD33" si="643">IF(AND(CD31="",CD32=""),0,IF(CD31="",-CD32,IF(CD32="",CD31,CD31-CD32)))</f>
        <v>0</v>
      </c>
      <c r="CE33" s="315">
        <f t="shared" ref="CE33" si="644">IF(AND(CE31="",CE32=""),0,IF(CE31="",-CE32,IF(CE32="",CE31,CE31-CE32)))</f>
        <v>0.18181818181818182</v>
      </c>
      <c r="CG33" s="312">
        <f>IF(AND(CG31="",CG32=""),0,IF(CG31="",-CG32,IF(CG32="",CG31,CG31-CG32)))</f>
        <v>0.18181818181818182</v>
      </c>
      <c r="CH33" s="313">
        <f t="shared" ref="CH33" si="645">IF(AND(CH31="",CH32=""),0,IF(CH31="",-CH32,IF(CH32="",CH31,CH31-CH32)))</f>
        <v>9.0909090909090912E-2</v>
      </c>
      <c r="CI33" s="314">
        <f t="shared" ref="CI33" si="646">IF(AND(CI31="",CI32=""),0,IF(CI31="",-CI32,IF(CI32="",CI31,CI31-CI32)))</f>
        <v>9.0909090909090912E-2</v>
      </c>
      <c r="CJ33" s="314">
        <f t="shared" ref="CJ33" si="647">IF(AND(CJ31="",CJ32=""),0,IF(CJ31="",-CJ32,IF(CJ32="",CJ31,CJ31-CJ32)))</f>
        <v>9.0909090909090912E-2</v>
      </c>
      <c r="CK33" s="314">
        <f t="shared" ref="CK33" si="648">IF(AND(CK31="",CK32=""),0,IF(CK31="",-CK32,IF(CK32="",CK31,CK31-CK32)))</f>
        <v>0.18181818181818182</v>
      </c>
      <c r="CL33" s="314">
        <f t="shared" ref="CL33" si="649">IF(AND(CL31="",CL32=""),0,IF(CL31="",-CL32,IF(CL32="",CL31,CL31-CL32)))</f>
        <v>0.27272727272727271</v>
      </c>
      <c r="CM33" s="314">
        <f t="shared" ref="CM33" si="650">IF(AND(CM31="",CM32=""),0,IF(CM31="",-CM32,IF(CM32="",CM31,CM31-CM32)))</f>
        <v>0.36363636363636365</v>
      </c>
      <c r="CN33" s="314">
        <f t="shared" ref="CN33" si="651">IF(AND(CN31="",CN32=""),0,IF(CN31="",-CN32,IF(CN32="",CN31,CN31-CN32)))</f>
        <v>0.45454545454545459</v>
      </c>
      <c r="CO33" s="314">
        <f t="shared" ref="CO33" si="652">IF(AND(CO31="",CO32=""),0,IF(CO31="",-CO32,IF(CO32="",CO31,CO31-CO32)))</f>
        <v>0.45454545454545459</v>
      </c>
      <c r="CP33" s="314">
        <f t="shared" ref="CP33" si="653">IF(AND(CP31="",CP32=""),0,IF(CP31="",-CP32,IF(CP32="",CP31,CP31-CP32)))</f>
        <v>0.27272727272727271</v>
      </c>
      <c r="CQ33" s="314">
        <f t="shared" ref="CQ33" si="654">IF(AND(CQ31="",CQ32=""),0,IF(CQ31="",-CQ32,IF(CQ32="",CQ31,CQ31-CQ32)))</f>
        <v>0.27272727272727271</v>
      </c>
      <c r="CR33" s="315">
        <f t="shared" ref="CR33" si="655">IF(AND(CR31="",CR32=""),0,IF(CR31="",-CR32,IF(CR32="",CR31,CR31-CR32)))</f>
        <v>0.45454545454545459</v>
      </c>
    </row>
    <row r="34" spans="1:96" hidden="1" outlineLevel="1" collapsed="1">
      <c r="A34" s="215" t="s">
        <v>13</v>
      </c>
      <c r="B34" s="216" t="s">
        <v>50</v>
      </c>
      <c r="C34" s="150">
        <v>2021</v>
      </c>
      <c r="D34" s="157">
        <v>1</v>
      </c>
      <c r="E34" s="123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125">
        <f>SUM(E34:P34)</f>
        <v>0</v>
      </c>
      <c r="R34" s="61"/>
      <c r="S34" s="294">
        <v>1</v>
      </c>
      <c r="T34" s="64">
        <v>1</v>
      </c>
      <c r="U34" s="64">
        <v>1</v>
      </c>
      <c r="V34" s="62">
        <v>1</v>
      </c>
      <c r="W34" s="62">
        <v>1</v>
      </c>
      <c r="X34" s="62">
        <v>1</v>
      </c>
      <c r="Y34" s="64">
        <v>1</v>
      </c>
      <c r="Z34" s="64">
        <v>1</v>
      </c>
      <c r="AA34" s="64">
        <v>1</v>
      </c>
      <c r="AB34" s="64">
        <v>1</v>
      </c>
      <c r="AC34" s="64">
        <v>1</v>
      </c>
      <c r="AD34" s="125">
        <v>1</v>
      </c>
      <c r="AE34" s="61"/>
      <c r="AF34" s="165" t="str">
        <f>IF(IFERROR(E34/S34,0)=0,"",IFERROR(E34/S34,0))</f>
        <v/>
      </c>
      <c r="AG34" s="63" t="str">
        <f t="shared" ref="AG34:AG35" si="656">IF(IFERROR(F34/T34,0)=0,"",IFERROR(F34/T34,0))</f>
        <v/>
      </c>
      <c r="AH34" s="63" t="str">
        <f t="shared" ref="AH34:AH35" si="657">IF(IFERROR(G34/U34,0)=0,"",IFERROR(G34/U34,0))</f>
        <v/>
      </c>
      <c r="AI34" s="63" t="str">
        <f t="shared" ref="AI34:AI35" si="658">IF(IFERROR(H34/V34,0)=0,"",IFERROR(H34/V34,0))</f>
        <v/>
      </c>
      <c r="AJ34" s="63" t="str">
        <f t="shared" ref="AJ34:AJ35" si="659">IF(IFERROR(I34/W34,0)=0,"",IFERROR(I34/W34,0))</f>
        <v/>
      </c>
      <c r="AK34" s="63" t="str">
        <f t="shared" ref="AK34:AK35" si="660">IF(IFERROR(J34/X34,0)=0,"",IFERROR(J34/X34,0))</f>
        <v/>
      </c>
      <c r="AL34" s="63" t="str">
        <f t="shared" ref="AL34:AL35" si="661">IF(IFERROR(K34/Y34,0)=0,"",IFERROR(K34/Y34,0))</f>
        <v/>
      </c>
      <c r="AM34" s="63" t="str">
        <f t="shared" ref="AM34:AM35" si="662">IF(IFERROR(L34/Z34,0)=0,"",IFERROR(L34/Z34,0))</f>
        <v/>
      </c>
      <c r="AN34" s="63" t="str">
        <f t="shared" ref="AN34:AN35" si="663">IF(IFERROR(M34/AA34,0)=0,"",IFERROR(M34/AA34,0))</f>
        <v/>
      </c>
      <c r="AO34" s="63" t="str">
        <f t="shared" ref="AO34:AO35" si="664">IF(IFERROR(N34/AB34,0)=0,"",IFERROR(N34/AB34,0))</f>
        <v/>
      </c>
      <c r="AP34" s="63" t="str">
        <f t="shared" ref="AP34:AP35" si="665">IF(IFERROR(O34/AC34,0)=0,"",IFERROR(O34/AC34,0))</f>
        <v/>
      </c>
      <c r="AQ34" s="63" t="str">
        <f t="shared" ref="AQ34:AQ35" si="666">IF(IFERROR(P34/AD34,0)=0,"",IFERROR(P34/AD34,0))</f>
        <v/>
      </c>
      <c r="AR34" s="166">
        <f>Q34/AVERAGE(S34:AD34)</f>
        <v>0</v>
      </c>
      <c r="AS34" s="61"/>
      <c r="AT34" s="173">
        <v>0</v>
      </c>
      <c r="AU34" s="174">
        <v>0</v>
      </c>
      <c r="AV34" s="174">
        <v>0</v>
      </c>
      <c r="AW34" s="174">
        <v>0</v>
      </c>
      <c r="AX34" s="174">
        <v>0</v>
      </c>
      <c r="AY34" s="174">
        <v>0</v>
      </c>
      <c r="AZ34" s="174">
        <v>0</v>
      </c>
      <c r="BA34" s="174">
        <v>0</v>
      </c>
      <c r="BB34" s="174">
        <v>0</v>
      </c>
      <c r="BC34" s="174">
        <v>0</v>
      </c>
      <c r="BD34" s="174">
        <v>0</v>
      </c>
      <c r="BE34" s="343">
        <v>0</v>
      </c>
      <c r="BF34" s="61"/>
      <c r="BG34" s="173">
        <v>1</v>
      </c>
      <c r="BH34" s="174">
        <f>+BG34-F34+AU34</f>
        <v>1</v>
      </c>
      <c r="BI34" s="174">
        <f t="shared" ref="BI34" si="667">+BH34-G34+AV34</f>
        <v>1</v>
      </c>
      <c r="BJ34" s="174">
        <f t="shared" ref="BJ34" si="668">+BI34-H34+AW34</f>
        <v>1</v>
      </c>
      <c r="BK34" s="174">
        <f t="shared" ref="BK34" si="669">+BJ34-I34+AX34</f>
        <v>1</v>
      </c>
      <c r="BL34" s="174">
        <f t="shared" ref="BL34" si="670">+BK34-J34+AY34</f>
        <v>1</v>
      </c>
      <c r="BM34" s="174">
        <f t="shared" ref="BM34" si="671">+BL34-K34+AZ34</f>
        <v>1</v>
      </c>
      <c r="BN34" s="174">
        <f t="shared" ref="BN34" si="672">+BM34-L34+BA34</f>
        <v>1</v>
      </c>
      <c r="BO34" s="174">
        <f t="shared" ref="BO34" si="673">+BN34-M34+BB34</f>
        <v>1</v>
      </c>
      <c r="BP34" s="174">
        <f t="shared" ref="BP34" si="674">+BO34-N34+BC34</f>
        <v>1</v>
      </c>
      <c r="BQ34" s="174">
        <f t="shared" ref="BQ34" si="675">+BP34-O34+BD34</f>
        <v>1</v>
      </c>
      <c r="BR34" s="175">
        <f t="shared" ref="BR34" si="676">+BQ34-P34+BE34</f>
        <v>1</v>
      </c>
      <c r="BT34" s="319" t="str">
        <f>IF(IFERROR(E34/$D34,0)=0,"",IFERROR(E34/$D34,0))</f>
        <v/>
      </c>
      <c r="BU34" s="320" t="str">
        <f t="shared" ref="BU34:BU35" si="677">IF(IFERROR(F34/$D34,0)=0,"",IFERROR(F34/$D34,0))</f>
        <v/>
      </c>
      <c r="BV34" s="320" t="str">
        <f t="shared" ref="BV34:BV35" si="678">IF(IFERROR(G34/$D34,0)=0,"",IFERROR(G34/$D34,0))</f>
        <v/>
      </c>
      <c r="BW34" s="320" t="str">
        <f t="shared" ref="BW34:BW35" si="679">IF(IFERROR(H34/$D34,0)=0,"",IFERROR(H34/$D34,0))</f>
        <v/>
      </c>
      <c r="BX34" s="320" t="str">
        <f t="shared" ref="BX34:BX35" si="680">IF(IFERROR(I34/$D34,0)=0,"",IFERROR(I34/$D34,0))</f>
        <v/>
      </c>
      <c r="BY34" s="320" t="str">
        <f t="shared" ref="BY34:BY35" si="681">IF(IFERROR(J34/$D34,0)=0,"",IFERROR(J34/$D34,0))</f>
        <v/>
      </c>
      <c r="BZ34" s="320" t="str">
        <f t="shared" ref="BZ34:BZ35" si="682">IF(IFERROR(K34/$D34,0)=0,"",IFERROR(K34/$D34,0))</f>
        <v/>
      </c>
      <c r="CA34" s="320" t="str">
        <f t="shared" ref="CA34:CA35" si="683">IF(IFERROR(L34/$D34,0)=0,"",IFERROR(L34/$D34,0))</f>
        <v/>
      </c>
      <c r="CB34" s="320" t="str">
        <f t="shared" ref="CB34:CB35" si="684">IF(IFERROR(M34/$D34,0)=0,"",IFERROR(M34/$D34,0))</f>
        <v/>
      </c>
      <c r="CC34" s="320" t="str">
        <f t="shared" ref="CC34:CC35" si="685">IF(IFERROR(N34/$D34,0)=0,"",IFERROR(N34/$D34,0))</f>
        <v/>
      </c>
      <c r="CD34" s="320" t="str">
        <f t="shared" ref="CD34:CD35" si="686">IF(IFERROR(O34/$D34,0)=0,"",IFERROR(O34/$D34,0))</f>
        <v/>
      </c>
      <c r="CE34" s="321" t="str">
        <f t="shared" ref="CE34:CE35" si="687">IF(IFERROR(P34/$D34,0)=0,"",IFERROR(P34/$D34,0))</f>
        <v/>
      </c>
      <c r="CG34" s="319" t="str">
        <f>IF(IFERROR(($D34-BG34)/$D34,0)=0,"",IFERROR(($D34-BG34)/$D34,0))</f>
        <v/>
      </c>
      <c r="CH34" s="320" t="str">
        <f t="shared" ref="CH34:CH35" si="688">IF(IFERROR(($D34-BH34)/$D34,0)=0,"",IFERROR(($D34-BH34)/$D34,0))</f>
        <v/>
      </c>
      <c r="CI34" s="320" t="str">
        <f t="shared" ref="CI34:CI35" si="689">IF(IFERROR(($D34-BI34)/$D34,0)=0,"",IFERROR(($D34-BI34)/$D34,0))</f>
        <v/>
      </c>
      <c r="CJ34" s="320" t="str">
        <f t="shared" ref="CJ34:CJ35" si="690">IF(IFERROR(($D34-BJ34)/$D34,0)=0,"",IFERROR(($D34-BJ34)/$D34,0))</f>
        <v/>
      </c>
      <c r="CK34" s="320" t="str">
        <f t="shared" ref="CK34:CK35" si="691">IF(IFERROR(($D34-BK34)/$D34,0)=0,"",IFERROR(($D34-BK34)/$D34,0))</f>
        <v/>
      </c>
      <c r="CL34" s="320" t="str">
        <f t="shared" ref="CL34:CL35" si="692">IF(IFERROR(($D34-BL34)/$D34,0)=0,"",IFERROR(($D34-BL34)/$D34,0))</f>
        <v/>
      </c>
      <c r="CM34" s="320" t="str">
        <f t="shared" ref="CM34:CM35" si="693">IF(IFERROR(($D34-BM34)/$D34,0)=0,"",IFERROR(($D34-BM34)/$D34,0))</f>
        <v/>
      </c>
      <c r="CN34" s="320" t="str">
        <f t="shared" ref="CN34:CN35" si="694">IF(IFERROR(($D34-BN34)/$D34,0)=0,"",IFERROR(($D34-BN34)/$D34,0))</f>
        <v/>
      </c>
      <c r="CO34" s="320" t="str">
        <f t="shared" ref="CO34:CO35" si="695">IF(IFERROR(($D34-BO34)/$D34,0)=0,"",IFERROR(($D34-BO34)/$D34,0))</f>
        <v/>
      </c>
      <c r="CP34" s="320" t="str">
        <f t="shared" ref="CP34:CP35" si="696">IF(IFERROR(($D34-BP34)/$D34,0)=0,"",IFERROR(($D34-BP34)/$D34,0))</f>
        <v/>
      </c>
      <c r="CQ34" s="320" t="str">
        <f t="shared" ref="CQ34:CQ35" si="697">IF(IFERROR(($D34-BQ34)/$D34,0)=0,"",IFERROR(($D34-BQ34)/$D34,0))</f>
        <v/>
      </c>
      <c r="CR34" s="321" t="str">
        <f t="shared" ref="CR34:CR35" si="698">IF(IFERROR(($D34-BR34)/$D34,0)=0,"",IFERROR(($D34-BR34)/$D34,0))</f>
        <v/>
      </c>
    </row>
    <row r="35" spans="1:96" hidden="1" outlineLevel="2">
      <c r="A35" s="158" t="s">
        <v>13</v>
      </c>
      <c r="B35" s="213" t="s">
        <v>50</v>
      </c>
      <c r="C35" s="150">
        <v>2020</v>
      </c>
      <c r="D35" s="191">
        <v>1</v>
      </c>
      <c r="E35" s="202"/>
      <c r="F35" s="204"/>
      <c r="G35" s="204"/>
      <c r="H35" s="204"/>
      <c r="I35" s="204"/>
      <c r="J35" s="204"/>
      <c r="K35" s="204"/>
      <c r="L35" s="204"/>
      <c r="M35" s="204">
        <v>0</v>
      </c>
      <c r="N35" s="204">
        <v>0</v>
      </c>
      <c r="O35" s="204">
        <v>0</v>
      </c>
      <c r="P35" s="204">
        <v>0</v>
      </c>
      <c r="Q35" s="205">
        <f>SUM(E35:P35)</f>
        <v>0</v>
      </c>
      <c r="R35" s="61"/>
      <c r="S35" s="293">
        <v>1</v>
      </c>
      <c r="T35" s="204">
        <v>1</v>
      </c>
      <c r="U35" s="204">
        <v>1</v>
      </c>
      <c r="V35" s="204">
        <v>1</v>
      </c>
      <c r="W35" s="204">
        <v>1</v>
      </c>
      <c r="X35" s="204">
        <v>1</v>
      </c>
      <c r="Y35" s="204">
        <v>1</v>
      </c>
      <c r="Z35" s="204">
        <v>1</v>
      </c>
      <c r="AA35" s="204">
        <v>1</v>
      </c>
      <c r="AB35" s="204">
        <v>1</v>
      </c>
      <c r="AC35" s="204">
        <v>1</v>
      </c>
      <c r="AD35" s="204">
        <v>1</v>
      </c>
      <c r="AE35" s="61"/>
      <c r="AF35" s="197" t="str">
        <f>IF(IFERROR(E35/S35,0)=0,"",IFERROR(E35/S35,0))</f>
        <v/>
      </c>
      <c r="AG35" s="198" t="str">
        <f t="shared" si="656"/>
        <v/>
      </c>
      <c r="AH35" s="198" t="str">
        <f t="shared" si="657"/>
        <v/>
      </c>
      <c r="AI35" s="198" t="str">
        <f t="shared" si="658"/>
        <v/>
      </c>
      <c r="AJ35" s="198" t="str">
        <f t="shared" si="659"/>
        <v/>
      </c>
      <c r="AK35" s="198" t="str">
        <f t="shared" si="660"/>
        <v/>
      </c>
      <c r="AL35" s="198" t="str">
        <f t="shared" si="661"/>
        <v/>
      </c>
      <c r="AM35" s="198" t="str">
        <f t="shared" si="662"/>
        <v/>
      </c>
      <c r="AN35" s="198" t="str">
        <f t="shared" si="663"/>
        <v/>
      </c>
      <c r="AO35" s="198" t="str">
        <f t="shared" si="664"/>
        <v/>
      </c>
      <c r="AP35" s="198" t="str">
        <f t="shared" si="665"/>
        <v/>
      </c>
      <c r="AQ35" s="198" t="str">
        <f t="shared" si="666"/>
        <v/>
      </c>
      <c r="AR35" s="199">
        <f>Q35/AVERAGE(S35:AD35)</f>
        <v>0</v>
      </c>
      <c r="AS35" s="61"/>
      <c r="AT35" s="200"/>
      <c r="AU35" s="201"/>
      <c r="AV35" s="201"/>
      <c r="AW35" s="201"/>
      <c r="AX35" s="201"/>
      <c r="AY35" s="201"/>
      <c r="AZ35" s="201"/>
      <c r="BA35" s="201"/>
      <c r="BB35" s="201">
        <v>0</v>
      </c>
      <c r="BC35" s="201">
        <v>0</v>
      </c>
      <c r="BD35" s="201"/>
      <c r="BE35" s="212"/>
      <c r="BF35" s="61"/>
      <c r="BG35" s="200">
        <v>1</v>
      </c>
      <c r="BH35" s="201">
        <v>1</v>
      </c>
      <c r="BI35" s="201">
        <v>1</v>
      </c>
      <c r="BJ35" s="201">
        <v>1</v>
      </c>
      <c r="BK35" s="201">
        <v>1</v>
      </c>
      <c r="BL35" s="201">
        <v>1</v>
      </c>
      <c r="BM35" s="201">
        <v>1</v>
      </c>
      <c r="BN35" s="201">
        <v>1</v>
      </c>
      <c r="BO35" s="201">
        <v>1</v>
      </c>
      <c r="BP35" s="201">
        <v>1</v>
      </c>
      <c r="BQ35" s="201">
        <v>1</v>
      </c>
      <c r="BR35" s="212">
        <v>1</v>
      </c>
      <c r="BT35" s="309" t="str">
        <f>IF(IFERROR(E35/$D35,0)=0,"",IFERROR(E35/$D35,0))</f>
        <v/>
      </c>
      <c r="BU35" s="310" t="str">
        <f t="shared" si="677"/>
        <v/>
      </c>
      <c r="BV35" s="310" t="str">
        <f t="shared" si="678"/>
        <v/>
      </c>
      <c r="BW35" s="310" t="str">
        <f t="shared" si="679"/>
        <v/>
      </c>
      <c r="BX35" s="310" t="str">
        <f t="shared" si="680"/>
        <v/>
      </c>
      <c r="BY35" s="310" t="str">
        <f t="shared" si="681"/>
        <v/>
      </c>
      <c r="BZ35" s="310" t="str">
        <f t="shared" si="682"/>
        <v/>
      </c>
      <c r="CA35" s="310" t="str">
        <f t="shared" si="683"/>
        <v/>
      </c>
      <c r="CB35" s="310" t="str">
        <f t="shared" si="684"/>
        <v/>
      </c>
      <c r="CC35" s="310" t="str">
        <f t="shared" si="685"/>
        <v/>
      </c>
      <c r="CD35" s="310" t="str">
        <f t="shared" si="686"/>
        <v/>
      </c>
      <c r="CE35" s="311" t="str">
        <f t="shared" si="687"/>
        <v/>
      </c>
      <c r="CG35" s="309" t="str">
        <f>IF(IFERROR(($D35-BG35)/$D35,0)=0,"",IFERROR(($D35-BG35)/$D35,0))</f>
        <v/>
      </c>
      <c r="CH35" s="310" t="str">
        <f t="shared" si="688"/>
        <v/>
      </c>
      <c r="CI35" s="310" t="str">
        <f t="shared" si="689"/>
        <v/>
      </c>
      <c r="CJ35" s="310" t="str">
        <f t="shared" si="690"/>
        <v/>
      </c>
      <c r="CK35" s="310" t="str">
        <f t="shared" si="691"/>
        <v/>
      </c>
      <c r="CL35" s="310" t="str">
        <f t="shared" si="692"/>
        <v/>
      </c>
      <c r="CM35" s="310" t="str">
        <f t="shared" si="693"/>
        <v/>
      </c>
      <c r="CN35" s="310" t="str">
        <f t="shared" si="694"/>
        <v/>
      </c>
      <c r="CO35" s="310" t="str">
        <f t="shared" si="695"/>
        <v/>
      </c>
      <c r="CP35" s="310" t="str">
        <f t="shared" si="696"/>
        <v/>
      </c>
      <c r="CQ35" s="310" t="str">
        <f t="shared" si="697"/>
        <v/>
      </c>
      <c r="CR35" s="311" t="str">
        <f t="shared" si="698"/>
        <v/>
      </c>
    </row>
    <row r="36" spans="1:96" hidden="1" outlineLevel="2">
      <c r="A36" s="158" t="s">
        <v>13</v>
      </c>
      <c r="B36" s="213" t="s">
        <v>50</v>
      </c>
      <c r="C36" s="151" t="s">
        <v>69</v>
      </c>
      <c r="D36" s="157"/>
      <c r="E36" s="167">
        <f>IFERROR(E34/E35-1,0)</f>
        <v>0</v>
      </c>
      <c r="F36" s="152">
        <f t="shared" ref="F36:P36" si="699">IFERROR(F34/F35-1,0)</f>
        <v>0</v>
      </c>
      <c r="G36" s="153">
        <f t="shared" si="699"/>
        <v>0</v>
      </c>
      <c r="H36" s="153">
        <f t="shared" si="699"/>
        <v>0</v>
      </c>
      <c r="I36" s="153">
        <f t="shared" si="699"/>
        <v>0</v>
      </c>
      <c r="J36" s="153">
        <f t="shared" si="699"/>
        <v>0</v>
      </c>
      <c r="K36" s="153">
        <f t="shared" si="699"/>
        <v>0</v>
      </c>
      <c r="L36" s="153">
        <f t="shared" si="699"/>
        <v>0</v>
      </c>
      <c r="M36" s="153">
        <f t="shared" si="699"/>
        <v>0</v>
      </c>
      <c r="N36" s="153">
        <f t="shared" si="699"/>
        <v>0</v>
      </c>
      <c r="O36" s="153">
        <f t="shared" si="699"/>
        <v>0</v>
      </c>
      <c r="P36" s="153">
        <f t="shared" si="699"/>
        <v>0</v>
      </c>
      <c r="Q36" s="168"/>
      <c r="R36" s="61"/>
      <c r="S36" s="167">
        <f>IFERROR(S34/S35-1,0)</f>
        <v>0</v>
      </c>
      <c r="T36" s="152">
        <f t="shared" ref="T36:AD36" si="700">IFERROR(T34/T35-1,0)</f>
        <v>0</v>
      </c>
      <c r="U36" s="153">
        <f t="shared" si="700"/>
        <v>0</v>
      </c>
      <c r="V36" s="153">
        <f>IFERROR(V34/V35-1,0)</f>
        <v>0</v>
      </c>
      <c r="W36" s="153">
        <f>IFERROR(W34/W35-1,0)</f>
        <v>0</v>
      </c>
      <c r="X36" s="153">
        <f t="shared" si="700"/>
        <v>0</v>
      </c>
      <c r="Y36" s="153">
        <f t="shared" si="700"/>
        <v>0</v>
      </c>
      <c r="Z36" s="153">
        <f t="shared" si="700"/>
        <v>0</v>
      </c>
      <c r="AA36" s="153">
        <f t="shared" si="700"/>
        <v>0</v>
      </c>
      <c r="AB36" s="153">
        <f t="shared" si="700"/>
        <v>0</v>
      </c>
      <c r="AC36" s="153">
        <f t="shared" si="700"/>
        <v>0</v>
      </c>
      <c r="AD36" s="168">
        <f t="shared" si="700"/>
        <v>0</v>
      </c>
      <c r="AE36" s="61"/>
      <c r="AF36" s="167">
        <f>IF(AND(AF34="",AF35=""),0,IF(AF34="",-AF35,IF(AF35="",AF34,AF34-AF35)))</f>
        <v>0</v>
      </c>
      <c r="AG36" s="152">
        <f t="shared" ref="AG36" si="701">IF(AND(AG34="",AG35=""),0,IF(AG34="",-AG35,IF(AG35="",AG34,AG34-AG35)))</f>
        <v>0</v>
      </c>
      <c r="AH36" s="153">
        <f t="shared" ref="AH36" si="702">IF(AND(AH34="",AH35=""),0,IF(AH34="",-AH35,IF(AH35="",AH34,AH34-AH35)))</f>
        <v>0</v>
      </c>
      <c r="AI36" s="153">
        <f t="shared" ref="AI36" si="703">IF(AND(AI34="",AI35=""),0,IF(AI34="",-AI35,IF(AI35="",AI34,AI34-AI35)))</f>
        <v>0</v>
      </c>
      <c r="AJ36" s="153">
        <f t="shared" ref="AJ36" si="704">IF(AND(AJ34="",AJ35=""),0,IF(AJ34="",-AJ35,IF(AJ35="",AJ34,AJ34-AJ35)))</f>
        <v>0</v>
      </c>
      <c r="AK36" s="153">
        <f t="shared" ref="AK36" si="705">IF(AND(AK34="",AK35=""),0,IF(AK34="",-AK35,IF(AK35="",AK34,AK34-AK35)))</f>
        <v>0</v>
      </c>
      <c r="AL36" s="153">
        <f t="shared" ref="AL36" si="706">IF(AND(AL34="",AL35=""),0,IF(AL34="",-AL35,IF(AL35="",AL34,AL34-AL35)))</f>
        <v>0</v>
      </c>
      <c r="AM36" s="153">
        <f t="shared" ref="AM36" si="707">IF(AND(AM34="",AM35=""),0,IF(AM34="",-AM35,IF(AM35="",AM34,AM34-AM35)))</f>
        <v>0</v>
      </c>
      <c r="AN36" s="153">
        <f t="shared" ref="AN36" si="708">IF(AND(AN34="",AN35=""),0,IF(AN34="",-AN35,IF(AN35="",AN34,AN34-AN35)))</f>
        <v>0</v>
      </c>
      <c r="AO36" s="153">
        <f t="shared" ref="AO36" si="709">IF(AND(AO34="",AO35=""),0,IF(AO34="",-AO35,IF(AO35="",AO34,AO34-AO35)))</f>
        <v>0</v>
      </c>
      <c r="AP36" s="153">
        <f t="shared" ref="AP36" si="710">IF(AND(AP34="",AP35=""),0,IF(AP34="",-AP35,IF(AP35="",AP34,AP34-AP35)))</f>
        <v>0</v>
      </c>
      <c r="AQ36" s="153">
        <f t="shared" ref="AQ36" si="711">IF(AND(AQ34="",AQ35=""),0,IF(AQ34="",-AQ35,IF(AQ35="",AQ34,AQ34-AQ35)))</f>
        <v>0</v>
      </c>
      <c r="AR36" s="168"/>
      <c r="AS36" s="61"/>
      <c r="AT36" s="167">
        <f>IFERROR(AT34/AT35-1,0)</f>
        <v>0</v>
      </c>
      <c r="AU36" s="152">
        <f>IFERROR(AU34/AU35-1,0)</f>
        <v>0</v>
      </c>
      <c r="AV36" s="153">
        <f>IFERROR(AV34/AV35-1,0)</f>
        <v>0</v>
      </c>
      <c r="AW36" s="153">
        <f t="shared" ref="AW36:BE36" si="712">IFERROR(AW34/AW35-1,0)</f>
        <v>0</v>
      </c>
      <c r="AX36" s="153">
        <f t="shared" si="712"/>
        <v>0</v>
      </c>
      <c r="AY36" s="153">
        <f t="shared" si="712"/>
        <v>0</v>
      </c>
      <c r="AZ36" s="153">
        <f t="shared" si="712"/>
        <v>0</v>
      </c>
      <c r="BA36" s="153">
        <f t="shared" si="712"/>
        <v>0</v>
      </c>
      <c r="BB36" s="153">
        <f t="shared" si="712"/>
        <v>0</v>
      </c>
      <c r="BC36" s="153">
        <f t="shared" si="712"/>
        <v>0</v>
      </c>
      <c r="BD36" s="153">
        <f t="shared" si="712"/>
        <v>0</v>
      </c>
      <c r="BE36" s="168">
        <f t="shared" si="712"/>
        <v>0</v>
      </c>
      <c r="BF36" s="61"/>
      <c r="BG36" s="167">
        <f>IFERROR(BG34/BG35-1,0)</f>
        <v>0</v>
      </c>
      <c r="BH36" s="152">
        <f>IFERROR(BH34/BH35-1,0)</f>
        <v>0</v>
      </c>
      <c r="BI36" s="153">
        <f>IFERROR(BI34/BI35-1,0)</f>
        <v>0</v>
      </c>
      <c r="BJ36" s="153">
        <f t="shared" ref="BJ36:BR36" si="713">IFERROR(BJ34/BJ35-1,0)</f>
        <v>0</v>
      </c>
      <c r="BK36" s="153">
        <f t="shared" si="713"/>
        <v>0</v>
      </c>
      <c r="BL36" s="153">
        <f t="shared" si="713"/>
        <v>0</v>
      </c>
      <c r="BM36" s="153">
        <f t="shared" si="713"/>
        <v>0</v>
      </c>
      <c r="BN36" s="153">
        <f t="shared" si="713"/>
        <v>0</v>
      </c>
      <c r="BO36" s="153">
        <f t="shared" si="713"/>
        <v>0</v>
      </c>
      <c r="BP36" s="153">
        <f t="shared" si="713"/>
        <v>0</v>
      </c>
      <c r="BQ36" s="153">
        <f t="shared" si="713"/>
        <v>0</v>
      </c>
      <c r="BR36" s="168">
        <f t="shared" si="713"/>
        <v>0</v>
      </c>
      <c r="BT36" s="312">
        <f>IF(AND(BT34="",BT35=""),0,IF(BT34="",-BT35,IF(BT35="",BT34,BT34-BT35)))</f>
        <v>0</v>
      </c>
      <c r="BU36" s="313">
        <f t="shared" ref="BU36" si="714">IF(AND(BU34="",BU35=""),0,IF(BU34="",-BU35,IF(BU35="",BU34,BU34-BU35)))</f>
        <v>0</v>
      </c>
      <c r="BV36" s="314">
        <f t="shared" ref="BV36" si="715">IF(AND(BV34="",BV35=""),0,IF(BV34="",-BV35,IF(BV35="",BV34,BV34-BV35)))</f>
        <v>0</v>
      </c>
      <c r="BW36" s="314">
        <f t="shared" ref="BW36" si="716">IF(AND(BW34="",BW35=""),0,IF(BW34="",-BW35,IF(BW35="",BW34,BW34-BW35)))</f>
        <v>0</v>
      </c>
      <c r="BX36" s="314">
        <f t="shared" ref="BX36" si="717">IF(AND(BX34="",BX35=""),0,IF(BX34="",-BX35,IF(BX35="",BX34,BX34-BX35)))</f>
        <v>0</v>
      </c>
      <c r="BY36" s="314">
        <f t="shared" ref="BY36" si="718">IF(AND(BY34="",BY35=""),0,IF(BY34="",-BY35,IF(BY35="",BY34,BY34-BY35)))</f>
        <v>0</v>
      </c>
      <c r="BZ36" s="314">
        <f t="shared" ref="BZ36" si="719">IF(AND(BZ34="",BZ35=""),0,IF(BZ34="",-BZ35,IF(BZ35="",BZ34,BZ34-BZ35)))</f>
        <v>0</v>
      </c>
      <c r="CA36" s="314">
        <f t="shared" ref="CA36" si="720">IF(AND(CA34="",CA35=""),0,IF(CA34="",-CA35,IF(CA35="",CA34,CA34-CA35)))</f>
        <v>0</v>
      </c>
      <c r="CB36" s="314">
        <f t="shared" ref="CB36" si="721">IF(AND(CB34="",CB35=""),0,IF(CB34="",-CB35,IF(CB35="",CB34,CB34-CB35)))</f>
        <v>0</v>
      </c>
      <c r="CC36" s="314">
        <f t="shared" ref="CC36" si="722">IF(AND(CC34="",CC35=""),0,IF(CC34="",-CC35,IF(CC35="",CC34,CC34-CC35)))</f>
        <v>0</v>
      </c>
      <c r="CD36" s="314">
        <f t="shared" ref="CD36" si="723">IF(AND(CD34="",CD35=""),0,IF(CD34="",-CD35,IF(CD35="",CD34,CD34-CD35)))</f>
        <v>0</v>
      </c>
      <c r="CE36" s="315">
        <f t="shared" ref="CE36" si="724">IF(AND(CE34="",CE35=""),0,IF(CE34="",-CE35,IF(CE35="",CE34,CE34-CE35)))</f>
        <v>0</v>
      </c>
      <c r="CG36" s="312">
        <f>IF(AND(CG34="",CG35=""),0,IF(CG34="",-CG35,IF(CG35="",CG34,CG34-CG35)))</f>
        <v>0</v>
      </c>
      <c r="CH36" s="313">
        <f t="shared" ref="CH36" si="725">IF(AND(CH34="",CH35=""),0,IF(CH34="",-CH35,IF(CH35="",CH34,CH34-CH35)))</f>
        <v>0</v>
      </c>
      <c r="CI36" s="314">
        <f t="shared" ref="CI36" si="726">IF(AND(CI34="",CI35=""),0,IF(CI34="",-CI35,IF(CI35="",CI34,CI34-CI35)))</f>
        <v>0</v>
      </c>
      <c r="CJ36" s="314">
        <f t="shared" ref="CJ36" si="727">IF(AND(CJ34="",CJ35=""),0,IF(CJ34="",-CJ35,IF(CJ35="",CJ34,CJ34-CJ35)))</f>
        <v>0</v>
      </c>
      <c r="CK36" s="314">
        <f t="shared" ref="CK36" si="728">IF(AND(CK34="",CK35=""),0,IF(CK34="",-CK35,IF(CK35="",CK34,CK34-CK35)))</f>
        <v>0</v>
      </c>
      <c r="CL36" s="314">
        <f t="shared" ref="CL36" si="729">IF(AND(CL34="",CL35=""),0,IF(CL34="",-CL35,IF(CL35="",CL34,CL34-CL35)))</f>
        <v>0</v>
      </c>
      <c r="CM36" s="314">
        <f t="shared" ref="CM36" si="730">IF(AND(CM34="",CM35=""),0,IF(CM34="",-CM35,IF(CM35="",CM34,CM34-CM35)))</f>
        <v>0</v>
      </c>
      <c r="CN36" s="314">
        <f t="shared" ref="CN36" si="731">IF(AND(CN34="",CN35=""),0,IF(CN34="",-CN35,IF(CN35="",CN34,CN34-CN35)))</f>
        <v>0</v>
      </c>
      <c r="CO36" s="314">
        <f t="shared" ref="CO36" si="732">IF(AND(CO34="",CO35=""),0,IF(CO34="",-CO35,IF(CO35="",CO34,CO34-CO35)))</f>
        <v>0</v>
      </c>
      <c r="CP36" s="314">
        <f t="shared" ref="CP36" si="733">IF(AND(CP34="",CP35=""),0,IF(CP34="",-CP35,IF(CP35="",CP34,CP34-CP35)))</f>
        <v>0</v>
      </c>
      <c r="CQ36" s="314">
        <f t="shared" ref="CQ36" si="734">IF(AND(CQ34="",CQ35=""),0,IF(CQ34="",-CQ35,IF(CQ35="",CQ34,CQ34-CQ35)))</f>
        <v>0</v>
      </c>
      <c r="CR36" s="315">
        <f t="shared" ref="CR36" si="735">IF(AND(CR34="",CR35=""),0,IF(CR34="",-CR35,IF(CR35="",CR34,CR34-CR35)))</f>
        <v>0</v>
      </c>
    </row>
    <row r="37" spans="1:96" hidden="1" outlineLevel="1" collapsed="1">
      <c r="A37" s="215" t="s">
        <v>13</v>
      </c>
      <c r="B37" s="216" t="s">
        <v>51</v>
      </c>
      <c r="C37" s="150">
        <v>2021</v>
      </c>
      <c r="D37" s="157">
        <v>5</v>
      </c>
      <c r="E37" s="123">
        <v>0</v>
      </c>
      <c r="F37" s="64">
        <v>0</v>
      </c>
      <c r="G37" s="64">
        <v>0</v>
      </c>
      <c r="H37" s="64">
        <v>0</v>
      </c>
      <c r="I37" s="64">
        <v>1</v>
      </c>
      <c r="J37" s="64">
        <v>0</v>
      </c>
      <c r="K37" s="64">
        <v>0</v>
      </c>
      <c r="L37" s="64">
        <v>0</v>
      </c>
      <c r="M37" s="64">
        <v>0</v>
      </c>
      <c r="N37" s="64">
        <v>0</v>
      </c>
      <c r="O37" s="64">
        <v>0</v>
      </c>
      <c r="P37" s="64">
        <v>1</v>
      </c>
      <c r="Q37" s="125">
        <f>SUM(E37:P37)</f>
        <v>2</v>
      </c>
      <c r="R37" s="61"/>
      <c r="S37" s="294">
        <v>5</v>
      </c>
      <c r="T37" s="64">
        <v>6</v>
      </c>
      <c r="U37" s="64">
        <v>6</v>
      </c>
      <c r="V37" s="62">
        <v>6</v>
      </c>
      <c r="W37" s="62">
        <v>6</v>
      </c>
      <c r="X37" s="62">
        <v>5</v>
      </c>
      <c r="Y37" s="64">
        <v>5</v>
      </c>
      <c r="Z37" s="64">
        <v>5</v>
      </c>
      <c r="AA37" s="64">
        <v>5</v>
      </c>
      <c r="AB37" s="64">
        <v>6</v>
      </c>
      <c r="AC37" s="64">
        <v>6</v>
      </c>
      <c r="AD37" s="125">
        <v>6</v>
      </c>
      <c r="AE37" s="61"/>
      <c r="AF37" s="165" t="str">
        <f>IF(IFERROR(E37/S37,0)=0,"",IFERROR(E37/S37,0))</f>
        <v/>
      </c>
      <c r="AG37" s="63" t="str">
        <f t="shared" ref="AG37:AG38" si="736">IF(IFERROR(F37/T37,0)=0,"",IFERROR(F37/T37,0))</f>
        <v/>
      </c>
      <c r="AH37" s="63" t="str">
        <f t="shared" ref="AH37:AH38" si="737">IF(IFERROR(G37/U37,0)=0,"",IFERROR(G37/U37,0))</f>
        <v/>
      </c>
      <c r="AI37" s="63" t="str">
        <f t="shared" ref="AI37:AI38" si="738">IF(IFERROR(H37/V37,0)=0,"",IFERROR(H37/V37,0))</f>
        <v/>
      </c>
      <c r="AJ37" s="63">
        <f t="shared" ref="AJ37:AJ38" si="739">IF(IFERROR(I37/W37,0)=0,"",IFERROR(I37/W37,0))</f>
        <v>0.16666666666666666</v>
      </c>
      <c r="AK37" s="63" t="str">
        <f t="shared" ref="AK37:AK38" si="740">IF(IFERROR(J37/X37,0)=0,"",IFERROR(J37/X37,0))</f>
        <v/>
      </c>
      <c r="AL37" s="63" t="str">
        <f t="shared" ref="AL37:AL38" si="741">IF(IFERROR(K37/Y37,0)=0,"",IFERROR(K37/Y37,0))</f>
        <v/>
      </c>
      <c r="AM37" s="63" t="str">
        <f t="shared" ref="AM37:AM38" si="742">IF(IFERROR(L37/Z37,0)=0,"",IFERROR(L37/Z37,0))</f>
        <v/>
      </c>
      <c r="AN37" s="63" t="str">
        <f t="shared" ref="AN37:AN38" si="743">IF(IFERROR(M37/AA37,0)=0,"",IFERROR(M37/AA37,0))</f>
        <v/>
      </c>
      <c r="AO37" s="63" t="str">
        <f t="shared" ref="AO37:AO38" si="744">IF(IFERROR(N37/AB37,0)=0,"",IFERROR(N37/AB37,0))</f>
        <v/>
      </c>
      <c r="AP37" s="63" t="str">
        <f t="shared" ref="AP37:AP38" si="745">IF(IFERROR(O37/AC37,0)=0,"",IFERROR(O37/AC37,0))</f>
        <v/>
      </c>
      <c r="AQ37" s="63">
        <f t="shared" ref="AQ37:AQ38" si="746">IF(IFERROR(P37/AD37,0)=0,"",IFERROR(P37/AD37,0))</f>
        <v>0.16666666666666666</v>
      </c>
      <c r="AR37" s="166">
        <f>Q37/AVERAGE(S37:AD37)</f>
        <v>0.35820895522388063</v>
      </c>
      <c r="AS37" s="61"/>
      <c r="AT37" s="173">
        <v>0</v>
      </c>
      <c r="AU37" s="174">
        <v>1</v>
      </c>
      <c r="AV37" s="174">
        <v>0</v>
      </c>
      <c r="AW37" s="174">
        <v>0</v>
      </c>
      <c r="AX37" s="174">
        <v>0</v>
      </c>
      <c r="AY37" s="174">
        <v>0</v>
      </c>
      <c r="AZ37" s="174">
        <v>0</v>
      </c>
      <c r="BA37" s="174">
        <v>0</v>
      </c>
      <c r="BB37" s="174">
        <v>0</v>
      </c>
      <c r="BC37" s="174">
        <v>1</v>
      </c>
      <c r="BD37" s="174">
        <v>0</v>
      </c>
      <c r="BE37" s="175">
        <v>0</v>
      </c>
      <c r="BF37" s="61"/>
      <c r="BG37" s="173">
        <v>3</v>
      </c>
      <c r="BH37" s="174">
        <f>+BG37-F37+AU37</f>
        <v>4</v>
      </c>
      <c r="BI37" s="174">
        <f t="shared" ref="BI37" si="747">+BH37-G37+AV37</f>
        <v>4</v>
      </c>
      <c r="BJ37" s="174">
        <f t="shared" ref="BJ37" si="748">+BI37-H37+AW37</f>
        <v>4</v>
      </c>
      <c r="BK37" s="174">
        <f t="shared" ref="BK37" si="749">+BJ37-I37+AX37</f>
        <v>3</v>
      </c>
      <c r="BL37" s="174">
        <f t="shared" ref="BL37" si="750">+BK37-J37+AY37</f>
        <v>3</v>
      </c>
      <c r="BM37" s="174">
        <f t="shared" ref="BM37" si="751">+BL37-K37+AZ37</f>
        <v>3</v>
      </c>
      <c r="BN37" s="174">
        <f t="shared" ref="BN37" si="752">+BM37-L37+BA37</f>
        <v>3</v>
      </c>
      <c r="BO37" s="174">
        <f t="shared" ref="BO37" si="753">+BN37-M37+BB37</f>
        <v>3</v>
      </c>
      <c r="BP37" s="174">
        <f t="shared" ref="BP37" si="754">+BO37-N37+BC37</f>
        <v>4</v>
      </c>
      <c r="BQ37" s="174">
        <f t="shared" ref="BQ37" si="755">+BP37-O37+BD37</f>
        <v>4</v>
      </c>
      <c r="BR37" s="175">
        <f t="shared" ref="BR37" si="756">+BQ37-P37+BE37</f>
        <v>3</v>
      </c>
      <c r="BT37" s="319" t="str">
        <f>IF(IFERROR(E37/$D37,0)=0,"",IFERROR(E37/$D37,0))</f>
        <v/>
      </c>
      <c r="BU37" s="320" t="str">
        <f t="shared" ref="BU37:BU38" si="757">IF(IFERROR(F37/$D37,0)=0,"",IFERROR(F37/$D37,0))</f>
        <v/>
      </c>
      <c r="BV37" s="320" t="str">
        <f t="shared" ref="BV37:BV38" si="758">IF(IFERROR(G37/$D37,0)=0,"",IFERROR(G37/$D37,0))</f>
        <v/>
      </c>
      <c r="BW37" s="320" t="str">
        <f t="shared" ref="BW37:BW38" si="759">IF(IFERROR(H37/$D37,0)=0,"",IFERROR(H37/$D37,0))</f>
        <v/>
      </c>
      <c r="BX37" s="320">
        <f t="shared" ref="BX37:BX38" si="760">IF(IFERROR(I37/$D37,0)=0,"",IFERROR(I37/$D37,0))</f>
        <v>0.2</v>
      </c>
      <c r="BY37" s="320" t="str">
        <f t="shared" ref="BY37:BY38" si="761">IF(IFERROR(J37/$D37,0)=0,"",IFERROR(J37/$D37,0))</f>
        <v/>
      </c>
      <c r="BZ37" s="320" t="str">
        <f t="shared" ref="BZ37:BZ38" si="762">IF(IFERROR(K37/$D37,0)=0,"",IFERROR(K37/$D37,0))</f>
        <v/>
      </c>
      <c r="CA37" s="320" t="str">
        <f t="shared" ref="CA37:CA38" si="763">IF(IFERROR(L37/$D37,0)=0,"",IFERROR(L37/$D37,0))</f>
        <v/>
      </c>
      <c r="CB37" s="320" t="str">
        <f t="shared" ref="CB37:CB38" si="764">IF(IFERROR(M37/$D37,0)=0,"",IFERROR(M37/$D37,0))</f>
        <v/>
      </c>
      <c r="CC37" s="320" t="str">
        <f t="shared" ref="CC37:CC38" si="765">IF(IFERROR(N37/$D37,0)=0,"",IFERROR(N37/$D37,0))</f>
        <v/>
      </c>
      <c r="CD37" s="320" t="str">
        <f t="shared" ref="CD37:CD38" si="766">IF(IFERROR(O37/$D37,0)=0,"",IFERROR(O37/$D37,0))</f>
        <v/>
      </c>
      <c r="CE37" s="321">
        <f t="shared" ref="CE37:CE38" si="767">IF(IFERROR(P37/$D37,0)=0,"",IFERROR(P37/$D37,0))</f>
        <v>0.2</v>
      </c>
      <c r="CG37" s="319">
        <f>IF(IFERROR(($D37-BG37)/$D37,0)=0,"",IFERROR(($D37-BG37)/$D37,0))</f>
        <v>0.4</v>
      </c>
      <c r="CH37" s="320">
        <f t="shared" ref="CH37:CH38" si="768">IF(IFERROR(($D37-BH37)/$D37,0)=0,"",IFERROR(($D37-BH37)/$D37,0))</f>
        <v>0.2</v>
      </c>
      <c r="CI37" s="320">
        <f t="shared" ref="CI37:CI38" si="769">IF(IFERROR(($D37-BI37)/$D37,0)=0,"",IFERROR(($D37-BI37)/$D37,0))</f>
        <v>0.2</v>
      </c>
      <c r="CJ37" s="320">
        <f t="shared" ref="CJ37:CJ38" si="770">IF(IFERROR(($D37-BJ37)/$D37,0)=0,"",IFERROR(($D37-BJ37)/$D37,0))</f>
        <v>0.2</v>
      </c>
      <c r="CK37" s="320">
        <f t="shared" ref="CK37" si="771">IF(IFERROR(($D37-BK37)/$D37,0)=0,"",IFERROR(($D37-BK37)/$D37,0))</f>
        <v>0.4</v>
      </c>
      <c r="CL37" s="320">
        <f t="shared" ref="CL37:CL38" si="772">IF(IFERROR(($D37-BL37)/$D37,0)=0,"",IFERROR(($D37-BL37)/$D37,0))</f>
        <v>0.4</v>
      </c>
      <c r="CM37" s="320">
        <f t="shared" ref="CM37:CM38" si="773">IF(IFERROR(($D37-BM37)/$D37,0)=0,"",IFERROR(($D37-BM37)/$D37,0))</f>
        <v>0.4</v>
      </c>
      <c r="CN37" s="320">
        <f t="shared" ref="CN37:CN38" si="774">IF(IFERROR(($D37-BN37)/$D37,0)=0,"",IFERROR(($D37-BN37)/$D37,0))</f>
        <v>0.4</v>
      </c>
      <c r="CO37" s="320">
        <f t="shared" ref="CO37:CO38" si="775">IF(IFERROR(($D37-BO37)/$D37,0)=0,"",IFERROR(($D37-BO37)/$D37,0))</f>
        <v>0.4</v>
      </c>
      <c r="CP37" s="320">
        <f t="shared" ref="CP37:CP38" si="776">IF(IFERROR(($D37-BP37)/$D37,0)=0,"",IFERROR(($D37-BP37)/$D37,0))</f>
        <v>0.2</v>
      </c>
      <c r="CQ37" s="320">
        <f t="shared" ref="CQ37:CQ38" si="777">IF(IFERROR(($D37-BQ37)/$D37,0)=0,"",IFERROR(($D37-BQ37)/$D37,0))</f>
        <v>0.2</v>
      </c>
      <c r="CR37" s="321">
        <f t="shared" ref="CR37:CR38" si="778">IF(IFERROR(($D37-BR37)/$D37,0)=0,"",IFERROR(($D37-BR37)/$D37,0))</f>
        <v>0.4</v>
      </c>
    </row>
    <row r="38" spans="1:96" hidden="1" outlineLevel="2">
      <c r="A38" s="158" t="s">
        <v>13</v>
      </c>
      <c r="B38" s="213" t="s">
        <v>51</v>
      </c>
      <c r="C38" s="150">
        <v>2020</v>
      </c>
      <c r="D38" s="191">
        <v>5</v>
      </c>
      <c r="E38" s="202"/>
      <c r="F38" s="204"/>
      <c r="G38" s="204"/>
      <c r="H38" s="204"/>
      <c r="I38" s="204"/>
      <c r="J38" s="204"/>
      <c r="K38" s="204"/>
      <c r="L38" s="204"/>
      <c r="M38" s="204">
        <v>0</v>
      </c>
      <c r="N38" s="204">
        <v>0</v>
      </c>
      <c r="O38" s="204">
        <v>0</v>
      </c>
      <c r="P38" s="204">
        <v>0</v>
      </c>
      <c r="Q38" s="205">
        <f>SUM(E38:P38)</f>
        <v>0</v>
      </c>
      <c r="R38" s="61"/>
      <c r="S38" s="293">
        <v>3</v>
      </c>
      <c r="T38" s="204">
        <v>3</v>
      </c>
      <c r="U38" s="204">
        <v>3</v>
      </c>
      <c r="V38" s="204">
        <v>3</v>
      </c>
      <c r="W38" s="204">
        <v>4</v>
      </c>
      <c r="X38" s="204">
        <v>4</v>
      </c>
      <c r="Y38" s="204">
        <v>5</v>
      </c>
      <c r="Z38" s="204">
        <v>5</v>
      </c>
      <c r="AA38" s="204">
        <v>5</v>
      </c>
      <c r="AB38" s="204">
        <v>5</v>
      </c>
      <c r="AC38" s="204">
        <v>5</v>
      </c>
      <c r="AD38" s="205">
        <v>5</v>
      </c>
      <c r="AE38" s="61"/>
      <c r="AF38" s="197" t="str">
        <f>IF(IFERROR(E38/S38,0)=0,"",IFERROR(E38/S38,0))</f>
        <v/>
      </c>
      <c r="AG38" s="198" t="str">
        <f t="shared" si="736"/>
        <v/>
      </c>
      <c r="AH38" s="198" t="str">
        <f t="shared" si="737"/>
        <v/>
      </c>
      <c r="AI38" s="198" t="str">
        <f t="shared" si="738"/>
        <v/>
      </c>
      <c r="AJ38" s="198" t="str">
        <f t="shared" si="739"/>
        <v/>
      </c>
      <c r="AK38" s="198" t="str">
        <f t="shared" si="740"/>
        <v/>
      </c>
      <c r="AL38" s="198" t="str">
        <f t="shared" si="741"/>
        <v/>
      </c>
      <c r="AM38" s="198" t="str">
        <f t="shared" si="742"/>
        <v/>
      </c>
      <c r="AN38" s="198" t="str">
        <f t="shared" si="743"/>
        <v/>
      </c>
      <c r="AO38" s="198" t="str">
        <f t="shared" si="744"/>
        <v/>
      </c>
      <c r="AP38" s="198" t="str">
        <f t="shared" si="745"/>
        <v/>
      </c>
      <c r="AQ38" s="198" t="str">
        <f t="shared" si="746"/>
        <v/>
      </c>
      <c r="AR38" s="199">
        <f>Q38/AVERAGE(S38:AD38)</f>
        <v>0</v>
      </c>
      <c r="AS38" s="61"/>
      <c r="AT38" s="200"/>
      <c r="AU38" s="201"/>
      <c r="AV38" s="201"/>
      <c r="AW38" s="201"/>
      <c r="AX38" s="201"/>
      <c r="AY38" s="201"/>
      <c r="AZ38" s="201">
        <v>1</v>
      </c>
      <c r="BA38" s="201"/>
      <c r="BB38" s="201">
        <v>0</v>
      </c>
      <c r="BC38" s="201">
        <v>0</v>
      </c>
      <c r="BD38" s="201">
        <v>0</v>
      </c>
      <c r="BE38" s="212">
        <v>0</v>
      </c>
      <c r="BF38" s="61"/>
      <c r="BG38" s="200">
        <v>5</v>
      </c>
      <c r="BH38" s="201">
        <f>+BG38-F38+AU38</f>
        <v>5</v>
      </c>
      <c r="BI38" s="201">
        <f t="shared" ref="BI38:BR38" si="779">+BH38-G38+AV38</f>
        <v>5</v>
      </c>
      <c r="BJ38" s="201">
        <f t="shared" si="779"/>
        <v>5</v>
      </c>
      <c r="BK38" s="201">
        <f t="shared" si="779"/>
        <v>5</v>
      </c>
      <c r="BL38" s="201">
        <f t="shared" si="779"/>
        <v>5</v>
      </c>
      <c r="BM38" s="201">
        <f t="shared" si="779"/>
        <v>6</v>
      </c>
      <c r="BN38" s="201">
        <f t="shared" si="779"/>
        <v>6</v>
      </c>
      <c r="BO38" s="201">
        <f t="shared" si="779"/>
        <v>6</v>
      </c>
      <c r="BP38" s="201">
        <f t="shared" si="779"/>
        <v>6</v>
      </c>
      <c r="BQ38" s="201">
        <f t="shared" si="779"/>
        <v>6</v>
      </c>
      <c r="BR38" s="212">
        <f t="shared" si="779"/>
        <v>6</v>
      </c>
      <c r="BT38" s="309" t="str">
        <f>IF(IFERROR(E38/$D38,0)=0,"",IFERROR(E38/$D38,0))</f>
        <v/>
      </c>
      <c r="BU38" s="310" t="str">
        <f t="shared" si="757"/>
        <v/>
      </c>
      <c r="BV38" s="310" t="str">
        <f t="shared" si="758"/>
        <v/>
      </c>
      <c r="BW38" s="310" t="str">
        <f t="shared" si="759"/>
        <v/>
      </c>
      <c r="BX38" s="310" t="str">
        <f t="shared" si="760"/>
        <v/>
      </c>
      <c r="BY38" s="310" t="str">
        <f t="shared" si="761"/>
        <v/>
      </c>
      <c r="BZ38" s="310" t="str">
        <f t="shared" si="762"/>
        <v/>
      </c>
      <c r="CA38" s="310" t="str">
        <f t="shared" si="763"/>
        <v/>
      </c>
      <c r="CB38" s="310" t="str">
        <f t="shared" si="764"/>
        <v/>
      </c>
      <c r="CC38" s="310" t="str">
        <f t="shared" si="765"/>
        <v/>
      </c>
      <c r="CD38" s="310" t="str">
        <f t="shared" si="766"/>
        <v/>
      </c>
      <c r="CE38" s="311" t="str">
        <f t="shared" si="767"/>
        <v/>
      </c>
      <c r="CG38" s="309" t="str">
        <f>IF(IFERROR(($D38-BG38)/$D38,0)=0,"",IFERROR(($D38-BG38)/$D38,0))</f>
        <v/>
      </c>
      <c r="CH38" s="310" t="str">
        <f t="shared" si="768"/>
        <v/>
      </c>
      <c r="CI38" s="310" t="str">
        <f t="shared" si="769"/>
        <v/>
      </c>
      <c r="CJ38" s="310" t="str">
        <f t="shared" si="770"/>
        <v/>
      </c>
      <c r="CK38" s="310" t="str">
        <f>IF(IFERROR(($D38-BK38)/$D38,0)=0,"",IFERROR(($D38-BK38)/$D38,0))</f>
        <v/>
      </c>
      <c r="CL38" s="310" t="str">
        <f t="shared" si="772"/>
        <v/>
      </c>
      <c r="CM38" s="310">
        <f t="shared" si="773"/>
        <v>-0.2</v>
      </c>
      <c r="CN38" s="310">
        <f t="shared" si="774"/>
        <v>-0.2</v>
      </c>
      <c r="CO38" s="310">
        <f t="shared" si="775"/>
        <v>-0.2</v>
      </c>
      <c r="CP38" s="310">
        <f t="shared" si="776"/>
        <v>-0.2</v>
      </c>
      <c r="CQ38" s="310">
        <f t="shared" si="777"/>
        <v>-0.2</v>
      </c>
      <c r="CR38" s="311">
        <f t="shared" si="778"/>
        <v>-0.2</v>
      </c>
    </row>
    <row r="39" spans="1:96" hidden="1" outlineLevel="2">
      <c r="A39" s="158" t="s">
        <v>13</v>
      </c>
      <c r="B39" s="213" t="s">
        <v>51</v>
      </c>
      <c r="C39" s="151" t="s">
        <v>69</v>
      </c>
      <c r="D39" s="157"/>
      <c r="E39" s="167">
        <f>IFERROR(E37/E38-1,0)</f>
        <v>0</v>
      </c>
      <c r="F39" s="152">
        <f t="shared" ref="F39:P39" si="780">IFERROR(F37/F38-1,0)</f>
        <v>0</v>
      </c>
      <c r="G39" s="153">
        <f t="shared" si="780"/>
        <v>0</v>
      </c>
      <c r="H39" s="153">
        <f t="shared" si="780"/>
        <v>0</v>
      </c>
      <c r="I39" s="153">
        <f t="shared" si="780"/>
        <v>0</v>
      </c>
      <c r="J39" s="153">
        <f t="shared" si="780"/>
        <v>0</v>
      </c>
      <c r="K39" s="153">
        <f t="shared" si="780"/>
        <v>0</v>
      </c>
      <c r="L39" s="153">
        <f t="shared" si="780"/>
        <v>0</v>
      </c>
      <c r="M39" s="153">
        <f t="shared" si="780"/>
        <v>0</v>
      </c>
      <c r="N39" s="153">
        <f t="shared" si="780"/>
        <v>0</v>
      </c>
      <c r="O39" s="153">
        <f t="shared" si="780"/>
        <v>0</v>
      </c>
      <c r="P39" s="153">
        <f t="shared" si="780"/>
        <v>0</v>
      </c>
      <c r="Q39" s="168"/>
      <c r="R39" s="61"/>
      <c r="S39" s="167">
        <f>IFERROR(S37/S38-1,0)</f>
        <v>0.66666666666666674</v>
      </c>
      <c r="T39" s="152">
        <f t="shared" ref="T39:AD39" si="781">IFERROR(T37/T38-1,0)</f>
        <v>1</v>
      </c>
      <c r="U39" s="153">
        <f t="shared" si="781"/>
        <v>1</v>
      </c>
      <c r="V39" s="153">
        <f t="shared" si="781"/>
        <v>1</v>
      </c>
      <c r="W39" s="153">
        <f>IFERROR(W37/W38-1,0)</f>
        <v>0.5</v>
      </c>
      <c r="X39" s="153">
        <f t="shared" si="781"/>
        <v>0.25</v>
      </c>
      <c r="Y39" s="153">
        <f t="shared" si="781"/>
        <v>0</v>
      </c>
      <c r="Z39" s="153">
        <f t="shared" si="781"/>
        <v>0</v>
      </c>
      <c r="AA39" s="153">
        <f t="shared" si="781"/>
        <v>0</v>
      </c>
      <c r="AB39" s="153">
        <f t="shared" si="781"/>
        <v>0.19999999999999996</v>
      </c>
      <c r="AC39" s="153">
        <f t="shared" si="781"/>
        <v>0.19999999999999996</v>
      </c>
      <c r="AD39" s="168">
        <f t="shared" si="781"/>
        <v>0.19999999999999996</v>
      </c>
      <c r="AE39" s="61"/>
      <c r="AF39" s="167">
        <f>IF(AND(AF37="",AF38=""),0,IF(AF37="",-AF38,IF(AF38="",AF37,AF37-AF38)))</f>
        <v>0</v>
      </c>
      <c r="AG39" s="152">
        <f t="shared" ref="AG39" si="782">IF(AND(AG37="",AG38=""),0,IF(AG37="",-AG38,IF(AG38="",AG37,AG37-AG38)))</f>
        <v>0</v>
      </c>
      <c r="AH39" s="153">
        <f t="shared" ref="AH39" si="783">IF(AND(AH37="",AH38=""),0,IF(AH37="",-AH38,IF(AH38="",AH37,AH37-AH38)))</f>
        <v>0</v>
      </c>
      <c r="AI39" s="153">
        <f t="shared" ref="AI39" si="784">IF(AND(AI37="",AI38=""),0,IF(AI37="",-AI38,IF(AI38="",AI37,AI37-AI38)))</f>
        <v>0</v>
      </c>
      <c r="AJ39" s="153">
        <f t="shared" ref="AJ39" si="785">IF(AND(AJ37="",AJ38=""),0,IF(AJ37="",-AJ38,IF(AJ38="",AJ37,AJ37-AJ38)))</f>
        <v>0.16666666666666666</v>
      </c>
      <c r="AK39" s="153">
        <f t="shared" ref="AK39" si="786">IF(AND(AK37="",AK38=""),0,IF(AK37="",-AK38,IF(AK38="",AK37,AK37-AK38)))</f>
        <v>0</v>
      </c>
      <c r="AL39" s="153">
        <f t="shared" ref="AL39" si="787">IF(AND(AL37="",AL38=""),0,IF(AL37="",-AL38,IF(AL38="",AL37,AL37-AL38)))</f>
        <v>0</v>
      </c>
      <c r="AM39" s="153">
        <f t="shared" ref="AM39" si="788">IF(AND(AM37="",AM38=""),0,IF(AM37="",-AM38,IF(AM38="",AM37,AM37-AM38)))</f>
        <v>0</v>
      </c>
      <c r="AN39" s="153">
        <f t="shared" ref="AN39" si="789">IF(AND(AN37="",AN38=""),0,IF(AN37="",-AN38,IF(AN38="",AN37,AN37-AN38)))</f>
        <v>0</v>
      </c>
      <c r="AO39" s="153">
        <f t="shared" ref="AO39" si="790">IF(AND(AO37="",AO38=""),0,IF(AO37="",-AO38,IF(AO38="",AO37,AO37-AO38)))</f>
        <v>0</v>
      </c>
      <c r="AP39" s="153">
        <f t="shared" ref="AP39" si="791">IF(AND(AP37="",AP38=""),0,IF(AP37="",-AP38,IF(AP38="",AP37,AP37-AP38)))</f>
        <v>0</v>
      </c>
      <c r="AQ39" s="153">
        <f t="shared" ref="AQ39" si="792">IF(AND(AQ37="",AQ38=""),0,IF(AQ37="",-AQ38,IF(AQ38="",AQ37,AQ37-AQ38)))</f>
        <v>0.16666666666666666</v>
      </c>
      <c r="AR39" s="168"/>
      <c r="AS39" s="61"/>
      <c r="AT39" s="167">
        <f>IFERROR(AT37/AT38-1,0)</f>
        <v>0</v>
      </c>
      <c r="AU39" s="152">
        <f>IFERROR(AU37/AU38-1,0)</f>
        <v>0</v>
      </c>
      <c r="AV39" s="153">
        <f>IFERROR(AV37/AV38-1,0)</f>
        <v>0</v>
      </c>
      <c r="AW39" s="153">
        <f t="shared" ref="AW39:BE39" si="793">IFERROR(AW37/AW38-1,0)</f>
        <v>0</v>
      </c>
      <c r="AX39" s="153">
        <f t="shared" si="793"/>
        <v>0</v>
      </c>
      <c r="AY39" s="153">
        <f t="shared" si="793"/>
        <v>0</v>
      </c>
      <c r="AZ39" s="153">
        <f t="shared" si="793"/>
        <v>-1</v>
      </c>
      <c r="BA39" s="153">
        <f t="shared" si="793"/>
        <v>0</v>
      </c>
      <c r="BB39" s="153">
        <f t="shared" si="793"/>
        <v>0</v>
      </c>
      <c r="BC39" s="153">
        <f t="shared" si="793"/>
        <v>0</v>
      </c>
      <c r="BD39" s="153">
        <f t="shared" si="793"/>
        <v>0</v>
      </c>
      <c r="BE39" s="168">
        <f t="shared" si="793"/>
        <v>0</v>
      </c>
      <c r="BF39" s="61"/>
      <c r="BG39" s="167">
        <f>IFERROR(BG37/BG38-1,0)</f>
        <v>-0.4</v>
      </c>
      <c r="BH39" s="152">
        <f>IFERROR(BH37/BH38-1,0)</f>
        <v>-0.19999999999999996</v>
      </c>
      <c r="BI39" s="153">
        <f>IFERROR(BI37/BI38-1,0)</f>
        <v>-0.19999999999999996</v>
      </c>
      <c r="BJ39" s="153">
        <f t="shared" ref="BJ39:BR39" si="794">IFERROR(BJ37/BJ38-1,0)</f>
        <v>-0.19999999999999996</v>
      </c>
      <c r="BK39" s="153">
        <f t="shared" si="794"/>
        <v>-0.4</v>
      </c>
      <c r="BL39" s="153">
        <f t="shared" si="794"/>
        <v>-0.4</v>
      </c>
      <c r="BM39" s="153">
        <f t="shared" si="794"/>
        <v>-0.5</v>
      </c>
      <c r="BN39" s="153">
        <f t="shared" si="794"/>
        <v>-0.5</v>
      </c>
      <c r="BO39" s="153">
        <f t="shared" si="794"/>
        <v>-0.5</v>
      </c>
      <c r="BP39" s="153">
        <f t="shared" si="794"/>
        <v>-0.33333333333333337</v>
      </c>
      <c r="BQ39" s="153">
        <f t="shared" si="794"/>
        <v>-0.33333333333333337</v>
      </c>
      <c r="BR39" s="168">
        <f t="shared" si="794"/>
        <v>-0.5</v>
      </c>
      <c r="BT39" s="312">
        <f>IF(AND(BT37="",BT38=""),0,IF(BT37="",-BT38,IF(BT38="",BT37,BT37-BT38)))</f>
        <v>0</v>
      </c>
      <c r="BU39" s="313">
        <f t="shared" ref="BU39" si="795">IF(AND(BU37="",BU38=""),0,IF(BU37="",-BU38,IF(BU38="",BU37,BU37-BU38)))</f>
        <v>0</v>
      </c>
      <c r="BV39" s="314">
        <f t="shared" ref="BV39" si="796">IF(AND(BV37="",BV38=""),0,IF(BV37="",-BV38,IF(BV38="",BV37,BV37-BV38)))</f>
        <v>0</v>
      </c>
      <c r="BW39" s="314">
        <f t="shared" ref="BW39" si="797">IF(AND(BW37="",BW38=""),0,IF(BW37="",-BW38,IF(BW38="",BW37,BW37-BW38)))</f>
        <v>0</v>
      </c>
      <c r="BX39" s="314">
        <f t="shared" ref="BX39" si="798">IF(AND(BX37="",BX38=""),0,IF(BX37="",-BX38,IF(BX38="",BX37,BX37-BX38)))</f>
        <v>0.2</v>
      </c>
      <c r="BY39" s="314">
        <f t="shared" ref="BY39" si="799">IF(AND(BY37="",BY38=""),0,IF(BY37="",-BY38,IF(BY38="",BY37,BY37-BY38)))</f>
        <v>0</v>
      </c>
      <c r="BZ39" s="314">
        <f t="shared" ref="BZ39" si="800">IF(AND(BZ37="",BZ38=""),0,IF(BZ37="",-BZ38,IF(BZ38="",BZ37,BZ37-BZ38)))</f>
        <v>0</v>
      </c>
      <c r="CA39" s="314">
        <f t="shared" ref="CA39" si="801">IF(AND(CA37="",CA38=""),0,IF(CA37="",-CA38,IF(CA38="",CA37,CA37-CA38)))</f>
        <v>0</v>
      </c>
      <c r="CB39" s="314">
        <f t="shared" ref="CB39" si="802">IF(AND(CB37="",CB38=""),0,IF(CB37="",-CB38,IF(CB38="",CB37,CB37-CB38)))</f>
        <v>0</v>
      </c>
      <c r="CC39" s="314">
        <f t="shared" ref="CC39" si="803">IF(AND(CC37="",CC38=""),0,IF(CC37="",-CC38,IF(CC38="",CC37,CC37-CC38)))</f>
        <v>0</v>
      </c>
      <c r="CD39" s="314">
        <f t="shared" ref="CD39" si="804">IF(AND(CD37="",CD38=""),0,IF(CD37="",-CD38,IF(CD38="",CD37,CD37-CD38)))</f>
        <v>0</v>
      </c>
      <c r="CE39" s="315">
        <f t="shared" ref="CE39" si="805">IF(AND(CE37="",CE38=""),0,IF(CE37="",-CE38,IF(CE38="",CE37,CE37-CE38)))</f>
        <v>0.2</v>
      </c>
      <c r="CG39" s="312">
        <f>IF(AND(CG37="",CG38=""),0,IF(CG37="",-CG38,IF(CG38="",CG37,CG37-CG38)))</f>
        <v>0.4</v>
      </c>
      <c r="CH39" s="313">
        <f t="shared" ref="CH39" si="806">IF(AND(CH37="",CH38=""),0,IF(CH37="",-CH38,IF(CH38="",CH37,CH37-CH38)))</f>
        <v>0.2</v>
      </c>
      <c r="CI39" s="314">
        <f t="shared" ref="CI39" si="807">IF(AND(CI37="",CI38=""),0,IF(CI37="",-CI38,IF(CI38="",CI37,CI37-CI38)))</f>
        <v>0.2</v>
      </c>
      <c r="CJ39" s="314">
        <f t="shared" ref="CJ39" si="808">IF(AND(CJ37="",CJ38=""),0,IF(CJ37="",-CJ38,IF(CJ38="",CJ37,CJ37-CJ38)))</f>
        <v>0.2</v>
      </c>
      <c r="CK39" s="314">
        <f t="shared" ref="CK39" si="809">IF(AND(CK37="",CK38=""),0,IF(CK37="",-CK38,IF(CK38="",CK37,CK37-CK38)))</f>
        <v>0.4</v>
      </c>
      <c r="CL39" s="314">
        <f t="shared" ref="CL39" si="810">IF(AND(CL37="",CL38=""),0,IF(CL37="",-CL38,IF(CL38="",CL37,CL37-CL38)))</f>
        <v>0.4</v>
      </c>
      <c r="CM39" s="314">
        <f t="shared" ref="CM39" si="811">IF(AND(CM37="",CM38=""),0,IF(CM37="",-CM38,IF(CM38="",CM37,CM37-CM38)))</f>
        <v>0.60000000000000009</v>
      </c>
      <c r="CN39" s="314">
        <f t="shared" ref="CN39" si="812">IF(AND(CN37="",CN38=""),0,IF(CN37="",-CN38,IF(CN38="",CN37,CN37-CN38)))</f>
        <v>0.60000000000000009</v>
      </c>
      <c r="CO39" s="314">
        <f t="shared" ref="CO39" si="813">IF(AND(CO37="",CO38=""),0,IF(CO37="",-CO38,IF(CO38="",CO37,CO37-CO38)))</f>
        <v>0.60000000000000009</v>
      </c>
      <c r="CP39" s="314">
        <f t="shared" ref="CP39" si="814">IF(AND(CP37="",CP38=""),0,IF(CP37="",-CP38,IF(CP38="",CP37,CP37-CP38)))</f>
        <v>0.4</v>
      </c>
      <c r="CQ39" s="314">
        <f>IF(AND(CQ37="",CQ38=""),0,IF(CQ37="",-CQ38,IF(CQ38="",CQ37,CQ37-CQ38)))</f>
        <v>0.4</v>
      </c>
      <c r="CR39" s="315">
        <f t="shared" ref="CR39" si="815">IF(AND(CR37="",CR38=""),0,IF(CR37="",-CR38,IF(CR38="",CR37,CR37-CR38)))</f>
        <v>0.60000000000000009</v>
      </c>
    </row>
    <row r="40" spans="1:96" hidden="1" outlineLevel="1" collapsed="1">
      <c r="A40" s="215" t="s">
        <v>13</v>
      </c>
      <c r="B40" s="216" t="s">
        <v>52</v>
      </c>
      <c r="C40" s="150">
        <v>2021</v>
      </c>
      <c r="D40" s="157">
        <v>1</v>
      </c>
      <c r="E40" s="123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125">
        <f>SUM(E40:P40)</f>
        <v>0</v>
      </c>
      <c r="R40" s="61"/>
      <c r="S40" s="294">
        <v>1</v>
      </c>
      <c r="T40" s="64">
        <v>1</v>
      </c>
      <c r="U40" s="64">
        <v>1</v>
      </c>
      <c r="V40" s="62">
        <v>1</v>
      </c>
      <c r="W40" s="62">
        <v>1</v>
      </c>
      <c r="X40" s="62">
        <v>1</v>
      </c>
      <c r="Y40" s="64">
        <v>1</v>
      </c>
      <c r="Z40" s="64">
        <v>1</v>
      </c>
      <c r="AA40" s="64">
        <v>1</v>
      </c>
      <c r="AB40" s="64">
        <v>2</v>
      </c>
      <c r="AC40" s="64">
        <v>2</v>
      </c>
      <c r="AD40" s="125">
        <v>2</v>
      </c>
      <c r="AE40" s="61"/>
      <c r="AF40" s="165" t="str">
        <f>IF(IFERROR(E40/S40,0)=0,"",IFERROR(E40/S40,0))</f>
        <v/>
      </c>
      <c r="AG40" s="63" t="str">
        <f t="shared" ref="AG40:AG41" si="816">IF(IFERROR(F40/T40,0)=0,"",IFERROR(F40/T40,0))</f>
        <v/>
      </c>
      <c r="AH40" s="63" t="str">
        <f t="shared" ref="AH40:AH41" si="817">IF(IFERROR(G40/U40,0)=0,"",IFERROR(G40/U40,0))</f>
        <v/>
      </c>
      <c r="AI40" s="63" t="str">
        <f t="shared" ref="AI40:AI41" si="818">IF(IFERROR(H40/V40,0)=0,"",IFERROR(H40/V40,0))</f>
        <v/>
      </c>
      <c r="AJ40" s="63" t="str">
        <f t="shared" ref="AJ40:AJ41" si="819">IF(IFERROR(I40/W40,0)=0,"",IFERROR(I40/W40,0))</f>
        <v/>
      </c>
      <c r="AK40" s="63" t="str">
        <f t="shared" ref="AK40:AK41" si="820">IF(IFERROR(J40/X40,0)=0,"",IFERROR(J40/X40,0))</f>
        <v/>
      </c>
      <c r="AL40" s="63" t="str">
        <f t="shared" ref="AL40:AL41" si="821">IF(IFERROR(K40/Y40,0)=0,"",IFERROR(K40/Y40,0))</f>
        <v/>
      </c>
      <c r="AM40" s="63" t="str">
        <f t="shared" ref="AM40:AM41" si="822">IF(IFERROR(L40/Z40,0)=0,"",IFERROR(L40/Z40,0))</f>
        <v/>
      </c>
      <c r="AN40" s="63" t="str">
        <f t="shared" ref="AN40:AN41" si="823">IF(IFERROR(M40/AA40,0)=0,"",IFERROR(M40/AA40,0))</f>
        <v/>
      </c>
      <c r="AO40" s="63" t="str">
        <f t="shared" ref="AO40:AO41" si="824">IF(IFERROR(N40/AB40,0)=0,"",IFERROR(N40/AB40,0))</f>
        <v/>
      </c>
      <c r="AP40" s="63" t="str">
        <f t="shared" ref="AP40:AP41" si="825">IF(IFERROR(O40/AC40,0)=0,"",IFERROR(O40/AC40,0))</f>
        <v/>
      </c>
      <c r="AQ40" s="63" t="str">
        <f t="shared" ref="AQ40:AQ41" si="826">IF(IFERROR(P40/AD40,0)=0,"",IFERROR(P40/AD40,0))</f>
        <v/>
      </c>
      <c r="AR40" s="166">
        <f>Q40/AVERAGE(S40:AD40)</f>
        <v>0</v>
      </c>
      <c r="AS40" s="61"/>
      <c r="AT40" s="173">
        <v>0</v>
      </c>
      <c r="AU40" s="174">
        <v>0</v>
      </c>
      <c r="AV40" s="174">
        <v>0</v>
      </c>
      <c r="AW40" s="174">
        <v>0</v>
      </c>
      <c r="AX40" s="174">
        <v>0</v>
      </c>
      <c r="AY40" s="174">
        <v>0</v>
      </c>
      <c r="AZ40" s="174">
        <v>0</v>
      </c>
      <c r="BA40" s="174">
        <v>0</v>
      </c>
      <c r="BB40" s="174">
        <v>0</v>
      </c>
      <c r="BC40" s="174">
        <v>1</v>
      </c>
      <c r="BD40" s="174">
        <v>0</v>
      </c>
      <c r="BE40" s="175">
        <v>0</v>
      </c>
      <c r="BF40" s="61"/>
      <c r="BG40" s="173">
        <v>1</v>
      </c>
      <c r="BH40" s="174">
        <f>+BG40-F40+AU40</f>
        <v>1</v>
      </c>
      <c r="BI40" s="174">
        <f t="shared" ref="BI40" si="827">+BH40-G40+AV40</f>
        <v>1</v>
      </c>
      <c r="BJ40" s="174">
        <f t="shared" ref="BJ40" si="828">+BI40-H40+AW40</f>
        <v>1</v>
      </c>
      <c r="BK40" s="174">
        <f t="shared" ref="BK40" si="829">+BJ40-I40+AX40</f>
        <v>1</v>
      </c>
      <c r="BL40" s="174">
        <f t="shared" ref="BL40" si="830">+BK40-J40+AY40</f>
        <v>1</v>
      </c>
      <c r="BM40" s="174">
        <f t="shared" ref="BM40" si="831">+BL40-K40+AZ40</f>
        <v>1</v>
      </c>
      <c r="BN40" s="174">
        <f t="shared" ref="BN40" si="832">+BM40-L40+BA40</f>
        <v>1</v>
      </c>
      <c r="BO40" s="174">
        <f t="shared" ref="BO40" si="833">+BN40-M40+BB40</f>
        <v>1</v>
      </c>
      <c r="BP40" s="174">
        <f t="shared" ref="BP40" si="834">+BO40-N40+BC40</f>
        <v>2</v>
      </c>
      <c r="BQ40" s="174">
        <f t="shared" ref="BQ40" si="835">+BP40-O40+BD40</f>
        <v>2</v>
      </c>
      <c r="BR40" s="175">
        <f t="shared" ref="BR40" si="836">+BQ40-P40+BE40</f>
        <v>2</v>
      </c>
      <c r="BT40" s="319" t="str">
        <f>IF(IFERROR(E40/$D40,0)=0,"",IFERROR(E40/$D40,0))</f>
        <v/>
      </c>
      <c r="BU40" s="320" t="str">
        <f t="shared" ref="BU40:BU41" si="837">IF(IFERROR(F40/$D40,0)=0,"",IFERROR(F40/$D40,0))</f>
        <v/>
      </c>
      <c r="BV40" s="320" t="str">
        <f t="shared" ref="BV40:BV41" si="838">IF(IFERROR(G40/$D40,0)=0,"",IFERROR(G40/$D40,0))</f>
        <v/>
      </c>
      <c r="BW40" s="320" t="str">
        <f t="shared" ref="BW40:BW41" si="839">IF(IFERROR(H40/$D40,0)=0,"",IFERROR(H40/$D40,0))</f>
        <v/>
      </c>
      <c r="BX40" s="320" t="str">
        <f t="shared" ref="BX40:BX41" si="840">IF(IFERROR(I40/$D40,0)=0,"",IFERROR(I40/$D40,0))</f>
        <v/>
      </c>
      <c r="BY40" s="320" t="str">
        <f t="shared" ref="BY40:BY41" si="841">IF(IFERROR(J40/$D40,0)=0,"",IFERROR(J40/$D40,0))</f>
        <v/>
      </c>
      <c r="BZ40" s="320" t="str">
        <f t="shared" ref="BZ40:BZ41" si="842">IF(IFERROR(K40/$D40,0)=0,"",IFERROR(K40/$D40,0))</f>
        <v/>
      </c>
      <c r="CA40" s="320" t="str">
        <f t="shared" ref="CA40:CA41" si="843">IF(IFERROR(L40/$D40,0)=0,"",IFERROR(L40/$D40,0))</f>
        <v/>
      </c>
      <c r="CB40" s="320" t="str">
        <f t="shared" ref="CB40:CB41" si="844">IF(IFERROR(M40/$D40,0)=0,"",IFERROR(M40/$D40,0))</f>
        <v/>
      </c>
      <c r="CC40" s="320" t="str">
        <f t="shared" ref="CC40:CC41" si="845">IF(IFERROR(N40/$D40,0)=0,"",IFERROR(N40/$D40,0))</f>
        <v/>
      </c>
      <c r="CD40" s="320" t="str">
        <f t="shared" ref="CD40:CD41" si="846">IF(IFERROR(O40/$D40,0)=0,"",IFERROR(O40/$D40,0))</f>
        <v/>
      </c>
      <c r="CE40" s="321" t="str">
        <f t="shared" ref="CE40:CE41" si="847">IF(IFERROR(P40/$D40,0)=0,"",IFERROR(P40/$D40,0))</f>
        <v/>
      </c>
      <c r="CG40" s="319" t="str">
        <f>IF(IFERROR(($D40-BG40)/$D40,0)=0,"",IFERROR(($D40-BG40)/$D40,0))</f>
        <v/>
      </c>
      <c r="CH40" s="320" t="str">
        <f t="shared" ref="CH40:CH41" si="848">IF(IFERROR(($D40-BH40)/$D40,0)=0,"",IFERROR(($D40-BH40)/$D40,0))</f>
        <v/>
      </c>
      <c r="CI40" s="320" t="str">
        <f t="shared" ref="CI40:CI41" si="849">IF(IFERROR(($D40-BI40)/$D40,0)=0,"",IFERROR(($D40-BI40)/$D40,0))</f>
        <v/>
      </c>
      <c r="CJ40" s="320" t="str">
        <f t="shared" ref="CJ40:CJ41" si="850">IF(IFERROR(($D40-BJ40)/$D40,0)=0,"",IFERROR(($D40-BJ40)/$D40,0))</f>
        <v/>
      </c>
      <c r="CK40" s="320" t="str">
        <f t="shared" ref="CK40:CK41" si="851">IF(IFERROR(($D40-BK40)/$D40,0)=0,"",IFERROR(($D40-BK40)/$D40,0))</f>
        <v/>
      </c>
      <c r="CL40" s="320" t="str">
        <f t="shared" ref="CL40:CL41" si="852">IF(IFERROR(($D40-BL40)/$D40,0)=0,"",IFERROR(($D40-BL40)/$D40,0))</f>
        <v/>
      </c>
      <c r="CM40" s="320" t="str">
        <f t="shared" ref="CM40:CM41" si="853">IF(IFERROR(($D40-BM40)/$D40,0)=0,"",IFERROR(($D40-BM40)/$D40,0))</f>
        <v/>
      </c>
      <c r="CN40" s="320" t="str">
        <f t="shared" ref="CN40:CN41" si="854">IF(IFERROR(($D40-BN40)/$D40,0)=0,"",IFERROR(($D40-BN40)/$D40,0))</f>
        <v/>
      </c>
      <c r="CO40" s="320" t="str">
        <f t="shared" ref="CO40:CO41" si="855">IF(IFERROR(($D40-BO40)/$D40,0)=0,"",IFERROR(($D40-BO40)/$D40,0))</f>
        <v/>
      </c>
      <c r="CP40" s="320">
        <f t="shared" ref="CP40:CP41" si="856">IF(IFERROR(($D40-BP40)/$D40,0)=0,"",IFERROR(($D40-BP40)/$D40,0))</f>
        <v>-1</v>
      </c>
      <c r="CQ40" s="320">
        <f t="shared" ref="CQ40:CQ41" si="857">IF(IFERROR(($D40-BQ40)/$D40,0)=0,"",IFERROR(($D40-BQ40)/$D40,0))</f>
        <v>-1</v>
      </c>
      <c r="CR40" s="321">
        <f t="shared" ref="CR40:CR41" si="858">IF(IFERROR(($D40-BR40)/$D40,0)=0,"",IFERROR(($D40-BR40)/$D40,0))</f>
        <v>-1</v>
      </c>
    </row>
    <row r="41" spans="1:96" hidden="1" outlineLevel="2">
      <c r="A41" s="158" t="s">
        <v>13</v>
      </c>
      <c r="B41" s="213" t="s">
        <v>52</v>
      </c>
      <c r="C41" s="150">
        <v>2020</v>
      </c>
      <c r="D41" s="191">
        <v>1</v>
      </c>
      <c r="E41" s="202"/>
      <c r="F41" s="204"/>
      <c r="G41" s="204"/>
      <c r="H41" s="204"/>
      <c r="I41" s="204"/>
      <c r="J41" s="204"/>
      <c r="K41" s="204"/>
      <c r="L41" s="204"/>
      <c r="M41" s="204">
        <v>0</v>
      </c>
      <c r="N41" s="204">
        <v>0</v>
      </c>
      <c r="O41" s="204">
        <v>0</v>
      </c>
      <c r="P41" s="204">
        <v>0</v>
      </c>
      <c r="Q41" s="205">
        <f>SUM(E41:P41)</f>
        <v>0</v>
      </c>
      <c r="R41" s="61"/>
      <c r="S41" s="293">
        <v>1</v>
      </c>
      <c r="T41" s="204">
        <v>1</v>
      </c>
      <c r="U41" s="204">
        <v>1</v>
      </c>
      <c r="V41" s="204">
        <v>1</v>
      </c>
      <c r="W41" s="204">
        <v>1</v>
      </c>
      <c r="X41" s="204">
        <v>1</v>
      </c>
      <c r="Y41" s="204">
        <v>1</v>
      </c>
      <c r="Z41" s="204">
        <v>1</v>
      </c>
      <c r="AA41" s="204">
        <v>1</v>
      </c>
      <c r="AB41" s="204">
        <v>1</v>
      </c>
      <c r="AC41" s="204">
        <v>1</v>
      </c>
      <c r="AD41" s="205">
        <v>1</v>
      </c>
      <c r="AE41" s="61"/>
      <c r="AF41" s="197" t="str">
        <f>IF(IFERROR(E41/S41,0)=0,"",IFERROR(E41/S41,0))</f>
        <v/>
      </c>
      <c r="AG41" s="198" t="str">
        <f t="shared" si="816"/>
        <v/>
      </c>
      <c r="AH41" s="198" t="str">
        <f t="shared" si="817"/>
        <v/>
      </c>
      <c r="AI41" s="198" t="str">
        <f t="shared" si="818"/>
        <v/>
      </c>
      <c r="AJ41" s="198" t="str">
        <f t="shared" si="819"/>
        <v/>
      </c>
      <c r="AK41" s="198" t="str">
        <f t="shared" si="820"/>
        <v/>
      </c>
      <c r="AL41" s="198" t="str">
        <f t="shared" si="821"/>
        <v/>
      </c>
      <c r="AM41" s="198" t="str">
        <f t="shared" si="822"/>
        <v/>
      </c>
      <c r="AN41" s="198" t="str">
        <f t="shared" si="823"/>
        <v/>
      </c>
      <c r="AO41" s="198" t="str">
        <f t="shared" si="824"/>
        <v/>
      </c>
      <c r="AP41" s="198" t="str">
        <f t="shared" si="825"/>
        <v/>
      </c>
      <c r="AQ41" s="198" t="str">
        <f t="shared" si="826"/>
        <v/>
      </c>
      <c r="AR41" s="199">
        <f>Q41/AVERAGE(S41:AD41)</f>
        <v>0</v>
      </c>
      <c r="AS41" s="61"/>
      <c r="AT41" s="200"/>
      <c r="AU41" s="201"/>
      <c r="AV41" s="201"/>
      <c r="AW41" s="201"/>
      <c r="AX41" s="201"/>
      <c r="AY41" s="201"/>
      <c r="AZ41" s="201"/>
      <c r="BA41" s="201"/>
      <c r="BB41" s="201">
        <v>0</v>
      </c>
      <c r="BC41" s="201">
        <v>0</v>
      </c>
      <c r="BD41" s="201">
        <v>0</v>
      </c>
      <c r="BE41" s="212">
        <v>0</v>
      </c>
      <c r="BF41" s="61"/>
      <c r="BG41" s="200">
        <v>1</v>
      </c>
      <c r="BH41" s="201">
        <v>1</v>
      </c>
      <c r="BI41" s="201">
        <v>1</v>
      </c>
      <c r="BJ41" s="201">
        <v>1</v>
      </c>
      <c r="BK41" s="201">
        <v>1</v>
      </c>
      <c r="BL41" s="201">
        <v>1</v>
      </c>
      <c r="BM41" s="201">
        <v>1</v>
      </c>
      <c r="BN41" s="201">
        <v>1</v>
      </c>
      <c r="BO41" s="201">
        <v>1</v>
      </c>
      <c r="BP41" s="201">
        <v>1</v>
      </c>
      <c r="BQ41" s="201">
        <v>1</v>
      </c>
      <c r="BR41" s="212">
        <v>1</v>
      </c>
      <c r="BT41" s="309" t="str">
        <f>IF(IFERROR(E41/$D41,0)=0,"",IFERROR(E41/$D41,0))</f>
        <v/>
      </c>
      <c r="BU41" s="310" t="str">
        <f t="shared" si="837"/>
        <v/>
      </c>
      <c r="BV41" s="310" t="str">
        <f t="shared" si="838"/>
        <v/>
      </c>
      <c r="BW41" s="310" t="str">
        <f t="shared" si="839"/>
        <v/>
      </c>
      <c r="BX41" s="310" t="str">
        <f t="shared" si="840"/>
        <v/>
      </c>
      <c r="BY41" s="310" t="str">
        <f t="shared" si="841"/>
        <v/>
      </c>
      <c r="BZ41" s="310" t="str">
        <f t="shared" si="842"/>
        <v/>
      </c>
      <c r="CA41" s="310" t="str">
        <f t="shared" si="843"/>
        <v/>
      </c>
      <c r="CB41" s="310" t="str">
        <f t="shared" si="844"/>
        <v/>
      </c>
      <c r="CC41" s="310" t="str">
        <f t="shared" si="845"/>
        <v/>
      </c>
      <c r="CD41" s="310" t="str">
        <f t="shared" si="846"/>
        <v/>
      </c>
      <c r="CE41" s="311" t="str">
        <f t="shared" si="847"/>
        <v/>
      </c>
      <c r="CG41" s="309" t="str">
        <f>IF(IFERROR(($D41-BG41)/$D41,0)=0,"",IFERROR(($D41-BG41)/$D41,0))</f>
        <v/>
      </c>
      <c r="CH41" s="310" t="str">
        <f t="shared" si="848"/>
        <v/>
      </c>
      <c r="CI41" s="310" t="str">
        <f t="shared" si="849"/>
        <v/>
      </c>
      <c r="CJ41" s="310" t="str">
        <f t="shared" si="850"/>
        <v/>
      </c>
      <c r="CK41" s="310" t="str">
        <f t="shared" si="851"/>
        <v/>
      </c>
      <c r="CL41" s="310" t="str">
        <f t="shared" si="852"/>
        <v/>
      </c>
      <c r="CM41" s="310" t="str">
        <f t="shared" si="853"/>
        <v/>
      </c>
      <c r="CN41" s="310" t="str">
        <f t="shared" si="854"/>
        <v/>
      </c>
      <c r="CO41" s="310" t="str">
        <f t="shared" si="855"/>
        <v/>
      </c>
      <c r="CP41" s="310" t="str">
        <f t="shared" si="856"/>
        <v/>
      </c>
      <c r="CQ41" s="310" t="str">
        <f t="shared" si="857"/>
        <v/>
      </c>
      <c r="CR41" s="311" t="str">
        <f t="shared" si="858"/>
        <v/>
      </c>
    </row>
    <row r="42" spans="1:96" hidden="1" outlineLevel="2">
      <c r="A42" s="158" t="s">
        <v>13</v>
      </c>
      <c r="B42" s="213" t="s">
        <v>52</v>
      </c>
      <c r="C42" s="151" t="s">
        <v>69</v>
      </c>
      <c r="D42" s="157"/>
      <c r="E42" s="167">
        <f>IFERROR(E40/E41-1,0)</f>
        <v>0</v>
      </c>
      <c r="F42" s="152">
        <f t="shared" ref="F42:P42" si="859">IFERROR(F40/F41-1,0)</f>
        <v>0</v>
      </c>
      <c r="G42" s="153">
        <f t="shared" si="859"/>
        <v>0</v>
      </c>
      <c r="H42" s="153">
        <f t="shared" si="859"/>
        <v>0</v>
      </c>
      <c r="I42" s="153">
        <f t="shared" si="859"/>
        <v>0</v>
      </c>
      <c r="J42" s="153">
        <f t="shared" si="859"/>
        <v>0</v>
      </c>
      <c r="K42" s="153">
        <f t="shared" si="859"/>
        <v>0</v>
      </c>
      <c r="L42" s="153">
        <f t="shared" si="859"/>
        <v>0</v>
      </c>
      <c r="M42" s="153">
        <f t="shared" si="859"/>
        <v>0</v>
      </c>
      <c r="N42" s="153">
        <f t="shared" si="859"/>
        <v>0</v>
      </c>
      <c r="O42" s="153">
        <f t="shared" si="859"/>
        <v>0</v>
      </c>
      <c r="P42" s="153">
        <f t="shared" si="859"/>
        <v>0</v>
      </c>
      <c r="Q42" s="168"/>
      <c r="R42" s="61"/>
      <c r="S42" s="167">
        <f>IFERROR(S40/S41-1,0)</f>
        <v>0</v>
      </c>
      <c r="T42" s="152">
        <f t="shared" ref="T42:AD42" si="860">IFERROR(T40/T41-1,0)</f>
        <v>0</v>
      </c>
      <c r="U42" s="153">
        <f t="shared" si="860"/>
        <v>0</v>
      </c>
      <c r="V42" s="153">
        <f t="shared" si="860"/>
        <v>0</v>
      </c>
      <c r="W42" s="153">
        <f t="shared" si="860"/>
        <v>0</v>
      </c>
      <c r="X42" s="153">
        <f t="shared" si="860"/>
        <v>0</v>
      </c>
      <c r="Y42" s="153">
        <f t="shared" si="860"/>
        <v>0</v>
      </c>
      <c r="Z42" s="153">
        <f t="shared" si="860"/>
        <v>0</v>
      </c>
      <c r="AA42" s="153">
        <f t="shared" si="860"/>
        <v>0</v>
      </c>
      <c r="AB42" s="153">
        <f t="shared" si="860"/>
        <v>1</v>
      </c>
      <c r="AC42" s="153">
        <f t="shared" si="860"/>
        <v>1</v>
      </c>
      <c r="AD42" s="168">
        <f t="shared" si="860"/>
        <v>1</v>
      </c>
      <c r="AE42" s="61"/>
      <c r="AF42" s="167">
        <f>IF(AND(AF40="",AF41=""),0,IF(AF40="",-AF41,IF(AF41="",AF40,AF40-AF41)))</f>
        <v>0</v>
      </c>
      <c r="AG42" s="152">
        <f t="shared" ref="AG42" si="861">IF(AND(AG40="",AG41=""),0,IF(AG40="",-AG41,IF(AG41="",AG40,AG40-AG41)))</f>
        <v>0</v>
      </c>
      <c r="AH42" s="153">
        <f t="shared" ref="AH42" si="862">IF(AND(AH40="",AH41=""),0,IF(AH40="",-AH41,IF(AH41="",AH40,AH40-AH41)))</f>
        <v>0</v>
      </c>
      <c r="AI42" s="153">
        <f t="shared" ref="AI42" si="863">IF(AND(AI40="",AI41=""),0,IF(AI40="",-AI41,IF(AI41="",AI40,AI40-AI41)))</f>
        <v>0</v>
      </c>
      <c r="AJ42" s="153">
        <f t="shared" ref="AJ42" si="864">IF(AND(AJ40="",AJ41=""),0,IF(AJ40="",-AJ41,IF(AJ41="",AJ40,AJ40-AJ41)))</f>
        <v>0</v>
      </c>
      <c r="AK42" s="153">
        <f t="shared" ref="AK42" si="865">IF(AND(AK40="",AK41=""),0,IF(AK40="",-AK41,IF(AK41="",AK40,AK40-AK41)))</f>
        <v>0</v>
      </c>
      <c r="AL42" s="153">
        <f t="shared" ref="AL42" si="866">IF(AND(AL40="",AL41=""),0,IF(AL40="",-AL41,IF(AL41="",AL40,AL40-AL41)))</f>
        <v>0</v>
      </c>
      <c r="AM42" s="153">
        <f t="shared" ref="AM42" si="867">IF(AND(AM40="",AM41=""),0,IF(AM40="",-AM41,IF(AM41="",AM40,AM40-AM41)))</f>
        <v>0</v>
      </c>
      <c r="AN42" s="153">
        <f t="shared" ref="AN42" si="868">IF(AND(AN40="",AN41=""),0,IF(AN40="",-AN41,IF(AN41="",AN40,AN40-AN41)))</f>
        <v>0</v>
      </c>
      <c r="AO42" s="153">
        <f t="shared" ref="AO42" si="869">IF(AND(AO40="",AO41=""),0,IF(AO40="",-AO41,IF(AO41="",AO40,AO40-AO41)))</f>
        <v>0</v>
      </c>
      <c r="AP42" s="153">
        <f t="shared" ref="AP42" si="870">IF(AND(AP40="",AP41=""),0,IF(AP40="",-AP41,IF(AP41="",AP40,AP40-AP41)))</f>
        <v>0</v>
      </c>
      <c r="AQ42" s="153">
        <f t="shared" ref="AQ42" si="871">IF(AND(AQ40="",AQ41=""),0,IF(AQ40="",-AQ41,IF(AQ41="",AQ40,AQ40-AQ41)))</f>
        <v>0</v>
      </c>
      <c r="AR42" s="168"/>
      <c r="AS42" s="61"/>
      <c r="AT42" s="167">
        <f>IFERROR(AT40/AT41-1,0)</f>
        <v>0</v>
      </c>
      <c r="AU42" s="152">
        <f>IFERROR(AU40/AU41-1,0)</f>
        <v>0</v>
      </c>
      <c r="AV42" s="153">
        <f>IFERROR(AV40/AV41-1,0)</f>
        <v>0</v>
      </c>
      <c r="AW42" s="153">
        <f t="shared" ref="AW42:BE42" si="872">IFERROR(AW40/AW41-1,0)</f>
        <v>0</v>
      </c>
      <c r="AX42" s="153">
        <f t="shared" si="872"/>
        <v>0</v>
      </c>
      <c r="AY42" s="153">
        <f t="shared" si="872"/>
        <v>0</v>
      </c>
      <c r="AZ42" s="153">
        <f t="shared" si="872"/>
        <v>0</v>
      </c>
      <c r="BA42" s="153">
        <f t="shared" si="872"/>
        <v>0</v>
      </c>
      <c r="BB42" s="153">
        <f t="shared" si="872"/>
        <v>0</v>
      </c>
      <c r="BC42" s="153">
        <f t="shared" si="872"/>
        <v>0</v>
      </c>
      <c r="BD42" s="153">
        <f t="shared" si="872"/>
        <v>0</v>
      </c>
      <c r="BE42" s="168">
        <f t="shared" si="872"/>
        <v>0</v>
      </c>
      <c r="BF42" s="61"/>
      <c r="BG42" s="167">
        <f>IFERROR(BG40/BG41-1,0)</f>
        <v>0</v>
      </c>
      <c r="BH42" s="152">
        <f>IFERROR(BH40/BH41-1,0)</f>
        <v>0</v>
      </c>
      <c r="BI42" s="153">
        <f>IFERROR(BI40/BI41-1,0)</f>
        <v>0</v>
      </c>
      <c r="BJ42" s="153">
        <f t="shared" ref="BJ42:BR42" si="873">IFERROR(BJ40/BJ41-1,0)</f>
        <v>0</v>
      </c>
      <c r="BK42" s="153">
        <f t="shared" si="873"/>
        <v>0</v>
      </c>
      <c r="BL42" s="153">
        <f>IFERROR(BL40/BL41-1,0)</f>
        <v>0</v>
      </c>
      <c r="BM42" s="153">
        <f t="shared" si="873"/>
        <v>0</v>
      </c>
      <c r="BN42" s="153">
        <f t="shared" si="873"/>
        <v>0</v>
      </c>
      <c r="BO42" s="153">
        <f t="shared" si="873"/>
        <v>0</v>
      </c>
      <c r="BP42" s="153">
        <f t="shared" si="873"/>
        <v>1</v>
      </c>
      <c r="BQ42" s="153">
        <f t="shared" si="873"/>
        <v>1</v>
      </c>
      <c r="BR42" s="168">
        <f t="shared" si="873"/>
        <v>1</v>
      </c>
      <c r="BT42" s="312">
        <f>IF(AND(BT40="",BT41=""),0,IF(BT40="",-BT41,IF(BT41="",BT40,BT40-BT41)))</f>
        <v>0</v>
      </c>
      <c r="BU42" s="313">
        <f t="shared" ref="BU42" si="874">IF(AND(BU40="",BU41=""),0,IF(BU40="",-BU41,IF(BU41="",BU40,BU40-BU41)))</f>
        <v>0</v>
      </c>
      <c r="BV42" s="314">
        <f t="shared" ref="BV42" si="875">IF(AND(BV40="",BV41=""),0,IF(BV40="",-BV41,IF(BV41="",BV40,BV40-BV41)))</f>
        <v>0</v>
      </c>
      <c r="BW42" s="314">
        <f t="shared" ref="BW42" si="876">IF(AND(BW40="",BW41=""),0,IF(BW40="",-BW41,IF(BW41="",BW40,BW40-BW41)))</f>
        <v>0</v>
      </c>
      <c r="BX42" s="314">
        <f t="shared" ref="BX42" si="877">IF(AND(BX40="",BX41=""),0,IF(BX40="",-BX41,IF(BX41="",BX40,BX40-BX41)))</f>
        <v>0</v>
      </c>
      <c r="BY42" s="314">
        <f t="shared" ref="BY42" si="878">IF(AND(BY40="",BY41=""),0,IF(BY40="",-BY41,IF(BY41="",BY40,BY40-BY41)))</f>
        <v>0</v>
      </c>
      <c r="BZ42" s="314">
        <f t="shared" ref="BZ42" si="879">IF(AND(BZ40="",BZ41=""),0,IF(BZ40="",-BZ41,IF(BZ41="",BZ40,BZ40-BZ41)))</f>
        <v>0</v>
      </c>
      <c r="CA42" s="314">
        <f t="shared" ref="CA42" si="880">IF(AND(CA40="",CA41=""),0,IF(CA40="",-CA41,IF(CA41="",CA40,CA40-CA41)))</f>
        <v>0</v>
      </c>
      <c r="CB42" s="314">
        <f t="shared" ref="CB42" si="881">IF(AND(CB40="",CB41=""),0,IF(CB40="",-CB41,IF(CB41="",CB40,CB40-CB41)))</f>
        <v>0</v>
      </c>
      <c r="CC42" s="314">
        <f t="shared" ref="CC42" si="882">IF(AND(CC40="",CC41=""),0,IF(CC40="",-CC41,IF(CC41="",CC40,CC40-CC41)))</f>
        <v>0</v>
      </c>
      <c r="CD42" s="314">
        <f t="shared" ref="CD42" si="883">IF(AND(CD40="",CD41=""),0,IF(CD40="",-CD41,IF(CD41="",CD40,CD40-CD41)))</f>
        <v>0</v>
      </c>
      <c r="CE42" s="315">
        <f t="shared" ref="CE42" si="884">IF(AND(CE40="",CE41=""),0,IF(CE40="",-CE41,IF(CE41="",CE40,CE40-CE41)))</f>
        <v>0</v>
      </c>
      <c r="CG42" s="312">
        <f>IF(AND(CG40="",CG41=""),0,IF(CG40="",-CG41,IF(CG41="",CG40,CG40-CG41)))</f>
        <v>0</v>
      </c>
      <c r="CH42" s="313">
        <f t="shared" ref="CH42" si="885">IF(AND(CH40="",CH41=""),0,IF(CH40="",-CH41,IF(CH41="",CH40,CH40-CH41)))</f>
        <v>0</v>
      </c>
      <c r="CI42" s="314">
        <f t="shared" ref="CI42" si="886">IF(AND(CI40="",CI41=""),0,IF(CI40="",-CI41,IF(CI41="",CI40,CI40-CI41)))</f>
        <v>0</v>
      </c>
      <c r="CJ42" s="314">
        <f t="shared" ref="CJ42" si="887">IF(AND(CJ40="",CJ41=""),0,IF(CJ40="",-CJ41,IF(CJ41="",CJ40,CJ40-CJ41)))</f>
        <v>0</v>
      </c>
      <c r="CK42" s="314">
        <f t="shared" ref="CK42" si="888">IF(AND(CK40="",CK41=""),0,IF(CK40="",-CK41,IF(CK41="",CK40,CK40-CK41)))</f>
        <v>0</v>
      </c>
      <c r="CL42" s="314">
        <f t="shared" ref="CL42" si="889">IF(AND(CL40="",CL41=""),0,IF(CL40="",-CL41,IF(CL41="",CL40,CL40-CL41)))</f>
        <v>0</v>
      </c>
      <c r="CM42" s="314">
        <f t="shared" ref="CM42" si="890">IF(AND(CM40="",CM41=""),0,IF(CM40="",-CM41,IF(CM41="",CM40,CM40-CM41)))</f>
        <v>0</v>
      </c>
      <c r="CN42" s="314">
        <f t="shared" ref="CN42" si="891">IF(AND(CN40="",CN41=""),0,IF(CN40="",-CN41,IF(CN41="",CN40,CN40-CN41)))</f>
        <v>0</v>
      </c>
      <c r="CO42" s="314">
        <f t="shared" ref="CO42" si="892">IF(AND(CO40="",CO41=""),0,IF(CO40="",-CO41,IF(CO41="",CO40,CO40-CO41)))</f>
        <v>0</v>
      </c>
      <c r="CP42" s="314">
        <f t="shared" ref="CP42" si="893">IF(AND(CP40="",CP41=""),0,IF(CP40="",-CP41,IF(CP41="",CP40,CP40-CP41)))</f>
        <v>-1</v>
      </c>
      <c r="CQ42" s="314">
        <f t="shared" ref="CQ42" si="894">IF(AND(CQ40="",CQ41=""),0,IF(CQ40="",-CQ41,IF(CQ41="",CQ40,CQ40-CQ41)))</f>
        <v>-1</v>
      </c>
      <c r="CR42" s="315">
        <f t="shared" ref="CR42" si="895">IF(AND(CR40="",CR41=""),0,IF(CR40="",-CR41,IF(CR41="",CR40,CR40-CR41)))</f>
        <v>-1</v>
      </c>
    </row>
    <row r="43" spans="1:96" hidden="1" outlineLevel="1" collapsed="1">
      <c r="A43" s="215" t="s">
        <v>13</v>
      </c>
      <c r="B43" s="216" t="s">
        <v>53</v>
      </c>
      <c r="C43" s="150">
        <v>2021</v>
      </c>
      <c r="D43" s="157">
        <v>1</v>
      </c>
      <c r="E43" s="123">
        <v>0</v>
      </c>
      <c r="F43" s="64">
        <v>0</v>
      </c>
      <c r="G43" s="64">
        <v>0</v>
      </c>
      <c r="H43" s="64">
        <v>0</v>
      </c>
      <c r="I43" s="64">
        <v>0</v>
      </c>
      <c r="J43" s="64">
        <v>1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125">
        <f t="shared" ref="Q43" si="896">SUM(E43:P43)</f>
        <v>1</v>
      </c>
      <c r="R43" s="61"/>
      <c r="S43" s="294">
        <v>1</v>
      </c>
      <c r="T43" s="64">
        <v>1</v>
      </c>
      <c r="U43" s="64">
        <v>1</v>
      </c>
      <c r="V43" s="62">
        <v>1</v>
      </c>
      <c r="W43" s="62">
        <v>1</v>
      </c>
      <c r="X43" s="62">
        <v>1</v>
      </c>
      <c r="Y43" s="64">
        <v>0</v>
      </c>
      <c r="Z43" s="64">
        <v>0</v>
      </c>
      <c r="AA43" s="64">
        <v>0</v>
      </c>
      <c r="AB43" s="64">
        <v>0</v>
      </c>
      <c r="AC43" s="64">
        <v>0</v>
      </c>
      <c r="AD43" s="125">
        <v>0</v>
      </c>
      <c r="AE43" s="61"/>
      <c r="AF43" s="165" t="str">
        <f>IF(IFERROR(E43/S43,0)=0,"",IFERROR(E43/S43,0))</f>
        <v/>
      </c>
      <c r="AG43" s="63" t="str">
        <f t="shared" ref="AG43:AG44" si="897">IF(IFERROR(F43/T43,0)=0,"",IFERROR(F43/T43,0))</f>
        <v/>
      </c>
      <c r="AH43" s="63" t="str">
        <f t="shared" ref="AH43:AH44" si="898">IF(IFERROR(G43/U43,0)=0,"",IFERROR(G43/U43,0))</f>
        <v/>
      </c>
      <c r="AI43" s="63" t="str">
        <f t="shared" ref="AI43:AI44" si="899">IF(IFERROR(H43/V43,0)=0,"",IFERROR(H43/V43,0))</f>
        <v/>
      </c>
      <c r="AJ43" s="63" t="str">
        <f t="shared" ref="AJ43:AJ44" si="900">IF(IFERROR(I43/W43,0)=0,"",IFERROR(I43/W43,0))</f>
        <v/>
      </c>
      <c r="AK43" s="63">
        <f t="shared" ref="AK43:AK44" si="901">IF(IFERROR(J43/X43,0)=0,"",IFERROR(J43/X43,0))</f>
        <v>1</v>
      </c>
      <c r="AL43" s="63" t="str">
        <f t="shared" ref="AL43:AL44" si="902">IF(IFERROR(K43/Y43,0)=0,"",IFERROR(K43/Y43,0))</f>
        <v/>
      </c>
      <c r="AM43" s="63" t="str">
        <f t="shared" ref="AM43:AM44" si="903">IF(IFERROR(L43/Z43,0)=0,"",IFERROR(L43/Z43,0))</f>
        <v/>
      </c>
      <c r="AN43" s="63" t="str">
        <f t="shared" ref="AN43:AN44" si="904">IF(IFERROR(M43/AA43,0)=0,"",IFERROR(M43/AA43,0))</f>
        <v/>
      </c>
      <c r="AO43" s="63" t="str">
        <f t="shared" ref="AO43:AO44" si="905">IF(IFERROR(N43/AB43,0)=0,"",IFERROR(N43/AB43,0))</f>
        <v/>
      </c>
      <c r="AP43" s="63" t="str">
        <f t="shared" ref="AP43:AP44" si="906">IF(IFERROR(O43/AC43,0)=0,"",IFERROR(O43/AC43,0))</f>
        <v/>
      </c>
      <c r="AQ43" s="63" t="str">
        <f t="shared" ref="AQ43:AQ44" si="907">IF(IFERROR(P43/AD43,0)=0,"",IFERROR(P43/AD43,0))</f>
        <v/>
      </c>
      <c r="AR43" s="166">
        <f>Q43/AVERAGE(S43:AD43)</f>
        <v>2</v>
      </c>
      <c r="AS43" s="61"/>
      <c r="AT43" s="173">
        <v>0</v>
      </c>
      <c r="AU43" s="174">
        <v>0</v>
      </c>
      <c r="AV43" s="174">
        <v>0</v>
      </c>
      <c r="AW43" s="174">
        <v>0</v>
      </c>
      <c r="AX43" s="174">
        <v>0</v>
      </c>
      <c r="AY43" s="174">
        <v>0</v>
      </c>
      <c r="AZ43" s="174">
        <v>0</v>
      </c>
      <c r="BA43" s="174">
        <v>0</v>
      </c>
      <c r="BB43" s="174">
        <v>0</v>
      </c>
      <c r="BC43" s="174">
        <v>0</v>
      </c>
      <c r="BD43" s="174">
        <v>0</v>
      </c>
      <c r="BE43" s="175">
        <v>0</v>
      </c>
      <c r="BF43" s="61"/>
      <c r="BG43" s="173">
        <v>1</v>
      </c>
      <c r="BH43" s="174">
        <f>+BG43-F43+AU43</f>
        <v>1</v>
      </c>
      <c r="BI43" s="174">
        <f t="shared" ref="BI43" si="908">+BH43-G43+AV43</f>
        <v>1</v>
      </c>
      <c r="BJ43" s="174">
        <f t="shared" ref="BJ43" si="909">+BI43-H43+AW43</f>
        <v>1</v>
      </c>
      <c r="BK43" s="174">
        <f t="shared" ref="BK43" si="910">+BJ43-I43+AX43</f>
        <v>1</v>
      </c>
      <c r="BL43" s="174">
        <f t="shared" ref="BL43" si="911">+BK43-J43+AY43</f>
        <v>0</v>
      </c>
      <c r="BM43" s="174">
        <f t="shared" ref="BM43" si="912">+BL43-K43+AZ43</f>
        <v>0</v>
      </c>
      <c r="BN43" s="174">
        <f t="shared" ref="BN43" si="913">+BM43-L43+BA43</f>
        <v>0</v>
      </c>
      <c r="BO43" s="174">
        <f t="shared" ref="BO43" si="914">+BN43-M43+BB43</f>
        <v>0</v>
      </c>
      <c r="BP43" s="174">
        <f t="shared" ref="BP43" si="915">+BO43-N43+BC43</f>
        <v>0</v>
      </c>
      <c r="BQ43" s="174">
        <f t="shared" ref="BQ43" si="916">+BP43-O43+BD43</f>
        <v>0</v>
      </c>
      <c r="BR43" s="175">
        <f t="shared" ref="BR43" si="917">+BQ43-P43+BE43</f>
        <v>0</v>
      </c>
      <c r="BT43" s="319" t="str">
        <f>IF(IFERROR(E43/$D43,0)=0,"",IFERROR(E43/$D43,0))</f>
        <v/>
      </c>
      <c r="BU43" s="320" t="str">
        <f t="shared" ref="BU43:BU44" si="918">IF(IFERROR(F43/$D43,0)=0,"",IFERROR(F43/$D43,0))</f>
        <v/>
      </c>
      <c r="BV43" s="320" t="str">
        <f t="shared" ref="BV43:BV44" si="919">IF(IFERROR(G43/$D43,0)=0,"",IFERROR(G43/$D43,0))</f>
        <v/>
      </c>
      <c r="BW43" s="320" t="str">
        <f t="shared" ref="BW43:BW44" si="920">IF(IFERROR(H43/$D43,0)=0,"",IFERROR(H43/$D43,0))</f>
        <v/>
      </c>
      <c r="BX43" s="320" t="str">
        <f t="shared" ref="BX43:BX44" si="921">IF(IFERROR(I43/$D43,0)=0,"",IFERROR(I43/$D43,0))</f>
        <v/>
      </c>
      <c r="BY43" s="320">
        <f t="shared" ref="BY43:BY44" si="922">IF(IFERROR(J43/$D43,0)=0,"",IFERROR(J43/$D43,0))</f>
        <v>1</v>
      </c>
      <c r="BZ43" s="320" t="str">
        <f t="shared" ref="BZ43:BZ44" si="923">IF(IFERROR(K43/$D43,0)=0,"",IFERROR(K43/$D43,0))</f>
        <v/>
      </c>
      <c r="CA43" s="320" t="str">
        <f t="shared" ref="CA43:CA44" si="924">IF(IFERROR(L43/$D43,0)=0,"",IFERROR(L43/$D43,0))</f>
        <v/>
      </c>
      <c r="CB43" s="320" t="str">
        <f t="shared" ref="CB43:CB44" si="925">IF(IFERROR(M43/$D43,0)=0,"",IFERROR(M43/$D43,0))</f>
        <v/>
      </c>
      <c r="CC43" s="320" t="str">
        <f t="shared" ref="CC43:CC44" si="926">IF(IFERROR(N43/$D43,0)=0,"",IFERROR(N43/$D43,0))</f>
        <v/>
      </c>
      <c r="CD43" s="320" t="str">
        <f t="shared" ref="CD43:CD44" si="927">IF(IFERROR(O43/$D43,0)=0,"",IFERROR(O43/$D43,0))</f>
        <v/>
      </c>
      <c r="CE43" s="321" t="str">
        <f t="shared" ref="CE43:CE44" si="928">IF(IFERROR(P43/$D43,0)=0,"",IFERROR(P43/$D43,0))</f>
        <v/>
      </c>
      <c r="CG43" s="319" t="str">
        <f>IF(IFERROR(($D43-BG43)/$D43,0)=0,"",IFERROR(($D43-BG43)/$D43,0))</f>
        <v/>
      </c>
      <c r="CH43" s="320" t="str">
        <f t="shared" ref="CH43:CH44" si="929">IF(IFERROR(($D43-BH43)/$D43,0)=0,"",IFERROR(($D43-BH43)/$D43,0))</f>
        <v/>
      </c>
      <c r="CI43" s="320" t="str">
        <f t="shared" ref="CI43:CI44" si="930">IF(IFERROR(($D43-BI43)/$D43,0)=0,"",IFERROR(($D43-BI43)/$D43,0))</f>
        <v/>
      </c>
      <c r="CJ43" s="320" t="str">
        <f t="shared" ref="CJ43:CJ44" si="931">IF(IFERROR(($D43-BJ43)/$D43,0)=0,"",IFERROR(($D43-BJ43)/$D43,0))</f>
        <v/>
      </c>
      <c r="CK43" s="320" t="str">
        <f t="shared" ref="CK43:CK44" si="932">IF(IFERROR(($D43-BK43)/$D43,0)=0,"",IFERROR(($D43-BK43)/$D43,0))</f>
        <v/>
      </c>
      <c r="CL43" s="320">
        <f t="shared" ref="CL43:CL44" si="933">IF(IFERROR(($D43-BL43)/$D43,0)=0,"",IFERROR(($D43-BL43)/$D43,0))</f>
        <v>1</v>
      </c>
      <c r="CM43" s="320">
        <f t="shared" ref="CM43:CM44" si="934">IF(IFERROR(($D43-BM43)/$D43,0)=0,"",IFERROR(($D43-BM43)/$D43,0))</f>
        <v>1</v>
      </c>
      <c r="CN43" s="320">
        <f t="shared" ref="CN43:CN44" si="935">IF(IFERROR(($D43-BN43)/$D43,0)=0,"",IFERROR(($D43-BN43)/$D43,0))</f>
        <v>1</v>
      </c>
      <c r="CO43" s="320">
        <f t="shared" ref="CO43:CO44" si="936">IF(IFERROR(($D43-BO43)/$D43,0)=0,"",IFERROR(($D43-BO43)/$D43,0))</f>
        <v>1</v>
      </c>
      <c r="CP43" s="320">
        <f t="shared" ref="CP43:CP44" si="937">IF(IFERROR(($D43-BP43)/$D43,0)=0,"",IFERROR(($D43-BP43)/$D43,0))</f>
        <v>1</v>
      </c>
      <c r="CQ43" s="320">
        <f t="shared" ref="CQ43:CQ44" si="938">IF(IFERROR(($D43-BQ43)/$D43,0)=0,"",IFERROR(($D43-BQ43)/$D43,0))</f>
        <v>1</v>
      </c>
      <c r="CR43" s="321">
        <f t="shared" ref="CR43:CR44" si="939">IF(IFERROR(($D43-BR43)/$D43,0)=0,"",IFERROR(($D43-BR43)/$D43,0))</f>
        <v>1</v>
      </c>
    </row>
    <row r="44" spans="1:96" hidden="1" outlineLevel="2">
      <c r="A44" s="158" t="s">
        <v>13</v>
      </c>
      <c r="B44" s="213" t="s">
        <v>53</v>
      </c>
      <c r="C44" s="150">
        <v>2020</v>
      </c>
      <c r="D44" s="191">
        <v>1</v>
      </c>
      <c r="E44" s="202"/>
      <c r="F44" s="204"/>
      <c r="G44" s="204"/>
      <c r="H44" s="204"/>
      <c r="I44" s="204"/>
      <c r="J44" s="204"/>
      <c r="K44" s="204"/>
      <c r="L44" s="204"/>
      <c r="M44" s="204">
        <v>0</v>
      </c>
      <c r="N44" s="204">
        <v>0</v>
      </c>
      <c r="O44" s="204">
        <v>0</v>
      </c>
      <c r="P44" s="204">
        <v>0</v>
      </c>
      <c r="Q44" s="205">
        <f>SUM(E44:P44)</f>
        <v>0</v>
      </c>
      <c r="R44" s="61"/>
      <c r="S44" s="293">
        <v>1</v>
      </c>
      <c r="T44" s="204">
        <v>1</v>
      </c>
      <c r="U44" s="204">
        <v>1</v>
      </c>
      <c r="V44" s="204">
        <v>1</v>
      </c>
      <c r="W44" s="204">
        <v>1</v>
      </c>
      <c r="X44" s="204">
        <v>1</v>
      </c>
      <c r="Y44" s="204">
        <v>1</v>
      </c>
      <c r="Z44" s="204">
        <v>1</v>
      </c>
      <c r="AA44" s="204">
        <v>1</v>
      </c>
      <c r="AB44" s="204">
        <v>1</v>
      </c>
      <c r="AC44" s="204">
        <v>1</v>
      </c>
      <c r="AD44" s="205">
        <v>1</v>
      </c>
      <c r="AE44" s="61"/>
      <c r="AF44" s="197" t="str">
        <f>IF(IFERROR(E44/S44,0)=0,"",IFERROR(E44/S44,0))</f>
        <v/>
      </c>
      <c r="AG44" s="198" t="str">
        <f t="shared" si="897"/>
        <v/>
      </c>
      <c r="AH44" s="198" t="str">
        <f t="shared" si="898"/>
        <v/>
      </c>
      <c r="AI44" s="198" t="str">
        <f t="shared" si="899"/>
        <v/>
      </c>
      <c r="AJ44" s="198" t="str">
        <f t="shared" si="900"/>
        <v/>
      </c>
      <c r="AK44" s="198" t="str">
        <f t="shared" si="901"/>
        <v/>
      </c>
      <c r="AL44" s="198" t="str">
        <f t="shared" si="902"/>
        <v/>
      </c>
      <c r="AM44" s="198" t="str">
        <f t="shared" si="903"/>
        <v/>
      </c>
      <c r="AN44" s="198" t="str">
        <f t="shared" si="904"/>
        <v/>
      </c>
      <c r="AO44" s="198" t="str">
        <f t="shared" si="905"/>
        <v/>
      </c>
      <c r="AP44" s="198" t="str">
        <f t="shared" si="906"/>
        <v/>
      </c>
      <c r="AQ44" s="198" t="str">
        <f t="shared" si="907"/>
        <v/>
      </c>
      <c r="AR44" s="199">
        <f>Q44/AVERAGE(S44:AD44)</f>
        <v>0</v>
      </c>
      <c r="AS44" s="61"/>
      <c r="AT44" s="200"/>
      <c r="AU44" s="201"/>
      <c r="AV44" s="201"/>
      <c r="AW44" s="201"/>
      <c r="AX44" s="201"/>
      <c r="AY44" s="201"/>
      <c r="AZ44" s="201"/>
      <c r="BA44" s="201"/>
      <c r="BB44" s="201">
        <v>0</v>
      </c>
      <c r="BC44" s="201">
        <v>0</v>
      </c>
      <c r="BD44" s="201">
        <v>0</v>
      </c>
      <c r="BE44" s="212">
        <v>0</v>
      </c>
      <c r="BF44" s="61"/>
      <c r="BG44" s="200">
        <v>1</v>
      </c>
      <c r="BH44" s="201">
        <v>1</v>
      </c>
      <c r="BI44" s="201">
        <v>1</v>
      </c>
      <c r="BJ44" s="201">
        <v>1</v>
      </c>
      <c r="BK44" s="201">
        <v>1</v>
      </c>
      <c r="BL44" s="201">
        <v>1</v>
      </c>
      <c r="BM44" s="201">
        <v>1</v>
      </c>
      <c r="BN44" s="201">
        <v>1</v>
      </c>
      <c r="BO44" s="201">
        <v>1</v>
      </c>
      <c r="BP44" s="201">
        <v>1</v>
      </c>
      <c r="BQ44" s="201">
        <v>1</v>
      </c>
      <c r="BR44" s="212">
        <v>1</v>
      </c>
      <c r="BT44" s="309" t="str">
        <f>IF(IFERROR(E44/$D44,0)=0,"",IFERROR(E44/$D44,0))</f>
        <v/>
      </c>
      <c r="BU44" s="310" t="str">
        <f t="shared" si="918"/>
        <v/>
      </c>
      <c r="BV44" s="310" t="str">
        <f t="shared" si="919"/>
        <v/>
      </c>
      <c r="BW44" s="310" t="str">
        <f t="shared" si="920"/>
        <v/>
      </c>
      <c r="BX44" s="310" t="str">
        <f t="shared" si="921"/>
        <v/>
      </c>
      <c r="BY44" s="310" t="str">
        <f t="shared" si="922"/>
        <v/>
      </c>
      <c r="BZ44" s="310" t="str">
        <f t="shared" si="923"/>
        <v/>
      </c>
      <c r="CA44" s="310" t="str">
        <f t="shared" si="924"/>
        <v/>
      </c>
      <c r="CB44" s="310" t="str">
        <f t="shared" si="925"/>
        <v/>
      </c>
      <c r="CC44" s="310" t="str">
        <f t="shared" si="926"/>
        <v/>
      </c>
      <c r="CD44" s="310" t="str">
        <f t="shared" si="927"/>
        <v/>
      </c>
      <c r="CE44" s="311" t="str">
        <f t="shared" si="928"/>
        <v/>
      </c>
      <c r="CG44" s="309" t="str">
        <f>IF(IFERROR(($D44-BG44)/$D44,0)=0,"",IFERROR(($D44-BG44)/$D44,0))</f>
        <v/>
      </c>
      <c r="CH44" s="310" t="str">
        <f t="shared" si="929"/>
        <v/>
      </c>
      <c r="CI44" s="310" t="str">
        <f t="shared" si="930"/>
        <v/>
      </c>
      <c r="CJ44" s="310" t="str">
        <f t="shared" si="931"/>
        <v/>
      </c>
      <c r="CK44" s="310" t="str">
        <f t="shared" si="932"/>
        <v/>
      </c>
      <c r="CL44" s="310" t="str">
        <f t="shared" si="933"/>
        <v/>
      </c>
      <c r="CM44" s="310" t="str">
        <f t="shared" si="934"/>
        <v/>
      </c>
      <c r="CN44" s="310" t="str">
        <f t="shared" si="935"/>
        <v/>
      </c>
      <c r="CO44" s="310" t="str">
        <f t="shared" si="936"/>
        <v/>
      </c>
      <c r="CP44" s="310" t="str">
        <f t="shared" si="937"/>
        <v/>
      </c>
      <c r="CQ44" s="310" t="str">
        <f t="shared" si="938"/>
        <v/>
      </c>
      <c r="CR44" s="311" t="str">
        <f t="shared" si="939"/>
        <v/>
      </c>
    </row>
    <row r="45" spans="1:96" hidden="1" outlineLevel="2">
      <c r="A45" s="158" t="s">
        <v>13</v>
      </c>
      <c r="B45" s="213" t="s">
        <v>53</v>
      </c>
      <c r="C45" s="151" t="s">
        <v>69</v>
      </c>
      <c r="D45" s="157"/>
      <c r="E45" s="167">
        <f>IFERROR(E43/E44-1,0)</f>
        <v>0</v>
      </c>
      <c r="F45" s="152">
        <f t="shared" ref="F45:P45" si="940">IFERROR(F43/F44-1,0)</f>
        <v>0</v>
      </c>
      <c r="G45" s="153">
        <f t="shared" si="940"/>
        <v>0</v>
      </c>
      <c r="H45" s="153">
        <f t="shared" si="940"/>
        <v>0</v>
      </c>
      <c r="I45" s="153">
        <f t="shared" si="940"/>
        <v>0</v>
      </c>
      <c r="J45" s="153">
        <f t="shared" si="940"/>
        <v>0</v>
      </c>
      <c r="K45" s="153">
        <f t="shared" si="940"/>
        <v>0</v>
      </c>
      <c r="L45" s="153">
        <f t="shared" si="940"/>
        <v>0</v>
      </c>
      <c r="M45" s="153">
        <f t="shared" si="940"/>
        <v>0</v>
      </c>
      <c r="N45" s="153">
        <f t="shared" si="940"/>
        <v>0</v>
      </c>
      <c r="O45" s="153">
        <f t="shared" si="940"/>
        <v>0</v>
      </c>
      <c r="P45" s="153">
        <f t="shared" si="940"/>
        <v>0</v>
      </c>
      <c r="Q45" s="168"/>
      <c r="R45" s="61"/>
      <c r="S45" s="167">
        <f>IFERROR(S43/S44-1,0)</f>
        <v>0</v>
      </c>
      <c r="T45" s="152">
        <f t="shared" ref="T45:AD45" si="941">IFERROR(T43/T44-1,0)</f>
        <v>0</v>
      </c>
      <c r="U45" s="153">
        <f t="shared" si="941"/>
        <v>0</v>
      </c>
      <c r="V45" s="153">
        <f t="shared" si="941"/>
        <v>0</v>
      </c>
      <c r="W45" s="153">
        <f t="shared" si="941"/>
        <v>0</v>
      </c>
      <c r="X45" s="153">
        <f t="shared" si="941"/>
        <v>0</v>
      </c>
      <c r="Y45" s="153">
        <f t="shared" si="941"/>
        <v>-1</v>
      </c>
      <c r="Z45" s="153">
        <f t="shared" si="941"/>
        <v>-1</v>
      </c>
      <c r="AA45" s="153">
        <f t="shared" si="941"/>
        <v>-1</v>
      </c>
      <c r="AB45" s="153">
        <f t="shared" si="941"/>
        <v>-1</v>
      </c>
      <c r="AC45" s="153">
        <f t="shared" si="941"/>
        <v>-1</v>
      </c>
      <c r="AD45" s="168">
        <f t="shared" si="941"/>
        <v>-1</v>
      </c>
      <c r="AE45" s="61"/>
      <c r="AF45" s="167">
        <f>IF(AND(AF43="",AF44=""),0,IF(AF43="",-AF44,IF(AF44="",AF43,AF43-AF44)))</f>
        <v>0</v>
      </c>
      <c r="AG45" s="152">
        <f t="shared" ref="AG45" si="942">IF(AND(AG43="",AG44=""),0,IF(AG43="",-AG44,IF(AG44="",AG43,AG43-AG44)))</f>
        <v>0</v>
      </c>
      <c r="AH45" s="153">
        <f t="shared" ref="AH45" si="943">IF(AND(AH43="",AH44=""),0,IF(AH43="",-AH44,IF(AH44="",AH43,AH43-AH44)))</f>
        <v>0</v>
      </c>
      <c r="AI45" s="153">
        <f t="shared" ref="AI45" si="944">IF(AND(AI43="",AI44=""),0,IF(AI43="",-AI44,IF(AI44="",AI43,AI43-AI44)))</f>
        <v>0</v>
      </c>
      <c r="AJ45" s="153">
        <f t="shared" ref="AJ45" si="945">IF(AND(AJ43="",AJ44=""),0,IF(AJ43="",-AJ44,IF(AJ44="",AJ43,AJ43-AJ44)))</f>
        <v>0</v>
      </c>
      <c r="AK45" s="153">
        <f t="shared" ref="AK45" si="946">IF(AND(AK43="",AK44=""),0,IF(AK43="",-AK44,IF(AK44="",AK43,AK43-AK44)))</f>
        <v>1</v>
      </c>
      <c r="AL45" s="153">
        <f t="shared" ref="AL45" si="947">IF(AND(AL43="",AL44=""),0,IF(AL43="",-AL44,IF(AL44="",AL43,AL43-AL44)))</f>
        <v>0</v>
      </c>
      <c r="AM45" s="153">
        <f t="shared" ref="AM45" si="948">IF(AND(AM43="",AM44=""),0,IF(AM43="",-AM44,IF(AM44="",AM43,AM43-AM44)))</f>
        <v>0</v>
      </c>
      <c r="AN45" s="153">
        <f t="shared" ref="AN45" si="949">IF(AND(AN43="",AN44=""),0,IF(AN43="",-AN44,IF(AN44="",AN43,AN43-AN44)))</f>
        <v>0</v>
      </c>
      <c r="AO45" s="153">
        <f t="shared" ref="AO45" si="950">IF(AND(AO43="",AO44=""),0,IF(AO43="",-AO44,IF(AO44="",AO43,AO43-AO44)))</f>
        <v>0</v>
      </c>
      <c r="AP45" s="153">
        <f t="shared" ref="AP45" si="951">IF(AND(AP43="",AP44=""),0,IF(AP43="",-AP44,IF(AP44="",AP43,AP43-AP44)))</f>
        <v>0</v>
      </c>
      <c r="AQ45" s="153">
        <f t="shared" ref="AQ45" si="952">IF(AND(AQ43="",AQ44=""),0,IF(AQ43="",-AQ44,IF(AQ44="",AQ43,AQ43-AQ44)))</f>
        <v>0</v>
      </c>
      <c r="AR45" s="168"/>
      <c r="AS45" s="61"/>
      <c r="AT45" s="167">
        <f>IFERROR(AT43/AT44-1,0)</f>
        <v>0</v>
      </c>
      <c r="AU45" s="152">
        <f>IFERROR(AU43/AU44-1,0)</f>
        <v>0</v>
      </c>
      <c r="AV45" s="153">
        <f>IFERROR(AV43/AV44-1,0)</f>
        <v>0</v>
      </c>
      <c r="AW45" s="153">
        <f t="shared" ref="AW45:BE45" si="953">IFERROR(AW43/AW44-1,0)</f>
        <v>0</v>
      </c>
      <c r="AX45" s="153">
        <f t="shared" si="953"/>
        <v>0</v>
      </c>
      <c r="AY45" s="153">
        <f t="shared" si="953"/>
        <v>0</v>
      </c>
      <c r="AZ45" s="153">
        <f t="shared" si="953"/>
        <v>0</v>
      </c>
      <c r="BA45" s="153">
        <f t="shared" si="953"/>
        <v>0</v>
      </c>
      <c r="BB45" s="153">
        <f t="shared" si="953"/>
        <v>0</v>
      </c>
      <c r="BC45" s="153">
        <f t="shared" si="953"/>
        <v>0</v>
      </c>
      <c r="BD45" s="153">
        <f t="shared" si="953"/>
        <v>0</v>
      </c>
      <c r="BE45" s="168">
        <f t="shared" si="953"/>
        <v>0</v>
      </c>
      <c r="BF45" s="61"/>
      <c r="BG45" s="167">
        <f>IFERROR(BG43/BG44-1,0)</f>
        <v>0</v>
      </c>
      <c r="BH45" s="152">
        <f>IFERROR(BH43/BH44-1,0)</f>
        <v>0</v>
      </c>
      <c r="BI45" s="153">
        <f>IFERROR(BI43/BI44-1,0)</f>
        <v>0</v>
      </c>
      <c r="BJ45" s="153">
        <f t="shared" ref="BJ45:BR45" si="954">IFERROR(BJ43/BJ44-1,0)</f>
        <v>0</v>
      </c>
      <c r="BK45" s="153">
        <f t="shared" si="954"/>
        <v>0</v>
      </c>
      <c r="BL45" s="153">
        <f t="shared" si="954"/>
        <v>-1</v>
      </c>
      <c r="BM45" s="153">
        <f t="shared" si="954"/>
        <v>-1</v>
      </c>
      <c r="BN45" s="153">
        <f t="shared" si="954"/>
        <v>-1</v>
      </c>
      <c r="BO45" s="153">
        <f t="shared" si="954"/>
        <v>-1</v>
      </c>
      <c r="BP45" s="153">
        <f t="shared" si="954"/>
        <v>-1</v>
      </c>
      <c r="BQ45" s="153">
        <f t="shared" si="954"/>
        <v>-1</v>
      </c>
      <c r="BR45" s="168">
        <f t="shared" si="954"/>
        <v>-1</v>
      </c>
      <c r="BT45" s="312">
        <f>IF(AND(BT43="",BT44=""),0,IF(BT43="",-BT44,IF(BT44="",BT43,BT43-BT44)))</f>
        <v>0</v>
      </c>
      <c r="BU45" s="313">
        <f t="shared" ref="BU45" si="955">IF(AND(BU43="",BU44=""),0,IF(BU43="",-BU44,IF(BU44="",BU43,BU43-BU44)))</f>
        <v>0</v>
      </c>
      <c r="BV45" s="314">
        <f t="shared" ref="BV45" si="956">IF(AND(BV43="",BV44=""),0,IF(BV43="",-BV44,IF(BV44="",BV43,BV43-BV44)))</f>
        <v>0</v>
      </c>
      <c r="BW45" s="314">
        <f t="shared" ref="BW45" si="957">IF(AND(BW43="",BW44=""),0,IF(BW43="",-BW44,IF(BW44="",BW43,BW43-BW44)))</f>
        <v>0</v>
      </c>
      <c r="BX45" s="314">
        <f t="shared" ref="BX45" si="958">IF(AND(BX43="",BX44=""),0,IF(BX43="",-BX44,IF(BX44="",BX43,BX43-BX44)))</f>
        <v>0</v>
      </c>
      <c r="BY45" s="314">
        <f t="shared" ref="BY45" si="959">IF(AND(BY43="",BY44=""),0,IF(BY43="",-BY44,IF(BY44="",BY43,BY43-BY44)))</f>
        <v>1</v>
      </c>
      <c r="BZ45" s="314">
        <f t="shared" ref="BZ45" si="960">IF(AND(BZ43="",BZ44=""),0,IF(BZ43="",-BZ44,IF(BZ44="",BZ43,BZ43-BZ44)))</f>
        <v>0</v>
      </c>
      <c r="CA45" s="314">
        <f t="shared" ref="CA45" si="961">IF(AND(CA43="",CA44=""),0,IF(CA43="",-CA44,IF(CA44="",CA43,CA43-CA44)))</f>
        <v>0</v>
      </c>
      <c r="CB45" s="314">
        <f t="shared" ref="CB45" si="962">IF(AND(CB43="",CB44=""),0,IF(CB43="",-CB44,IF(CB44="",CB43,CB43-CB44)))</f>
        <v>0</v>
      </c>
      <c r="CC45" s="314">
        <f t="shared" ref="CC45" si="963">IF(AND(CC43="",CC44=""),0,IF(CC43="",-CC44,IF(CC44="",CC43,CC43-CC44)))</f>
        <v>0</v>
      </c>
      <c r="CD45" s="314">
        <f t="shared" ref="CD45" si="964">IF(AND(CD43="",CD44=""),0,IF(CD43="",-CD44,IF(CD44="",CD43,CD43-CD44)))</f>
        <v>0</v>
      </c>
      <c r="CE45" s="315">
        <f t="shared" ref="CE45" si="965">IF(AND(CE43="",CE44=""),0,IF(CE43="",-CE44,IF(CE44="",CE43,CE43-CE44)))</f>
        <v>0</v>
      </c>
      <c r="CG45" s="312">
        <f>IF(AND(CG43="",CG44=""),0,IF(CG43="",-CG44,IF(CG44="",CG43,CG43-CG44)))</f>
        <v>0</v>
      </c>
      <c r="CH45" s="313">
        <f t="shared" ref="CH45" si="966">IF(AND(CH43="",CH44=""),0,IF(CH43="",-CH44,IF(CH44="",CH43,CH43-CH44)))</f>
        <v>0</v>
      </c>
      <c r="CI45" s="314">
        <f t="shared" ref="CI45" si="967">IF(AND(CI43="",CI44=""),0,IF(CI43="",-CI44,IF(CI44="",CI43,CI43-CI44)))</f>
        <v>0</v>
      </c>
      <c r="CJ45" s="314">
        <f t="shared" ref="CJ45" si="968">IF(AND(CJ43="",CJ44=""),0,IF(CJ43="",-CJ44,IF(CJ44="",CJ43,CJ43-CJ44)))</f>
        <v>0</v>
      </c>
      <c r="CK45" s="314">
        <f t="shared" ref="CK45" si="969">IF(AND(CK43="",CK44=""),0,IF(CK43="",-CK44,IF(CK44="",CK43,CK43-CK44)))</f>
        <v>0</v>
      </c>
      <c r="CL45" s="314">
        <f t="shared" ref="CL45" si="970">IF(AND(CL43="",CL44=""),0,IF(CL43="",-CL44,IF(CL44="",CL43,CL43-CL44)))</f>
        <v>1</v>
      </c>
      <c r="CM45" s="314">
        <f t="shared" ref="CM45" si="971">IF(AND(CM43="",CM44=""),0,IF(CM43="",-CM44,IF(CM44="",CM43,CM43-CM44)))</f>
        <v>1</v>
      </c>
      <c r="CN45" s="314">
        <f t="shared" ref="CN45" si="972">IF(AND(CN43="",CN44=""),0,IF(CN43="",-CN44,IF(CN44="",CN43,CN43-CN44)))</f>
        <v>1</v>
      </c>
      <c r="CO45" s="314">
        <f t="shared" ref="CO45" si="973">IF(AND(CO43="",CO44=""),0,IF(CO43="",-CO44,IF(CO44="",CO43,CO43-CO44)))</f>
        <v>1</v>
      </c>
      <c r="CP45" s="314">
        <f t="shared" ref="CP45" si="974">IF(AND(CP43="",CP44=""),0,IF(CP43="",-CP44,IF(CP44="",CP43,CP43-CP44)))</f>
        <v>1</v>
      </c>
      <c r="CQ45" s="314">
        <f t="shared" ref="CQ45" si="975">IF(AND(CQ43="",CQ44=""),0,IF(CQ43="",-CQ44,IF(CQ44="",CQ43,CQ43-CQ44)))</f>
        <v>1</v>
      </c>
      <c r="CR45" s="315">
        <f t="shared" ref="CR45" si="976">IF(AND(CR43="",CR44=""),0,IF(CR43="",-CR44,IF(CR44="",CR43,CR43-CR44)))</f>
        <v>1</v>
      </c>
    </row>
    <row r="46" spans="1:96" hidden="1" outlineLevel="1" collapsed="1">
      <c r="A46" s="215" t="s">
        <v>13</v>
      </c>
      <c r="B46" s="216" t="s">
        <v>54</v>
      </c>
      <c r="C46" s="150">
        <v>2021</v>
      </c>
      <c r="D46" s="157">
        <v>1</v>
      </c>
      <c r="E46" s="123">
        <v>0</v>
      </c>
      <c r="F46" s="64">
        <v>0</v>
      </c>
      <c r="G46" s="64">
        <v>0</v>
      </c>
      <c r="H46" s="64">
        <v>0</v>
      </c>
      <c r="I46" s="64">
        <v>0</v>
      </c>
      <c r="J46" s="64">
        <v>0</v>
      </c>
      <c r="K46" s="64">
        <v>0</v>
      </c>
      <c r="L46" s="64">
        <v>0</v>
      </c>
      <c r="M46" s="64">
        <v>0</v>
      </c>
      <c r="N46" s="64">
        <v>0</v>
      </c>
      <c r="O46" s="64">
        <v>0</v>
      </c>
      <c r="P46" s="64">
        <v>0</v>
      </c>
      <c r="Q46" s="125">
        <f>SUM(E46:P46)</f>
        <v>0</v>
      </c>
      <c r="R46" s="61"/>
      <c r="S46" s="294">
        <v>1</v>
      </c>
      <c r="T46" s="64">
        <v>1</v>
      </c>
      <c r="U46" s="64">
        <v>1</v>
      </c>
      <c r="V46" s="62">
        <v>1</v>
      </c>
      <c r="W46" s="62">
        <v>1</v>
      </c>
      <c r="X46" s="62">
        <v>1</v>
      </c>
      <c r="Y46" s="64">
        <v>1</v>
      </c>
      <c r="Z46" s="64">
        <v>1</v>
      </c>
      <c r="AA46" s="64">
        <v>1</v>
      </c>
      <c r="AB46" s="64">
        <v>1</v>
      </c>
      <c r="AC46" s="64">
        <v>1</v>
      </c>
      <c r="AD46" s="125">
        <v>1</v>
      </c>
      <c r="AE46" s="61"/>
      <c r="AF46" s="165" t="str">
        <f>IF(IFERROR(E46/S46,0)=0,"",IFERROR(E46/S46,0))</f>
        <v/>
      </c>
      <c r="AG46" s="63" t="str">
        <f t="shared" ref="AG46:AG47" si="977">IF(IFERROR(F46/T46,0)=0,"",IFERROR(F46/T46,0))</f>
        <v/>
      </c>
      <c r="AH46" s="63" t="str">
        <f t="shared" ref="AH46:AH47" si="978">IF(IFERROR(G46/U46,0)=0,"",IFERROR(G46/U46,0))</f>
        <v/>
      </c>
      <c r="AI46" s="63" t="str">
        <f t="shared" ref="AI46:AI47" si="979">IF(IFERROR(H46/V46,0)=0,"",IFERROR(H46/V46,0))</f>
        <v/>
      </c>
      <c r="AJ46" s="63" t="str">
        <f t="shared" ref="AJ46:AJ47" si="980">IF(IFERROR(I46/W46,0)=0,"",IFERROR(I46/W46,0))</f>
        <v/>
      </c>
      <c r="AK46" s="63" t="str">
        <f t="shared" ref="AK46:AK47" si="981">IF(IFERROR(J46/X46,0)=0,"",IFERROR(J46/X46,0))</f>
        <v/>
      </c>
      <c r="AL46" s="63" t="str">
        <f t="shared" ref="AL46:AL47" si="982">IF(IFERROR(K46/Y46,0)=0,"",IFERROR(K46/Y46,0))</f>
        <v/>
      </c>
      <c r="AM46" s="63" t="str">
        <f t="shared" ref="AM46:AM47" si="983">IF(IFERROR(L46/Z46,0)=0,"",IFERROR(L46/Z46,0))</f>
        <v/>
      </c>
      <c r="AN46" s="63" t="str">
        <f t="shared" ref="AN46:AN47" si="984">IF(IFERROR(M46/AA46,0)=0,"",IFERROR(M46/AA46,0))</f>
        <v/>
      </c>
      <c r="AO46" s="63" t="str">
        <f t="shared" ref="AO46:AO47" si="985">IF(IFERROR(N46/AB46,0)=0,"",IFERROR(N46/AB46,0))</f>
        <v/>
      </c>
      <c r="AP46" s="63" t="str">
        <f t="shared" ref="AP46:AP47" si="986">IF(IFERROR(O46/AC46,0)=0,"",IFERROR(O46/AC46,0))</f>
        <v/>
      </c>
      <c r="AQ46" s="63" t="str">
        <f t="shared" ref="AQ46:AQ47" si="987">IF(IFERROR(P46/AD46,0)=0,"",IFERROR(P46/AD46,0))</f>
        <v/>
      </c>
      <c r="AR46" s="166">
        <f>Q46/AVERAGE(S46:AD46)</f>
        <v>0</v>
      </c>
      <c r="AS46" s="61"/>
      <c r="AT46" s="173">
        <v>0</v>
      </c>
      <c r="AU46" s="174">
        <v>0</v>
      </c>
      <c r="AV46" s="174">
        <v>0</v>
      </c>
      <c r="AW46" s="174">
        <v>0</v>
      </c>
      <c r="AX46" s="174">
        <v>0</v>
      </c>
      <c r="AY46" s="174">
        <v>0</v>
      </c>
      <c r="AZ46" s="174">
        <v>0</v>
      </c>
      <c r="BA46" s="174">
        <v>0</v>
      </c>
      <c r="BB46" s="174">
        <v>0</v>
      </c>
      <c r="BC46" s="174">
        <v>0</v>
      </c>
      <c r="BD46" s="174">
        <v>0</v>
      </c>
      <c r="BE46" s="175">
        <v>0</v>
      </c>
      <c r="BF46" s="61"/>
      <c r="BG46" s="173">
        <v>1</v>
      </c>
      <c r="BH46" s="174">
        <f>+BG46-F46+AU46</f>
        <v>1</v>
      </c>
      <c r="BI46" s="174">
        <f t="shared" ref="BI46" si="988">+BH46-G46+AV46</f>
        <v>1</v>
      </c>
      <c r="BJ46" s="174">
        <f t="shared" ref="BJ46" si="989">+BI46-H46+AW46</f>
        <v>1</v>
      </c>
      <c r="BK46" s="174">
        <f t="shared" ref="BK46" si="990">+BJ46-I46+AX46</f>
        <v>1</v>
      </c>
      <c r="BL46" s="174">
        <f t="shared" ref="BL46" si="991">+BK46-J46+AY46</f>
        <v>1</v>
      </c>
      <c r="BM46" s="174">
        <f t="shared" ref="BM46" si="992">+BL46-K46+AZ46</f>
        <v>1</v>
      </c>
      <c r="BN46" s="174">
        <f t="shared" ref="BN46" si="993">+BM46-L46+BA46</f>
        <v>1</v>
      </c>
      <c r="BO46" s="174">
        <f t="shared" ref="BO46" si="994">+BN46-M46+BB46</f>
        <v>1</v>
      </c>
      <c r="BP46" s="174">
        <f t="shared" ref="BP46" si="995">+BO46-N46+BC46</f>
        <v>1</v>
      </c>
      <c r="BQ46" s="174">
        <f t="shared" ref="BQ46" si="996">+BP46-O46+BD46</f>
        <v>1</v>
      </c>
      <c r="BR46" s="175">
        <f t="shared" ref="BR46" si="997">+BQ46-P46+BE46</f>
        <v>1</v>
      </c>
      <c r="BT46" s="319" t="str">
        <f>IF(IFERROR(E46/$D46,0)=0,"",IFERROR(E46/$D46,0))</f>
        <v/>
      </c>
      <c r="BU46" s="320" t="str">
        <f t="shared" ref="BU46:BU47" si="998">IF(IFERROR(F46/$D46,0)=0,"",IFERROR(F46/$D46,0))</f>
        <v/>
      </c>
      <c r="BV46" s="320" t="str">
        <f t="shared" ref="BV46:BV47" si="999">IF(IFERROR(G46/$D46,0)=0,"",IFERROR(G46/$D46,0))</f>
        <v/>
      </c>
      <c r="BW46" s="320" t="str">
        <f t="shared" ref="BW46:BW47" si="1000">IF(IFERROR(H46/$D46,0)=0,"",IFERROR(H46/$D46,0))</f>
        <v/>
      </c>
      <c r="BX46" s="320" t="str">
        <f t="shared" ref="BX46:BX47" si="1001">IF(IFERROR(I46/$D46,0)=0,"",IFERROR(I46/$D46,0))</f>
        <v/>
      </c>
      <c r="BY46" s="320" t="str">
        <f t="shared" ref="BY46:BY47" si="1002">IF(IFERROR(J46/$D46,0)=0,"",IFERROR(J46/$D46,0))</f>
        <v/>
      </c>
      <c r="BZ46" s="320" t="str">
        <f t="shared" ref="BZ46:BZ47" si="1003">IF(IFERROR(K46/$D46,0)=0,"",IFERROR(K46/$D46,0))</f>
        <v/>
      </c>
      <c r="CA46" s="320" t="str">
        <f t="shared" ref="CA46:CA47" si="1004">IF(IFERROR(L46/$D46,0)=0,"",IFERROR(L46/$D46,0))</f>
        <v/>
      </c>
      <c r="CB46" s="320" t="str">
        <f t="shared" ref="CB46:CB47" si="1005">IF(IFERROR(M46/$D46,0)=0,"",IFERROR(M46/$D46,0))</f>
        <v/>
      </c>
      <c r="CC46" s="320" t="str">
        <f t="shared" ref="CC46:CC47" si="1006">IF(IFERROR(N46/$D46,0)=0,"",IFERROR(N46/$D46,0))</f>
        <v/>
      </c>
      <c r="CD46" s="320" t="str">
        <f t="shared" ref="CD46:CD47" si="1007">IF(IFERROR(O46/$D46,0)=0,"",IFERROR(O46/$D46,0))</f>
        <v/>
      </c>
      <c r="CE46" s="321" t="str">
        <f t="shared" ref="CE46:CE47" si="1008">IF(IFERROR(P46/$D46,0)=0,"",IFERROR(P46/$D46,0))</f>
        <v/>
      </c>
      <c r="CG46" s="319" t="str">
        <f>IF(IFERROR(($D46-BG46)/$D46,0)=0,"",IFERROR(($D46-BG46)/$D46,0))</f>
        <v/>
      </c>
      <c r="CH46" s="320" t="str">
        <f t="shared" ref="CH46:CH47" si="1009">IF(IFERROR(($D46-BH46)/$D46,0)=0,"",IFERROR(($D46-BH46)/$D46,0))</f>
        <v/>
      </c>
      <c r="CI46" s="320" t="str">
        <f t="shared" ref="CI46:CI47" si="1010">IF(IFERROR(($D46-BI46)/$D46,0)=0,"",IFERROR(($D46-BI46)/$D46,0))</f>
        <v/>
      </c>
      <c r="CJ46" s="320" t="str">
        <f t="shared" ref="CJ46:CJ47" si="1011">IF(IFERROR(($D46-BJ46)/$D46,0)=0,"",IFERROR(($D46-BJ46)/$D46,0))</f>
        <v/>
      </c>
      <c r="CK46" s="320" t="str">
        <f t="shared" ref="CK46:CK47" si="1012">IF(IFERROR(($D46-BK46)/$D46,0)=0,"",IFERROR(($D46-BK46)/$D46,0))</f>
        <v/>
      </c>
      <c r="CL46" s="320" t="str">
        <f t="shared" ref="CL46:CL47" si="1013">IF(IFERROR(($D46-BL46)/$D46,0)=0,"",IFERROR(($D46-BL46)/$D46,0))</f>
        <v/>
      </c>
      <c r="CM46" s="320" t="str">
        <f t="shared" ref="CM46:CM47" si="1014">IF(IFERROR(($D46-BM46)/$D46,0)=0,"",IFERROR(($D46-BM46)/$D46,0))</f>
        <v/>
      </c>
      <c r="CN46" s="320" t="str">
        <f t="shared" ref="CN46:CN47" si="1015">IF(IFERROR(($D46-BN46)/$D46,0)=0,"",IFERROR(($D46-BN46)/$D46,0))</f>
        <v/>
      </c>
      <c r="CO46" s="320" t="str">
        <f t="shared" ref="CO46:CO47" si="1016">IF(IFERROR(($D46-BO46)/$D46,0)=0,"",IFERROR(($D46-BO46)/$D46,0))</f>
        <v/>
      </c>
      <c r="CP46" s="320" t="str">
        <f t="shared" ref="CP46:CP47" si="1017">IF(IFERROR(($D46-BP46)/$D46,0)=0,"",IFERROR(($D46-BP46)/$D46,0))</f>
        <v/>
      </c>
      <c r="CQ46" s="320" t="str">
        <f t="shared" ref="CQ46:CQ47" si="1018">IF(IFERROR(($D46-BQ46)/$D46,0)=0,"",IFERROR(($D46-BQ46)/$D46,0))</f>
        <v/>
      </c>
      <c r="CR46" s="321" t="str">
        <f t="shared" ref="CR46:CR47" si="1019">IF(IFERROR(($D46-BR46)/$D46,0)=0,"",IFERROR(($D46-BR46)/$D46,0))</f>
        <v/>
      </c>
    </row>
    <row r="47" spans="1:96" hidden="1" outlineLevel="2">
      <c r="A47" s="158" t="s">
        <v>13</v>
      </c>
      <c r="B47" s="213" t="s">
        <v>54</v>
      </c>
      <c r="C47" s="150">
        <v>2020</v>
      </c>
      <c r="D47" s="191">
        <v>1</v>
      </c>
      <c r="E47" s="202"/>
      <c r="F47" s="204"/>
      <c r="G47" s="204"/>
      <c r="H47" s="204"/>
      <c r="I47" s="204"/>
      <c r="J47" s="204"/>
      <c r="K47" s="204"/>
      <c r="L47" s="204"/>
      <c r="M47" s="204">
        <v>0</v>
      </c>
      <c r="N47" s="204">
        <v>0</v>
      </c>
      <c r="O47" s="204">
        <v>0</v>
      </c>
      <c r="P47" s="204">
        <v>0</v>
      </c>
      <c r="Q47" s="205">
        <f>SUM(E47:P47)</f>
        <v>0</v>
      </c>
      <c r="R47" s="61"/>
      <c r="S47" s="293">
        <v>1</v>
      </c>
      <c r="T47" s="204">
        <v>1</v>
      </c>
      <c r="U47" s="204">
        <v>1</v>
      </c>
      <c r="V47" s="204">
        <v>1</v>
      </c>
      <c r="W47" s="204">
        <f t="shared" ref="W47" si="1020">I47+BK47</f>
        <v>1</v>
      </c>
      <c r="X47" s="204">
        <v>1</v>
      </c>
      <c r="Y47" s="204">
        <v>1</v>
      </c>
      <c r="Z47" s="204">
        <v>1</v>
      </c>
      <c r="AA47" s="204">
        <v>1</v>
      </c>
      <c r="AB47" s="204">
        <v>1</v>
      </c>
      <c r="AC47" s="204">
        <v>1</v>
      </c>
      <c r="AD47" s="205">
        <v>1</v>
      </c>
      <c r="AE47" s="61"/>
      <c r="AF47" s="197" t="str">
        <f>IF(IFERROR(E47/S47,0)=0,"",IFERROR(E47/S47,0))</f>
        <v/>
      </c>
      <c r="AG47" s="198" t="str">
        <f t="shared" si="977"/>
        <v/>
      </c>
      <c r="AH47" s="198" t="str">
        <f t="shared" si="978"/>
        <v/>
      </c>
      <c r="AI47" s="198" t="str">
        <f t="shared" si="979"/>
        <v/>
      </c>
      <c r="AJ47" s="198" t="str">
        <f t="shared" si="980"/>
        <v/>
      </c>
      <c r="AK47" s="198" t="str">
        <f t="shared" si="981"/>
        <v/>
      </c>
      <c r="AL47" s="198" t="str">
        <f t="shared" si="982"/>
        <v/>
      </c>
      <c r="AM47" s="198" t="str">
        <f t="shared" si="983"/>
        <v/>
      </c>
      <c r="AN47" s="198" t="str">
        <f t="shared" si="984"/>
        <v/>
      </c>
      <c r="AO47" s="198" t="str">
        <f t="shared" si="985"/>
        <v/>
      </c>
      <c r="AP47" s="198" t="str">
        <f t="shared" si="986"/>
        <v/>
      </c>
      <c r="AQ47" s="198" t="str">
        <f t="shared" si="987"/>
        <v/>
      </c>
      <c r="AR47" s="199">
        <f>Q47/AVERAGE(S47:AD47)</f>
        <v>0</v>
      </c>
      <c r="AS47" s="61"/>
      <c r="AT47" s="200"/>
      <c r="AU47" s="201"/>
      <c r="AV47" s="201"/>
      <c r="AW47" s="201"/>
      <c r="AX47" s="201"/>
      <c r="AY47" s="201"/>
      <c r="AZ47" s="201"/>
      <c r="BA47" s="201"/>
      <c r="BB47" s="201">
        <v>0</v>
      </c>
      <c r="BC47" s="201">
        <v>0</v>
      </c>
      <c r="BD47" s="201">
        <v>0</v>
      </c>
      <c r="BE47" s="212">
        <v>0</v>
      </c>
      <c r="BF47" s="61"/>
      <c r="BG47" s="200">
        <v>1</v>
      </c>
      <c r="BH47" s="201">
        <v>1</v>
      </c>
      <c r="BI47" s="201">
        <v>1</v>
      </c>
      <c r="BJ47" s="201">
        <v>1</v>
      </c>
      <c r="BK47" s="201">
        <v>1</v>
      </c>
      <c r="BL47" s="201">
        <v>1</v>
      </c>
      <c r="BM47" s="201">
        <v>1</v>
      </c>
      <c r="BN47" s="201">
        <v>1</v>
      </c>
      <c r="BO47" s="201">
        <v>1</v>
      </c>
      <c r="BP47" s="201">
        <v>1</v>
      </c>
      <c r="BQ47" s="201">
        <v>1</v>
      </c>
      <c r="BR47" s="212">
        <v>1</v>
      </c>
      <c r="BT47" s="309" t="str">
        <f>IF(IFERROR(E47/$D47,0)=0,"",IFERROR(E47/$D47,0))</f>
        <v/>
      </c>
      <c r="BU47" s="310" t="str">
        <f t="shared" si="998"/>
        <v/>
      </c>
      <c r="BV47" s="310" t="str">
        <f t="shared" si="999"/>
        <v/>
      </c>
      <c r="BW47" s="310" t="str">
        <f t="shared" si="1000"/>
        <v/>
      </c>
      <c r="BX47" s="310" t="str">
        <f t="shared" si="1001"/>
        <v/>
      </c>
      <c r="BY47" s="310" t="str">
        <f t="shared" si="1002"/>
        <v/>
      </c>
      <c r="BZ47" s="310" t="str">
        <f t="shared" si="1003"/>
        <v/>
      </c>
      <c r="CA47" s="310" t="str">
        <f t="shared" si="1004"/>
        <v/>
      </c>
      <c r="CB47" s="310" t="str">
        <f t="shared" si="1005"/>
        <v/>
      </c>
      <c r="CC47" s="310" t="str">
        <f t="shared" si="1006"/>
        <v/>
      </c>
      <c r="CD47" s="310" t="str">
        <f t="shared" si="1007"/>
        <v/>
      </c>
      <c r="CE47" s="311" t="str">
        <f t="shared" si="1008"/>
        <v/>
      </c>
      <c r="CG47" s="309" t="str">
        <f>IF(IFERROR(($D47-BG47)/$D47,0)=0,"",IFERROR(($D47-BG47)/$D47,0))</f>
        <v/>
      </c>
      <c r="CH47" s="310" t="str">
        <f t="shared" si="1009"/>
        <v/>
      </c>
      <c r="CI47" s="310" t="str">
        <f t="shared" si="1010"/>
        <v/>
      </c>
      <c r="CJ47" s="310" t="str">
        <f t="shared" si="1011"/>
        <v/>
      </c>
      <c r="CK47" s="310" t="str">
        <f t="shared" si="1012"/>
        <v/>
      </c>
      <c r="CL47" s="310" t="str">
        <f t="shared" si="1013"/>
        <v/>
      </c>
      <c r="CM47" s="310" t="str">
        <f t="shared" si="1014"/>
        <v/>
      </c>
      <c r="CN47" s="310" t="str">
        <f t="shared" si="1015"/>
        <v/>
      </c>
      <c r="CO47" s="310" t="str">
        <f t="shared" si="1016"/>
        <v/>
      </c>
      <c r="CP47" s="310" t="str">
        <f t="shared" si="1017"/>
        <v/>
      </c>
      <c r="CQ47" s="310" t="str">
        <f t="shared" si="1018"/>
        <v/>
      </c>
      <c r="CR47" s="311" t="str">
        <f t="shared" si="1019"/>
        <v/>
      </c>
    </row>
    <row r="48" spans="1:96" hidden="1" outlineLevel="2">
      <c r="A48" s="158" t="s">
        <v>13</v>
      </c>
      <c r="B48" s="213" t="s">
        <v>54</v>
      </c>
      <c r="C48" s="151" t="s">
        <v>69</v>
      </c>
      <c r="D48" s="157"/>
      <c r="E48" s="167">
        <f>IFERROR(E46/E47-1,0)</f>
        <v>0</v>
      </c>
      <c r="F48" s="152">
        <f t="shared" ref="F48:P48" si="1021">IFERROR(F46/F47-1,0)</f>
        <v>0</v>
      </c>
      <c r="G48" s="153">
        <f t="shared" si="1021"/>
        <v>0</v>
      </c>
      <c r="H48" s="153">
        <f t="shared" si="1021"/>
        <v>0</v>
      </c>
      <c r="I48" s="153">
        <f t="shared" si="1021"/>
        <v>0</v>
      </c>
      <c r="J48" s="153">
        <f t="shared" si="1021"/>
        <v>0</v>
      </c>
      <c r="K48" s="153">
        <f t="shared" si="1021"/>
        <v>0</v>
      </c>
      <c r="L48" s="153">
        <f t="shared" si="1021"/>
        <v>0</v>
      </c>
      <c r="M48" s="153">
        <f t="shared" si="1021"/>
        <v>0</v>
      </c>
      <c r="N48" s="153">
        <f t="shared" si="1021"/>
        <v>0</v>
      </c>
      <c r="O48" s="153">
        <f t="shared" si="1021"/>
        <v>0</v>
      </c>
      <c r="P48" s="153">
        <f t="shared" si="1021"/>
        <v>0</v>
      </c>
      <c r="Q48" s="168"/>
      <c r="R48" s="61"/>
      <c r="S48" s="167">
        <f>IFERROR(S46/S47-1,0)</f>
        <v>0</v>
      </c>
      <c r="T48" s="152">
        <f t="shared" ref="T48:AD48" si="1022">IFERROR(T46/T47-1,0)</f>
        <v>0</v>
      </c>
      <c r="U48" s="153">
        <f t="shared" si="1022"/>
        <v>0</v>
      </c>
      <c r="V48" s="153">
        <f t="shared" si="1022"/>
        <v>0</v>
      </c>
      <c r="W48" s="153">
        <f t="shared" si="1022"/>
        <v>0</v>
      </c>
      <c r="X48" s="153">
        <f t="shared" si="1022"/>
        <v>0</v>
      </c>
      <c r="Y48" s="153">
        <f t="shared" si="1022"/>
        <v>0</v>
      </c>
      <c r="Z48" s="153">
        <f t="shared" si="1022"/>
        <v>0</v>
      </c>
      <c r="AA48" s="153">
        <f t="shared" si="1022"/>
        <v>0</v>
      </c>
      <c r="AB48" s="153">
        <f t="shared" si="1022"/>
        <v>0</v>
      </c>
      <c r="AC48" s="153">
        <f t="shared" si="1022"/>
        <v>0</v>
      </c>
      <c r="AD48" s="168">
        <f t="shared" si="1022"/>
        <v>0</v>
      </c>
      <c r="AE48" s="61"/>
      <c r="AF48" s="167">
        <f>IF(AND(AF46="",AF47=""),0,IF(AF46="",-AF47,IF(AF47="",AF46,AF46-AF47)))</f>
        <v>0</v>
      </c>
      <c r="AG48" s="152">
        <f t="shared" ref="AG48" si="1023">IF(AND(AG46="",AG47=""),0,IF(AG46="",-AG47,IF(AG47="",AG46,AG46-AG47)))</f>
        <v>0</v>
      </c>
      <c r="AH48" s="153">
        <f t="shared" ref="AH48" si="1024">IF(AND(AH46="",AH47=""),0,IF(AH46="",-AH47,IF(AH47="",AH46,AH46-AH47)))</f>
        <v>0</v>
      </c>
      <c r="AI48" s="153">
        <f t="shared" ref="AI48" si="1025">IF(AND(AI46="",AI47=""),0,IF(AI46="",-AI47,IF(AI47="",AI46,AI46-AI47)))</f>
        <v>0</v>
      </c>
      <c r="AJ48" s="153">
        <f t="shared" ref="AJ48" si="1026">IF(AND(AJ46="",AJ47=""),0,IF(AJ46="",-AJ47,IF(AJ47="",AJ46,AJ46-AJ47)))</f>
        <v>0</v>
      </c>
      <c r="AK48" s="153">
        <f t="shared" ref="AK48" si="1027">IF(AND(AK46="",AK47=""),0,IF(AK46="",-AK47,IF(AK47="",AK46,AK46-AK47)))</f>
        <v>0</v>
      </c>
      <c r="AL48" s="153">
        <f t="shared" ref="AL48" si="1028">IF(AND(AL46="",AL47=""),0,IF(AL46="",-AL47,IF(AL47="",AL46,AL46-AL47)))</f>
        <v>0</v>
      </c>
      <c r="AM48" s="153">
        <f t="shared" ref="AM48" si="1029">IF(AND(AM46="",AM47=""),0,IF(AM46="",-AM47,IF(AM47="",AM46,AM46-AM47)))</f>
        <v>0</v>
      </c>
      <c r="AN48" s="153">
        <f t="shared" ref="AN48" si="1030">IF(AND(AN46="",AN47=""),0,IF(AN46="",-AN47,IF(AN47="",AN46,AN46-AN47)))</f>
        <v>0</v>
      </c>
      <c r="AO48" s="153">
        <f t="shared" ref="AO48" si="1031">IF(AND(AO46="",AO47=""),0,IF(AO46="",-AO47,IF(AO47="",AO46,AO46-AO47)))</f>
        <v>0</v>
      </c>
      <c r="AP48" s="153">
        <f t="shared" ref="AP48" si="1032">IF(AND(AP46="",AP47=""),0,IF(AP46="",-AP47,IF(AP47="",AP46,AP46-AP47)))</f>
        <v>0</v>
      </c>
      <c r="AQ48" s="153">
        <f t="shared" ref="AQ48" si="1033">IF(AND(AQ46="",AQ47=""),0,IF(AQ46="",-AQ47,IF(AQ47="",AQ46,AQ46-AQ47)))</f>
        <v>0</v>
      </c>
      <c r="AR48" s="168"/>
      <c r="AS48" s="61"/>
      <c r="AT48" s="167">
        <f>IFERROR(AT46/AT47-1,0)</f>
        <v>0</v>
      </c>
      <c r="AU48" s="152">
        <f>IFERROR(AU46/AU47-1,0)</f>
        <v>0</v>
      </c>
      <c r="AV48" s="153">
        <f>IFERROR(AV46/AV47-1,0)</f>
        <v>0</v>
      </c>
      <c r="AW48" s="153">
        <f t="shared" ref="AW48:BE48" si="1034">IFERROR(AW46/AW47-1,0)</f>
        <v>0</v>
      </c>
      <c r="AX48" s="153">
        <f t="shared" si="1034"/>
        <v>0</v>
      </c>
      <c r="AY48" s="153">
        <f t="shared" si="1034"/>
        <v>0</v>
      </c>
      <c r="AZ48" s="153">
        <f t="shared" si="1034"/>
        <v>0</v>
      </c>
      <c r="BA48" s="153">
        <f t="shared" si="1034"/>
        <v>0</v>
      </c>
      <c r="BB48" s="153">
        <f t="shared" si="1034"/>
        <v>0</v>
      </c>
      <c r="BC48" s="153">
        <f t="shared" si="1034"/>
        <v>0</v>
      </c>
      <c r="BD48" s="153">
        <f t="shared" si="1034"/>
        <v>0</v>
      </c>
      <c r="BE48" s="168">
        <f t="shared" si="1034"/>
        <v>0</v>
      </c>
      <c r="BF48" s="61"/>
      <c r="BG48" s="167">
        <f>IFERROR(BG46/BG47-1,0)</f>
        <v>0</v>
      </c>
      <c r="BH48" s="152">
        <f>IFERROR(BH46/BH47-1,0)</f>
        <v>0</v>
      </c>
      <c r="BI48" s="153">
        <f>IFERROR(BI46/BI47-1,0)</f>
        <v>0</v>
      </c>
      <c r="BJ48" s="153">
        <f t="shared" ref="BJ48:BR48" si="1035">IFERROR(BJ46/BJ47-1,0)</f>
        <v>0</v>
      </c>
      <c r="BK48" s="153">
        <f t="shared" si="1035"/>
        <v>0</v>
      </c>
      <c r="BL48" s="153">
        <f t="shared" si="1035"/>
        <v>0</v>
      </c>
      <c r="BM48" s="153">
        <f t="shared" si="1035"/>
        <v>0</v>
      </c>
      <c r="BN48" s="153">
        <f t="shared" si="1035"/>
        <v>0</v>
      </c>
      <c r="BO48" s="153">
        <f t="shared" si="1035"/>
        <v>0</v>
      </c>
      <c r="BP48" s="153">
        <f t="shared" si="1035"/>
        <v>0</v>
      </c>
      <c r="BQ48" s="153">
        <f t="shared" si="1035"/>
        <v>0</v>
      </c>
      <c r="BR48" s="168">
        <f t="shared" si="1035"/>
        <v>0</v>
      </c>
      <c r="BT48" s="312">
        <f>IF(AND(BT46="",BT47=""),0,IF(BT46="",-BT47,IF(BT47="",BT46,BT46-BT47)))</f>
        <v>0</v>
      </c>
      <c r="BU48" s="313">
        <f t="shared" ref="BU48" si="1036">IF(AND(BU46="",BU47=""),0,IF(BU46="",-BU47,IF(BU47="",BU46,BU46-BU47)))</f>
        <v>0</v>
      </c>
      <c r="BV48" s="314">
        <f t="shared" ref="BV48" si="1037">IF(AND(BV46="",BV47=""),0,IF(BV46="",-BV47,IF(BV47="",BV46,BV46-BV47)))</f>
        <v>0</v>
      </c>
      <c r="BW48" s="314">
        <f t="shared" ref="BW48" si="1038">IF(AND(BW46="",BW47=""),0,IF(BW46="",-BW47,IF(BW47="",BW46,BW46-BW47)))</f>
        <v>0</v>
      </c>
      <c r="BX48" s="314">
        <f t="shared" ref="BX48" si="1039">IF(AND(BX46="",BX47=""),0,IF(BX46="",-BX47,IF(BX47="",BX46,BX46-BX47)))</f>
        <v>0</v>
      </c>
      <c r="BY48" s="314">
        <f t="shared" ref="BY48" si="1040">IF(AND(BY46="",BY47=""),0,IF(BY46="",-BY47,IF(BY47="",BY46,BY46-BY47)))</f>
        <v>0</v>
      </c>
      <c r="BZ48" s="314">
        <f t="shared" ref="BZ48" si="1041">IF(AND(BZ46="",BZ47=""),0,IF(BZ46="",-BZ47,IF(BZ47="",BZ46,BZ46-BZ47)))</f>
        <v>0</v>
      </c>
      <c r="CA48" s="314">
        <f t="shared" ref="CA48" si="1042">IF(AND(CA46="",CA47=""),0,IF(CA46="",-CA47,IF(CA47="",CA46,CA46-CA47)))</f>
        <v>0</v>
      </c>
      <c r="CB48" s="314">
        <f t="shared" ref="CB48" si="1043">IF(AND(CB46="",CB47=""),0,IF(CB46="",-CB47,IF(CB47="",CB46,CB46-CB47)))</f>
        <v>0</v>
      </c>
      <c r="CC48" s="314">
        <f t="shared" ref="CC48" si="1044">IF(AND(CC46="",CC47=""),0,IF(CC46="",-CC47,IF(CC47="",CC46,CC46-CC47)))</f>
        <v>0</v>
      </c>
      <c r="CD48" s="314">
        <f t="shared" ref="CD48" si="1045">IF(AND(CD46="",CD47=""),0,IF(CD46="",-CD47,IF(CD47="",CD46,CD46-CD47)))</f>
        <v>0</v>
      </c>
      <c r="CE48" s="315">
        <f t="shared" ref="CE48" si="1046">IF(AND(CE46="",CE47=""),0,IF(CE46="",-CE47,IF(CE47="",CE46,CE46-CE47)))</f>
        <v>0</v>
      </c>
      <c r="CG48" s="312">
        <f>IF(AND(CG46="",CG47=""),0,IF(CG46="",-CG47,IF(CG47="",CG46,CG46-CG47)))</f>
        <v>0</v>
      </c>
      <c r="CH48" s="313">
        <f t="shared" ref="CH48" si="1047">IF(AND(CH46="",CH47=""),0,IF(CH46="",-CH47,IF(CH47="",CH46,CH46-CH47)))</f>
        <v>0</v>
      </c>
      <c r="CI48" s="314">
        <f t="shared" ref="CI48" si="1048">IF(AND(CI46="",CI47=""),0,IF(CI46="",-CI47,IF(CI47="",CI46,CI46-CI47)))</f>
        <v>0</v>
      </c>
      <c r="CJ48" s="314">
        <f t="shared" ref="CJ48" si="1049">IF(AND(CJ46="",CJ47=""),0,IF(CJ46="",-CJ47,IF(CJ47="",CJ46,CJ46-CJ47)))</f>
        <v>0</v>
      </c>
      <c r="CK48" s="314">
        <f t="shared" ref="CK48" si="1050">IF(AND(CK46="",CK47=""),0,IF(CK46="",-CK47,IF(CK47="",CK46,CK46-CK47)))</f>
        <v>0</v>
      </c>
      <c r="CL48" s="314">
        <f t="shared" ref="CL48" si="1051">IF(AND(CL46="",CL47=""),0,IF(CL46="",-CL47,IF(CL47="",CL46,CL46-CL47)))</f>
        <v>0</v>
      </c>
      <c r="CM48" s="314">
        <f t="shared" ref="CM48" si="1052">IF(AND(CM46="",CM47=""),0,IF(CM46="",-CM47,IF(CM47="",CM46,CM46-CM47)))</f>
        <v>0</v>
      </c>
      <c r="CN48" s="314">
        <f t="shared" ref="CN48" si="1053">IF(AND(CN46="",CN47=""),0,IF(CN46="",-CN47,IF(CN47="",CN46,CN46-CN47)))</f>
        <v>0</v>
      </c>
      <c r="CO48" s="314">
        <f t="shared" ref="CO48" si="1054">IF(AND(CO46="",CO47=""),0,IF(CO46="",-CO47,IF(CO47="",CO46,CO46-CO47)))</f>
        <v>0</v>
      </c>
      <c r="CP48" s="314">
        <f t="shared" ref="CP48" si="1055">IF(AND(CP46="",CP47=""),0,IF(CP46="",-CP47,IF(CP47="",CP46,CP46-CP47)))</f>
        <v>0</v>
      </c>
      <c r="CQ48" s="314">
        <f t="shared" ref="CQ48" si="1056">IF(AND(CQ46="",CQ47=""),0,IF(CQ46="",-CQ47,IF(CQ47="",CQ46,CQ46-CQ47)))</f>
        <v>0</v>
      </c>
      <c r="CR48" s="315">
        <f t="shared" ref="CR48" si="1057">IF(AND(CR46="",CR47=""),0,IF(CR46="",-CR47,IF(CR47="",CR46,CR46-CR47)))</f>
        <v>0</v>
      </c>
    </row>
    <row r="49" spans="1:96" hidden="1" outlineLevel="1" collapsed="1">
      <c r="A49" s="215" t="s">
        <v>13</v>
      </c>
      <c r="B49" s="216" t="s">
        <v>55</v>
      </c>
      <c r="C49" s="150">
        <v>2021</v>
      </c>
      <c r="D49" s="157">
        <v>2</v>
      </c>
      <c r="E49" s="334">
        <v>0</v>
      </c>
      <c r="F49" s="335">
        <v>0</v>
      </c>
      <c r="G49" s="335">
        <v>0</v>
      </c>
      <c r="H49" s="335">
        <v>0</v>
      </c>
      <c r="I49" s="335">
        <v>0</v>
      </c>
      <c r="J49" s="335">
        <v>0</v>
      </c>
      <c r="K49" s="335">
        <v>0</v>
      </c>
      <c r="L49" s="335">
        <v>1</v>
      </c>
      <c r="M49" s="335">
        <v>0</v>
      </c>
      <c r="N49" s="335">
        <v>0</v>
      </c>
      <c r="O49" s="335">
        <v>0</v>
      </c>
      <c r="P49" s="335">
        <v>1</v>
      </c>
      <c r="Q49" s="124">
        <f>SUM(E49:P49)</f>
        <v>2</v>
      </c>
      <c r="R49" s="61"/>
      <c r="S49" s="334">
        <v>2</v>
      </c>
      <c r="T49" s="335">
        <v>2</v>
      </c>
      <c r="U49" s="335">
        <v>2</v>
      </c>
      <c r="V49" s="62">
        <v>2</v>
      </c>
      <c r="W49" s="62">
        <v>2</v>
      </c>
      <c r="X49" s="62">
        <v>2</v>
      </c>
      <c r="Y49" s="62">
        <v>2</v>
      </c>
      <c r="Z49" s="62">
        <v>2</v>
      </c>
      <c r="AA49" s="62">
        <v>1</v>
      </c>
      <c r="AB49" s="62">
        <v>1</v>
      </c>
      <c r="AC49" s="62">
        <v>1</v>
      </c>
      <c r="AD49" s="124">
        <v>1</v>
      </c>
      <c r="AE49" s="61"/>
      <c r="AF49" s="165" t="str">
        <f>IF(IFERROR(E49/S49,0)=0,"",IFERROR(E49/S49,0))</f>
        <v/>
      </c>
      <c r="AG49" s="63" t="str">
        <f t="shared" ref="AG49:AG50" si="1058">IF(IFERROR(F49/T49,0)=0,"",IFERROR(F49/T49,0))</f>
        <v/>
      </c>
      <c r="AH49" s="63" t="str">
        <f t="shared" ref="AH49:AH50" si="1059">IF(IFERROR(G49/U49,0)=0,"",IFERROR(G49/U49,0))</f>
        <v/>
      </c>
      <c r="AI49" s="63" t="str">
        <f t="shared" ref="AI49:AI50" si="1060">IF(IFERROR(H49/V49,0)=0,"",IFERROR(H49/V49,0))</f>
        <v/>
      </c>
      <c r="AJ49" s="63" t="str">
        <f t="shared" ref="AJ49:AJ50" si="1061">IF(IFERROR(I49/W49,0)=0,"",IFERROR(I49/W49,0))</f>
        <v/>
      </c>
      <c r="AK49" s="63" t="str">
        <f t="shared" ref="AK49:AK50" si="1062">IF(IFERROR(J49/X49,0)=0,"",IFERROR(J49/X49,0))</f>
        <v/>
      </c>
      <c r="AL49" s="63" t="str">
        <f t="shared" ref="AL49:AL50" si="1063">IF(IFERROR(K49/Y49,0)=0,"",IFERROR(K49/Y49,0))</f>
        <v/>
      </c>
      <c r="AM49" s="63">
        <f t="shared" ref="AM49:AM50" si="1064">IF(IFERROR(L49/Z49,0)=0,"",IFERROR(L49/Z49,0))</f>
        <v>0.5</v>
      </c>
      <c r="AN49" s="63" t="str">
        <f t="shared" ref="AN49:AN50" si="1065">IF(IFERROR(M49/AA49,0)=0,"",IFERROR(M49/AA49,0))</f>
        <v/>
      </c>
      <c r="AO49" s="63" t="str">
        <f t="shared" ref="AO49:AO50" si="1066">IF(IFERROR(N49/AB49,0)=0,"",IFERROR(N49/AB49,0))</f>
        <v/>
      </c>
      <c r="AP49" s="63" t="str">
        <f t="shared" ref="AP49:AP50" si="1067">IF(IFERROR(O49/AC49,0)=0,"",IFERROR(O49/AC49,0))</f>
        <v/>
      </c>
      <c r="AQ49" s="63">
        <f t="shared" ref="AQ49:AQ50" si="1068">IF(IFERROR(P49/AD49,0)=0,"",IFERROR(P49/AD49,0))</f>
        <v>1</v>
      </c>
      <c r="AR49" s="166">
        <f>Q49/AVERAGE(S49:AD49)</f>
        <v>1.2</v>
      </c>
      <c r="AS49" s="61"/>
      <c r="AT49" s="173">
        <v>0</v>
      </c>
      <c r="AU49" s="174">
        <v>0</v>
      </c>
      <c r="AV49" s="174">
        <v>0</v>
      </c>
      <c r="AW49" s="174">
        <v>0</v>
      </c>
      <c r="AX49" s="174">
        <v>0</v>
      </c>
      <c r="AY49" s="174">
        <v>0</v>
      </c>
      <c r="AZ49" s="174">
        <v>0</v>
      </c>
      <c r="BA49" s="174">
        <v>0</v>
      </c>
      <c r="BB49" s="174">
        <v>0</v>
      </c>
      <c r="BC49" s="174">
        <v>0</v>
      </c>
      <c r="BD49" s="174">
        <v>0</v>
      </c>
      <c r="BE49" s="175">
        <v>0</v>
      </c>
      <c r="BF49" s="61"/>
      <c r="BG49" s="173">
        <v>2</v>
      </c>
      <c r="BH49" s="174">
        <f>+BG49-F49+AU49</f>
        <v>2</v>
      </c>
      <c r="BI49" s="174">
        <f t="shared" ref="BI49" si="1069">+BH49-G49+AV49</f>
        <v>2</v>
      </c>
      <c r="BJ49" s="174">
        <f t="shared" ref="BJ49" si="1070">+BI49-H49+AW49</f>
        <v>2</v>
      </c>
      <c r="BK49" s="174">
        <f t="shared" ref="BK49" si="1071">+BJ49-I49+AX49</f>
        <v>2</v>
      </c>
      <c r="BL49" s="174">
        <f t="shared" ref="BL49" si="1072">+BK49-J49+AY49</f>
        <v>2</v>
      </c>
      <c r="BM49" s="174">
        <f t="shared" ref="BM49" si="1073">+BL49-K49+AZ49</f>
        <v>2</v>
      </c>
      <c r="BN49" s="174">
        <f t="shared" ref="BN49" si="1074">+BM49-L49+BA49</f>
        <v>1</v>
      </c>
      <c r="BO49" s="174">
        <f t="shared" ref="BO49" si="1075">+BN49-M49+BB49</f>
        <v>1</v>
      </c>
      <c r="BP49" s="174">
        <f t="shared" ref="BP49" si="1076">+BO49-N49+BC49</f>
        <v>1</v>
      </c>
      <c r="BQ49" s="174">
        <f t="shared" ref="BQ49" si="1077">+BP49-O49+BD49</f>
        <v>1</v>
      </c>
      <c r="BR49" s="175">
        <f t="shared" ref="BR49" si="1078">+BQ49-P49+BE49</f>
        <v>0</v>
      </c>
      <c r="BT49" s="319" t="str">
        <f>IF(IFERROR(E49/$D49,0)=0,"",IFERROR(E49/$D49,0))</f>
        <v/>
      </c>
      <c r="BU49" s="320" t="str">
        <f t="shared" ref="BU49:BU50" si="1079">IF(IFERROR(F49/$D49,0)=0,"",IFERROR(F49/$D49,0))</f>
        <v/>
      </c>
      <c r="BV49" s="320" t="str">
        <f t="shared" ref="BV49:BV50" si="1080">IF(IFERROR(G49/$D49,0)=0,"",IFERROR(G49/$D49,0))</f>
        <v/>
      </c>
      <c r="BW49" s="320" t="str">
        <f t="shared" ref="BW49:BW50" si="1081">IF(IFERROR(H49/$D49,0)=0,"",IFERROR(H49/$D49,0))</f>
        <v/>
      </c>
      <c r="BX49" s="320" t="str">
        <f t="shared" ref="BX49:BX50" si="1082">IF(IFERROR(I49/$D49,0)=0,"",IFERROR(I49/$D49,0))</f>
        <v/>
      </c>
      <c r="BY49" s="320" t="str">
        <f t="shared" ref="BY49:BY50" si="1083">IF(IFERROR(J49/$D49,0)=0,"",IFERROR(J49/$D49,0))</f>
        <v/>
      </c>
      <c r="BZ49" s="320" t="str">
        <f t="shared" ref="BZ49:BZ50" si="1084">IF(IFERROR(K49/$D49,0)=0,"",IFERROR(K49/$D49,0))</f>
        <v/>
      </c>
      <c r="CA49" s="320">
        <f t="shared" ref="CA49:CA50" si="1085">IF(IFERROR(L49/$D49,0)=0,"",IFERROR(L49/$D49,0))</f>
        <v>0.5</v>
      </c>
      <c r="CB49" s="320" t="str">
        <f t="shared" ref="CB49:CB50" si="1086">IF(IFERROR(M49/$D49,0)=0,"",IFERROR(M49/$D49,0))</f>
        <v/>
      </c>
      <c r="CC49" s="320" t="str">
        <f t="shared" ref="CC49:CC50" si="1087">IF(IFERROR(N49/$D49,0)=0,"",IFERROR(N49/$D49,0))</f>
        <v/>
      </c>
      <c r="CD49" s="320" t="str">
        <f t="shared" ref="CD49:CD50" si="1088">IF(IFERROR(O49/$D49,0)=0,"",IFERROR(O49/$D49,0))</f>
        <v/>
      </c>
      <c r="CE49" s="321">
        <f t="shared" ref="CE49:CE50" si="1089">IF(IFERROR(P49/$D49,0)=0,"",IFERROR(P49/$D49,0))</f>
        <v>0.5</v>
      </c>
      <c r="CG49" s="319" t="str">
        <f>IF(IFERROR(($D49-BG49)/$D49,0)=0,"",IFERROR(($D49-BG49)/$D49,0))</f>
        <v/>
      </c>
      <c r="CH49" s="320" t="str">
        <f t="shared" ref="CH49:CH50" si="1090">IF(IFERROR(($D49-BH49)/$D49,0)=0,"",IFERROR(($D49-BH49)/$D49,0))</f>
        <v/>
      </c>
      <c r="CI49" s="320" t="str">
        <f t="shared" ref="CI49:CI50" si="1091">IF(IFERROR(($D49-BI49)/$D49,0)=0,"",IFERROR(($D49-BI49)/$D49,0))</f>
        <v/>
      </c>
      <c r="CJ49" s="320" t="str">
        <f t="shared" ref="CJ49:CJ50" si="1092">IF(IFERROR(($D49-BJ49)/$D49,0)=0,"",IFERROR(($D49-BJ49)/$D49,0))</f>
        <v/>
      </c>
      <c r="CK49" s="320" t="str">
        <f t="shared" ref="CK49:CK50" si="1093">IF(IFERROR(($D49-BK49)/$D49,0)=0,"",IFERROR(($D49-BK49)/$D49,0))</f>
        <v/>
      </c>
      <c r="CL49" s="320" t="str">
        <f t="shared" ref="CL49:CL50" si="1094">IF(IFERROR(($D49-BL49)/$D49,0)=0,"",IFERROR(($D49-BL49)/$D49,0))</f>
        <v/>
      </c>
      <c r="CM49" s="320" t="str">
        <f t="shared" ref="CM49:CM50" si="1095">IF(IFERROR(($D49-BM49)/$D49,0)=0,"",IFERROR(($D49-BM49)/$D49,0))</f>
        <v/>
      </c>
      <c r="CN49" s="320">
        <f t="shared" ref="CN49:CN50" si="1096">IF(IFERROR(($D49-BN49)/$D49,0)=0,"",IFERROR(($D49-BN49)/$D49,0))</f>
        <v>0.5</v>
      </c>
      <c r="CO49" s="320">
        <f t="shared" ref="CO49:CO50" si="1097">IF(IFERROR(($D49-BO49)/$D49,0)=0,"",IFERROR(($D49-BO49)/$D49,0))</f>
        <v>0.5</v>
      </c>
      <c r="CP49" s="320">
        <f t="shared" ref="CP49:CP50" si="1098">IF(IFERROR(($D49-BP49)/$D49,0)=0,"",IFERROR(($D49-BP49)/$D49,0))</f>
        <v>0.5</v>
      </c>
      <c r="CQ49" s="320">
        <f t="shared" ref="CQ49:CQ50" si="1099">IF(IFERROR(($D49-BQ49)/$D49,0)=0,"",IFERROR(($D49-BQ49)/$D49,0))</f>
        <v>0.5</v>
      </c>
      <c r="CR49" s="321">
        <f t="shared" ref="CR49:CR50" si="1100">IF(IFERROR(($D49-BR49)/$D49,0)=0,"",IFERROR(($D49-BR49)/$D49,0))</f>
        <v>1</v>
      </c>
    </row>
    <row r="50" spans="1:96" hidden="1" outlineLevel="2">
      <c r="A50" s="158" t="s">
        <v>13</v>
      </c>
      <c r="B50" s="213" t="s">
        <v>55</v>
      </c>
      <c r="C50" s="150">
        <v>2020</v>
      </c>
      <c r="D50" s="191">
        <v>2</v>
      </c>
      <c r="E50" s="206"/>
      <c r="F50" s="207"/>
      <c r="G50" s="207"/>
      <c r="H50" s="207"/>
      <c r="I50" s="207"/>
      <c r="J50" s="207"/>
      <c r="K50" s="207"/>
      <c r="L50" s="207"/>
      <c r="M50" s="207">
        <v>0</v>
      </c>
      <c r="N50" s="207">
        <v>0</v>
      </c>
      <c r="O50" s="207">
        <v>0</v>
      </c>
      <c r="P50" s="207">
        <v>0</v>
      </c>
      <c r="Q50" s="205">
        <f>SUM(E50:P50)</f>
        <v>0</v>
      </c>
      <c r="R50" s="61"/>
      <c r="S50" s="296">
        <v>2</v>
      </c>
      <c r="T50" s="207">
        <v>2</v>
      </c>
      <c r="U50" s="207">
        <v>2</v>
      </c>
      <c r="V50" s="204">
        <v>2</v>
      </c>
      <c r="W50" s="204">
        <v>2</v>
      </c>
      <c r="X50" s="204">
        <v>2</v>
      </c>
      <c r="Y50" s="204">
        <v>2</v>
      </c>
      <c r="Z50" s="204">
        <v>2</v>
      </c>
      <c r="AA50" s="204">
        <v>2</v>
      </c>
      <c r="AB50" s="204">
        <v>2</v>
      </c>
      <c r="AC50" s="204">
        <v>2</v>
      </c>
      <c r="AD50" s="205">
        <v>2</v>
      </c>
      <c r="AE50" s="61"/>
      <c r="AF50" s="197" t="str">
        <f>IF(IFERROR(E50/S50,0)=0,"",IFERROR(E50/S50,0))</f>
        <v/>
      </c>
      <c r="AG50" s="198" t="str">
        <f t="shared" si="1058"/>
        <v/>
      </c>
      <c r="AH50" s="198" t="str">
        <f t="shared" si="1059"/>
        <v/>
      </c>
      <c r="AI50" s="198" t="str">
        <f t="shared" si="1060"/>
        <v/>
      </c>
      <c r="AJ50" s="198" t="str">
        <f t="shared" si="1061"/>
        <v/>
      </c>
      <c r="AK50" s="198" t="str">
        <f t="shared" si="1062"/>
        <v/>
      </c>
      <c r="AL50" s="198" t="str">
        <f t="shared" si="1063"/>
        <v/>
      </c>
      <c r="AM50" s="198" t="str">
        <f t="shared" si="1064"/>
        <v/>
      </c>
      <c r="AN50" s="198" t="str">
        <f t="shared" si="1065"/>
        <v/>
      </c>
      <c r="AO50" s="198" t="str">
        <f t="shared" si="1066"/>
        <v/>
      </c>
      <c r="AP50" s="198" t="str">
        <f t="shared" si="1067"/>
        <v/>
      </c>
      <c r="AQ50" s="198" t="str">
        <f t="shared" si="1068"/>
        <v/>
      </c>
      <c r="AR50" s="199">
        <f>Q50/AVERAGE(S50:AD50)</f>
        <v>0</v>
      </c>
      <c r="AS50" s="61"/>
      <c r="AT50" s="200"/>
      <c r="AU50" s="201"/>
      <c r="AV50" s="201"/>
      <c r="AW50" s="201"/>
      <c r="AX50" s="201"/>
      <c r="AY50" s="201"/>
      <c r="AZ50" s="201"/>
      <c r="BA50" s="201"/>
      <c r="BB50" s="201">
        <v>0</v>
      </c>
      <c r="BC50" s="201">
        <v>0</v>
      </c>
      <c r="BD50" s="201">
        <v>0</v>
      </c>
      <c r="BE50" s="212">
        <v>0</v>
      </c>
      <c r="BF50" s="61"/>
      <c r="BG50" s="200">
        <v>2</v>
      </c>
      <c r="BH50" s="201">
        <f>+BG50-F50+AU50</f>
        <v>2</v>
      </c>
      <c r="BI50" s="201">
        <f>+BH50-G50+AV50</f>
        <v>2</v>
      </c>
      <c r="BJ50" s="201">
        <f>+BI50-H50+AW50</f>
        <v>2</v>
      </c>
      <c r="BK50" s="201">
        <f>+BJ50-I50+AX50</f>
        <v>2</v>
      </c>
      <c r="BL50" s="201">
        <f>+BK50-J50+AY50</f>
        <v>2</v>
      </c>
      <c r="BM50" s="201">
        <f>+BL50-K50+AZ50</f>
        <v>2</v>
      </c>
      <c r="BN50" s="201">
        <v>2</v>
      </c>
      <c r="BO50" s="201">
        <v>2</v>
      </c>
      <c r="BP50" s="201">
        <v>2</v>
      </c>
      <c r="BQ50" s="201">
        <v>2</v>
      </c>
      <c r="BR50" s="212">
        <v>2</v>
      </c>
      <c r="BT50" s="309" t="str">
        <f>IF(IFERROR(E50/$D50,0)=0,"",IFERROR(E50/$D50,0))</f>
        <v/>
      </c>
      <c r="BU50" s="310" t="str">
        <f t="shared" si="1079"/>
        <v/>
      </c>
      <c r="BV50" s="310" t="str">
        <f t="shared" si="1080"/>
        <v/>
      </c>
      <c r="BW50" s="310" t="str">
        <f t="shared" si="1081"/>
        <v/>
      </c>
      <c r="BX50" s="310" t="str">
        <f t="shared" si="1082"/>
        <v/>
      </c>
      <c r="BY50" s="310" t="str">
        <f t="shared" si="1083"/>
        <v/>
      </c>
      <c r="BZ50" s="310" t="str">
        <f t="shared" si="1084"/>
        <v/>
      </c>
      <c r="CA50" s="310" t="str">
        <f t="shared" si="1085"/>
        <v/>
      </c>
      <c r="CB50" s="310" t="str">
        <f t="shared" si="1086"/>
        <v/>
      </c>
      <c r="CC50" s="310" t="str">
        <f t="shared" si="1087"/>
        <v/>
      </c>
      <c r="CD50" s="310" t="str">
        <f t="shared" si="1088"/>
        <v/>
      </c>
      <c r="CE50" s="311" t="str">
        <f t="shared" si="1089"/>
        <v/>
      </c>
      <c r="CG50" s="309" t="str">
        <f>IF(IFERROR(($D50-BG50)/$D50,0)=0,"",IFERROR(($D50-BG50)/$D50,0))</f>
        <v/>
      </c>
      <c r="CH50" s="310" t="str">
        <f t="shared" si="1090"/>
        <v/>
      </c>
      <c r="CI50" s="310" t="str">
        <f t="shared" si="1091"/>
        <v/>
      </c>
      <c r="CJ50" s="310" t="str">
        <f t="shared" si="1092"/>
        <v/>
      </c>
      <c r="CK50" s="310" t="str">
        <f t="shared" si="1093"/>
        <v/>
      </c>
      <c r="CL50" s="310" t="str">
        <f t="shared" si="1094"/>
        <v/>
      </c>
      <c r="CM50" s="310" t="str">
        <f t="shared" si="1095"/>
        <v/>
      </c>
      <c r="CN50" s="310" t="str">
        <f t="shared" si="1096"/>
        <v/>
      </c>
      <c r="CO50" s="310" t="str">
        <f t="shared" si="1097"/>
        <v/>
      </c>
      <c r="CP50" s="310" t="str">
        <f t="shared" si="1098"/>
        <v/>
      </c>
      <c r="CQ50" s="310" t="str">
        <f t="shared" si="1099"/>
        <v/>
      </c>
      <c r="CR50" s="311" t="str">
        <f t="shared" si="1100"/>
        <v/>
      </c>
    </row>
    <row r="51" spans="1:96" hidden="1" outlineLevel="2">
      <c r="A51" s="158" t="s">
        <v>13</v>
      </c>
      <c r="B51" s="213" t="s">
        <v>55</v>
      </c>
      <c r="C51" s="151" t="s">
        <v>69</v>
      </c>
      <c r="D51" s="157"/>
      <c r="E51" s="167">
        <f>IFERROR(E49/E50-1,0)</f>
        <v>0</v>
      </c>
      <c r="F51" s="152">
        <f t="shared" ref="F51:P51" si="1101">IFERROR(F49/F50-1,0)</f>
        <v>0</v>
      </c>
      <c r="G51" s="153">
        <f t="shared" si="1101"/>
        <v>0</v>
      </c>
      <c r="H51" s="153">
        <f t="shared" si="1101"/>
        <v>0</v>
      </c>
      <c r="I51" s="153">
        <f t="shared" si="1101"/>
        <v>0</v>
      </c>
      <c r="J51" s="153">
        <f t="shared" si="1101"/>
        <v>0</v>
      </c>
      <c r="K51" s="153">
        <f t="shared" si="1101"/>
        <v>0</v>
      </c>
      <c r="L51" s="153">
        <f t="shared" si="1101"/>
        <v>0</v>
      </c>
      <c r="M51" s="153">
        <f t="shared" si="1101"/>
        <v>0</v>
      </c>
      <c r="N51" s="153">
        <f t="shared" si="1101"/>
        <v>0</v>
      </c>
      <c r="O51" s="153">
        <f t="shared" si="1101"/>
        <v>0</v>
      </c>
      <c r="P51" s="153">
        <f t="shared" si="1101"/>
        <v>0</v>
      </c>
      <c r="Q51" s="168"/>
      <c r="R51" s="61"/>
      <c r="S51" s="167">
        <f>IFERROR(S49/S50-1,0)</f>
        <v>0</v>
      </c>
      <c r="T51" s="152">
        <f t="shared" ref="T51:AD51" si="1102">IFERROR(T49/T50-1,0)</f>
        <v>0</v>
      </c>
      <c r="U51" s="153">
        <f t="shared" si="1102"/>
        <v>0</v>
      </c>
      <c r="V51" s="153">
        <f t="shared" si="1102"/>
        <v>0</v>
      </c>
      <c r="W51" s="153">
        <f t="shared" si="1102"/>
        <v>0</v>
      </c>
      <c r="X51" s="153">
        <f t="shared" si="1102"/>
        <v>0</v>
      </c>
      <c r="Y51" s="153">
        <f t="shared" si="1102"/>
        <v>0</v>
      </c>
      <c r="Z51" s="153">
        <f t="shared" si="1102"/>
        <v>0</v>
      </c>
      <c r="AA51" s="153">
        <f t="shared" si="1102"/>
        <v>-0.5</v>
      </c>
      <c r="AB51" s="153">
        <f t="shared" si="1102"/>
        <v>-0.5</v>
      </c>
      <c r="AC51" s="153">
        <f t="shared" si="1102"/>
        <v>-0.5</v>
      </c>
      <c r="AD51" s="168">
        <f t="shared" si="1102"/>
        <v>-0.5</v>
      </c>
      <c r="AE51" s="61"/>
      <c r="AF51" s="167">
        <f>IF(AND(AF49="",AF50=""),0,IF(AF49="",-AF50,IF(AF50="",AF49,AF49-AF50)))</f>
        <v>0</v>
      </c>
      <c r="AG51" s="152">
        <f t="shared" ref="AG51" si="1103">IF(AND(AG49="",AG50=""),0,IF(AG49="",-AG50,IF(AG50="",AG49,AG49-AG50)))</f>
        <v>0</v>
      </c>
      <c r="AH51" s="153">
        <f t="shared" ref="AH51" si="1104">IF(AND(AH49="",AH50=""),0,IF(AH49="",-AH50,IF(AH50="",AH49,AH49-AH50)))</f>
        <v>0</v>
      </c>
      <c r="AI51" s="153">
        <f t="shared" ref="AI51" si="1105">IF(AND(AI49="",AI50=""),0,IF(AI49="",-AI50,IF(AI50="",AI49,AI49-AI50)))</f>
        <v>0</v>
      </c>
      <c r="AJ51" s="153">
        <f t="shared" ref="AJ51" si="1106">IF(AND(AJ49="",AJ50=""),0,IF(AJ49="",-AJ50,IF(AJ50="",AJ49,AJ49-AJ50)))</f>
        <v>0</v>
      </c>
      <c r="AK51" s="153">
        <f t="shared" ref="AK51" si="1107">IF(AND(AK49="",AK50=""),0,IF(AK49="",-AK50,IF(AK50="",AK49,AK49-AK50)))</f>
        <v>0</v>
      </c>
      <c r="AL51" s="153">
        <f t="shared" ref="AL51" si="1108">IF(AND(AL49="",AL50=""),0,IF(AL49="",-AL50,IF(AL50="",AL49,AL49-AL50)))</f>
        <v>0</v>
      </c>
      <c r="AM51" s="153">
        <f t="shared" ref="AM51" si="1109">IF(AND(AM49="",AM50=""),0,IF(AM49="",-AM50,IF(AM50="",AM49,AM49-AM50)))</f>
        <v>0.5</v>
      </c>
      <c r="AN51" s="153">
        <f t="shared" ref="AN51" si="1110">IF(AND(AN49="",AN50=""),0,IF(AN49="",-AN50,IF(AN50="",AN49,AN49-AN50)))</f>
        <v>0</v>
      </c>
      <c r="AO51" s="153">
        <f t="shared" ref="AO51" si="1111">IF(AND(AO49="",AO50=""),0,IF(AO49="",-AO50,IF(AO50="",AO49,AO49-AO50)))</f>
        <v>0</v>
      </c>
      <c r="AP51" s="153">
        <f t="shared" ref="AP51" si="1112">IF(AND(AP49="",AP50=""),0,IF(AP49="",-AP50,IF(AP50="",AP49,AP49-AP50)))</f>
        <v>0</v>
      </c>
      <c r="AQ51" s="153">
        <f t="shared" ref="AQ51" si="1113">IF(AND(AQ49="",AQ50=""),0,IF(AQ49="",-AQ50,IF(AQ50="",AQ49,AQ49-AQ50)))</f>
        <v>1</v>
      </c>
      <c r="AR51" s="168"/>
      <c r="AS51" s="61"/>
      <c r="AT51" s="167">
        <f>IFERROR(AT49/AT50-1,0)</f>
        <v>0</v>
      </c>
      <c r="AU51" s="152">
        <f>IFERROR(AU49/AU50-1,0)</f>
        <v>0</v>
      </c>
      <c r="AV51" s="153">
        <f>IFERROR(AV49/AV50-1,0)</f>
        <v>0</v>
      </c>
      <c r="AW51" s="153">
        <f t="shared" ref="AW51:BE51" si="1114">IFERROR(AW49/AW50-1,0)</f>
        <v>0</v>
      </c>
      <c r="AX51" s="153">
        <f t="shared" si="1114"/>
        <v>0</v>
      </c>
      <c r="AY51" s="153">
        <f t="shared" si="1114"/>
        <v>0</v>
      </c>
      <c r="AZ51" s="153">
        <f t="shared" si="1114"/>
        <v>0</v>
      </c>
      <c r="BA51" s="153">
        <f t="shared" si="1114"/>
        <v>0</v>
      </c>
      <c r="BB51" s="153">
        <f t="shared" si="1114"/>
        <v>0</v>
      </c>
      <c r="BC51" s="153">
        <f t="shared" si="1114"/>
        <v>0</v>
      </c>
      <c r="BD51" s="153">
        <f t="shared" si="1114"/>
        <v>0</v>
      </c>
      <c r="BE51" s="168">
        <f t="shared" si="1114"/>
        <v>0</v>
      </c>
      <c r="BF51" s="61"/>
      <c r="BG51" s="167">
        <f>IFERROR(BG49/BG50-1,0)</f>
        <v>0</v>
      </c>
      <c r="BH51" s="152">
        <f>IFERROR(BH49/BH50-1,0)</f>
        <v>0</v>
      </c>
      <c r="BI51" s="153">
        <f>IFERROR(BI49/BI50-1,0)</f>
        <v>0</v>
      </c>
      <c r="BJ51" s="153">
        <f t="shared" ref="BJ51:BR51" si="1115">IFERROR(BJ49/BJ50-1,0)</f>
        <v>0</v>
      </c>
      <c r="BK51" s="153">
        <f t="shared" si="1115"/>
        <v>0</v>
      </c>
      <c r="BL51" s="153">
        <f t="shared" si="1115"/>
        <v>0</v>
      </c>
      <c r="BM51" s="153">
        <f t="shared" si="1115"/>
        <v>0</v>
      </c>
      <c r="BN51" s="153">
        <f t="shared" si="1115"/>
        <v>-0.5</v>
      </c>
      <c r="BO51" s="153">
        <f t="shared" si="1115"/>
        <v>-0.5</v>
      </c>
      <c r="BP51" s="153">
        <f t="shared" si="1115"/>
        <v>-0.5</v>
      </c>
      <c r="BQ51" s="153">
        <f t="shared" si="1115"/>
        <v>-0.5</v>
      </c>
      <c r="BR51" s="168">
        <f t="shared" si="1115"/>
        <v>-1</v>
      </c>
      <c r="BT51" s="312">
        <f>IF(AND(BT49="",BT50=""),0,IF(BT49="",-BT50,IF(BT50="",BT49,BT49-BT50)))</f>
        <v>0</v>
      </c>
      <c r="BU51" s="313">
        <f t="shared" ref="BU51" si="1116">IF(AND(BU49="",BU50=""),0,IF(BU49="",-BU50,IF(BU50="",BU49,BU49-BU50)))</f>
        <v>0</v>
      </c>
      <c r="BV51" s="314">
        <f t="shared" ref="BV51" si="1117">IF(AND(BV49="",BV50=""),0,IF(BV49="",-BV50,IF(BV50="",BV49,BV49-BV50)))</f>
        <v>0</v>
      </c>
      <c r="BW51" s="314">
        <f t="shared" ref="BW51" si="1118">IF(AND(BW49="",BW50=""),0,IF(BW49="",-BW50,IF(BW50="",BW49,BW49-BW50)))</f>
        <v>0</v>
      </c>
      <c r="BX51" s="314">
        <f t="shared" ref="BX51" si="1119">IF(AND(BX49="",BX50=""),0,IF(BX49="",-BX50,IF(BX50="",BX49,BX49-BX50)))</f>
        <v>0</v>
      </c>
      <c r="BY51" s="314">
        <f t="shared" ref="BY51" si="1120">IF(AND(BY49="",BY50=""),0,IF(BY49="",-BY50,IF(BY50="",BY49,BY49-BY50)))</f>
        <v>0</v>
      </c>
      <c r="BZ51" s="314">
        <f t="shared" ref="BZ51" si="1121">IF(AND(BZ49="",BZ50=""),0,IF(BZ49="",-BZ50,IF(BZ50="",BZ49,BZ49-BZ50)))</f>
        <v>0</v>
      </c>
      <c r="CA51" s="314">
        <f t="shared" ref="CA51" si="1122">IF(AND(CA49="",CA50=""),0,IF(CA49="",-CA50,IF(CA50="",CA49,CA49-CA50)))</f>
        <v>0.5</v>
      </c>
      <c r="CB51" s="314">
        <f t="shared" ref="CB51" si="1123">IF(AND(CB49="",CB50=""),0,IF(CB49="",-CB50,IF(CB50="",CB49,CB49-CB50)))</f>
        <v>0</v>
      </c>
      <c r="CC51" s="314">
        <f t="shared" ref="CC51" si="1124">IF(AND(CC49="",CC50=""),0,IF(CC49="",-CC50,IF(CC50="",CC49,CC49-CC50)))</f>
        <v>0</v>
      </c>
      <c r="CD51" s="314">
        <f t="shared" ref="CD51" si="1125">IF(AND(CD49="",CD50=""),0,IF(CD49="",-CD50,IF(CD50="",CD49,CD49-CD50)))</f>
        <v>0</v>
      </c>
      <c r="CE51" s="315">
        <f t="shared" ref="CE51" si="1126">IF(AND(CE49="",CE50=""),0,IF(CE49="",-CE50,IF(CE50="",CE49,CE49-CE50)))</f>
        <v>0.5</v>
      </c>
      <c r="CG51" s="312">
        <f>IF(AND(CG49="",CG50=""),0,IF(CG49="",-CG50,IF(CG50="",CG49,CG49-CG50)))</f>
        <v>0</v>
      </c>
      <c r="CH51" s="313">
        <f t="shared" ref="CH51" si="1127">IF(AND(CH49="",CH50=""),0,IF(CH49="",-CH50,IF(CH50="",CH49,CH49-CH50)))</f>
        <v>0</v>
      </c>
      <c r="CI51" s="314">
        <f t="shared" ref="CI51" si="1128">IF(AND(CI49="",CI50=""),0,IF(CI49="",-CI50,IF(CI50="",CI49,CI49-CI50)))</f>
        <v>0</v>
      </c>
      <c r="CJ51" s="314">
        <f t="shared" ref="CJ51" si="1129">IF(AND(CJ49="",CJ50=""),0,IF(CJ49="",-CJ50,IF(CJ50="",CJ49,CJ49-CJ50)))</f>
        <v>0</v>
      </c>
      <c r="CK51" s="314">
        <f t="shared" ref="CK51" si="1130">IF(AND(CK49="",CK50=""),0,IF(CK49="",-CK50,IF(CK50="",CK49,CK49-CK50)))</f>
        <v>0</v>
      </c>
      <c r="CL51" s="314">
        <f t="shared" ref="CL51" si="1131">IF(AND(CL49="",CL50=""),0,IF(CL49="",-CL50,IF(CL50="",CL49,CL49-CL50)))</f>
        <v>0</v>
      </c>
      <c r="CM51" s="314">
        <f t="shared" ref="CM51" si="1132">IF(AND(CM49="",CM50=""),0,IF(CM49="",-CM50,IF(CM50="",CM49,CM49-CM50)))</f>
        <v>0</v>
      </c>
      <c r="CN51" s="314">
        <f t="shared" ref="CN51" si="1133">IF(AND(CN49="",CN50=""),0,IF(CN49="",-CN50,IF(CN50="",CN49,CN49-CN50)))</f>
        <v>0.5</v>
      </c>
      <c r="CO51" s="314">
        <f t="shared" ref="CO51" si="1134">IF(AND(CO49="",CO50=""),0,IF(CO49="",-CO50,IF(CO50="",CO49,CO49-CO50)))</f>
        <v>0.5</v>
      </c>
      <c r="CP51" s="314">
        <f t="shared" ref="CP51" si="1135">IF(AND(CP49="",CP50=""),0,IF(CP49="",-CP50,IF(CP50="",CP49,CP49-CP50)))</f>
        <v>0.5</v>
      </c>
      <c r="CQ51" s="314">
        <f t="shared" ref="CQ51" si="1136">IF(AND(CQ49="",CQ50=""),0,IF(CQ49="",-CQ50,IF(CQ50="",CQ49,CQ49-CQ50)))</f>
        <v>0.5</v>
      </c>
      <c r="CR51" s="315">
        <f t="shared" ref="CR51" si="1137">IF(AND(CR49="",CR50=""),0,IF(CR49="",-CR50,IF(CR50="",CR49,CR49-CR50)))</f>
        <v>1</v>
      </c>
    </row>
    <row r="52" spans="1:96">
      <c r="I52" s="61"/>
      <c r="J52" s="61"/>
      <c r="R52" s="61"/>
      <c r="W52" s="61"/>
      <c r="X52" s="61"/>
      <c r="AE52" s="61"/>
      <c r="AF52" s="140"/>
      <c r="AG52" s="140"/>
      <c r="AH52" s="118"/>
      <c r="AI52" s="118"/>
      <c r="AJ52" s="118"/>
      <c r="AK52" s="118"/>
      <c r="AL52" s="118"/>
      <c r="AM52" s="118"/>
      <c r="AN52" s="118"/>
      <c r="AO52" s="118"/>
      <c r="AP52" s="118"/>
      <c r="AS52" s="61"/>
      <c r="AW52" s="61"/>
      <c r="AX52" s="61"/>
      <c r="AY52" s="61"/>
      <c r="BF52" s="61"/>
      <c r="BJ52" s="61"/>
      <c r="BK52" s="61"/>
      <c r="CG52"/>
      <c r="CH52"/>
      <c r="CI52"/>
      <c r="CJ52"/>
      <c r="CK52"/>
      <c r="CL52"/>
      <c r="CM52"/>
      <c r="CN52"/>
      <c r="CO52"/>
      <c r="CP52"/>
      <c r="CQ52"/>
      <c r="CR52"/>
    </row>
    <row r="53" spans="1:96">
      <c r="R53" s="61"/>
      <c r="AE53" s="61"/>
      <c r="AS53" s="61"/>
      <c r="BF53" s="61"/>
      <c r="CG53"/>
      <c r="CH53"/>
      <c r="CI53"/>
      <c r="CJ53"/>
      <c r="CK53"/>
      <c r="CL53"/>
      <c r="CM53"/>
      <c r="CN53"/>
      <c r="CO53"/>
      <c r="CP53"/>
      <c r="CQ53"/>
      <c r="CR53"/>
    </row>
    <row r="54" spans="1:96">
      <c r="BB54" s="340"/>
      <c r="BF54" s="61"/>
    </row>
  </sheetData>
  <autoFilter ref="A6:BI53" xr:uid="{B145C04B-4A04-4941-8C12-B4458048CB98}"/>
  <mergeCells count="7">
    <mergeCell ref="BT4:CE4"/>
    <mergeCell ref="CG4:CR4"/>
    <mergeCell ref="E4:Q4"/>
    <mergeCell ref="S4:AD4"/>
    <mergeCell ref="AF4:AR4"/>
    <mergeCell ref="AT4:BE4"/>
    <mergeCell ref="BG4:BR4"/>
  </mergeCells>
  <conditionalFormatting sqref="E9:Q9">
    <cfRule type="cellIs" dxfId="107" priority="159" operator="greaterThan">
      <formula>0</formula>
    </cfRule>
  </conditionalFormatting>
  <conditionalFormatting sqref="E12:Q12">
    <cfRule type="cellIs" dxfId="106" priority="158" operator="greaterThan">
      <formula>0</formula>
    </cfRule>
  </conditionalFormatting>
  <conditionalFormatting sqref="E15:Q15">
    <cfRule type="cellIs" dxfId="105" priority="171" operator="greaterThan">
      <formula>0</formula>
    </cfRule>
  </conditionalFormatting>
  <conditionalFormatting sqref="E18:Q18">
    <cfRule type="cellIs" dxfId="104" priority="170" operator="greaterThan">
      <formula>0</formula>
    </cfRule>
  </conditionalFormatting>
  <conditionalFormatting sqref="E21:Q21">
    <cfRule type="cellIs" dxfId="103" priority="169" operator="greaterThan">
      <formula>0</formula>
    </cfRule>
  </conditionalFormatting>
  <conditionalFormatting sqref="E24:Q24">
    <cfRule type="cellIs" dxfId="102" priority="168" operator="greaterThan">
      <formula>0</formula>
    </cfRule>
  </conditionalFormatting>
  <conditionalFormatting sqref="E27:Q27">
    <cfRule type="cellIs" dxfId="101" priority="167" operator="greaterThan">
      <formula>0</formula>
    </cfRule>
  </conditionalFormatting>
  <conditionalFormatting sqref="E30:Q30">
    <cfRule type="cellIs" dxfId="100" priority="166" operator="greaterThan">
      <formula>0</formula>
    </cfRule>
  </conditionalFormatting>
  <conditionalFormatting sqref="E33:Q33">
    <cfRule type="cellIs" dxfId="99" priority="157" operator="greaterThan">
      <formula>0</formula>
    </cfRule>
  </conditionalFormatting>
  <conditionalFormatting sqref="E36:Q36">
    <cfRule type="cellIs" dxfId="98" priority="165" operator="greaterThan">
      <formula>0</formula>
    </cfRule>
  </conditionalFormatting>
  <conditionalFormatting sqref="E39:Q39">
    <cfRule type="cellIs" dxfId="97" priority="164" operator="greaterThan">
      <formula>0</formula>
    </cfRule>
  </conditionalFormatting>
  <conditionalFormatting sqref="E42:Q42">
    <cfRule type="cellIs" dxfId="96" priority="163" operator="greaterThan">
      <formula>0</formula>
    </cfRule>
  </conditionalFormatting>
  <conditionalFormatting sqref="E45:Q45">
    <cfRule type="cellIs" dxfId="95" priority="162" operator="greaterThan">
      <formula>0</formula>
    </cfRule>
  </conditionalFormatting>
  <conditionalFormatting sqref="E48:Q48">
    <cfRule type="cellIs" dxfId="94" priority="161" operator="greaterThan">
      <formula>0</formula>
    </cfRule>
  </conditionalFormatting>
  <conditionalFormatting sqref="E51:Q51">
    <cfRule type="cellIs" dxfId="93" priority="160" operator="greaterThan">
      <formula>0</formula>
    </cfRule>
  </conditionalFormatting>
  <conditionalFormatting sqref="S9:AD9">
    <cfRule type="cellIs" dxfId="92" priority="192" operator="greaterThan">
      <formula>0</formula>
    </cfRule>
  </conditionalFormatting>
  <conditionalFormatting sqref="S12:AD12">
    <cfRule type="cellIs" dxfId="91" priority="191" operator="greaterThan">
      <formula>0</formula>
    </cfRule>
  </conditionalFormatting>
  <conditionalFormatting sqref="S15:AD15">
    <cfRule type="cellIs" dxfId="90" priority="204" operator="greaterThan">
      <formula>0</formula>
    </cfRule>
  </conditionalFormatting>
  <conditionalFormatting sqref="S18:AD51">
    <cfRule type="cellIs" dxfId="89" priority="1" operator="greaterThan">
      <formula>0</formula>
    </cfRule>
  </conditionalFormatting>
  <conditionalFormatting sqref="AF9:AR9">
    <cfRule type="cellIs" dxfId="88" priority="87" operator="greaterThan">
      <formula>0</formula>
    </cfRule>
  </conditionalFormatting>
  <conditionalFormatting sqref="AF12:AR12">
    <cfRule type="cellIs" dxfId="87" priority="53" operator="greaterThan">
      <formula>0</formula>
    </cfRule>
  </conditionalFormatting>
  <conditionalFormatting sqref="AF15:AR15">
    <cfRule type="cellIs" dxfId="86" priority="98" operator="greaterThan">
      <formula>0</formula>
    </cfRule>
  </conditionalFormatting>
  <conditionalFormatting sqref="AF18:AR18">
    <cfRule type="cellIs" dxfId="85" priority="51" operator="greaterThan">
      <formula>0</formula>
    </cfRule>
  </conditionalFormatting>
  <conditionalFormatting sqref="AF21:AR21">
    <cfRule type="cellIs" dxfId="84" priority="49" operator="greaterThan">
      <formula>0</formula>
    </cfRule>
  </conditionalFormatting>
  <conditionalFormatting sqref="AF24:AR24">
    <cfRule type="cellIs" dxfId="83" priority="47" operator="greaterThan">
      <formula>0</formula>
    </cfRule>
  </conditionalFormatting>
  <conditionalFormatting sqref="AF27:AR27">
    <cfRule type="cellIs" dxfId="82" priority="45" operator="greaterThan">
      <formula>0</formula>
    </cfRule>
  </conditionalFormatting>
  <conditionalFormatting sqref="AF30:AR30">
    <cfRule type="cellIs" dxfId="81" priority="43" operator="greaterThan">
      <formula>0</formula>
    </cfRule>
  </conditionalFormatting>
  <conditionalFormatting sqref="AF33:AR33">
    <cfRule type="cellIs" dxfId="80" priority="85" operator="greaterThan">
      <formula>0</formula>
    </cfRule>
  </conditionalFormatting>
  <conditionalFormatting sqref="AF36:AR36">
    <cfRule type="cellIs" dxfId="79" priority="92" operator="greaterThan">
      <formula>0</formula>
    </cfRule>
  </conditionalFormatting>
  <conditionalFormatting sqref="AF39:AR39">
    <cfRule type="cellIs" dxfId="78" priority="41" operator="greaterThan">
      <formula>0</formula>
    </cfRule>
  </conditionalFormatting>
  <conditionalFormatting sqref="AF42:AR42">
    <cfRule type="cellIs" dxfId="77" priority="39" operator="greaterThan">
      <formula>0</formula>
    </cfRule>
  </conditionalFormatting>
  <conditionalFormatting sqref="AF45:AR45">
    <cfRule type="cellIs" dxfId="76" priority="37" operator="greaterThan">
      <formula>0</formula>
    </cfRule>
  </conditionalFormatting>
  <conditionalFormatting sqref="AF48:AR48">
    <cfRule type="cellIs" dxfId="75" priority="35" operator="greaterThan">
      <formula>0</formula>
    </cfRule>
  </conditionalFormatting>
  <conditionalFormatting sqref="AF51:AR51">
    <cfRule type="cellIs" dxfId="74" priority="33" operator="greaterThan">
      <formula>0</formula>
    </cfRule>
  </conditionalFormatting>
  <conditionalFormatting sqref="AT9:BE9">
    <cfRule type="cellIs" dxfId="73" priority="211" operator="greaterThan">
      <formula>0</formula>
    </cfRule>
  </conditionalFormatting>
  <conditionalFormatting sqref="AT12:BE12">
    <cfRule type="cellIs" dxfId="72" priority="208" operator="greaterThan">
      <formula>0</formula>
    </cfRule>
  </conditionalFormatting>
  <conditionalFormatting sqref="AT15:BE15">
    <cfRule type="cellIs" dxfId="71" priority="227" operator="greaterThan">
      <formula>0</formula>
    </cfRule>
  </conditionalFormatting>
  <conditionalFormatting sqref="AT18:BE18">
    <cfRule type="cellIs" dxfId="70" priority="226" operator="greaterThan">
      <formula>0</formula>
    </cfRule>
  </conditionalFormatting>
  <conditionalFormatting sqref="AT21:BE21">
    <cfRule type="cellIs" dxfId="69" priority="225" operator="greaterThan">
      <formula>0</formula>
    </cfRule>
  </conditionalFormatting>
  <conditionalFormatting sqref="AT24:BE24">
    <cfRule type="cellIs" dxfId="68" priority="224" operator="greaterThan">
      <formula>0</formula>
    </cfRule>
  </conditionalFormatting>
  <conditionalFormatting sqref="AT27:BE27">
    <cfRule type="cellIs" dxfId="67" priority="223" operator="greaterThan">
      <formula>0</formula>
    </cfRule>
  </conditionalFormatting>
  <conditionalFormatting sqref="AT30:BE30">
    <cfRule type="cellIs" dxfId="66" priority="222" operator="greaterThan">
      <formula>0</formula>
    </cfRule>
  </conditionalFormatting>
  <conditionalFormatting sqref="AT33:BE33">
    <cfRule type="cellIs" dxfId="65" priority="205" operator="greaterThan">
      <formula>0</formula>
    </cfRule>
  </conditionalFormatting>
  <conditionalFormatting sqref="AT36:BE36">
    <cfRule type="cellIs" dxfId="64" priority="221" operator="greaterThan">
      <formula>0</formula>
    </cfRule>
  </conditionalFormatting>
  <conditionalFormatting sqref="AT39:BE39">
    <cfRule type="cellIs" dxfId="63" priority="220" operator="greaterThan">
      <formula>0</formula>
    </cfRule>
  </conditionalFormatting>
  <conditionalFormatting sqref="AT42:BE42">
    <cfRule type="cellIs" dxfId="62" priority="219" operator="greaterThan">
      <formula>0</formula>
    </cfRule>
  </conditionalFormatting>
  <conditionalFormatting sqref="AT45:BE45">
    <cfRule type="cellIs" dxfId="61" priority="218" operator="greaterThan">
      <formula>0</formula>
    </cfRule>
  </conditionalFormatting>
  <conditionalFormatting sqref="AT48:BE48">
    <cfRule type="cellIs" dxfId="60" priority="217" operator="greaterThan">
      <formula>0</formula>
    </cfRule>
  </conditionalFormatting>
  <conditionalFormatting sqref="AT51:BE51">
    <cfRule type="cellIs" dxfId="59" priority="216" operator="greaterThan">
      <formula>0</formula>
    </cfRule>
  </conditionalFormatting>
  <conditionalFormatting sqref="BT9:CE9">
    <cfRule type="cellIs" dxfId="58" priority="69" operator="greaterThan">
      <formula>0</formula>
    </cfRule>
  </conditionalFormatting>
  <conditionalFormatting sqref="BT12:CE12">
    <cfRule type="cellIs" dxfId="57" priority="68" operator="greaterThan">
      <formula>0</formula>
    </cfRule>
  </conditionalFormatting>
  <conditionalFormatting sqref="BT15:CE15">
    <cfRule type="cellIs" dxfId="56" priority="67" operator="greaterThan">
      <formula>0</formula>
    </cfRule>
  </conditionalFormatting>
  <conditionalFormatting sqref="BT18:CE18">
    <cfRule type="cellIs" dxfId="55" priority="32" operator="greaterThan">
      <formula>0</formula>
    </cfRule>
  </conditionalFormatting>
  <conditionalFormatting sqref="BT21:CE21">
    <cfRule type="cellIs" dxfId="54" priority="31" operator="greaterThan">
      <formula>0</formula>
    </cfRule>
  </conditionalFormatting>
  <conditionalFormatting sqref="BT24:CE24">
    <cfRule type="cellIs" dxfId="53" priority="30" operator="greaterThan">
      <formula>0</formula>
    </cfRule>
  </conditionalFormatting>
  <conditionalFormatting sqref="BT27:CE27">
    <cfRule type="cellIs" dxfId="52" priority="29" operator="greaterThan">
      <formula>0</formula>
    </cfRule>
  </conditionalFormatting>
  <conditionalFormatting sqref="BT30:CE30">
    <cfRule type="cellIs" dxfId="51" priority="28" operator="greaterThan">
      <formula>0</formula>
    </cfRule>
  </conditionalFormatting>
  <conditionalFormatting sqref="BT33:CE33">
    <cfRule type="cellIs" dxfId="50" priority="61" operator="greaterThan">
      <formula>0</formula>
    </cfRule>
  </conditionalFormatting>
  <conditionalFormatting sqref="BT36:CE36">
    <cfRule type="cellIs" dxfId="49" priority="60" operator="greaterThan">
      <formula>0</formula>
    </cfRule>
  </conditionalFormatting>
  <conditionalFormatting sqref="BT39:CE39">
    <cfRule type="cellIs" dxfId="48" priority="27" operator="greaterThan">
      <formula>0</formula>
    </cfRule>
  </conditionalFormatting>
  <conditionalFormatting sqref="BT42:CE42">
    <cfRule type="cellIs" dxfId="47" priority="26" operator="greaterThan">
      <formula>0</formula>
    </cfRule>
  </conditionalFormatting>
  <conditionalFormatting sqref="BT45:CE45">
    <cfRule type="cellIs" dxfId="46" priority="25" operator="greaterThan">
      <formula>0</formula>
    </cfRule>
  </conditionalFormatting>
  <conditionalFormatting sqref="BT48:CE48">
    <cfRule type="cellIs" dxfId="45" priority="24" operator="greaterThan">
      <formula>0</formula>
    </cfRule>
  </conditionalFormatting>
  <conditionalFormatting sqref="BT51:CE51">
    <cfRule type="cellIs" dxfId="44" priority="23" operator="greaterThan">
      <formula>0</formula>
    </cfRule>
  </conditionalFormatting>
  <conditionalFormatting sqref="CG9:CR9">
    <cfRule type="cellIs" dxfId="43" priority="84" operator="greaterThan">
      <formula>0</formula>
    </cfRule>
  </conditionalFormatting>
  <conditionalFormatting sqref="CG12:CR12">
    <cfRule type="cellIs" dxfId="42" priority="83" operator="greaterThan">
      <formula>0</formula>
    </cfRule>
  </conditionalFormatting>
  <conditionalFormatting sqref="CG15:CR15">
    <cfRule type="cellIs" dxfId="41" priority="82" operator="greaterThan">
      <formula>0</formula>
    </cfRule>
  </conditionalFormatting>
  <conditionalFormatting sqref="CG18:CR18">
    <cfRule type="cellIs" dxfId="40" priority="22" operator="greaterThan">
      <formula>0</formula>
    </cfRule>
  </conditionalFormatting>
  <conditionalFormatting sqref="CG21:CR21">
    <cfRule type="cellIs" dxfId="39" priority="21" operator="greaterThan">
      <formula>0</formula>
    </cfRule>
  </conditionalFormatting>
  <conditionalFormatting sqref="CG24:CR24">
    <cfRule type="cellIs" dxfId="38" priority="20" operator="greaterThan">
      <formula>0</formula>
    </cfRule>
  </conditionalFormatting>
  <conditionalFormatting sqref="CG27:CR27">
    <cfRule type="cellIs" dxfId="37" priority="19" operator="greaterThan">
      <formula>0</formula>
    </cfRule>
  </conditionalFormatting>
  <conditionalFormatting sqref="CG30:CR30">
    <cfRule type="cellIs" dxfId="36" priority="18" operator="greaterThan">
      <formula>0</formula>
    </cfRule>
  </conditionalFormatting>
  <conditionalFormatting sqref="CG33:CR33">
    <cfRule type="cellIs" dxfId="35" priority="76" operator="greaterThan">
      <formula>0</formula>
    </cfRule>
  </conditionalFormatting>
  <conditionalFormatting sqref="CG36:CR36">
    <cfRule type="cellIs" dxfId="34" priority="17" operator="greaterThan">
      <formula>0</formula>
    </cfRule>
  </conditionalFormatting>
  <conditionalFormatting sqref="CG39:CR39">
    <cfRule type="cellIs" dxfId="33" priority="16" operator="greaterThan">
      <formula>0</formula>
    </cfRule>
  </conditionalFormatting>
  <conditionalFormatting sqref="CG42:CR42">
    <cfRule type="cellIs" dxfId="32" priority="15" operator="greaterThan">
      <formula>0</formula>
    </cfRule>
  </conditionalFormatting>
  <conditionalFormatting sqref="CG45:CR45">
    <cfRule type="cellIs" dxfId="31" priority="14" operator="greaterThan">
      <formula>0</formula>
    </cfRule>
  </conditionalFormatting>
  <conditionalFormatting sqref="CG48:CR48">
    <cfRule type="cellIs" dxfId="30" priority="13" operator="greaterThan">
      <formula>0</formula>
    </cfRule>
  </conditionalFormatting>
  <conditionalFormatting sqref="CG51:CR51">
    <cfRule type="cellIs" dxfId="29" priority="12" operator="greaterThan">
      <formula>0</formula>
    </cfRule>
  </conditionalFormatting>
  <pageMargins left="0.1" right="0.1" top="0" bottom="0" header="0" footer="0.3"/>
  <pageSetup paperSize="9" scale="86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D5D6-CB19-43A0-A10C-25BEF25AF734}">
  <sheetPr>
    <tabColor rgb="FFFFFF00"/>
  </sheetPr>
  <dimension ref="A1:AC94"/>
  <sheetViews>
    <sheetView showGridLines="0" tabSelected="1" zoomScale="70" zoomScaleNormal="70" workbookViewId="0">
      <pane xSplit="14" ySplit="1" topLeftCell="Q2" activePane="bottomRight" state="frozen"/>
      <selection pane="bottomRight" activeCell="Q1" sqref="Q1:Q1048576"/>
      <selection pane="bottomLeft" activeCell="A2" sqref="A2"/>
      <selection pane="topRight" activeCell="O1" sqref="O1"/>
    </sheetView>
  </sheetViews>
  <sheetFormatPr defaultRowHeight="14.25"/>
  <cols>
    <col min="1" max="1" width="8.140625" customWidth="1"/>
    <col min="2" max="3" width="6" customWidth="1"/>
    <col min="4" max="4" width="7.85546875" customWidth="1"/>
    <col min="5" max="12" width="6" customWidth="1"/>
    <col min="13" max="13" width="10.140625" customWidth="1"/>
    <col min="14" max="14" width="13.140625" customWidth="1"/>
    <col min="15" max="15" width="4.140625" customWidth="1"/>
    <col min="16" max="16" width="6" customWidth="1"/>
    <col min="17" max="17" width="19" customWidth="1"/>
    <col min="18" max="18" width="7.140625" customWidth="1"/>
    <col min="19" max="22" width="6" customWidth="1"/>
    <col min="23" max="23" width="5.85546875" customWidth="1"/>
    <col min="24" max="28" width="6" customWidth="1"/>
    <col min="29" max="29" width="6.42578125" customWidth="1"/>
    <col min="30" max="30" width="3.85546875" customWidth="1"/>
  </cols>
  <sheetData>
    <row r="1" spans="1:29" ht="18">
      <c r="A1" s="376" t="s">
        <v>74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17"/>
      <c r="P1" s="376" t="s">
        <v>75</v>
      </c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  <c r="AC1" s="376"/>
    </row>
    <row r="2" spans="1:29" ht="18.75" customHeight="1">
      <c r="A2" s="4" t="s">
        <v>76</v>
      </c>
      <c r="B2" s="106" t="s">
        <v>77</v>
      </c>
      <c r="C2" s="106" t="s">
        <v>78</v>
      </c>
      <c r="D2" s="106" t="s">
        <v>79</v>
      </c>
      <c r="E2" s="107" t="s">
        <v>80</v>
      </c>
      <c r="F2" s="107" t="s">
        <v>81</v>
      </c>
      <c r="G2" s="107" t="s">
        <v>82</v>
      </c>
      <c r="H2" s="108" t="s">
        <v>83</v>
      </c>
      <c r="I2" s="108" t="s">
        <v>84</v>
      </c>
      <c r="J2" s="108" t="s">
        <v>85</v>
      </c>
      <c r="K2" s="109" t="s">
        <v>86</v>
      </c>
      <c r="L2" s="109" t="s">
        <v>87</v>
      </c>
      <c r="M2" s="109" t="s">
        <v>88</v>
      </c>
      <c r="N2" s="110" t="s">
        <v>89</v>
      </c>
      <c r="P2" s="4" t="s">
        <v>76</v>
      </c>
      <c r="Q2" s="106" t="s">
        <v>77</v>
      </c>
      <c r="R2" s="106" t="s">
        <v>78</v>
      </c>
      <c r="S2" s="106" t="s">
        <v>79</v>
      </c>
      <c r="T2" s="107" t="s">
        <v>80</v>
      </c>
      <c r="U2" s="107" t="s">
        <v>81</v>
      </c>
      <c r="V2" s="107" t="s">
        <v>82</v>
      </c>
      <c r="W2" s="108" t="s">
        <v>83</v>
      </c>
      <c r="X2" s="108" t="s">
        <v>84</v>
      </c>
      <c r="Y2" s="108" t="s">
        <v>85</v>
      </c>
      <c r="Z2" s="109" t="s">
        <v>86</v>
      </c>
      <c r="AA2" s="109" t="s">
        <v>87</v>
      </c>
      <c r="AB2" s="109" t="s">
        <v>88</v>
      </c>
      <c r="AC2" s="110" t="s">
        <v>90</v>
      </c>
    </row>
    <row r="3" spans="1:29" ht="17.25" customHeight="1">
      <c r="A3" s="4">
        <v>2020</v>
      </c>
      <c r="B3" s="111">
        <v>6</v>
      </c>
      <c r="C3" s="111">
        <v>24</v>
      </c>
      <c r="D3" s="111">
        <v>19</v>
      </c>
      <c r="E3" s="111">
        <v>14</v>
      </c>
      <c r="F3" s="111">
        <v>7</v>
      </c>
      <c r="G3" s="111">
        <v>20</v>
      </c>
      <c r="H3" s="111">
        <v>18</v>
      </c>
      <c r="I3" s="111">
        <v>11</v>
      </c>
      <c r="J3" s="111">
        <v>17</v>
      </c>
      <c r="K3" s="111">
        <v>18</v>
      </c>
      <c r="L3" s="111">
        <v>9</v>
      </c>
      <c r="M3" s="111">
        <v>16</v>
      </c>
      <c r="N3" s="112">
        <f>AVERAGEIF(B3:M3,"&gt;0")</f>
        <v>14.916666666666666</v>
      </c>
      <c r="P3" s="4">
        <f>+A3</f>
        <v>2020</v>
      </c>
      <c r="Q3" s="111">
        <v>0</v>
      </c>
      <c r="R3" s="111">
        <v>0</v>
      </c>
      <c r="S3" s="111">
        <v>1</v>
      </c>
      <c r="T3" s="111">
        <v>1</v>
      </c>
      <c r="U3" s="111">
        <v>2</v>
      </c>
      <c r="V3" s="111">
        <v>3</v>
      </c>
      <c r="W3" s="111">
        <v>0</v>
      </c>
      <c r="X3" s="111">
        <v>0</v>
      </c>
      <c r="Y3" s="111">
        <v>2</v>
      </c>
      <c r="Z3" s="111">
        <v>2</v>
      </c>
      <c r="AA3" s="111">
        <v>0</v>
      </c>
      <c r="AB3" s="111">
        <v>1</v>
      </c>
      <c r="AC3" s="345">
        <f>AVERAGEIF(Q3:AB3,"&gt;0")</f>
        <v>1.7142857142857142</v>
      </c>
    </row>
    <row r="4" spans="1:29">
      <c r="A4" s="4">
        <v>2021</v>
      </c>
      <c r="B4" s="111">
        <f>DSR!E7</f>
        <v>10</v>
      </c>
      <c r="C4" s="111">
        <v>25</v>
      </c>
      <c r="D4" s="111">
        <f>DSR!G7</f>
        <v>14</v>
      </c>
      <c r="E4" s="111">
        <v>18</v>
      </c>
      <c r="F4" s="111">
        <f>DSR!I7</f>
        <v>21</v>
      </c>
      <c r="G4" s="111">
        <f>DSR!J7</f>
        <v>20</v>
      </c>
      <c r="H4" s="111">
        <f>DSR!K7</f>
        <v>18</v>
      </c>
      <c r="I4" s="111">
        <f>DSR!L7</f>
        <v>13</v>
      </c>
      <c r="J4" s="111">
        <v>18</v>
      </c>
      <c r="K4" s="111">
        <f>DSR!N7</f>
        <v>17</v>
      </c>
      <c r="L4" s="111">
        <f>DSR!O7</f>
        <v>11</v>
      </c>
      <c r="M4" s="111">
        <v>10</v>
      </c>
      <c r="N4" s="112">
        <f>AVERAGEIF(B4:M4,"&gt;0")</f>
        <v>16.25</v>
      </c>
      <c r="P4" s="4">
        <f>+A4</f>
        <v>2021</v>
      </c>
      <c r="Q4" s="111">
        <v>1</v>
      </c>
      <c r="R4" s="111">
        <v>1</v>
      </c>
      <c r="S4" s="111">
        <v>2</v>
      </c>
      <c r="T4" s="111">
        <f>SS!H7</f>
        <v>1</v>
      </c>
      <c r="U4" s="111">
        <f>SS!I7</f>
        <v>1</v>
      </c>
      <c r="V4" s="111">
        <v>5</v>
      </c>
      <c r="W4" s="111">
        <f>SS!K7</f>
        <v>2</v>
      </c>
      <c r="X4" s="111">
        <f>SS!L7</f>
        <v>1</v>
      </c>
      <c r="Y4" s="111">
        <f>SS!M7</f>
        <v>0</v>
      </c>
      <c r="Z4" s="111">
        <v>3</v>
      </c>
      <c r="AA4" s="111">
        <f>SS!O7</f>
        <v>0</v>
      </c>
      <c r="AB4" s="111">
        <f>SS!P7</f>
        <v>2</v>
      </c>
      <c r="AC4" s="345">
        <f>IFERROR(AVERAGEIF(Q4:AB4,"&gt;0"),0)</f>
        <v>1.9</v>
      </c>
    </row>
    <row r="5" spans="1:29" s="190" customFormat="1" ht="13.15">
      <c r="B5" s="344">
        <f>+B4/B3-1</f>
        <v>0.66666666666666674</v>
      </c>
      <c r="C5" s="330">
        <f>+C4/C3-1</f>
        <v>4.1666666666666741E-2</v>
      </c>
      <c r="D5" s="330">
        <f>+D4/D3-1</f>
        <v>-0.26315789473684215</v>
      </c>
      <c r="E5" s="344">
        <f t="shared" ref="E5:H5" si="0">+E4/E3-1</f>
        <v>0.28571428571428581</v>
      </c>
      <c r="F5" s="344">
        <f>+F4/F3-1</f>
        <v>2</v>
      </c>
      <c r="G5" s="330">
        <f>+G4/G3-1</f>
        <v>0</v>
      </c>
      <c r="H5" s="330">
        <f t="shared" si="0"/>
        <v>0</v>
      </c>
      <c r="I5" s="344">
        <f>+I4/I3-1</f>
        <v>0.18181818181818188</v>
      </c>
      <c r="J5" s="330">
        <f t="shared" ref="J5:K5" si="1">+J4/J3-1</f>
        <v>5.8823529411764719E-2</v>
      </c>
      <c r="K5" s="330">
        <f t="shared" si="1"/>
        <v>-5.555555555555558E-2</v>
      </c>
      <c r="L5" s="196"/>
      <c r="M5" s="331" t="s">
        <v>91</v>
      </c>
      <c r="N5" s="332">
        <f>AVERAGE(B4:G4)-AVERAGE(B3:G3)</f>
        <v>3</v>
      </c>
      <c r="O5" s="330"/>
      <c r="P5" s="196"/>
      <c r="Q5" s="330" t="str">
        <f>IFERROR(+Q4/Q3-1,"")</f>
        <v/>
      </c>
      <c r="R5" s="330" t="str">
        <f>IFERROR(+R4/R3-1,"")</f>
        <v/>
      </c>
      <c r="S5" s="344">
        <f>IFERROR(+S4/S3-1,"")</f>
        <v>1</v>
      </c>
      <c r="T5" s="330">
        <f t="shared" ref="T5:AA5" si="2">IFERROR(+T4/T3-1,"")</f>
        <v>0</v>
      </c>
      <c r="U5" s="330">
        <f t="shared" si="2"/>
        <v>-0.5</v>
      </c>
      <c r="V5" s="344">
        <f t="shared" si="2"/>
        <v>0.66666666666666674</v>
      </c>
      <c r="W5" s="330" t="str">
        <f t="shared" si="2"/>
        <v/>
      </c>
      <c r="X5" s="330" t="str">
        <f t="shared" si="2"/>
        <v/>
      </c>
      <c r="Y5" s="330">
        <f t="shared" si="2"/>
        <v>-1</v>
      </c>
      <c r="Z5" s="344">
        <f t="shared" si="2"/>
        <v>0.5</v>
      </c>
      <c r="AA5" s="196" t="str">
        <f t="shared" si="2"/>
        <v/>
      </c>
      <c r="AB5" s="331"/>
      <c r="AC5" s="332"/>
    </row>
    <row r="6" spans="1:29" s="190" customFormat="1" ht="13.15">
      <c r="B6" s="326"/>
      <c r="C6" s="326"/>
      <c r="D6" s="326"/>
      <c r="F6" s="326"/>
      <c r="M6" s="327"/>
      <c r="N6" s="328"/>
      <c r="O6" s="326"/>
      <c r="Q6" s="326"/>
      <c r="R6" s="326"/>
      <c r="S6" s="326"/>
      <c r="AB6" s="327"/>
      <c r="AC6" s="328"/>
    </row>
    <row r="23" spans="2:24" ht="18">
      <c r="B23" s="376" t="s">
        <v>92</v>
      </c>
      <c r="C23" s="376"/>
      <c r="D23" s="376"/>
      <c r="E23" s="376"/>
      <c r="F23" s="376"/>
      <c r="G23" s="376"/>
      <c r="H23" s="376"/>
      <c r="I23" s="376"/>
      <c r="J23" s="376"/>
      <c r="P23" s="376" t="s">
        <v>93</v>
      </c>
      <c r="Q23" s="376"/>
      <c r="R23" s="376"/>
      <c r="S23" s="376"/>
      <c r="T23" s="376"/>
      <c r="U23" s="376"/>
      <c r="V23" s="376"/>
      <c r="W23" s="376"/>
      <c r="X23" s="376"/>
    </row>
    <row r="24" spans="2:24" s="255" customFormat="1" ht="24" customHeight="1">
      <c r="B24" s="254" t="s">
        <v>76</v>
      </c>
      <c r="C24" s="336" t="s">
        <v>94</v>
      </c>
      <c r="D24" s="336" t="s">
        <v>95</v>
      </c>
      <c r="E24" s="336" t="s">
        <v>96</v>
      </c>
      <c r="F24" s="336" t="s">
        <v>97</v>
      </c>
      <c r="G24" s="336" t="s">
        <v>98</v>
      </c>
      <c r="H24" s="336" t="s">
        <v>99</v>
      </c>
      <c r="I24" s="341" t="s">
        <v>100</v>
      </c>
      <c r="J24" s="257" t="s">
        <v>16</v>
      </c>
      <c r="P24" s="254" t="s">
        <v>76</v>
      </c>
      <c r="Q24" s="256" t="s">
        <v>94</v>
      </c>
      <c r="R24" s="256" t="s">
        <v>95</v>
      </c>
      <c r="S24" s="256" t="s">
        <v>96</v>
      </c>
      <c r="T24" s="256" t="s">
        <v>97</v>
      </c>
      <c r="U24" s="256" t="s">
        <v>98</v>
      </c>
      <c r="V24" s="256" t="s">
        <v>99</v>
      </c>
      <c r="W24" s="341" t="s">
        <v>100</v>
      </c>
      <c r="X24" s="257" t="s">
        <v>16</v>
      </c>
    </row>
    <row r="25" spans="2:24">
      <c r="B25" s="4">
        <v>2020</v>
      </c>
      <c r="C25" s="337">
        <v>20</v>
      </c>
      <c r="D25" s="337">
        <v>36</v>
      </c>
      <c r="E25" s="337">
        <v>21</v>
      </c>
      <c r="F25" s="337">
        <v>12</v>
      </c>
      <c r="G25" s="337">
        <v>30</v>
      </c>
      <c r="H25" s="337">
        <v>57</v>
      </c>
      <c r="I25" s="337">
        <v>3</v>
      </c>
      <c r="J25" s="346">
        <f>SUM(C25:I25)</f>
        <v>179</v>
      </c>
      <c r="P25" s="4">
        <v>2020</v>
      </c>
      <c r="Q25" s="111">
        <v>0</v>
      </c>
      <c r="R25" s="111">
        <v>1</v>
      </c>
      <c r="S25" s="111">
        <v>1</v>
      </c>
      <c r="T25" s="111">
        <v>3</v>
      </c>
      <c r="U25" s="111">
        <v>3</v>
      </c>
      <c r="V25" s="111">
        <v>4</v>
      </c>
      <c r="W25" s="339">
        <v>0</v>
      </c>
      <c r="X25" s="347">
        <f>SUM(Q25:W25)</f>
        <v>12</v>
      </c>
    </row>
    <row r="26" spans="2:24">
      <c r="B26" s="4">
        <v>2021</v>
      </c>
      <c r="C26" s="9">
        <v>11</v>
      </c>
      <c r="D26" s="9">
        <v>29</v>
      </c>
      <c r="E26" s="9">
        <v>15</v>
      </c>
      <c r="F26" s="9">
        <v>25</v>
      </c>
      <c r="G26" s="9">
        <v>42</v>
      </c>
      <c r="H26" s="9">
        <v>71</v>
      </c>
      <c r="I26" s="338">
        <v>2</v>
      </c>
      <c r="J26" s="346">
        <f>SUM(C26:I26)</f>
        <v>195</v>
      </c>
      <c r="P26" s="4">
        <v>2021</v>
      </c>
      <c r="Q26" s="111">
        <v>1</v>
      </c>
      <c r="R26" s="111">
        <v>2</v>
      </c>
      <c r="S26" s="111">
        <v>2</v>
      </c>
      <c r="T26" s="111">
        <v>5</v>
      </c>
      <c r="U26" s="111">
        <v>4</v>
      </c>
      <c r="V26" s="111">
        <v>3</v>
      </c>
      <c r="W26" s="111">
        <v>2</v>
      </c>
      <c r="X26" s="346">
        <f>SUM(Q26:W26)</f>
        <v>19</v>
      </c>
    </row>
    <row r="38" spans="1:29">
      <c r="D38" t="s">
        <v>101</v>
      </c>
    </row>
    <row r="45" spans="1:29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8" spans="1:29" ht="18">
      <c r="A48" s="376" t="s">
        <v>102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17"/>
      <c r="P48" s="376" t="s">
        <v>103</v>
      </c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376"/>
      <c r="AB48" s="376"/>
      <c r="AC48" s="376"/>
    </row>
    <row r="49" spans="1:29">
      <c r="A49" s="4" t="s">
        <v>76</v>
      </c>
      <c r="B49" s="106" t="s">
        <v>77</v>
      </c>
      <c r="C49" s="106" t="s">
        <v>78</v>
      </c>
      <c r="D49" s="106" t="s">
        <v>79</v>
      </c>
      <c r="E49" s="107" t="s">
        <v>80</v>
      </c>
      <c r="F49" s="107" t="s">
        <v>81</v>
      </c>
      <c r="G49" s="107" t="s">
        <v>82</v>
      </c>
      <c r="H49" s="108" t="s">
        <v>83</v>
      </c>
      <c r="I49" s="108" t="s">
        <v>84</v>
      </c>
      <c r="J49" s="108" t="s">
        <v>85</v>
      </c>
      <c r="K49" s="109" t="s">
        <v>86</v>
      </c>
      <c r="L49" s="109" t="s">
        <v>87</v>
      </c>
      <c r="M49" s="109" t="s">
        <v>88</v>
      </c>
      <c r="N49" s="110" t="s">
        <v>90</v>
      </c>
      <c r="P49" s="4" t="s">
        <v>76</v>
      </c>
      <c r="Q49" s="106" t="s">
        <v>77</v>
      </c>
      <c r="R49" s="106" t="s">
        <v>78</v>
      </c>
      <c r="S49" s="106" t="s">
        <v>79</v>
      </c>
      <c r="T49" s="107" t="s">
        <v>80</v>
      </c>
      <c r="U49" s="107" t="s">
        <v>81</v>
      </c>
      <c r="V49" s="107" t="s">
        <v>82</v>
      </c>
      <c r="W49" s="108" t="s">
        <v>83</v>
      </c>
      <c r="X49" s="108" t="s">
        <v>84</v>
      </c>
      <c r="Y49" s="108" t="s">
        <v>85</v>
      </c>
      <c r="Z49" s="109" t="s">
        <v>86</v>
      </c>
      <c r="AA49" s="109" t="s">
        <v>87</v>
      </c>
      <c r="AB49" s="109" t="s">
        <v>88</v>
      </c>
      <c r="AC49" s="110" t="s">
        <v>90</v>
      </c>
    </row>
    <row r="50" spans="1:29">
      <c r="A50" s="4">
        <v>2020</v>
      </c>
      <c r="B50" s="115">
        <v>1.7094017094017096E-2</v>
      </c>
      <c r="C50" s="115">
        <v>6.5217391304347824E-2</v>
      </c>
      <c r="D50" s="115">
        <v>5.2486187845303865E-2</v>
      </c>
      <c r="E50" s="115">
        <v>3.9436619718309862E-2</v>
      </c>
      <c r="F50" s="115">
        <v>1.9943019943019943E-2</v>
      </c>
      <c r="G50" s="115">
        <v>5.5865921787709494E-2</v>
      </c>
      <c r="H50" s="115">
        <v>5.0139275766016712E-2</v>
      </c>
      <c r="I50" s="115">
        <v>3.1428571428571431E-2</v>
      </c>
      <c r="J50" s="115">
        <v>4.7619047619047616E-2</v>
      </c>
      <c r="K50" s="115">
        <v>5.0991501416430593E-2</v>
      </c>
      <c r="L50" s="115">
        <v>2.556818181818182E-2</v>
      </c>
      <c r="M50" s="115">
        <v>4.456824512534819E-2</v>
      </c>
      <c r="N50" s="115"/>
      <c r="P50" s="4">
        <v>2020</v>
      </c>
      <c r="Q50" s="115" t="s">
        <v>104</v>
      </c>
      <c r="R50" s="115" t="s">
        <v>104</v>
      </c>
      <c r="S50" s="115">
        <v>2.3255813953488372E-2</v>
      </c>
      <c r="T50" s="115">
        <v>2.3255813953488372E-2</v>
      </c>
      <c r="U50" s="115">
        <v>4.2553191489361701E-2</v>
      </c>
      <c r="V50" s="115">
        <v>6.5217391304347824E-2</v>
      </c>
      <c r="W50" s="115" t="s">
        <v>104</v>
      </c>
      <c r="X50" s="115" t="s">
        <v>104</v>
      </c>
      <c r="Y50" s="115">
        <v>4.1666666666666664E-2</v>
      </c>
      <c r="Z50" s="115">
        <v>4.0816326530612242E-2</v>
      </c>
      <c r="AA50" s="115" t="s">
        <v>104</v>
      </c>
      <c r="AB50" s="115">
        <v>2.0408163265306121E-2</v>
      </c>
      <c r="AC50" s="115"/>
    </row>
    <row r="51" spans="1:29">
      <c r="A51" s="4">
        <v>2021</v>
      </c>
      <c r="B51" s="115">
        <f>+DSR!AF7</f>
        <v>2.8328611898016998E-2</v>
      </c>
      <c r="C51" s="115">
        <f>+DSR!AG7</f>
        <v>1.4285714285714285E-2</v>
      </c>
      <c r="D51" s="115">
        <f>+DSR!AH7</f>
        <v>3.9106145251396648E-2</v>
      </c>
      <c r="E51" s="115">
        <f>+DSR!AI7</f>
        <v>3.081232492997199E-2</v>
      </c>
      <c r="F51" s="115">
        <f>+DSR!AJ7</f>
        <v>5.8333333333333334E-2</v>
      </c>
      <c r="G51" s="115">
        <f>+DSR!AK7</f>
        <v>5.6022408963585436E-2</v>
      </c>
      <c r="H51" s="115">
        <f>+DSR!AL7</f>
        <v>5.128205128205128E-2</v>
      </c>
      <c r="I51" s="115">
        <f>+DSR!AM7</f>
        <v>3.7463976945244955E-2</v>
      </c>
      <c r="J51" s="115">
        <f>+DSR!AN7</f>
        <v>2.359882005899705E-2</v>
      </c>
      <c r="K51" s="115">
        <f>+DSR!AO7</f>
        <v>4.8991354466858789E-2</v>
      </c>
      <c r="L51" s="115">
        <f>+DSR!AP7</f>
        <v>3.273809523809524E-2</v>
      </c>
      <c r="M51" s="115">
        <f>+DSR!AQ7</f>
        <v>2.4169184290030211E-2</v>
      </c>
      <c r="N51" s="115"/>
      <c r="P51" s="4">
        <v>2021</v>
      </c>
      <c r="Q51" s="115" t="str">
        <f>SS!AF7</f>
        <v/>
      </c>
      <c r="R51" s="115" t="str">
        <f>SS!AG7</f>
        <v/>
      </c>
      <c r="S51" s="115" t="str">
        <f>SS!AH7</f>
        <v/>
      </c>
      <c r="T51" s="115">
        <f>SS!AI7</f>
        <v>2.0408163265306121E-2</v>
      </c>
      <c r="U51" s="115">
        <f>SS!AJ7</f>
        <v>2.0833333333333332E-2</v>
      </c>
      <c r="V51" s="115">
        <f>SS!AK7</f>
        <v>6.1224489795918366E-2</v>
      </c>
      <c r="W51" s="115">
        <f>SS!AL7</f>
        <v>4.3478260869565216E-2</v>
      </c>
      <c r="X51" s="115">
        <f>SS!AM7</f>
        <v>2.2727272727272728E-2</v>
      </c>
      <c r="Y51" s="115" t="str">
        <f>SS!AN7</f>
        <v/>
      </c>
      <c r="Z51" s="115" t="str">
        <f>SS!AO7</f>
        <v/>
      </c>
      <c r="AA51" s="115" t="str">
        <f>SS!AP7</f>
        <v/>
      </c>
      <c r="AB51" s="115">
        <f>SS!AQ7</f>
        <v>4.2553191489361701E-2</v>
      </c>
      <c r="AC51" s="115"/>
    </row>
    <row r="52" spans="1:29">
      <c r="M52" s="113"/>
      <c r="N52" s="114"/>
      <c r="AB52" s="113"/>
      <c r="AC52" s="114"/>
    </row>
    <row r="69" spans="1:29" ht="18">
      <c r="A69" s="376" t="s">
        <v>105</v>
      </c>
      <c r="B69" s="376"/>
      <c r="C69" s="376"/>
      <c r="D69" s="376"/>
      <c r="E69" s="376"/>
      <c r="F69" s="376"/>
      <c r="G69" s="376"/>
      <c r="H69" s="376"/>
      <c r="I69" s="376"/>
      <c r="J69" s="376"/>
      <c r="K69" s="376"/>
      <c r="L69" s="376"/>
      <c r="M69" s="376"/>
      <c r="N69" s="376"/>
      <c r="O69" s="17"/>
      <c r="P69" s="376" t="s">
        <v>106</v>
      </c>
      <c r="Q69" s="376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76"/>
      <c r="AC69" s="376"/>
    </row>
    <row r="70" spans="1:29">
      <c r="A70" s="4" t="s">
        <v>76</v>
      </c>
      <c r="B70" s="106" t="s">
        <v>77</v>
      </c>
      <c r="C70" s="106" t="s">
        <v>78</v>
      </c>
      <c r="D70" s="106" t="s">
        <v>79</v>
      </c>
      <c r="E70" s="107" t="s">
        <v>80</v>
      </c>
      <c r="F70" s="107" t="s">
        <v>81</v>
      </c>
      <c r="G70" s="107" t="s">
        <v>82</v>
      </c>
      <c r="H70" s="108" t="s">
        <v>83</v>
      </c>
      <c r="I70" s="108" t="s">
        <v>84</v>
      </c>
      <c r="J70" s="108" t="s">
        <v>85</v>
      </c>
      <c r="K70" s="109" t="s">
        <v>86</v>
      </c>
      <c r="L70" s="109" t="s">
        <v>87</v>
      </c>
      <c r="M70" s="109" t="s">
        <v>88</v>
      </c>
      <c r="N70" s="110" t="s">
        <v>90</v>
      </c>
      <c r="P70" s="4" t="s">
        <v>76</v>
      </c>
      <c r="Q70" s="106" t="s">
        <v>77</v>
      </c>
      <c r="R70" s="106" t="s">
        <v>78</v>
      </c>
      <c r="S70" s="106" t="s">
        <v>79</v>
      </c>
      <c r="T70" s="107" t="s">
        <v>80</v>
      </c>
      <c r="U70" s="107" t="s">
        <v>81</v>
      </c>
      <c r="V70" s="107" t="s">
        <v>82</v>
      </c>
      <c r="W70" s="108" t="s">
        <v>83</v>
      </c>
      <c r="X70" s="108" t="s">
        <v>84</v>
      </c>
      <c r="Y70" s="108" t="s">
        <v>85</v>
      </c>
      <c r="Z70" s="109" t="s">
        <v>86</v>
      </c>
      <c r="AA70" s="109" t="s">
        <v>87</v>
      </c>
      <c r="AB70" s="109" t="s">
        <v>88</v>
      </c>
      <c r="AC70" s="110" t="s">
        <v>90</v>
      </c>
    </row>
    <row r="71" spans="1:29">
      <c r="A71" s="4" t="s">
        <v>63</v>
      </c>
      <c r="B71" s="115">
        <f>+DSR!AT7/DSR!$D$7</f>
        <v>2.8735632183908046E-2</v>
      </c>
      <c r="C71" s="115">
        <f>+DSR!AU7/DSR!$D$7</f>
        <v>2.0114942528735632E-2</v>
      </c>
      <c r="D71" s="115">
        <f>+DSR!AV7/DSR!$D$7</f>
        <v>3.7356321839080463E-2</v>
      </c>
      <c r="E71" s="115">
        <f>+DSR!AW7/DSR!$D$7</f>
        <v>3.7356321839080463E-2</v>
      </c>
      <c r="F71" s="115">
        <f>+DSR!AX7/DSR!$D$7</f>
        <v>4.0229885057471264E-2</v>
      </c>
      <c r="G71" s="115">
        <f>+DSR!AY7/DSR!$D$7</f>
        <v>5.1724137931034482E-2</v>
      </c>
      <c r="H71" s="115">
        <f>+DSR!AZ7/DSR!$D$7</f>
        <v>4.0229885057471264E-2</v>
      </c>
      <c r="I71" s="115">
        <f>+DSR!BA7/DSR!$D$7</f>
        <v>4.0229885057471264E-2</v>
      </c>
      <c r="J71" s="115">
        <f>+DSR!BB7/DSR!$D$7</f>
        <v>1.4367816091954023E-2</v>
      </c>
      <c r="K71" s="115">
        <f>+DSR!BC7/DSR!$D$7</f>
        <v>4.5977011494252873E-2</v>
      </c>
      <c r="L71" s="115">
        <f>+DSR!BD7/DSR!$D$7</f>
        <v>1.7241379310344827E-2</v>
      </c>
      <c r="M71" s="115">
        <f>+DSR!BE7/DSR!$D$7</f>
        <v>1.7241379310344827E-2</v>
      </c>
      <c r="N71" s="115"/>
      <c r="P71" s="4" t="s">
        <v>63</v>
      </c>
      <c r="Q71" s="111">
        <f>DSR!AT7</f>
        <v>10</v>
      </c>
      <c r="R71" s="111">
        <f>DSR!AU7</f>
        <v>7</v>
      </c>
      <c r="S71" s="111">
        <f>DSR!AV7</f>
        <v>13</v>
      </c>
      <c r="T71" s="111">
        <f>DSR!AW7</f>
        <v>13</v>
      </c>
      <c r="U71" s="111">
        <f>DSR!AX7</f>
        <v>14</v>
      </c>
      <c r="V71" s="111">
        <f>DSR!AY7</f>
        <v>18</v>
      </c>
      <c r="W71" s="111">
        <f>DSR!AZ7</f>
        <v>14</v>
      </c>
      <c r="X71" s="111">
        <f>DSR!BA7</f>
        <v>14</v>
      </c>
      <c r="Y71" s="111">
        <f>DSR!BB7</f>
        <v>5</v>
      </c>
      <c r="Z71" s="111">
        <f>DSR!BC7</f>
        <v>16</v>
      </c>
      <c r="AA71" s="111">
        <f>DSR!BD7</f>
        <v>6</v>
      </c>
      <c r="AB71" s="111">
        <f>DSR!BE7</f>
        <v>6</v>
      </c>
      <c r="AC71" s="112">
        <f>SUM(Q71:AB71)</f>
        <v>136</v>
      </c>
    </row>
    <row r="72" spans="1:29">
      <c r="A72" s="4" t="s">
        <v>107</v>
      </c>
      <c r="B72" s="115">
        <f>SS!AT7/SS!$D$7</f>
        <v>0</v>
      </c>
      <c r="C72" s="115">
        <f>SS!AU7/SS!$D$7</f>
        <v>2.0833333333333332E-2</v>
      </c>
      <c r="D72" s="115">
        <f>SS!AV7/SS!$D$7</f>
        <v>0</v>
      </c>
      <c r="E72" s="115">
        <f>SS!AW7/SS!$D$7</f>
        <v>0</v>
      </c>
      <c r="F72" s="115">
        <f>SS!AX7/SS!$D$7</f>
        <v>0</v>
      </c>
      <c r="G72" s="115">
        <f>SS!AY7/SS!$D$7</f>
        <v>4.1666666666666664E-2</v>
      </c>
      <c r="H72" s="115">
        <f>SS!AZ7/SS!$D$7</f>
        <v>0</v>
      </c>
      <c r="I72" s="115">
        <f>SS!BA7/SS!$D$7</f>
        <v>0</v>
      </c>
      <c r="J72" s="115">
        <f>SS!BB7/SS!$D$7</f>
        <v>4.1666666666666664E-2</v>
      </c>
      <c r="K72" s="115">
        <f>SS!BC7/SS!$D$7</f>
        <v>4.1666666666666664E-2</v>
      </c>
      <c r="L72" s="115">
        <f>SS!BD7/SS!$D$7</f>
        <v>0</v>
      </c>
      <c r="M72" s="115">
        <f>SS!BE7/SS!$D$7</f>
        <v>0</v>
      </c>
      <c r="N72" s="115"/>
      <c r="P72" s="4" t="s">
        <v>107</v>
      </c>
      <c r="Q72" s="111">
        <f>SS!AT7</f>
        <v>0</v>
      </c>
      <c r="R72" s="111">
        <f>SS!AU7</f>
        <v>1</v>
      </c>
      <c r="S72" s="111">
        <f>SS!AV7</f>
        <v>0</v>
      </c>
      <c r="T72" s="111">
        <f>SS!AW7</f>
        <v>0</v>
      </c>
      <c r="U72" s="111">
        <f>SS!AX7</f>
        <v>0</v>
      </c>
      <c r="V72" s="111">
        <f>SS!AY7</f>
        <v>2</v>
      </c>
      <c r="W72" s="111">
        <f>SS!AZ7</f>
        <v>0</v>
      </c>
      <c r="X72" s="111">
        <f>SS!BA7</f>
        <v>0</v>
      </c>
      <c r="Y72" s="111">
        <f>SS!BB7</f>
        <v>2</v>
      </c>
      <c r="Z72" s="111">
        <f>SS!BC7</f>
        <v>2</v>
      </c>
      <c r="AA72" s="111">
        <f>SS!BD7</f>
        <v>0</v>
      </c>
      <c r="AB72" s="111">
        <f>SS!BE7</f>
        <v>0</v>
      </c>
      <c r="AC72" s="112">
        <f>SUM(Q72:AB72)</f>
        <v>7</v>
      </c>
    </row>
    <row r="73" spans="1:29">
      <c r="M73" s="113"/>
      <c r="N73" s="114"/>
      <c r="AB73" s="113"/>
      <c r="AC73" s="114"/>
    </row>
    <row r="90" spans="1:29" ht="18">
      <c r="A90" s="376" t="s">
        <v>108</v>
      </c>
      <c r="B90" s="376"/>
      <c r="C90" s="376"/>
      <c r="D90" s="376"/>
      <c r="E90" s="376"/>
      <c r="F90" s="376"/>
      <c r="G90" s="376"/>
      <c r="H90" s="376"/>
      <c r="I90" s="376"/>
      <c r="J90" s="376"/>
      <c r="K90" s="376"/>
      <c r="L90" s="376"/>
      <c r="M90" s="376"/>
      <c r="N90" s="376"/>
      <c r="O90" s="17"/>
      <c r="P90" s="376" t="s">
        <v>109</v>
      </c>
      <c r="Q90" s="376"/>
      <c r="R90" s="376"/>
      <c r="S90" s="376"/>
      <c r="T90" s="376"/>
      <c r="U90" s="376"/>
      <c r="V90" s="376"/>
      <c r="W90" s="376"/>
      <c r="X90" s="376"/>
      <c r="Y90" s="376"/>
      <c r="Z90" s="376"/>
      <c r="AA90" s="376"/>
      <c r="AB90" s="376"/>
      <c r="AC90" s="376"/>
    </row>
    <row r="91" spans="1:29">
      <c r="A91" s="4" t="s">
        <v>76</v>
      </c>
      <c r="B91" s="106" t="s">
        <v>77</v>
      </c>
      <c r="C91" s="106" t="s">
        <v>78</v>
      </c>
      <c r="D91" s="106" t="s">
        <v>79</v>
      </c>
      <c r="E91" s="107" t="s">
        <v>80</v>
      </c>
      <c r="F91" s="107" t="s">
        <v>81</v>
      </c>
      <c r="G91" s="107" t="s">
        <v>82</v>
      </c>
      <c r="H91" s="108" t="s">
        <v>83</v>
      </c>
      <c r="I91" s="108" t="s">
        <v>84</v>
      </c>
      <c r="J91" s="108" t="s">
        <v>85</v>
      </c>
      <c r="K91" s="109" t="s">
        <v>86</v>
      </c>
      <c r="L91" s="109" t="s">
        <v>87</v>
      </c>
      <c r="M91" s="109" t="s">
        <v>88</v>
      </c>
      <c r="N91" s="110" t="s">
        <v>90</v>
      </c>
      <c r="P91" s="4" t="s">
        <v>76</v>
      </c>
      <c r="Q91" s="106" t="s">
        <v>77</v>
      </c>
      <c r="R91" s="106" t="s">
        <v>78</v>
      </c>
      <c r="S91" s="106" t="s">
        <v>79</v>
      </c>
      <c r="T91" s="107" t="s">
        <v>80</v>
      </c>
      <c r="U91" s="107" t="s">
        <v>81</v>
      </c>
      <c r="V91" s="107" t="s">
        <v>82</v>
      </c>
      <c r="W91" s="108" t="s">
        <v>83</v>
      </c>
      <c r="X91" s="108" t="s">
        <v>84</v>
      </c>
      <c r="Y91" s="108" t="s">
        <v>85</v>
      </c>
      <c r="Z91" s="109" t="s">
        <v>86</v>
      </c>
      <c r="AA91" s="109" t="s">
        <v>87</v>
      </c>
      <c r="AB91" s="109" t="s">
        <v>88</v>
      </c>
      <c r="AC91" s="110" t="s">
        <v>90</v>
      </c>
    </row>
    <row r="92" spans="1:29">
      <c r="A92" s="4" t="s">
        <v>63</v>
      </c>
      <c r="B92" s="115">
        <f>+B51</f>
        <v>2.8328611898016998E-2</v>
      </c>
      <c r="C92" s="115">
        <f t="shared" ref="C92:D92" si="3">+C51</f>
        <v>1.4285714285714285E-2</v>
      </c>
      <c r="D92" s="115">
        <f t="shared" si="3"/>
        <v>3.9106145251396648E-2</v>
      </c>
      <c r="E92" s="115">
        <f t="shared" ref="E92:F92" si="4">+E51</f>
        <v>3.081232492997199E-2</v>
      </c>
      <c r="F92" s="115">
        <f t="shared" si="4"/>
        <v>5.8333333333333334E-2</v>
      </c>
      <c r="G92" s="115">
        <f t="shared" ref="G92:H92" si="5">+G51</f>
        <v>5.6022408963585436E-2</v>
      </c>
      <c r="H92" s="115">
        <f t="shared" si="5"/>
        <v>5.128205128205128E-2</v>
      </c>
      <c r="I92" s="115">
        <f>+I51</f>
        <v>3.7463976945244955E-2</v>
      </c>
      <c r="J92" s="115">
        <f>+J51</f>
        <v>2.359882005899705E-2</v>
      </c>
      <c r="K92" s="115">
        <f>+K51</f>
        <v>4.8991354466858789E-2</v>
      </c>
      <c r="L92" s="115">
        <f>+L51</f>
        <v>3.273809523809524E-2</v>
      </c>
      <c r="M92" s="115">
        <f>+M51</f>
        <v>2.4169184290030211E-2</v>
      </c>
      <c r="N92" s="115"/>
      <c r="P92" s="4" t="s">
        <v>63</v>
      </c>
      <c r="Q92" s="111">
        <f t="shared" ref="Q92:AB92" si="6">+B4</f>
        <v>10</v>
      </c>
      <c r="R92" s="111">
        <f t="shared" si="6"/>
        <v>25</v>
      </c>
      <c r="S92" s="111">
        <f t="shared" si="6"/>
        <v>14</v>
      </c>
      <c r="T92" s="111">
        <f t="shared" si="6"/>
        <v>18</v>
      </c>
      <c r="U92" s="111">
        <f t="shared" si="6"/>
        <v>21</v>
      </c>
      <c r="V92" s="111">
        <f t="shared" si="6"/>
        <v>20</v>
      </c>
      <c r="W92" s="111">
        <f t="shared" si="6"/>
        <v>18</v>
      </c>
      <c r="X92" s="111">
        <f t="shared" si="6"/>
        <v>13</v>
      </c>
      <c r="Y92" s="111">
        <f t="shared" si="6"/>
        <v>18</v>
      </c>
      <c r="Z92" s="111">
        <f t="shared" si="6"/>
        <v>17</v>
      </c>
      <c r="AA92" s="111">
        <f t="shared" si="6"/>
        <v>11</v>
      </c>
      <c r="AB92" s="111">
        <f t="shared" si="6"/>
        <v>10</v>
      </c>
      <c r="AC92" s="112"/>
    </row>
    <row r="93" spans="1:29">
      <c r="A93" s="4" t="s">
        <v>107</v>
      </c>
      <c r="B93" s="115" t="str">
        <f t="shared" ref="B93:G93" si="7">+Q51</f>
        <v/>
      </c>
      <c r="C93" s="115" t="str">
        <f t="shared" si="7"/>
        <v/>
      </c>
      <c r="D93" s="115" t="str">
        <f t="shared" si="7"/>
        <v/>
      </c>
      <c r="E93" s="115">
        <f t="shared" si="7"/>
        <v>2.0408163265306121E-2</v>
      </c>
      <c r="F93" s="115">
        <f t="shared" si="7"/>
        <v>2.0833333333333332E-2</v>
      </c>
      <c r="G93" s="115">
        <f t="shared" si="7"/>
        <v>6.1224489795918366E-2</v>
      </c>
      <c r="H93" s="115">
        <f t="shared" ref="H93" si="8">+W51</f>
        <v>4.3478260869565216E-2</v>
      </c>
      <c r="I93" s="115">
        <f t="shared" ref="I93:K93" si="9">+X51</f>
        <v>2.2727272727272728E-2</v>
      </c>
      <c r="J93" s="115" t="str">
        <f t="shared" si="9"/>
        <v/>
      </c>
      <c r="K93" s="115" t="str">
        <f t="shared" si="9"/>
        <v/>
      </c>
      <c r="L93" s="115" t="str">
        <f t="shared" ref="L93" si="10">+AA51</f>
        <v/>
      </c>
      <c r="M93" s="115">
        <f t="shared" ref="M93" si="11">+AB51</f>
        <v>4.2553191489361701E-2</v>
      </c>
      <c r="N93" s="115"/>
      <c r="P93" s="4" t="s">
        <v>107</v>
      </c>
      <c r="Q93" s="111">
        <f t="shared" ref="Q93:Z93" si="12">+Q4</f>
        <v>1</v>
      </c>
      <c r="R93" s="111">
        <f t="shared" si="12"/>
        <v>1</v>
      </c>
      <c r="S93" s="111">
        <f t="shared" si="12"/>
        <v>2</v>
      </c>
      <c r="T93" s="111">
        <f t="shared" si="12"/>
        <v>1</v>
      </c>
      <c r="U93" s="111">
        <f t="shared" si="12"/>
        <v>1</v>
      </c>
      <c r="V93" s="111">
        <f t="shared" si="12"/>
        <v>5</v>
      </c>
      <c r="W93" s="111">
        <f t="shared" si="12"/>
        <v>2</v>
      </c>
      <c r="X93" s="111">
        <f t="shared" si="12"/>
        <v>1</v>
      </c>
      <c r="Y93" s="111">
        <f t="shared" si="12"/>
        <v>0</v>
      </c>
      <c r="Z93" s="111">
        <f t="shared" si="12"/>
        <v>3</v>
      </c>
      <c r="AA93" s="111">
        <f t="shared" ref="AA93:AB93" si="13">+AA4</f>
        <v>0</v>
      </c>
      <c r="AB93" s="111">
        <f t="shared" si="13"/>
        <v>2</v>
      </c>
      <c r="AC93" s="112"/>
    </row>
    <row r="94" spans="1:29">
      <c r="M94" s="113"/>
      <c r="N94" s="114"/>
      <c r="AB94" s="113"/>
      <c r="AC94" s="114"/>
    </row>
  </sheetData>
  <mergeCells count="10">
    <mergeCell ref="A90:N90"/>
    <mergeCell ref="P90:AC90"/>
    <mergeCell ref="A1:N1"/>
    <mergeCell ref="P1:AC1"/>
    <mergeCell ref="A48:N48"/>
    <mergeCell ref="P48:AC48"/>
    <mergeCell ref="A69:N69"/>
    <mergeCell ref="P69:AC69"/>
    <mergeCell ref="P23:X23"/>
    <mergeCell ref="B23:J23"/>
  </mergeCells>
  <conditionalFormatting sqref="N5:N6">
    <cfRule type="cellIs" dxfId="28" priority="15" operator="lessThan">
      <formula>0</formula>
    </cfRule>
    <cfRule type="cellIs" dxfId="27" priority="16" operator="greaterThanOrEqual">
      <formula>0</formula>
    </cfRule>
  </conditionalFormatting>
  <conditionalFormatting sqref="N52">
    <cfRule type="cellIs" dxfId="26" priority="11" operator="lessThan">
      <formula>0</formula>
    </cfRule>
    <cfRule type="cellIs" dxfId="25" priority="12" operator="greaterThanOrEqual">
      <formula>0</formula>
    </cfRule>
  </conditionalFormatting>
  <conditionalFormatting sqref="N73">
    <cfRule type="cellIs" dxfId="24" priority="7" operator="lessThan">
      <formula>0</formula>
    </cfRule>
    <cfRule type="cellIs" dxfId="23" priority="8" operator="greaterThanOrEqual">
      <formula>0</formula>
    </cfRule>
  </conditionalFormatting>
  <conditionalFormatting sqref="N94">
    <cfRule type="cellIs" dxfId="22" priority="3" operator="lessThan">
      <formula>0</formula>
    </cfRule>
    <cfRule type="cellIs" dxfId="21" priority="4" operator="greaterThanOrEqual">
      <formula>0</formula>
    </cfRule>
  </conditionalFormatting>
  <conditionalFormatting sqref="AC5:AC6">
    <cfRule type="cellIs" dxfId="20" priority="13" operator="lessThan">
      <formula>0</formula>
    </cfRule>
    <cfRule type="cellIs" dxfId="19" priority="14" operator="greaterThanOrEqual">
      <formula>0</formula>
    </cfRule>
  </conditionalFormatting>
  <conditionalFormatting sqref="AC52">
    <cfRule type="cellIs" dxfId="18" priority="9" operator="lessThan">
      <formula>0</formula>
    </cfRule>
    <cfRule type="cellIs" dxfId="17" priority="10" operator="greaterThanOrEqual">
      <formula>0</formula>
    </cfRule>
  </conditionalFormatting>
  <conditionalFormatting sqref="AC73">
    <cfRule type="cellIs" dxfId="16" priority="5" operator="lessThan">
      <formula>0</formula>
    </cfRule>
    <cfRule type="cellIs" dxfId="15" priority="6" operator="greaterThanOrEqual">
      <formula>0</formula>
    </cfRule>
  </conditionalFormatting>
  <conditionalFormatting sqref="AC94">
    <cfRule type="cellIs" dxfId="14" priority="1" operator="lessThan">
      <formula>0</formula>
    </cfRule>
    <cfRule type="cellIs" dxfId="13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C886-A5A0-40B8-BF11-31EE3B40B8D2}">
  <sheetPr>
    <tabColor rgb="FF92D050"/>
    <pageSetUpPr fitToPage="1"/>
  </sheetPr>
  <dimension ref="A1:XDE272"/>
  <sheetViews>
    <sheetView showGridLines="0" zoomScale="86" zoomScaleNormal="86" workbookViewId="0">
      <pane xSplit="6" ySplit="5" topLeftCell="S6" activePane="bottomRight" state="frozen"/>
      <selection pane="bottomRight" activeCell="BH15" sqref="BH15"/>
      <selection pane="bottomLeft" activeCell="A6" sqref="A6"/>
      <selection pane="topRight" activeCell="G1" sqref="G1"/>
    </sheetView>
  </sheetViews>
  <sheetFormatPr defaultRowHeight="14.25" outlineLevelRow="1" outlineLevelCol="1"/>
  <cols>
    <col min="1" max="1" width="8.28515625" customWidth="1"/>
    <col min="2" max="2" width="9.42578125" customWidth="1"/>
    <col min="3" max="3" width="20.28515625" customWidth="1"/>
    <col min="4" max="4" width="16.7109375" customWidth="1"/>
    <col min="5" max="5" width="10.5703125" customWidth="1"/>
    <col min="6" max="6" width="11.28515625" customWidth="1"/>
    <col min="7" max="7" width="7.5703125" hidden="1" customWidth="1" outlineLevel="1"/>
    <col min="8" max="8" width="7.28515625" hidden="1" customWidth="1" outlineLevel="1"/>
    <col min="9" max="9" width="7.42578125" hidden="1" customWidth="1" outlineLevel="1"/>
    <col min="10" max="10" width="7.140625" hidden="1" customWidth="1" outlineLevel="1"/>
    <col min="11" max="12" width="8" hidden="1" customWidth="1" outlineLevel="1"/>
    <col min="13" max="13" width="8.7109375" hidden="1" customWidth="1" outlineLevel="1"/>
    <col min="14" max="14" width="7.28515625" hidden="1" customWidth="1" outlineLevel="1"/>
    <col min="15" max="15" width="8.140625" hidden="1" customWidth="1" outlineLevel="1"/>
    <col min="16" max="16" width="8.28515625" hidden="1" customWidth="1" outlineLevel="1" collapsed="1"/>
    <col min="17" max="17" width="8.28515625" hidden="1" customWidth="1" outlineLevel="1"/>
    <col min="18" max="18" width="7.42578125" hidden="1" customWidth="1" outlineLevel="1"/>
    <col min="19" max="19" width="13.140625" customWidth="1" collapsed="1"/>
    <col min="20" max="21" width="7.5703125" hidden="1" customWidth="1" outlineLevel="1"/>
    <col min="22" max="31" width="9.140625" hidden="1" customWidth="1" outlineLevel="1"/>
    <col min="32" max="32" width="12.5703125" customWidth="1" collapsed="1"/>
    <col min="33" max="34" width="7.5703125" customWidth="1"/>
    <col min="35" max="35" width="9.140625" customWidth="1"/>
    <col min="36" max="36" width="8.85546875" customWidth="1"/>
    <col min="37" max="44" width="9.140625" customWidth="1"/>
    <col min="45" max="47" width="12.5703125" customWidth="1"/>
    <col min="48" max="48" width="10.5703125" customWidth="1"/>
    <col min="49" max="54" width="9.140625" customWidth="1"/>
    <col min="55" max="59" width="9.140625" customWidth="1" outlineLevel="1"/>
    <col min="60" max="61" width="9.140625" customWidth="1" outlineLevel="1" collapsed="1"/>
    <col min="62" max="64" width="9.140625" customWidth="1"/>
    <col min="67" max="78" width="9.140625" customWidth="1"/>
  </cols>
  <sheetData>
    <row r="1" spans="1:16333" ht="16.5" customHeight="1">
      <c r="A1" s="68" t="s">
        <v>110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67"/>
    </row>
    <row r="2" spans="1:16333" ht="15.75" customHeight="1">
      <c r="L2" s="66"/>
      <c r="M2" s="66"/>
      <c r="N2" s="66"/>
      <c r="O2" s="66"/>
      <c r="P2" s="66"/>
      <c r="Q2" s="66"/>
      <c r="R2" s="67"/>
    </row>
    <row r="3" spans="1:16333" ht="8.25" customHeight="1">
      <c r="L3" s="66"/>
      <c r="M3" s="66"/>
      <c r="N3" s="66"/>
      <c r="O3" s="66"/>
      <c r="P3" s="66"/>
      <c r="Q3" s="66"/>
      <c r="R3" s="66"/>
    </row>
    <row r="4" spans="1:16333">
      <c r="A4" s="119" t="s">
        <v>111</v>
      </c>
      <c r="L4" s="72"/>
      <c r="M4" s="72"/>
      <c r="N4" s="72"/>
      <c r="O4" s="72"/>
      <c r="P4" s="72"/>
      <c r="Q4" s="72"/>
      <c r="W4" s="118"/>
      <c r="X4" s="118"/>
      <c r="Y4" s="118"/>
      <c r="Z4" s="118"/>
      <c r="AA4" s="118"/>
      <c r="AB4" s="118"/>
      <c r="AC4" s="118"/>
      <c r="AD4" s="118"/>
      <c r="AE4" s="118"/>
      <c r="AJ4" s="118"/>
      <c r="AK4" s="118"/>
      <c r="AL4" s="118"/>
      <c r="AM4" s="118"/>
      <c r="AN4" s="118"/>
      <c r="AO4" s="118"/>
      <c r="AP4" s="118"/>
      <c r="AQ4" s="118"/>
      <c r="AR4" s="118"/>
      <c r="AW4" s="377" t="s">
        <v>112</v>
      </c>
      <c r="AX4" s="377"/>
      <c r="AY4" s="377"/>
      <c r="AZ4" s="377"/>
      <c r="BA4" s="377"/>
      <c r="BB4" s="377"/>
      <c r="BC4" s="377"/>
      <c r="BD4" s="377"/>
      <c r="BE4" s="377"/>
      <c r="BF4" s="377"/>
      <c r="BG4" s="377"/>
      <c r="BH4" s="377"/>
      <c r="BI4" s="378"/>
    </row>
    <row r="5" spans="1:16333" s="79" customFormat="1" ht="28.5">
      <c r="A5" s="141" t="s">
        <v>24</v>
      </c>
      <c r="B5" s="116" t="s">
        <v>3</v>
      </c>
      <c r="C5" s="116" t="s">
        <v>113</v>
      </c>
      <c r="D5" s="116" t="s">
        <v>114</v>
      </c>
      <c r="E5" s="116" t="s">
        <v>115</v>
      </c>
      <c r="F5" s="117" t="s">
        <v>116</v>
      </c>
      <c r="G5" s="138">
        <v>43466</v>
      </c>
      <c r="H5" s="136">
        <v>43497</v>
      </c>
      <c r="I5" s="136">
        <v>43525</v>
      </c>
      <c r="J5" s="136">
        <v>43556</v>
      </c>
      <c r="K5" s="136">
        <v>43586</v>
      </c>
      <c r="L5" s="136">
        <v>43617</v>
      </c>
      <c r="M5" s="136">
        <v>43647</v>
      </c>
      <c r="N5" s="136">
        <v>43678</v>
      </c>
      <c r="O5" s="136">
        <v>43709</v>
      </c>
      <c r="P5" s="136">
        <v>43739</v>
      </c>
      <c r="Q5" s="136">
        <v>43770</v>
      </c>
      <c r="R5" s="136">
        <v>43800</v>
      </c>
      <c r="S5" s="136" t="s">
        <v>117</v>
      </c>
      <c r="T5" s="128">
        <v>43831</v>
      </c>
      <c r="U5" s="129">
        <v>43862</v>
      </c>
      <c r="V5" s="129">
        <v>43891</v>
      </c>
      <c r="W5" s="129">
        <v>43922</v>
      </c>
      <c r="X5" s="129">
        <v>43952</v>
      </c>
      <c r="Y5" s="129">
        <v>43983</v>
      </c>
      <c r="Z5" s="129">
        <v>44014</v>
      </c>
      <c r="AA5" s="129">
        <v>44046</v>
      </c>
      <c r="AB5" s="129">
        <v>44094</v>
      </c>
      <c r="AC5" s="129">
        <v>44124</v>
      </c>
      <c r="AD5" s="129">
        <v>44156</v>
      </c>
      <c r="AE5" s="129">
        <v>44187</v>
      </c>
      <c r="AF5" s="136" t="s">
        <v>118</v>
      </c>
      <c r="AG5" s="128">
        <v>44197</v>
      </c>
      <c r="AH5" s="129">
        <v>44228</v>
      </c>
      <c r="AI5" s="129">
        <v>44256</v>
      </c>
      <c r="AJ5" s="129">
        <v>44287</v>
      </c>
      <c r="AK5" s="129">
        <v>44317</v>
      </c>
      <c r="AL5" s="129">
        <v>44348</v>
      </c>
      <c r="AM5" s="129">
        <v>44379</v>
      </c>
      <c r="AN5" s="129">
        <v>44411</v>
      </c>
      <c r="AO5" s="129">
        <v>44459</v>
      </c>
      <c r="AP5" s="129">
        <v>44489</v>
      </c>
      <c r="AQ5" s="129">
        <v>44521</v>
      </c>
      <c r="AR5" s="129">
        <v>44552</v>
      </c>
      <c r="AS5" s="134" t="s">
        <v>119</v>
      </c>
      <c r="AT5"/>
      <c r="AU5"/>
      <c r="AV5" s="248" t="s">
        <v>3</v>
      </c>
      <c r="AW5" s="240">
        <v>44197</v>
      </c>
      <c r="AX5" s="129">
        <v>44228</v>
      </c>
      <c r="AY5" s="129">
        <v>44256</v>
      </c>
      <c r="AZ5" s="129">
        <v>44287</v>
      </c>
      <c r="BA5" s="129">
        <v>44317</v>
      </c>
      <c r="BB5" s="129">
        <v>44348</v>
      </c>
      <c r="BC5" s="129">
        <v>44379</v>
      </c>
      <c r="BD5" s="129">
        <v>44411</v>
      </c>
      <c r="BE5" s="129">
        <v>44459</v>
      </c>
      <c r="BF5" s="129">
        <v>44489</v>
      </c>
      <c r="BG5" s="132">
        <v>44521</v>
      </c>
      <c r="BH5" s="132">
        <v>44552</v>
      </c>
      <c r="BI5" s="135" t="s">
        <v>120</v>
      </c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</row>
    <row r="6" spans="1:16333" outlineLevel="1">
      <c r="A6" s="142" t="s">
        <v>43</v>
      </c>
      <c r="B6" s="80" t="s">
        <v>44</v>
      </c>
      <c r="C6" s="81" t="s">
        <v>121</v>
      </c>
      <c r="D6" s="81" t="s">
        <v>122</v>
      </c>
      <c r="E6" s="81" t="s">
        <v>123</v>
      </c>
      <c r="F6" s="90" t="s">
        <v>124</v>
      </c>
      <c r="G6" s="62"/>
      <c r="H6" s="62"/>
      <c r="I6" s="62"/>
      <c r="J6" s="62"/>
      <c r="K6" s="62"/>
      <c r="L6" s="62"/>
      <c r="M6" s="62"/>
      <c r="N6" s="62"/>
      <c r="O6" s="62"/>
      <c r="P6" s="62">
        <v>1</v>
      </c>
      <c r="Q6" s="62">
        <v>1</v>
      </c>
      <c r="R6" s="62"/>
      <c r="S6" s="62">
        <f t="shared" ref="S6:S37" si="0">SUM(G6:R6)</f>
        <v>2</v>
      </c>
      <c r="T6" s="62">
        <v>1</v>
      </c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>
        <f>SUM(T6:AE6)</f>
        <v>1</v>
      </c>
      <c r="AG6" s="62"/>
      <c r="AH6" s="62"/>
      <c r="AI6" s="62"/>
      <c r="AJ6" s="62"/>
      <c r="AK6" s="62">
        <v>1</v>
      </c>
      <c r="AL6" s="62"/>
      <c r="AM6" s="62"/>
      <c r="AN6" s="62"/>
      <c r="AO6" s="62"/>
      <c r="AP6" s="62"/>
      <c r="AQ6" s="62"/>
      <c r="AR6" s="62"/>
      <c r="AS6" s="62">
        <f>SUM(AG6:AR6)</f>
        <v>1</v>
      </c>
      <c r="AV6" s="246" t="s">
        <v>125</v>
      </c>
      <c r="AW6" s="122"/>
      <c r="AX6" s="62"/>
      <c r="AY6" s="62"/>
      <c r="AZ6" s="62"/>
      <c r="BA6" s="62">
        <v>1</v>
      </c>
      <c r="BB6" s="62">
        <v>1</v>
      </c>
      <c r="BC6" s="62">
        <v>1</v>
      </c>
      <c r="BD6" s="62">
        <v>1</v>
      </c>
      <c r="BE6" s="62">
        <v>1</v>
      </c>
      <c r="BF6" s="62"/>
      <c r="BG6" s="62"/>
      <c r="BH6" s="62"/>
      <c r="BI6" s="74">
        <f>SUM(AW6:BH6)</f>
        <v>5</v>
      </c>
    </row>
    <row r="7" spans="1:16333" outlineLevel="1">
      <c r="A7" s="143" t="s">
        <v>43</v>
      </c>
      <c r="B7" s="82" t="s">
        <v>44</v>
      </c>
      <c r="C7" s="83" t="s">
        <v>121</v>
      </c>
      <c r="D7" s="83" t="s">
        <v>122</v>
      </c>
      <c r="E7" s="83" t="s">
        <v>123</v>
      </c>
      <c r="F7" s="91" t="s">
        <v>126</v>
      </c>
      <c r="G7" s="62">
        <v>1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>
        <f t="shared" si="0"/>
        <v>1</v>
      </c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>
        <f t="shared" ref="AF7:AF70" si="1">SUM(T7:AE7)</f>
        <v>0</v>
      </c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>
        <f t="shared" ref="AS7:AS15" si="2">SUM(AG7:AR7)</f>
        <v>0</v>
      </c>
      <c r="AV7" s="246" t="s">
        <v>127</v>
      </c>
      <c r="AW7" s="122"/>
      <c r="AX7" s="62"/>
      <c r="AY7" s="62"/>
      <c r="AZ7" s="62"/>
      <c r="BA7" s="62"/>
      <c r="BB7" s="62"/>
      <c r="BC7" s="62"/>
      <c r="BD7" s="62"/>
      <c r="BE7" s="62">
        <v>1</v>
      </c>
      <c r="BF7" s="62">
        <v>1</v>
      </c>
      <c r="BG7" s="62">
        <v>1</v>
      </c>
      <c r="BH7" s="62">
        <v>1</v>
      </c>
      <c r="BI7" s="74">
        <f t="shared" ref="BI7:BI21" si="3">SUM(AW7:BH7)</f>
        <v>4</v>
      </c>
    </row>
    <row r="8" spans="1:16333" outlineLevel="1">
      <c r="A8" s="143" t="s">
        <v>43</v>
      </c>
      <c r="B8" s="82" t="s">
        <v>44</v>
      </c>
      <c r="C8" s="83" t="s">
        <v>121</v>
      </c>
      <c r="D8" s="83" t="s">
        <v>122</v>
      </c>
      <c r="E8" s="83" t="s">
        <v>123</v>
      </c>
      <c r="F8" s="91" t="s">
        <v>128</v>
      </c>
      <c r="G8" s="62"/>
      <c r="H8" s="62"/>
      <c r="I8" s="62"/>
      <c r="J8" s="62"/>
      <c r="K8" s="62"/>
      <c r="L8" s="62"/>
      <c r="M8" s="62">
        <v>1</v>
      </c>
      <c r="N8" s="62"/>
      <c r="O8" s="62"/>
      <c r="P8" s="62"/>
      <c r="Q8" s="62">
        <v>1</v>
      </c>
      <c r="R8" s="62"/>
      <c r="S8" s="62">
        <f>SUM(G8:R8)</f>
        <v>2</v>
      </c>
      <c r="T8" s="62"/>
      <c r="U8" s="62">
        <v>1</v>
      </c>
      <c r="V8" s="62"/>
      <c r="W8" s="62"/>
      <c r="X8" s="62"/>
      <c r="Y8" s="62"/>
      <c r="Z8" s="62">
        <v>1</v>
      </c>
      <c r="AA8" s="62"/>
      <c r="AB8" s="62"/>
      <c r="AC8" s="62"/>
      <c r="AD8" s="62"/>
      <c r="AE8" s="62"/>
      <c r="AF8" s="62">
        <f t="shared" si="1"/>
        <v>2</v>
      </c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>
        <f t="shared" si="2"/>
        <v>0</v>
      </c>
      <c r="AV8" s="246" t="s">
        <v>129</v>
      </c>
      <c r="AW8" s="122">
        <v>1</v>
      </c>
      <c r="AX8" s="62">
        <v>1</v>
      </c>
      <c r="AY8" s="62">
        <v>1</v>
      </c>
      <c r="AZ8" s="62">
        <v>1</v>
      </c>
      <c r="BA8" s="62">
        <v>1</v>
      </c>
      <c r="BB8" s="62"/>
      <c r="BC8" s="62"/>
      <c r="BD8" s="62"/>
      <c r="BE8" s="62"/>
      <c r="BF8" s="62"/>
      <c r="BG8" s="62"/>
      <c r="BH8" s="62"/>
      <c r="BI8" s="74">
        <f t="shared" si="3"/>
        <v>5</v>
      </c>
    </row>
    <row r="9" spans="1:16333" outlineLevel="1">
      <c r="A9" s="143" t="s">
        <v>43</v>
      </c>
      <c r="B9" s="82" t="s">
        <v>44</v>
      </c>
      <c r="C9" s="83" t="s">
        <v>121</v>
      </c>
      <c r="D9" s="83" t="s">
        <v>122</v>
      </c>
      <c r="E9" s="83" t="s">
        <v>123</v>
      </c>
      <c r="F9" s="91" t="s">
        <v>130</v>
      </c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>
        <f t="shared" si="0"/>
        <v>0</v>
      </c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>
        <f t="shared" si="1"/>
        <v>0</v>
      </c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>
        <f t="shared" si="2"/>
        <v>0</v>
      </c>
      <c r="AV9" s="246" t="s">
        <v>131</v>
      </c>
      <c r="AW9" s="12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74">
        <f t="shared" si="3"/>
        <v>0</v>
      </c>
    </row>
    <row r="10" spans="1:16333" outlineLevel="1">
      <c r="A10" s="143" t="s">
        <v>43</v>
      </c>
      <c r="B10" s="82" t="s">
        <v>44</v>
      </c>
      <c r="C10" s="83" t="s">
        <v>121</v>
      </c>
      <c r="D10" s="83" t="s">
        <v>122</v>
      </c>
      <c r="E10" s="83" t="s">
        <v>123</v>
      </c>
      <c r="F10" s="91" t="s">
        <v>132</v>
      </c>
      <c r="G10" s="62"/>
      <c r="H10" s="62"/>
      <c r="I10" s="62"/>
      <c r="J10" s="62"/>
      <c r="K10" s="62"/>
      <c r="L10" s="62"/>
      <c r="M10" s="62"/>
      <c r="N10" s="62"/>
      <c r="O10" s="62">
        <v>1</v>
      </c>
      <c r="P10" s="62"/>
      <c r="Q10" s="62"/>
      <c r="R10" s="62"/>
      <c r="S10" s="62">
        <f t="shared" si="0"/>
        <v>1</v>
      </c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>
        <f t="shared" si="1"/>
        <v>0</v>
      </c>
      <c r="AG10" s="62"/>
      <c r="AH10" s="62"/>
      <c r="AI10" s="62"/>
      <c r="AJ10" s="62">
        <v>1</v>
      </c>
      <c r="AK10" s="62"/>
      <c r="AL10" s="62"/>
      <c r="AM10" s="62"/>
      <c r="AN10" s="62"/>
      <c r="AO10" s="62">
        <v>1</v>
      </c>
      <c r="AP10" s="62">
        <v>1</v>
      </c>
      <c r="AQ10" s="62"/>
      <c r="AR10" s="62"/>
      <c r="AS10" s="62">
        <f t="shared" si="2"/>
        <v>3</v>
      </c>
      <c r="AV10" s="246" t="s">
        <v>133</v>
      </c>
      <c r="AW10" s="12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74">
        <f t="shared" si="3"/>
        <v>0</v>
      </c>
    </row>
    <row r="11" spans="1:16333" outlineLevel="1">
      <c r="A11" s="144" t="s">
        <v>43</v>
      </c>
      <c r="B11" s="84" t="s">
        <v>44</v>
      </c>
      <c r="C11" s="85" t="s">
        <v>121</v>
      </c>
      <c r="D11" s="85" t="s">
        <v>134</v>
      </c>
      <c r="E11" s="85" t="s">
        <v>135</v>
      </c>
      <c r="F11" s="92" t="s">
        <v>136</v>
      </c>
      <c r="G11" s="62"/>
      <c r="H11" s="62">
        <v>1</v>
      </c>
      <c r="I11" s="62"/>
      <c r="J11" s="62"/>
      <c r="K11" s="62"/>
      <c r="L11" s="62"/>
      <c r="M11" s="62"/>
      <c r="N11" s="62">
        <v>1</v>
      </c>
      <c r="O11" s="62"/>
      <c r="P11" s="62"/>
      <c r="Q11" s="62"/>
      <c r="R11" s="62"/>
      <c r="S11" s="62">
        <f t="shared" si="0"/>
        <v>2</v>
      </c>
      <c r="T11" s="62"/>
      <c r="U11" s="62"/>
      <c r="V11" s="239">
        <v>1</v>
      </c>
      <c r="W11" s="62"/>
      <c r="X11" s="62"/>
      <c r="Y11" s="62"/>
      <c r="Z11" s="62"/>
      <c r="AA11" s="62"/>
      <c r="AB11" s="62"/>
      <c r="AC11" s="62"/>
      <c r="AD11" s="62"/>
      <c r="AE11" s="62"/>
      <c r="AF11" s="62">
        <f t="shared" si="1"/>
        <v>1</v>
      </c>
      <c r="AG11" s="62"/>
      <c r="AH11" s="62"/>
      <c r="AI11" s="239"/>
      <c r="AJ11" s="62"/>
      <c r="AK11" s="62">
        <v>1</v>
      </c>
      <c r="AL11" s="62"/>
      <c r="AM11" s="62"/>
      <c r="AN11" s="62"/>
      <c r="AO11" s="62"/>
      <c r="AP11" s="62"/>
      <c r="AQ11" s="62"/>
      <c r="AR11" s="62"/>
      <c r="AS11" s="62">
        <f t="shared" si="2"/>
        <v>1</v>
      </c>
      <c r="AV11" s="246" t="s">
        <v>137</v>
      </c>
      <c r="AW11" s="12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74">
        <f t="shared" si="3"/>
        <v>0</v>
      </c>
    </row>
    <row r="12" spans="1:16333" outlineLevel="1">
      <c r="A12" s="144" t="s">
        <v>43</v>
      </c>
      <c r="B12" s="84" t="s">
        <v>44</v>
      </c>
      <c r="C12" s="85" t="s">
        <v>121</v>
      </c>
      <c r="D12" s="85" t="s">
        <v>134</v>
      </c>
      <c r="E12" s="85" t="s">
        <v>135</v>
      </c>
      <c r="F12" s="92" t="s">
        <v>138</v>
      </c>
      <c r="G12" s="62"/>
      <c r="H12" s="62">
        <v>1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>
        <f t="shared" si="0"/>
        <v>1</v>
      </c>
      <c r="T12" s="62"/>
      <c r="U12" s="62"/>
      <c r="V12" s="239">
        <v>1</v>
      </c>
      <c r="W12" s="62"/>
      <c r="X12" s="62"/>
      <c r="Y12" s="62"/>
      <c r="Z12" s="62"/>
      <c r="AA12" s="62"/>
      <c r="AB12" s="62"/>
      <c r="AC12" s="62"/>
      <c r="AD12" s="62"/>
      <c r="AE12" s="62"/>
      <c r="AF12" s="62">
        <f t="shared" si="1"/>
        <v>1</v>
      </c>
      <c r="AG12" s="62"/>
      <c r="AH12" s="62"/>
      <c r="AI12" s="239">
        <v>1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>
        <f t="shared" si="2"/>
        <v>1</v>
      </c>
      <c r="AV12" s="247" t="s">
        <v>70</v>
      </c>
      <c r="AW12" s="241">
        <f t="shared" ref="AW12:AX12" si="4">SUM(AW6:AW11)</f>
        <v>1</v>
      </c>
      <c r="AX12" s="241">
        <f t="shared" si="4"/>
        <v>1</v>
      </c>
      <c r="AY12" s="71">
        <f>SUM(AY6:AY11)</f>
        <v>1</v>
      </c>
      <c r="AZ12" s="69">
        <f t="shared" ref="AZ12:BH12" si="5">SUM(AZ6:AZ11)</f>
        <v>1</v>
      </c>
      <c r="BA12" s="69">
        <f t="shared" si="5"/>
        <v>2</v>
      </c>
      <c r="BB12" s="69">
        <f t="shared" si="5"/>
        <v>1</v>
      </c>
      <c r="BC12" s="69">
        <f t="shared" si="5"/>
        <v>1</v>
      </c>
      <c r="BD12" s="69">
        <f t="shared" si="5"/>
        <v>1</v>
      </c>
      <c r="BE12" s="69">
        <f t="shared" si="5"/>
        <v>2</v>
      </c>
      <c r="BF12" s="69">
        <f t="shared" si="5"/>
        <v>1</v>
      </c>
      <c r="BG12" s="69">
        <f t="shared" si="5"/>
        <v>1</v>
      </c>
      <c r="BH12" s="69">
        <f t="shared" si="5"/>
        <v>1</v>
      </c>
      <c r="BI12" s="71">
        <f>SUM(BI6:BI11)</f>
        <v>14</v>
      </c>
    </row>
    <row r="13" spans="1:16333" outlineLevel="1">
      <c r="A13" s="144" t="s">
        <v>43</v>
      </c>
      <c r="B13" s="84" t="s">
        <v>44</v>
      </c>
      <c r="C13" s="85" t="s">
        <v>121</v>
      </c>
      <c r="D13" s="85" t="s">
        <v>139</v>
      </c>
      <c r="E13" s="85" t="s">
        <v>140</v>
      </c>
      <c r="F13" s="92" t="s">
        <v>141</v>
      </c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>
        <f t="shared" si="0"/>
        <v>0</v>
      </c>
      <c r="T13" s="62"/>
      <c r="U13" s="62"/>
      <c r="V13" s="62"/>
      <c r="W13" s="62"/>
      <c r="X13" s="62">
        <v>1</v>
      </c>
      <c r="Y13" s="62"/>
      <c r="Z13" s="62"/>
      <c r="AA13" s="62"/>
      <c r="AB13" s="62"/>
      <c r="AC13" s="62"/>
      <c r="AD13" s="62"/>
      <c r="AE13" s="62"/>
      <c r="AF13" s="62">
        <f t="shared" si="1"/>
        <v>1</v>
      </c>
      <c r="AG13" s="62">
        <v>1</v>
      </c>
      <c r="AH13" s="62"/>
      <c r="AI13" s="62"/>
      <c r="AJ13" s="62"/>
      <c r="AK13" s="62">
        <v>1</v>
      </c>
      <c r="AL13" s="62">
        <v>1</v>
      </c>
      <c r="AM13" s="62"/>
      <c r="AN13" s="62">
        <v>1</v>
      </c>
      <c r="AO13" s="62"/>
      <c r="AP13" s="62"/>
      <c r="AQ13" s="62"/>
      <c r="AR13" s="62"/>
      <c r="AS13" s="62">
        <f t="shared" si="2"/>
        <v>4</v>
      </c>
      <c r="AV13" s="246" t="s">
        <v>142</v>
      </c>
      <c r="AW13" s="123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75">
        <f t="shared" si="3"/>
        <v>0</v>
      </c>
    </row>
    <row r="14" spans="1:16333" outlineLevel="1">
      <c r="A14" s="144" t="s">
        <v>43</v>
      </c>
      <c r="B14" s="84" t="s">
        <v>44</v>
      </c>
      <c r="C14" s="85" t="s">
        <v>121</v>
      </c>
      <c r="D14" s="85" t="s">
        <v>139</v>
      </c>
      <c r="E14" s="85" t="s">
        <v>140</v>
      </c>
      <c r="F14" s="92" t="s">
        <v>143</v>
      </c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>
        <f t="shared" si="0"/>
        <v>0</v>
      </c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>
        <f t="shared" si="1"/>
        <v>0</v>
      </c>
      <c r="AG14" s="62"/>
      <c r="AH14" s="62"/>
      <c r="AI14" s="62"/>
      <c r="AJ14" s="62"/>
      <c r="AK14" s="62"/>
      <c r="AL14" s="62"/>
      <c r="AM14" s="62"/>
      <c r="AN14" s="62">
        <v>1</v>
      </c>
      <c r="AO14" s="62"/>
      <c r="AP14" s="62"/>
      <c r="AQ14" s="62"/>
      <c r="AR14" s="62"/>
      <c r="AS14" s="62">
        <f t="shared" si="2"/>
        <v>1</v>
      </c>
      <c r="AV14" s="246" t="s">
        <v>144</v>
      </c>
      <c r="AW14" s="123">
        <v>1</v>
      </c>
      <c r="AX14" s="64">
        <v>1</v>
      </c>
      <c r="AY14" s="64">
        <v>1</v>
      </c>
      <c r="AZ14" s="64"/>
      <c r="BA14" s="64"/>
      <c r="BB14" s="64">
        <v>1</v>
      </c>
      <c r="BC14" s="64">
        <v>2</v>
      </c>
      <c r="BD14" s="64">
        <v>2</v>
      </c>
      <c r="BE14" s="64">
        <v>2</v>
      </c>
      <c r="BF14" s="64">
        <v>2</v>
      </c>
      <c r="BG14" s="64">
        <v>2</v>
      </c>
      <c r="BH14" s="64">
        <v>3</v>
      </c>
      <c r="BI14" s="75">
        <f t="shared" si="3"/>
        <v>17</v>
      </c>
    </row>
    <row r="15" spans="1:16333" outlineLevel="1">
      <c r="A15" s="144" t="s">
        <v>43</v>
      </c>
      <c r="B15" s="84" t="s">
        <v>44</v>
      </c>
      <c r="C15" s="85" t="s">
        <v>121</v>
      </c>
      <c r="D15" s="85" t="s">
        <v>139</v>
      </c>
      <c r="E15" s="85" t="s">
        <v>140</v>
      </c>
      <c r="F15" s="92" t="s">
        <v>145</v>
      </c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>
        <f t="shared" si="0"/>
        <v>0</v>
      </c>
      <c r="T15" s="62"/>
      <c r="U15" s="62"/>
      <c r="V15" s="62"/>
      <c r="W15" s="62">
        <v>1</v>
      </c>
      <c r="X15" s="62"/>
      <c r="Y15" s="62"/>
      <c r="Z15" s="62"/>
      <c r="AA15" s="62"/>
      <c r="AB15" s="62"/>
      <c r="AC15" s="62"/>
      <c r="AD15" s="62"/>
      <c r="AE15" s="62"/>
      <c r="AF15" s="62">
        <f t="shared" si="1"/>
        <v>1</v>
      </c>
      <c r="AG15" s="62"/>
      <c r="AH15" s="62"/>
      <c r="AI15" s="62"/>
      <c r="AJ15" s="62"/>
      <c r="AK15" s="62"/>
      <c r="AL15" s="62">
        <v>2</v>
      </c>
      <c r="AM15" s="62">
        <v>1</v>
      </c>
      <c r="AN15" s="62"/>
      <c r="AO15" s="62"/>
      <c r="AP15" s="62">
        <v>1</v>
      </c>
      <c r="AQ15" s="62"/>
      <c r="AR15" s="62"/>
      <c r="AS15" s="62">
        <f t="shared" si="2"/>
        <v>4</v>
      </c>
      <c r="AV15" s="246" t="s">
        <v>146</v>
      </c>
      <c r="AW15" s="123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75">
        <f t="shared" si="3"/>
        <v>0</v>
      </c>
    </row>
    <row r="16" spans="1:16333" outlineLevel="1">
      <c r="A16" s="144" t="s">
        <v>43</v>
      </c>
      <c r="B16" s="84" t="s">
        <v>44</v>
      </c>
      <c r="C16" s="85" t="s">
        <v>147</v>
      </c>
      <c r="D16" s="85" t="s">
        <v>148</v>
      </c>
      <c r="E16" s="85" t="s">
        <v>149</v>
      </c>
      <c r="F16" s="92" t="s">
        <v>150</v>
      </c>
      <c r="G16" s="62">
        <v>1</v>
      </c>
      <c r="H16" s="62"/>
      <c r="I16" s="62">
        <v>1</v>
      </c>
      <c r="J16" s="62">
        <v>1</v>
      </c>
      <c r="K16" s="62"/>
      <c r="L16" s="62"/>
      <c r="M16" s="62"/>
      <c r="N16" s="62">
        <v>1</v>
      </c>
      <c r="O16" s="62"/>
      <c r="P16" s="62"/>
      <c r="Q16" s="62"/>
      <c r="R16" s="62"/>
      <c r="S16" s="62">
        <f t="shared" si="0"/>
        <v>4</v>
      </c>
      <c r="T16" s="62"/>
      <c r="U16" s="62"/>
      <c r="V16" s="62"/>
      <c r="W16" s="62"/>
      <c r="X16" s="62"/>
      <c r="Y16" s="62"/>
      <c r="Z16" s="62">
        <v>1</v>
      </c>
      <c r="AA16" s="62"/>
      <c r="AB16" s="62"/>
      <c r="AC16" s="62"/>
      <c r="AD16" s="62"/>
      <c r="AE16" s="62"/>
      <c r="AF16" s="62">
        <f>SUM(T16:AE16)</f>
        <v>1</v>
      </c>
      <c r="AG16" s="62"/>
      <c r="AH16" s="62"/>
      <c r="AI16" s="62"/>
      <c r="AJ16" s="62"/>
      <c r="AK16" s="62"/>
      <c r="AL16" s="62"/>
      <c r="AM16" s="62">
        <v>1</v>
      </c>
      <c r="AN16" s="62"/>
      <c r="AO16" s="62"/>
      <c r="AP16" s="62"/>
      <c r="AQ16" s="62"/>
      <c r="AR16" s="62"/>
      <c r="AS16" s="62">
        <f>SUM(AG16:AR16)</f>
        <v>1</v>
      </c>
      <c r="AV16" s="246" t="s">
        <v>151</v>
      </c>
      <c r="AW16" s="123">
        <v>1</v>
      </c>
      <c r="AX16" s="64">
        <v>1</v>
      </c>
      <c r="AY16" s="64">
        <v>1</v>
      </c>
      <c r="AZ16" s="64"/>
      <c r="BA16" s="64"/>
      <c r="BB16" s="64"/>
      <c r="BC16" s="64"/>
      <c r="BD16" s="64"/>
      <c r="BE16" s="64"/>
      <c r="BF16" s="64"/>
      <c r="BG16" s="64"/>
      <c r="BH16" s="64"/>
      <c r="BI16" s="75">
        <f t="shared" si="3"/>
        <v>3</v>
      </c>
    </row>
    <row r="17" spans="1:61" outlineLevel="1">
      <c r="A17" s="144" t="s">
        <v>43</v>
      </c>
      <c r="B17" s="84" t="s">
        <v>44</v>
      </c>
      <c r="C17" s="85" t="s">
        <v>147</v>
      </c>
      <c r="D17" s="85" t="s">
        <v>148</v>
      </c>
      <c r="E17" s="85" t="s">
        <v>149</v>
      </c>
      <c r="F17" s="92" t="s">
        <v>152</v>
      </c>
      <c r="G17" s="62"/>
      <c r="H17" s="62"/>
      <c r="I17" s="62"/>
      <c r="J17" s="62"/>
      <c r="K17" s="62"/>
      <c r="L17" s="62"/>
      <c r="M17" s="62"/>
      <c r="N17" s="62">
        <v>1</v>
      </c>
      <c r="O17" s="62"/>
      <c r="P17" s="62"/>
      <c r="Q17" s="62"/>
      <c r="R17" s="62"/>
      <c r="S17" s="62">
        <f t="shared" si="0"/>
        <v>1</v>
      </c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>
        <f t="shared" si="1"/>
        <v>0</v>
      </c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>
        <f t="shared" ref="AS17:AS27" si="6">SUM(AG17:AR17)</f>
        <v>0</v>
      </c>
      <c r="AV17" s="246" t="s">
        <v>153</v>
      </c>
      <c r="AW17" s="123">
        <v>1</v>
      </c>
      <c r="AX17" s="64">
        <v>1</v>
      </c>
      <c r="AY17" s="64">
        <v>1</v>
      </c>
      <c r="AZ17" s="64">
        <v>1</v>
      </c>
      <c r="BA17" s="64">
        <v>1</v>
      </c>
      <c r="BB17" s="64"/>
      <c r="BC17" s="64"/>
      <c r="BD17" s="64"/>
      <c r="BE17" s="64"/>
      <c r="BF17" s="64"/>
      <c r="BG17" s="64"/>
      <c r="BH17" s="64"/>
      <c r="BI17" s="75">
        <f t="shared" si="3"/>
        <v>5</v>
      </c>
    </row>
    <row r="18" spans="1:61" outlineLevel="1">
      <c r="A18" s="144" t="s">
        <v>43</v>
      </c>
      <c r="B18" s="84" t="s">
        <v>44</v>
      </c>
      <c r="C18" s="85" t="s">
        <v>147</v>
      </c>
      <c r="D18" s="85" t="s">
        <v>148</v>
      </c>
      <c r="E18" s="85" t="s">
        <v>149</v>
      </c>
      <c r="F18" s="92" t="s">
        <v>154</v>
      </c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>
        <f t="shared" si="0"/>
        <v>0</v>
      </c>
      <c r="T18" s="62"/>
      <c r="U18" s="62">
        <v>1</v>
      </c>
      <c r="V18" s="62"/>
      <c r="W18" s="62"/>
      <c r="X18" s="62"/>
      <c r="Y18" s="62"/>
      <c r="Z18" s="62"/>
      <c r="AA18" s="62"/>
      <c r="AB18" s="62">
        <v>1</v>
      </c>
      <c r="AC18" s="62"/>
      <c r="AD18" s="62"/>
      <c r="AE18" s="62"/>
      <c r="AF18" s="62">
        <f t="shared" si="1"/>
        <v>2</v>
      </c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>
        <v>1</v>
      </c>
      <c r="AR18" s="62"/>
      <c r="AS18" s="62">
        <f t="shared" si="6"/>
        <v>1</v>
      </c>
      <c r="AV18" s="246" t="s">
        <v>155</v>
      </c>
      <c r="AW18" s="123">
        <v>4</v>
      </c>
      <c r="AX18" s="64">
        <v>3</v>
      </c>
      <c r="AY18" s="64">
        <v>3</v>
      </c>
      <c r="AZ18" s="64">
        <v>3</v>
      </c>
      <c r="BA18" s="64">
        <v>2</v>
      </c>
      <c r="BB18" s="64">
        <v>2</v>
      </c>
      <c r="BC18" s="64">
        <v>2</v>
      </c>
      <c r="BD18" s="64"/>
      <c r="BE18" s="64"/>
      <c r="BF18" s="64"/>
      <c r="BG18" s="64"/>
      <c r="BH18" s="64"/>
      <c r="BI18" s="75">
        <f t="shared" si="3"/>
        <v>19</v>
      </c>
    </row>
    <row r="19" spans="1:61" outlineLevel="1">
      <c r="A19" s="144" t="s">
        <v>43</v>
      </c>
      <c r="B19" s="84" t="s">
        <v>44</v>
      </c>
      <c r="C19" s="85" t="s">
        <v>147</v>
      </c>
      <c r="D19" s="85" t="s">
        <v>156</v>
      </c>
      <c r="E19" s="85" t="s">
        <v>157</v>
      </c>
      <c r="F19" s="92" t="s">
        <v>158</v>
      </c>
      <c r="G19" s="62">
        <v>1</v>
      </c>
      <c r="H19" s="62"/>
      <c r="I19" s="62">
        <v>1</v>
      </c>
      <c r="J19" s="62">
        <v>2</v>
      </c>
      <c r="K19" s="62"/>
      <c r="L19" s="62"/>
      <c r="M19" s="62"/>
      <c r="N19" s="62">
        <v>1</v>
      </c>
      <c r="O19" s="62"/>
      <c r="P19" s="62"/>
      <c r="Q19" s="62"/>
      <c r="R19" s="62"/>
      <c r="S19" s="62">
        <f t="shared" si="0"/>
        <v>5</v>
      </c>
      <c r="T19" s="62"/>
      <c r="U19" s="62"/>
      <c r="V19" s="62"/>
      <c r="W19" s="62"/>
      <c r="X19" s="62"/>
      <c r="Y19" s="62"/>
      <c r="Z19" s="62"/>
      <c r="AA19" s="62"/>
      <c r="AB19" s="62">
        <v>1</v>
      </c>
      <c r="AC19" s="62">
        <v>1</v>
      </c>
      <c r="AD19" s="62"/>
      <c r="AE19" s="62"/>
      <c r="AF19" s="62">
        <f t="shared" si="1"/>
        <v>2</v>
      </c>
      <c r="AG19" s="62"/>
      <c r="AH19" s="62"/>
      <c r="AI19" s="62">
        <v>1</v>
      </c>
      <c r="AJ19" s="62"/>
      <c r="AK19" s="62"/>
      <c r="AL19" s="62"/>
      <c r="AM19" s="62"/>
      <c r="AN19" s="62"/>
      <c r="AO19" s="62"/>
      <c r="AP19" s="62"/>
      <c r="AQ19" s="62"/>
      <c r="AR19" s="62"/>
      <c r="AS19" s="62">
        <f t="shared" si="6"/>
        <v>1</v>
      </c>
      <c r="AV19" s="247" t="s">
        <v>71</v>
      </c>
      <c r="AW19" s="242">
        <f t="shared" ref="AW19:AX19" si="7">SUM(AW13:AW18)</f>
        <v>7</v>
      </c>
      <c r="AX19" s="242">
        <f t="shared" si="7"/>
        <v>6</v>
      </c>
      <c r="AY19" s="70">
        <f>SUM(AY13:AY18)</f>
        <v>6</v>
      </c>
      <c r="AZ19" s="70">
        <f t="shared" ref="AZ19:BH19" si="8">SUM(AZ13:AZ18)</f>
        <v>4</v>
      </c>
      <c r="BA19" s="70">
        <f t="shared" si="8"/>
        <v>3</v>
      </c>
      <c r="BB19" s="70">
        <f t="shared" si="8"/>
        <v>3</v>
      </c>
      <c r="BC19" s="70">
        <f t="shared" si="8"/>
        <v>4</v>
      </c>
      <c r="BD19" s="70">
        <f t="shared" si="8"/>
        <v>2</v>
      </c>
      <c r="BE19" s="70">
        <f t="shared" si="8"/>
        <v>2</v>
      </c>
      <c r="BF19" s="70">
        <f t="shared" si="8"/>
        <v>2</v>
      </c>
      <c r="BG19" s="70">
        <f t="shared" si="8"/>
        <v>2</v>
      </c>
      <c r="BH19" s="70">
        <f t="shared" si="8"/>
        <v>3</v>
      </c>
      <c r="BI19" s="76">
        <f>SUM(BI13:BI18)</f>
        <v>44</v>
      </c>
    </row>
    <row r="20" spans="1:61" outlineLevel="1">
      <c r="A20" s="144" t="s">
        <v>43</v>
      </c>
      <c r="B20" s="84" t="s">
        <v>44</v>
      </c>
      <c r="C20" s="85" t="s">
        <v>147</v>
      </c>
      <c r="D20" s="85" t="s">
        <v>159</v>
      </c>
      <c r="E20" s="85" t="s">
        <v>160</v>
      </c>
      <c r="F20" s="92" t="s">
        <v>161</v>
      </c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>
        <f t="shared" si="0"/>
        <v>0</v>
      </c>
      <c r="T20" s="62"/>
      <c r="U20" s="62"/>
      <c r="V20" s="62"/>
      <c r="W20" s="62"/>
      <c r="X20" s="62"/>
      <c r="Y20" s="62"/>
      <c r="Z20" s="62"/>
      <c r="AA20" s="62">
        <v>1</v>
      </c>
      <c r="AB20" s="62"/>
      <c r="AC20" s="62"/>
      <c r="AD20" s="62"/>
      <c r="AE20" s="62"/>
      <c r="AF20" s="62">
        <f t="shared" si="1"/>
        <v>1</v>
      </c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>
        <f t="shared" si="6"/>
        <v>0</v>
      </c>
      <c r="AV20" s="246" t="s">
        <v>162</v>
      </c>
      <c r="AW20" s="12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77">
        <f t="shared" si="3"/>
        <v>0</v>
      </c>
    </row>
    <row r="21" spans="1:61" outlineLevel="1">
      <c r="A21" s="144" t="s">
        <v>43</v>
      </c>
      <c r="B21" s="84" t="s">
        <v>44</v>
      </c>
      <c r="C21" s="86" t="s">
        <v>163</v>
      </c>
      <c r="D21" s="86" t="s">
        <v>164</v>
      </c>
      <c r="E21" s="86" t="s">
        <v>165</v>
      </c>
      <c r="F21" s="93" t="s">
        <v>166</v>
      </c>
      <c r="G21" s="62"/>
      <c r="H21" s="62"/>
      <c r="I21" s="62">
        <v>1</v>
      </c>
      <c r="J21" s="62">
        <v>1</v>
      </c>
      <c r="K21" s="62"/>
      <c r="L21" s="62">
        <v>1</v>
      </c>
      <c r="M21" s="62"/>
      <c r="N21" s="62"/>
      <c r="O21" s="62"/>
      <c r="P21" s="62"/>
      <c r="Q21" s="62"/>
      <c r="R21" s="62"/>
      <c r="S21" s="62">
        <f t="shared" si="0"/>
        <v>3</v>
      </c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>
        <f t="shared" si="1"/>
        <v>0</v>
      </c>
      <c r="AG21" s="62"/>
      <c r="AH21" s="62">
        <v>1</v>
      </c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>
        <f t="shared" si="6"/>
        <v>1</v>
      </c>
      <c r="AV21" s="246" t="s">
        <v>167</v>
      </c>
      <c r="AW21" s="243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1">
        <f t="shared" si="3"/>
        <v>0</v>
      </c>
    </row>
    <row r="22" spans="1:61" ht="14.65" outlineLevel="1" thickBot="1">
      <c r="A22" s="144" t="s">
        <v>43</v>
      </c>
      <c r="B22" s="84" t="s">
        <v>44</v>
      </c>
      <c r="C22" s="86" t="s">
        <v>163</v>
      </c>
      <c r="D22" s="86" t="s">
        <v>164</v>
      </c>
      <c r="E22" s="86" t="s">
        <v>165</v>
      </c>
      <c r="F22" s="93" t="s">
        <v>168</v>
      </c>
      <c r="G22" s="62"/>
      <c r="H22" s="62"/>
      <c r="I22" s="62"/>
      <c r="J22" s="62">
        <v>1</v>
      </c>
      <c r="K22" s="62">
        <v>1</v>
      </c>
      <c r="L22" s="62">
        <v>1</v>
      </c>
      <c r="M22" s="62"/>
      <c r="N22" s="62"/>
      <c r="O22" s="62"/>
      <c r="P22" s="62"/>
      <c r="Q22" s="62"/>
      <c r="R22" s="62"/>
      <c r="S22" s="62">
        <f t="shared" si="0"/>
        <v>3</v>
      </c>
      <c r="T22" s="62">
        <v>1</v>
      </c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>
        <f t="shared" si="1"/>
        <v>1</v>
      </c>
      <c r="AG22" s="62"/>
      <c r="AH22" s="62"/>
      <c r="AI22" s="62">
        <v>1</v>
      </c>
      <c r="AJ22" s="62"/>
      <c r="AK22" s="62"/>
      <c r="AL22" s="62"/>
      <c r="AM22" s="62"/>
      <c r="AN22" s="62"/>
      <c r="AO22" s="62"/>
      <c r="AP22" s="62"/>
      <c r="AQ22" s="62"/>
      <c r="AR22" s="62"/>
      <c r="AS22" s="62">
        <f t="shared" si="6"/>
        <v>1</v>
      </c>
      <c r="AV22" s="247" t="s">
        <v>72</v>
      </c>
      <c r="AW22" s="244"/>
      <c r="AX22" s="73"/>
      <c r="AY22" s="73"/>
      <c r="AZ22" s="73"/>
      <c r="BA22" s="73"/>
      <c r="BB22" s="73"/>
      <c r="BC22" s="73"/>
      <c r="BD22" s="73">
        <f t="shared" ref="BD22" si="9">SUM(BD20:BD21)</f>
        <v>0</v>
      </c>
      <c r="BE22" s="73">
        <f>SUM(BE20:BE21)</f>
        <v>0</v>
      </c>
      <c r="BF22" s="73">
        <f t="shared" ref="BF22:BG22" si="10">SUM(BF20:BF21)</f>
        <v>0</v>
      </c>
      <c r="BG22" s="73">
        <f t="shared" si="10"/>
        <v>0</v>
      </c>
      <c r="BH22" s="73">
        <f t="shared" ref="BH22:BI22" si="11">BH20</f>
        <v>0</v>
      </c>
      <c r="BI22" s="78">
        <f t="shared" si="11"/>
        <v>0</v>
      </c>
    </row>
    <row r="23" spans="1:61" ht="15" outlineLevel="1" thickTop="1" thickBot="1">
      <c r="A23" s="143" t="s">
        <v>43</v>
      </c>
      <c r="B23" s="82" t="s">
        <v>44</v>
      </c>
      <c r="C23" s="87" t="s">
        <v>163</v>
      </c>
      <c r="D23" s="87" t="s">
        <v>169</v>
      </c>
      <c r="E23" s="87" t="s">
        <v>170</v>
      </c>
      <c r="F23" s="94" t="s">
        <v>171</v>
      </c>
      <c r="G23" s="62">
        <v>1</v>
      </c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>
        <f t="shared" si="0"/>
        <v>1</v>
      </c>
      <c r="T23" s="62"/>
      <c r="U23" s="62">
        <v>1</v>
      </c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>
        <f t="shared" si="1"/>
        <v>1</v>
      </c>
      <c r="AG23" s="62"/>
      <c r="AH23" s="62"/>
      <c r="AI23" s="62"/>
      <c r="AJ23" s="62"/>
      <c r="AK23" s="62">
        <v>1</v>
      </c>
      <c r="AL23" s="62">
        <v>1</v>
      </c>
      <c r="AM23" s="62"/>
      <c r="AN23" s="62"/>
      <c r="AO23" s="62">
        <v>1</v>
      </c>
      <c r="AP23" s="62"/>
      <c r="AQ23" s="62"/>
      <c r="AR23" s="62"/>
      <c r="AS23" s="62">
        <f t="shared" si="6"/>
        <v>3</v>
      </c>
      <c r="AV23" s="248" t="s">
        <v>40</v>
      </c>
      <c r="AW23" s="245">
        <f t="shared" ref="AW23:AX23" si="12">SUM(AW12,AW19,AW22)</f>
        <v>8</v>
      </c>
      <c r="AX23" s="245">
        <f t="shared" si="12"/>
        <v>7</v>
      </c>
      <c r="AY23" s="131">
        <f t="shared" ref="AY23:BI23" si="13">SUM(AY12,AY19,AY22)</f>
        <v>7</v>
      </c>
      <c r="AZ23" s="131">
        <f t="shared" si="13"/>
        <v>5</v>
      </c>
      <c r="BA23" s="131">
        <f t="shared" si="13"/>
        <v>5</v>
      </c>
      <c r="BB23" s="131">
        <f t="shared" si="13"/>
        <v>4</v>
      </c>
      <c r="BC23" s="131">
        <f t="shared" si="13"/>
        <v>5</v>
      </c>
      <c r="BD23" s="131">
        <f t="shared" si="13"/>
        <v>3</v>
      </c>
      <c r="BE23" s="131">
        <f t="shared" si="13"/>
        <v>4</v>
      </c>
      <c r="BF23" s="131">
        <f t="shared" si="13"/>
        <v>3</v>
      </c>
      <c r="BG23" s="131">
        <f t="shared" si="13"/>
        <v>3</v>
      </c>
      <c r="BH23" s="131">
        <f t="shared" si="13"/>
        <v>4</v>
      </c>
      <c r="BI23" s="139">
        <f t="shared" si="13"/>
        <v>58</v>
      </c>
    </row>
    <row r="24" spans="1:61" ht="14.65" outlineLevel="1" thickTop="1">
      <c r="A24" s="143" t="s">
        <v>43</v>
      </c>
      <c r="B24" s="82" t="s">
        <v>44</v>
      </c>
      <c r="C24" s="87" t="s">
        <v>163</v>
      </c>
      <c r="D24" s="87" t="s">
        <v>172</v>
      </c>
      <c r="E24" s="87" t="s">
        <v>173</v>
      </c>
      <c r="F24" s="94" t="s">
        <v>174</v>
      </c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>
        <f t="shared" si="0"/>
        <v>0</v>
      </c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>
        <f t="shared" si="1"/>
        <v>0</v>
      </c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>
        <f t="shared" si="6"/>
        <v>0</v>
      </c>
    </row>
    <row r="25" spans="1:61" outlineLevel="1">
      <c r="A25" s="143" t="s">
        <v>43</v>
      </c>
      <c r="B25" s="82" t="s">
        <v>44</v>
      </c>
      <c r="C25" s="87" t="s">
        <v>163</v>
      </c>
      <c r="D25" s="87" t="s">
        <v>172</v>
      </c>
      <c r="E25" s="87" t="s">
        <v>173</v>
      </c>
      <c r="F25" s="94" t="s">
        <v>175</v>
      </c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>
        <f t="shared" si="0"/>
        <v>0</v>
      </c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>
        <f t="shared" si="1"/>
        <v>0</v>
      </c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>
        <f t="shared" si="6"/>
        <v>0</v>
      </c>
    </row>
    <row r="26" spans="1:61" outlineLevel="1">
      <c r="A26" s="143" t="s">
        <v>43</v>
      </c>
      <c r="B26" s="82" t="s">
        <v>44</v>
      </c>
      <c r="C26" s="87" t="s">
        <v>163</v>
      </c>
      <c r="D26" s="87" t="s">
        <v>172</v>
      </c>
      <c r="E26" s="87" t="s">
        <v>173</v>
      </c>
      <c r="F26" s="94" t="s">
        <v>176</v>
      </c>
      <c r="G26" s="62"/>
      <c r="H26" s="62"/>
      <c r="I26" s="62">
        <v>1</v>
      </c>
      <c r="J26" s="62"/>
      <c r="K26" s="62"/>
      <c r="L26" s="62"/>
      <c r="M26" s="62"/>
      <c r="N26" s="62"/>
      <c r="O26" s="62"/>
      <c r="P26" s="62"/>
      <c r="Q26" s="62"/>
      <c r="R26" s="62"/>
      <c r="S26" s="62">
        <f t="shared" si="0"/>
        <v>1</v>
      </c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>
        <f t="shared" si="1"/>
        <v>0</v>
      </c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>
        <f t="shared" si="6"/>
        <v>0</v>
      </c>
    </row>
    <row r="27" spans="1:61" outlineLevel="1">
      <c r="A27" s="143" t="s">
        <v>43</v>
      </c>
      <c r="B27" s="82" t="s">
        <v>44</v>
      </c>
      <c r="C27" s="88" t="s">
        <v>177</v>
      </c>
      <c r="D27" s="88" t="s">
        <v>178</v>
      </c>
      <c r="E27" s="88" t="s">
        <v>179</v>
      </c>
      <c r="F27" s="95" t="s">
        <v>180</v>
      </c>
      <c r="G27" s="62"/>
      <c r="H27" s="62">
        <v>1</v>
      </c>
      <c r="I27" s="62"/>
      <c r="J27" s="62">
        <v>1</v>
      </c>
      <c r="K27" s="62"/>
      <c r="L27" s="62"/>
      <c r="M27" s="62"/>
      <c r="N27" s="62"/>
      <c r="O27" s="62"/>
      <c r="P27" s="62"/>
      <c r="Q27" s="62">
        <v>1</v>
      </c>
      <c r="R27" s="62"/>
      <c r="S27" s="62">
        <f t="shared" si="0"/>
        <v>3</v>
      </c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>
        <f t="shared" si="1"/>
        <v>0</v>
      </c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>
        <v>1</v>
      </c>
      <c r="AR27" s="62"/>
      <c r="AS27" s="62">
        <f t="shared" si="6"/>
        <v>1</v>
      </c>
    </row>
    <row r="28" spans="1:61" outlineLevel="1">
      <c r="A28" s="143" t="s">
        <v>43</v>
      </c>
      <c r="B28" s="82" t="s">
        <v>44</v>
      </c>
      <c r="C28" s="88" t="s">
        <v>177</v>
      </c>
      <c r="D28" s="88" t="s">
        <v>178</v>
      </c>
      <c r="E28" s="88" t="s">
        <v>179</v>
      </c>
      <c r="F28" s="95" t="s">
        <v>181</v>
      </c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>
        <f t="shared" si="0"/>
        <v>0</v>
      </c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>
        <f>SUM(T28:AE28)</f>
        <v>0</v>
      </c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>
        <f>SUM(AG28:AR28)</f>
        <v>0</v>
      </c>
    </row>
    <row r="29" spans="1:61" outlineLevel="1">
      <c r="A29" s="143" t="s">
        <v>43</v>
      </c>
      <c r="B29" s="82" t="s">
        <v>44</v>
      </c>
      <c r="C29" s="88" t="s">
        <v>177</v>
      </c>
      <c r="D29" s="88" t="s">
        <v>178</v>
      </c>
      <c r="E29" s="88" t="s">
        <v>179</v>
      </c>
      <c r="F29" s="95" t="s">
        <v>182</v>
      </c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>
        <f t="shared" si="0"/>
        <v>0</v>
      </c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>
        <f t="shared" si="1"/>
        <v>0</v>
      </c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>
        <f t="shared" ref="AS29:AS47" si="14">SUM(AG29:AR29)</f>
        <v>0</v>
      </c>
    </row>
    <row r="30" spans="1:61" outlineLevel="1">
      <c r="A30" s="143" t="s">
        <v>43</v>
      </c>
      <c r="B30" s="82" t="s">
        <v>44</v>
      </c>
      <c r="C30" s="88" t="s">
        <v>177</v>
      </c>
      <c r="D30" s="88" t="s">
        <v>183</v>
      </c>
      <c r="E30" s="88" t="s">
        <v>184</v>
      </c>
      <c r="F30" s="95" t="s">
        <v>185</v>
      </c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>
        <f t="shared" si="0"/>
        <v>0</v>
      </c>
      <c r="T30" s="62"/>
      <c r="U30" s="62"/>
      <c r="V30" s="239">
        <v>1</v>
      </c>
      <c r="W30" s="62"/>
      <c r="X30" s="62"/>
      <c r="Y30" s="62"/>
      <c r="Z30" s="62"/>
      <c r="AA30" s="62"/>
      <c r="AB30" s="62"/>
      <c r="AC30" s="62"/>
      <c r="AD30" s="62"/>
      <c r="AE30" s="62"/>
      <c r="AF30" s="62">
        <f t="shared" si="1"/>
        <v>1</v>
      </c>
      <c r="AG30" s="62"/>
      <c r="AH30" s="62"/>
      <c r="AI30" s="239"/>
      <c r="AJ30" s="62"/>
      <c r="AK30" s="62"/>
      <c r="AL30" s="62"/>
      <c r="AM30" s="62"/>
      <c r="AN30" s="62"/>
      <c r="AO30" s="62"/>
      <c r="AP30" s="62"/>
      <c r="AQ30" s="62"/>
      <c r="AR30" s="62"/>
      <c r="AS30" s="62">
        <f t="shared" si="14"/>
        <v>0</v>
      </c>
    </row>
    <row r="31" spans="1:61" outlineLevel="1">
      <c r="A31" s="143" t="s">
        <v>43</v>
      </c>
      <c r="B31" s="82" t="s">
        <v>44</v>
      </c>
      <c r="C31" s="88" t="s">
        <v>177</v>
      </c>
      <c r="D31" s="88" t="s">
        <v>183</v>
      </c>
      <c r="E31" s="88" t="s">
        <v>184</v>
      </c>
      <c r="F31" s="95" t="s">
        <v>186</v>
      </c>
      <c r="G31" s="62">
        <v>1</v>
      </c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>
        <f t="shared" si="0"/>
        <v>1</v>
      </c>
      <c r="T31" s="62"/>
      <c r="U31" s="62"/>
      <c r="V31" s="62"/>
      <c r="W31" s="62"/>
      <c r="X31" s="62"/>
      <c r="Y31" s="62">
        <v>1</v>
      </c>
      <c r="Z31" s="62"/>
      <c r="AA31" s="62"/>
      <c r="AB31" s="62"/>
      <c r="AC31" s="62"/>
      <c r="AD31" s="62"/>
      <c r="AE31" s="62"/>
      <c r="AF31" s="62">
        <f t="shared" si="1"/>
        <v>1</v>
      </c>
      <c r="AG31" s="62"/>
      <c r="AH31" s="62"/>
      <c r="AI31" s="62"/>
      <c r="AJ31" s="62"/>
      <c r="AK31" s="62"/>
      <c r="AL31" s="62"/>
      <c r="AM31" s="62"/>
      <c r="AN31" s="62"/>
      <c r="AO31" s="62"/>
      <c r="AP31" s="62">
        <v>1</v>
      </c>
      <c r="AQ31" s="62"/>
      <c r="AR31" s="62"/>
      <c r="AS31" s="62">
        <f t="shared" si="14"/>
        <v>1</v>
      </c>
    </row>
    <row r="32" spans="1:61" outlineLevel="1">
      <c r="A32" s="143" t="s">
        <v>43</v>
      </c>
      <c r="B32" s="82" t="s">
        <v>44</v>
      </c>
      <c r="C32" s="88" t="s">
        <v>177</v>
      </c>
      <c r="D32" s="88" t="s">
        <v>183</v>
      </c>
      <c r="E32" s="88" t="s">
        <v>184</v>
      </c>
      <c r="F32" s="95" t="s">
        <v>187</v>
      </c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>
        <f t="shared" si="0"/>
        <v>0</v>
      </c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>
        <f t="shared" si="1"/>
        <v>0</v>
      </c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>
        <f t="shared" si="14"/>
        <v>0</v>
      </c>
    </row>
    <row r="33" spans="1:45" outlineLevel="1">
      <c r="A33" s="143" t="s">
        <v>43</v>
      </c>
      <c r="B33" s="82" t="s">
        <v>44</v>
      </c>
      <c r="C33" s="88" t="s">
        <v>188</v>
      </c>
      <c r="D33" s="88" t="s">
        <v>189</v>
      </c>
      <c r="E33" s="88" t="s">
        <v>190</v>
      </c>
      <c r="F33" s="95" t="s">
        <v>191</v>
      </c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>
        <f t="shared" si="0"/>
        <v>0</v>
      </c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>
        <f t="shared" si="1"/>
        <v>0</v>
      </c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>
        <f t="shared" si="14"/>
        <v>0</v>
      </c>
    </row>
    <row r="34" spans="1:45" outlineLevel="1">
      <c r="A34" s="143" t="s">
        <v>43</v>
      </c>
      <c r="B34" s="82" t="s">
        <v>44</v>
      </c>
      <c r="C34" s="88" t="s">
        <v>188</v>
      </c>
      <c r="D34" s="88" t="s">
        <v>189</v>
      </c>
      <c r="E34" s="88" t="s">
        <v>190</v>
      </c>
      <c r="F34" s="95" t="s">
        <v>192</v>
      </c>
      <c r="G34" s="62"/>
      <c r="H34" s="62"/>
      <c r="I34" s="62"/>
      <c r="J34" s="62">
        <v>1</v>
      </c>
      <c r="K34" s="62">
        <v>1</v>
      </c>
      <c r="L34" s="62"/>
      <c r="M34" s="62"/>
      <c r="N34" s="62"/>
      <c r="O34" s="62"/>
      <c r="P34" s="62"/>
      <c r="Q34" s="62"/>
      <c r="R34" s="62"/>
      <c r="S34" s="62">
        <f t="shared" si="0"/>
        <v>2</v>
      </c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>
        <f t="shared" si="1"/>
        <v>0</v>
      </c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>
        <f t="shared" si="14"/>
        <v>0</v>
      </c>
    </row>
    <row r="35" spans="1:45" outlineLevel="1">
      <c r="A35" s="143" t="s">
        <v>43</v>
      </c>
      <c r="B35" s="82" t="s">
        <v>44</v>
      </c>
      <c r="C35" s="88" t="s">
        <v>188</v>
      </c>
      <c r="D35" s="88" t="s">
        <v>189</v>
      </c>
      <c r="E35" s="88" t="s">
        <v>190</v>
      </c>
      <c r="F35" s="95" t="s">
        <v>193</v>
      </c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>
        <f t="shared" si="0"/>
        <v>0</v>
      </c>
      <c r="T35" s="62">
        <v>1</v>
      </c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>
        <f t="shared" si="1"/>
        <v>1</v>
      </c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>
        <f t="shared" si="14"/>
        <v>0</v>
      </c>
    </row>
    <row r="36" spans="1:45" outlineLevel="1">
      <c r="A36" s="143" t="s">
        <v>43</v>
      </c>
      <c r="B36" s="82" t="s">
        <v>44</v>
      </c>
      <c r="C36" s="88" t="s">
        <v>188</v>
      </c>
      <c r="D36" s="88" t="s">
        <v>189</v>
      </c>
      <c r="E36" s="88" t="s">
        <v>190</v>
      </c>
      <c r="F36" s="95" t="s">
        <v>194</v>
      </c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>
        <f t="shared" si="0"/>
        <v>0</v>
      </c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>
        <f t="shared" si="1"/>
        <v>0</v>
      </c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>
        <f t="shared" si="14"/>
        <v>0</v>
      </c>
    </row>
    <row r="37" spans="1:45" outlineLevel="1">
      <c r="A37" s="144" t="s">
        <v>43</v>
      </c>
      <c r="B37" s="84" t="s">
        <v>44</v>
      </c>
      <c r="C37" s="84" t="s">
        <v>188</v>
      </c>
      <c r="D37" s="84" t="s">
        <v>189</v>
      </c>
      <c r="E37" s="84" t="s">
        <v>190</v>
      </c>
      <c r="F37" s="96" t="s">
        <v>195</v>
      </c>
      <c r="G37" s="62">
        <v>1</v>
      </c>
      <c r="H37" s="62"/>
      <c r="I37" s="62">
        <v>1</v>
      </c>
      <c r="J37" s="62"/>
      <c r="K37" s="62"/>
      <c r="L37" s="62"/>
      <c r="M37" s="62"/>
      <c r="N37" s="62">
        <v>1</v>
      </c>
      <c r="O37" s="62"/>
      <c r="P37" s="62"/>
      <c r="Q37" s="62"/>
      <c r="R37" s="62"/>
      <c r="S37" s="62">
        <f t="shared" si="0"/>
        <v>3</v>
      </c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>
        <f t="shared" si="1"/>
        <v>0</v>
      </c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>
        <f t="shared" si="14"/>
        <v>0</v>
      </c>
    </row>
    <row r="38" spans="1:45" outlineLevel="1">
      <c r="A38" s="143" t="s">
        <v>43</v>
      </c>
      <c r="B38" s="82" t="s">
        <v>44</v>
      </c>
      <c r="C38" s="88" t="s">
        <v>188</v>
      </c>
      <c r="D38" s="88" t="s">
        <v>189</v>
      </c>
      <c r="E38" s="88" t="s">
        <v>190</v>
      </c>
      <c r="F38" s="95" t="s">
        <v>196</v>
      </c>
      <c r="G38" s="62"/>
      <c r="H38" s="62"/>
      <c r="I38" s="62"/>
      <c r="J38" s="62">
        <v>1</v>
      </c>
      <c r="K38" s="62">
        <v>1</v>
      </c>
      <c r="L38" s="62"/>
      <c r="M38" s="62"/>
      <c r="N38" s="62"/>
      <c r="O38" s="62"/>
      <c r="P38" s="62"/>
      <c r="Q38" s="62"/>
      <c r="R38" s="62"/>
      <c r="S38" s="62">
        <f t="shared" ref="S38:S69" si="15">SUM(G38:R38)</f>
        <v>2</v>
      </c>
      <c r="T38" s="62"/>
      <c r="U38" s="62"/>
      <c r="V38" s="239">
        <v>1</v>
      </c>
      <c r="W38" s="62"/>
      <c r="X38" s="62"/>
      <c r="Y38" s="62">
        <v>1</v>
      </c>
      <c r="Z38" s="62"/>
      <c r="AA38" s="62"/>
      <c r="AB38" s="62"/>
      <c r="AC38" s="62"/>
      <c r="AD38" s="62"/>
      <c r="AE38" s="62"/>
      <c r="AF38" s="62">
        <f t="shared" si="1"/>
        <v>2</v>
      </c>
      <c r="AG38" s="62"/>
      <c r="AH38" s="62"/>
      <c r="AI38" s="239">
        <v>1</v>
      </c>
      <c r="AJ38" s="62"/>
      <c r="AK38" s="62">
        <v>1</v>
      </c>
      <c r="AL38" s="62">
        <v>1</v>
      </c>
      <c r="AM38" s="62"/>
      <c r="AN38" s="62"/>
      <c r="AO38" s="62"/>
      <c r="AP38" s="62"/>
      <c r="AQ38" s="62"/>
      <c r="AR38" s="62"/>
      <c r="AS38" s="62">
        <f t="shared" si="14"/>
        <v>3</v>
      </c>
    </row>
    <row r="39" spans="1:45" outlineLevel="1">
      <c r="A39" s="143" t="s">
        <v>43</v>
      </c>
      <c r="B39" s="82" t="s">
        <v>44</v>
      </c>
      <c r="C39" s="88" t="s">
        <v>188</v>
      </c>
      <c r="D39" s="88" t="s">
        <v>189</v>
      </c>
      <c r="E39" s="88" t="s">
        <v>190</v>
      </c>
      <c r="F39" s="95" t="s">
        <v>197</v>
      </c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>
        <f t="shared" si="15"/>
        <v>0</v>
      </c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>
        <f t="shared" si="1"/>
        <v>0</v>
      </c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>
        <f t="shared" si="14"/>
        <v>0</v>
      </c>
    </row>
    <row r="40" spans="1:45" outlineLevel="1">
      <c r="A40" s="144" t="s">
        <v>43</v>
      </c>
      <c r="B40" s="84" t="s">
        <v>44</v>
      </c>
      <c r="C40" s="85" t="s">
        <v>198</v>
      </c>
      <c r="D40" s="85" t="s">
        <v>199</v>
      </c>
      <c r="E40" s="85" t="s">
        <v>200</v>
      </c>
      <c r="F40" s="92" t="s">
        <v>201</v>
      </c>
      <c r="G40" s="62"/>
      <c r="H40" s="62"/>
      <c r="I40" s="62">
        <v>1</v>
      </c>
      <c r="J40" s="62"/>
      <c r="K40" s="62">
        <v>1</v>
      </c>
      <c r="L40" s="62"/>
      <c r="M40" s="62"/>
      <c r="N40" s="62"/>
      <c r="O40" s="62">
        <v>2</v>
      </c>
      <c r="P40" s="62"/>
      <c r="Q40" s="62"/>
      <c r="R40" s="62"/>
      <c r="S40" s="62">
        <f t="shared" si="15"/>
        <v>4</v>
      </c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>
        <f t="shared" si="1"/>
        <v>0</v>
      </c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>
        <f t="shared" si="14"/>
        <v>0</v>
      </c>
    </row>
    <row r="41" spans="1:45" outlineLevel="1">
      <c r="A41" s="145" t="s">
        <v>43</v>
      </c>
      <c r="B41" s="88" t="s">
        <v>44</v>
      </c>
      <c r="C41" s="89" t="s">
        <v>198</v>
      </c>
      <c r="D41" s="89" t="s">
        <v>199</v>
      </c>
      <c r="E41" s="89" t="s">
        <v>200</v>
      </c>
      <c r="F41" s="97" t="s">
        <v>202</v>
      </c>
      <c r="G41" s="62"/>
      <c r="H41" s="62">
        <v>1</v>
      </c>
      <c r="I41" s="62"/>
      <c r="J41" s="62">
        <v>1</v>
      </c>
      <c r="K41" s="62"/>
      <c r="L41" s="62"/>
      <c r="M41" s="62"/>
      <c r="N41" s="62"/>
      <c r="O41" s="62"/>
      <c r="P41" s="62"/>
      <c r="Q41" s="62"/>
      <c r="R41" s="62"/>
      <c r="S41" s="62">
        <f t="shared" si="15"/>
        <v>2</v>
      </c>
      <c r="T41" s="62"/>
      <c r="U41" s="62">
        <v>1</v>
      </c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>
        <f t="shared" si="1"/>
        <v>1</v>
      </c>
      <c r="AG41" s="62"/>
      <c r="AH41" s="62"/>
      <c r="AI41" s="62"/>
      <c r="AJ41" s="62"/>
      <c r="AK41" s="62"/>
      <c r="AL41" s="62"/>
      <c r="AM41" s="62"/>
      <c r="AN41" s="62"/>
      <c r="AO41" s="62"/>
      <c r="AP41" s="62">
        <v>1</v>
      </c>
      <c r="AQ41" s="62"/>
      <c r="AR41" s="62"/>
      <c r="AS41" s="62">
        <f t="shared" si="14"/>
        <v>1</v>
      </c>
    </row>
    <row r="42" spans="1:45" outlineLevel="1">
      <c r="A42" s="143" t="s">
        <v>43</v>
      </c>
      <c r="B42" s="82" t="s">
        <v>44</v>
      </c>
      <c r="C42" s="89" t="s">
        <v>198</v>
      </c>
      <c r="D42" s="89" t="s">
        <v>203</v>
      </c>
      <c r="E42" s="89" t="s">
        <v>204</v>
      </c>
      <c r="F42" s="97" t="s">
        <v>205</v>
      </c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>
        <f t="shared" si="15"/>
        <v>0</v>
      </c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>
        <f t="shared" si="1"/>
        <v>0</v>
      </c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>
        <f t="shared" si="14"/>
        <v>0</v>
      </c>
    </row>
    <row r="43" spans="1:45" outlineLevel="1">
      <c r="A43" s="145" t="s">
        <v>43</v>
      </c>
      <c r="B43" s="88" t="s">
        <v>44</v>
      </c>
      <c r="C43" s="89" t="s">
        <v>198</v>
      </c>
      <c r="D43" s="89" t="s">
        <v>206</v>
      </c>
      <c r="E43" s="89" t="s">
        <v>207</v>
      </c>
      <c r="F43" s="97" t="s">
        <v>208</v>
      </c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>
        <f t="shared" si="15"/>
        <v>0</v>
      </c>
      <c r="T43" s="62"/>
      <c r="U43" s="62"/>
      <c r="V43" s="62"/>
      <c r="W43" s="62"/>
      <c r="X43" s="62"/>
      <c r="Y43" s="62"/>
      <c r="Z43" s="62">
        <v>1</v>
      </c>
      <c r="AA43" s="62"/>
      <c r="AB43" s="62"/>
      <c r="AC43" s="62"/>
      <c r="AD43" s="62"/>
      <c r="AE43" s="62"/>
      <c r="AF43" s="62">
        <f t="shared" si="1"/>
        <v>1</v>
      </c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>
        <f t="shared" si="14"/>
        <v>0</v>
      </c>
    </row>
    <row r="44" spans="1:45" outlineLevel="1">
      <c r="A44" s="145" t="s">
        <v>43</v>
      </c>
      <c r="B44" s="88" t="s">
        <v>44</v>
      </c>
      <c r="C44" s="89" t="s">
        <v>198</v>
      </c>
      <c r="D44" s="89" t="s">
        <v>206</v>
      </c>
      <c r="E44" s="89" t="s">
        <v>207</v>
      </c>
      <c r="F44" s="97" t="s">
        <v>209</v>
      </c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>
        <f t="shared" si="15"/>
        <v>0</v>
      </c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>
        <f t="shared" si="1"/>
        <v>0</v>
      </c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>
        <f t="shared" si="14"/>
        <v>0</v>
      </c>
    </row>
    <row r="45" spans="1:45" outlineLevel="1">
      <c r="A45" s="143" t="s">
        <v>43</v>
      </c>
      <c r="B45" s="82" t="s">
        <v>44</v>
      </c>
      <c r="C45" s="89" t="s">
        <v>198</v>
      </c>
      <c r="D45" s="89" t="s">
        <v>206</v>
      </c>
      <c r="E45" s="89" t="s">
        <v>207</v>
      </c>
      <c r="F45" s="97" t="s">
        <v>210</v>
      </c>
      <c r="G45" s="62"/>
      <c r="H45" s="62"/>
      <c r="I45" s="62"/>
      <c r="J45" s="62"/>
      <c r="K45" s="62"/>
      <c r="L45" s="62"/>
      <c r="M45" s="62"/>
      <c r="N45" s="62"/>
      <c r="O45" s="62">
        <v>1</v>
      </c>
      <c r="P45" s="62"/>
      <c r="Q45" s="62"/>
      <c r="R45" s="62"/>
      <c r="S45" s="62">
        <f t="shared" si="15"/>
        <v>1</v>
      </c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>
        <f t="shared" si="1"/>
        <v>0</v>
      </c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>
        <f t="shared" si="14"/>
        <v>0</v>
      </c>
    </row>
    <row r="46" spans="1:45" outlineLevel="1">
      <c r="A46" s="143" t="s">
        <v>43</v>
      </c>
      <c r="B46" s="82" t="s">
        <v>45</v>
      </c>
      <c r="C46" s="89" t="s">
        <v>211</v>
      </c>
      <c r="D46" s="89" t="s">
        <v>212</v>
      </c>
      <c r="E46" s="89" t="s">
        <v>10</v>
      </c>
      <c r="F46" s="97" t="s">
        <v>213</v>
      </c>
      <c r="G46" s="62">
        <v>1</v>
      </c>
      <c r="H46" s="62"/>
      <c r="I46" s="62"/>
      <c r="J46" s="62">
        <v>1</v>
      </c>
      <c r="K46" s="62"/>
      <c r="L46" s="62">
        <v>1</v>
      </c>
      <c r="M46" s="62"/>
      <c r="N46" s="62"/>
      <c r="O46" s="62"/>
      <c r="P46" s="62"/>
      <c r="Q46" s="62"/>
      <c r="R46" s="62"/>
      <c r="S46" s="62">
        <f t="shared" si="15"/>
        <v>3</v>
      </c>
      <c r="T46" s="62"/>
      <c r="U46" s="62"/>
      <c r="V46" s="62">
        <v>1</v>
      </c>
      <c r="W46" s="62"/>
      <c r="X46" s="62"/>
      <c r="Y46" s="62"/>
      <c r="Z46" s="62"/>
      <c r="AA46" s="62"/>
      <c r="AB46" s="62"/>
      <c r="AC46" s="62"/>
      <c r="AD46" s="62"/>
      <c r="AE46" s="62"/>
      <c r="AF46" s="62">
        <f t="shared" si="1"/>
        <v>1</v>
      </c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>
        <f>SUM(AG46:AR46)</f>
        <v>0</v>
      </c>
    </row>
    <row r="47" spans="1:45" outlineLevel="1">
      <c r="A47" s="144" t="s">
        <v>43</v>
      </c>
      <c r="B47" s="82" t="s">
        <v>45</v>
      </c>
      <c r="C47" s="85" t="s">
        <v>211</v>
      </c>
      <c r="D47" s="85" t="s">
        <v>212</v>
      </c>
      <c r="E47" s="85" t="s">
        <v>10</v>
      </c>
      <c r="F47" s="97" t="s">
        <v>214</v>
      </c>
      <c r="G47" s="62"/>
      <c r="H47" s="62"/>
      <c r="I47" s="62">
        <v>1</v>
      </c>
      <c r="J47" s="62"/>
      <c r="K47" s="62"/>
      <c r="L47" s="62"/>
      <c r="M47" s="62">
        <v>1</v>
      </c>
      <c r="N47" s="62"/>
      <c r="O47" s="62"/>
      <c r="P47" s="62"/>
      <c r="Q47" s="62"/>
      <c r="R47" s="62"/>
      <c r="S47" s="62">
        <f t="shared" si="15"/>
        <v>2</v>
      </c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>
        <f t="shared" si="1"/>
        <v>0</v>
      </c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>
        <f t="shared" si="14"/>
        <v>0</v>
      </c>
    </row>
    <row r="48" spans="1:45" outlineLevel="1">
      <c r="A48" s="144" t="s">
        <v>43</v>
      </c>
      <c r="B48" s="82" t="s">
        <v>45</v>
      </c>
      <c r="C48" s="85" t="s">
        <v>211</v>
      </c>
      <c r="D48" s="85" t="s">
        <v>212</v>
      </c>
      <c r="E48" s="85" t="s">
        <v>10</v>
      </c>
      <c r="F48" s="92" t="s">
        <v>215</v>
      </c>
      <c r="G48" s="62"/>
      <c r="H48" s="62"/>
      <c r="I48" s="62"/>
      <c r="J48" s="62"/>
      <c r="K48" s="62"/>
      <c r="L48" s="62"/>
      <c r="M48" s="62"/>
      <c r="N48" s="62">
        <v>1</v>
      </c>
      <c r="O48" s="62"/>
      <c r="P48" s="62"/>
      <c r="Q48" s="62">
        <v>1</v>
      </c>
      <c r="R48" s="62"/>
      <c r="S48" s="62">
        <f t="shared" si="15"/>
        <v>2</v>
      </c>
      <c r="T48" s="62"/>
      <c r="U48" s="62"/>
      <c r="V48" s="62"/>
      <c r="W48" s="62"/>
      <c r="X48" s="62"/>
      <c r="Y48" s="62">
        <v>2</v>
      </c>
      <c r="Z48" s="62"/>
      <c r="AA48" s="62"/>
      <c r="AB48" s="62"/>
      <c r="AC48" s="62"/>
      <c r="AD48" s="62"/>
      <c r="AE48" s="62">
        <v>1</v>
      </c>
      <c r="AF48" s="62">
        <f>SUM(T48:AE48)</f>
        <v>3</v>
      </c>
      <c r="AG48" s="62"/>
      <c r="AH48" s="62"/>
      <c r="AI48" s="62"/>
      <c r="AJ48" s="62"/>
      <c r="AK48" s="62"/>
      <c r="AL48" s="62"/>
      <c r="AM48" s="62"/>
      <c r="AN48" s="62">
        <v>1</v>
      </c>
      <c r="AO48" s="62"/>
      <c r="AP48" s="62">
        <v>1</v>
      </c>
      <c r="AQ48" s="62"/>
      <c r="AR48" s="62"/>
      <c r="AS48" s="62">
        <f>SUM(AG48:AR48)</f>
        <v>2</v>
      </c>
    </row>
    <row r="49" spans="1:45" outlineLevel="1">
      <c r="A49" s="144" t="s">
        <v>43</v>
      </c>
      <c r="B49" s="82" t="s">
        <v>45</v>
      </c>
      <c r="C49" s="85" t="s">
        <v>211</v>
      </c>
      <c r="D49" s="85" t="s">
        <v>212</v>
      </c>
      <c r="E49" s="85" t="s">
        <v>10</v>
      </c>
      <c r="F49" s="92" t="s">
        <v>216</v>
      </c>
      <c r="G49" s="62"/>
      <c r="H49" s="62"/>
      <c r="I49" s="62"/>
      <c r="J49" s="62"/>
      <c r="K49" s="62"/>
      <c r="L49" s="62"/>
      <c r="M49" s="62"/>
      <c r="N49" s="62"/>
      <c r="O49" s="62"/>
      <c r="P49" s="62">
        <v>1</v>
      </c>
      <c r="Q49" s="62"/>
      <c r="R49" s="62"/>
      <c r="S49" s="62">
        <f t="shared" si="15"/>
        <v>1</v>
      </c>
      <c r="T49" s="62"/>
      <c r="U49" s="62"/>
      <c r="V49" s="62"/>
      <c r="W49" s="62">
        <v>1</v>
      </c>
      <c r="X49" s="62"/>
      <c r="Y49" s="62">
        <v>1</v>
      </c>
      <c r="Z49" s="62"/>
      <c r="AA49" s="62"/>
      <c r="AB49" s="62"/>
      <c r="AC49" s="62">
        <v>1</v>
      </c>
      <c r="AD49" s="62"/>
      <c r="AE49" s="62">
        <v>1</v>
      </c>
      <c r="AF49" s="62">
        <f t="shared" si="1"/>
        <v>4</v>
      </c>
      <c r="AG49" s="62"/>
      <c r="AH49" s="62"/>
      <c r="AI49" s="62"/>
      <c r="AJ49" s="62"/>
      <c r="AK49" s="62"/>
      <c r="AL49" s="62"/>
      <c r="AM49" s="62"/>
      <c r="AN49" s="62">
        <v>1</v>
      </c>
      <c r="AO49" s="62"/>
      <c r="AP49" s="62"/>
      <c r="AQ49" s="62"/>
      <c r="AR49" s="62"/>
      <c r="AS49" s="62">
        <f t="shared" ref="AS49:AS67" si="16">SUM(AG49:AR49)</f>
        <v>1</v>
      </c>
    </row>
    <row r="50" spans="1:45" outlineLevel="1">
      <c r="A50" s="143" t="s">
        <v>43</v>
      </c>
      <c r="B50" s="82" t="s">
        <v>45</v>
      </c>
      <c r="C50" s="89" t="s">
        <v>211</v>
      </c>
      <c r="D50" s="89" t="s">
        <v>212</v>
      </c>
      <c r="E50" s="89" t="s">
        <v>10</v>
      </c>
      <c r="F50" s="97" t="s">
        <v>217</v>
      </c>
      <c r="G50" s="62">
        <v>1</v>
      </c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>
        <f t="shared" si="15"/>
        <v>1</v>
      </c>
      <c r="T50" s="62"/>
      <c r="U50" s="62"/>
      <c r="V50" s="62"/>
      <c r="W50" s="62"/>
      <c r="X50" s="62"/>
      <c r="Y50" s="62"/>
      <c r="Z50" s="62"/>
      <c r="AA50" s="62"/>
      <c r="AB50" s="62"/>
      <c r="AC50" s="62">
        <v>1</v>
      </c>
      <c r="AD50" s="62"/>
      <c r="AE50" s="62">
        <v>1</v>
      </c>
      <c r="AF50" s="62">
        <f t="shared" si="1"/>
        <v>2</v>
      </c>
      <c r="AG50" s="62"/>
      <c r="AH50" s="62"/>
      <c r="AI50" s="62">
        <v>1</v>
      </c>
      <c r="AJ50" s="62">
        <v>1</v>
      </c>
      <c r="AK50" s="62">
        <v>1</v>
      </c>
      <c r="AL50" s="62">
        <v>1</v>
      </c>
      <c r="AM50" s="62"/>
      <c r="AN50" s="62"/>
      <c r="AO50" s="62"/>
      <c r="AP50" s="62"/>
      <c r="AQ50" s="62"/>
      <c r="AR50" s="62"/>
      <c r="AS50" s="62">
        <f t="shared" si="16"/>
        <v>4</v>
      </c>
    </row>
    <row r="51" spans="1:45" outlineLevel="1">
      <c r="A51" s="143" t="s">
        <v>43</v>
      </c>
      <c r="B51" s="82" t="s">
        <v>45</v>
      </c>
      <c r="C51" s="89" t="s">
        <v>211</v>
      </c>
      <c r="D51" s="89" t="s">
        <v>212</v>
      </c>
      <c r="E51" s="89" t="s">
        <v>10</v>
      </c>
      <c r="F51" s="97" t="s">
        <v>218</v>
      </c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>
        <f t="shared" si="15"/>
        <v>0</v>
      </c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>
        <f t="shared" si="1"/>
        <v>0</v>
      </c>
      <c r="AG51" s="62">
        <v>1</v>
      </c>
      <c r="AH51" s="62"/>
      <c r="AI51" s="62"/>
      <c r="AJ51" s="62"/>
      <c r="AK51" s="62"/>
      <c r="AL51" s="62"/>
      <c r="AM51" s="62"/>
      <c r="AN51" s="62"/>
      <c r="AO51" s="62"/>
      <c r="AP51" s="62">
        <v>1</v>
      </c>
      <c r="AQ51" s="62">
        <v>1</v>
      </c>
      <c r="AR51" s="62">
        <v>1</v>
      </c>
      <c r="AS51" s="62">
        <f t="shared" si="16"/>
        <v>4</v>
      </c>
    </row>
    <row r="52" spans="1:45" outlineLevel="1">
      <c r="A52" s="143" t="s">
        <v>43</v>
      </c>
      <c r="B52" s="82" t="s">
        <v>45</v>
      </c>
      <c r="C52" s="89" t="s">
        <v>211</v>
      </c>
      <c r="D52" s="89" t="s">
        <v>212</v>
      </c>
      <c r="E52" s="89" t="s">
        <v>10</v>
      </c>
      <c r="F52" s="97" t="s">
        <v>219</v>
      </c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>
        <f t="shared" si="15"/>
        <v>0</v>
      </c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>
        <f t="shared" si="1"/>
        <v>0</v>
      </c>
      <c r="AG52" s="62">
        <v>1</v>
      </c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>
        <f t="shared" si="16"/>
        <v>1</v>
      </c>
    </row>
    <row r="53" spans="1:45" outlineLevel="1">
      <c r="A53" s="143" t="s">
        <v>43</v>
      </c>
      <c r="B53" s="82" t="s">
        <v>45</v>
      </c>
      <c r="C53" s="89" t="s">
        <v>220</v>
      </c>
      <c r="D53" s="89" t="s">
        <v>212</v>
      </c>
      <c r="E53" s="89" t="s">
        <v>10</v>
      </c>
      <c r="F53" s="97" t="s">
        <v>221</v>
      </c>
      <c r="G53" s="62">
        <v>1</v>
      </c>
      <c r="H53" s="62"/>
      <c r="I53" s="62">
        <v>1</v>
      </c>
      <c r="J53" s="62"/>
      <c r="K53" s="62"/>
      <c r="L53" s="62"/>
      <c r="M53" s="62"/>
      <c r="N53" s="62"/>
      <c r="O53" s="62"/>
      <c r="P53" s="62"/>
      <c r="Q53" s="62"/>
      <c r="R53" s="62"/>
      <c r="S53" s="62">
        <f t="shared" si="15"/>
        <v>2</v>
      </c>
      <c r="T53" s="62"/>
      <c r="U53" s="62"/>
      <c r="V53" s="62"/>
      <c r="W53" s="62"/>
      <c r="X53" s="62">
        <v>1</v>
      </c>
      <c r="Y53" s="62">
        <v>1</v>
      </c>
      <c r="Z53" s="62"/>
      <c r="AA53" s="62"/>
      <c r="AB53" s="62"/>
      <c r="AC53" s="62"/>
      <c r="AD53" s="62"/>
      <c r="AE53" s="62"/>
      <c r="AF53" s="62">
        <f t="shared" si="1"/>
        <v>2</v>
      </c>
      <c r="AG53" s="62"/>
      <c r="AH53" s="62"/>
      <c r="AI53" s="62"/>
      <c r="AJ53" s="62">
        <v>1</v>
      </c>
      <c r="AK53" s="62"/>
      <c r="AL53" s="62"/>
      <c r="AM53" s="62"/>
      <c r="AN53" s="62"/>
      <c r="AO53" s="62"/>
      <c r="AP53" s="62"/>
      <c r="AQ53" s="62"/>
      <c r="AR53" s="62"/>
      <c r="AS53" s="62">
        <f t="shared" si="16"/>
        <v>1</v>
      </c>
    </row>
    <row r="54" spans="1:45" outlineLevel="1">
      <c r="A54" s="143" t="s">
        <v>43</v>
      </c>
      <c r="B54" s="82" t="s">
        <v>45</v>
      </c>
      <c r="C54" s="89" t="s">
        <v>222</v>
      </c>
      <c r="D54" s="89" t="s">
        <v>212</v>
      </c>
      <c r="E54" s="89" t="s">
        <v>10</v>
      </c>
      <c r="F54" s="97" t="s">
        <v>223</v>
      </c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>
        <f t="shared" si="15"/>
        <v>0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>
        <f t="shared" si="1"/>
        <v>0</v>
      </c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>
        <f t="shared" si="16"/>
        <v>0</v>
      </c>
    </row>
    <row r="55" spans="1:45" outlineLevel="1">
      <c r="A55" s="144" t="s">
        <v>43</v>
      </c>
      <c r="B55" s="82" t="s">
        <v>45</v>
      </c>
      <c r="C55" s="85" t="s">
        <v>222</v>
      </c>
      <c r="D55" s="85" t="s">
        <v>212</v>
      </c>
      <c r="E55" s="85" t="s">
        <v>10</v>
      </c>
      <c r="F55" s="92" t="s">
        <v>224</v>
      </c>
      <c r="G55" s="62"/>
      <c r="H55" s="62"/>
      <c r="I55" s="62"/>
      <c r="J55" s="62"/>
      <c r="K55" s="62"/>
      <c r="L55" s="62"/>
      <c r="M55" s="62"/>
      <c r="N55" s="62">
        <v>1</v>
      </c>
      <c r="O55" s="62">
        <v>1</v>
      </c>
      <c r="P55" s="62"/>
      <c r="Q55" s="62"/>
      <c r="R55" s="62"/>
      <c r="S55" s="62">
        <f t="shared" si="15"/>
        <v>2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>
        <f t="shared" si="1"/>
        <v>0</v>
      </c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>
        <f t="shared" si="16"/>
        <v>0</v>
      </c>
    </row>
    <row r="56" spans="1:45" outlineLevel="1">
      <c r="A56" s="144" t="s">
        <v>43</v>
      </c>
      <c r="B56" s="82" t="s">
        <v>45</v>
      </c>
      <c r="C56" s="85" t="s">
        <v>222</v>
      </c>
      <c r="D56" s="85" t="s">
        <v>212</v>
      </c>
      <c r="E56" s="85" t="s">
        <v>10</v>
      </c>
      <c r="F56" s="92" t="s">
        <v>225</v>
      </c>
      <c r="G56" s="62"/>
      <c r="H56" s="62"/>
      <c r="I56" s="62"/>
      <c r="J56" s="62"/>
      <c r="K56" s="62">
        <v>1</v>
      </c>
      <c r="L56" s="62"/>
      <c r="M56" s="62"/>
      <c r="N56" s="62"/>
      <c r="O56" s="62"/>
      <c r="P56" s="62">
        <v>1</v>
      </c>
      <c r="Q56" s="62">
        <v>1</v>
      </c>
      <c r="R56" s="62"/>
      <c r="S56" s="62">
        <f t="shared" si="15"/>
        <v>3</v>
      </c>
      <c r="T56" s="62"/>
      <c r="U56" s="62"/>
      <c r="V56" s="62">
        <v>1</v>
      </c>
      <c r="W56" s="62"/>
      <c r="X56" s="62"/>
      <c r="Y56" s="62"/>
      <c r="Z56" s="62"/>
      <c r="AA56" s="62"/>
      <c r="AB56" s="62"/>
      <c r="AC56" s="62"/>
      <c r="AD56" s="62"/>
      <c r="AE56" s="62"/>
      <c r="AF56" s="62">
        <f t="shared" si="1"/>
        <v>1</v>
      </c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>
        <f t="shared" si="16"/>
        <v>0</v>
      </c>
    </row>
    <row r="57" spans="1:45" outlineLevel="1">
      <c r="A57" s="144" t="s">
        <v>43</v>
      </c>
      <c r="B57" s="82" t="s">
        <v>45</v>
      </c>
      <c r="C57" s="85" t="s">
        <v>220</v>
      </c>
      <c r="D57" s="85" t="s">
        <v>212</v>
      </c>
      <c r="E57" s="85" t="s">
        <v>10</v>
      </c>
      <c r="F57" s="92" t="s">
        <v>226</v>
      </c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>
        <f t="shared" si="15"/>
        <v>0</v>
      </c>
      <c r="T57" s="62"/>
      <c r="U57" s="62"/>
      <c r="V57" s="62"/>
      <c r="W57" s="62"/>
      <c r="X57" s="62"/>
      <c r="Y57" s="62">
        <v>1</v>
      </c>
      <c r="Z57" s="62"/>
      <c r="AA57" s="62"/>
      <c r="AB57" s="62">
        <v>1</v>
      </c>
      <c r="AC57" s="62"/>
      <c r="AD57" s="62"/>
      <c r="AE57" s="62"/>
      <c r="AF57" s="62">
        <f t="shared" si="1"/>
        <v>2</v>
      </c>
      <c r="AG57" s="62"/>
      <c r="AH57" s="62"/>
      <c r="AI57" s="62"/>
      <c r="AJ57" s="62"/>
      <c r="AK57" s="62"/>
      <c r="AL57" s="62"/>
      <c r="AM57" s="62">
        <v>1</v>
      </c>
      <c r="AN57" s="62"/>
      <c r="AO57" s="62"/>
      <c r="AP57" s="62"/>
      <c r="AQ57" s="62"/>
      <c r="AR57" s="62"/>
      <c r="AS57" s="62">
        <f t="shared" si="16"/>
        <v>1</v>
      </c>
    </row>
    <row r="58" spans="1:45" outlineLevel="1">
      <c r="A58" s="143" t="s">
        <v>43</v>
      </c>
      <c r="B58" s="82" t="s">
        <v>45</v>
      </c>
      <c r="C58" s="89" t="s">
        <v>222</v>
      </c>
      <c r="D58" s="89" t="s">
        <v>212</v>
      </c>
      <c r="E58" s="89" t="s">
        <v>10</v>
      </c>
      <c r="F58" s="97" t="s">
        <v>227</v>
      </c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>
        <f t="shared" si="15"/>
        <v>0</v>
      </c>
      <c r="T58" s="62"/>
      <c r="U58" s="62"/>
      <c r="V58" s="62"/>
      <c r="W58" s="62"/>
      <c r="X58" s="62"/>
      <c r="Y58" s="62"/>
      <c r="Z58" s="62">
        <v>1</v>
      </c>
      <c r="AA58" s="62"/>
      <c r="AB58" s="62"/>
      <c r="AC58" s="62"/>
      <c r="AD58" s="62"/>
      <c r="AE58" s="62"/>
      <c r="AF58" s="62">
        <f t="shared" si="1"/>
        <v>1</v>
      </c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>
        <f t="shared" si="16"/>
        <v>0</v>
      </c>
    </row>
    <row r="59" spans="1:45" outlineLevel="1">
      <c r="A59" s="143" t="s">
        <v>43</v>
      </c>
      <c r="B59" s="82" t="s">
        <v>45</v>
      </c>
      <c r="C59" s="89" t="s">
        <v>228</v>
      </c>
      <c r="D59" s="89" t="s">
        <v>212</v>
      </c>
      <c r="E59" s="89" t="s">
        <v>10</v>
      </c>
      <c r="F59" s="97" t="s">
        <v>229</v>
      </c>
      <c r="G59" s="62">
        <v>1</v>
      </c>
      <c r="H59" s="62">
        <v>1</v>
      </c>
      <c r="I59" s="62"/>
      <c r="J59" s="62"/>
      <c r="K59" s="62"/>
      <c r="L59" s="62">
        <v>1</v>
      </c>
      <c r="M59" s="62"/>
      <c r="N59" s="62"/>
      <c r="O59" s="62"/>
      <c r="P59" s="62"/>
      <c r="Q59" s="62"/>
      <c r="R59" s="62"/>
      <c r="S59" s="62">
        <f t="shared" si="15"/>
        <v>3</v>
      </c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>
        <f t="shared" si="1"/>
        <v>0</v>
      </c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>
        <f t="shared" si="16"/>
        <v>0</v>
      </c>
    </row>
    <row r="60" spans="1:45" outlineLevel="1">
      <c r="A60" s="143" t="s">
        <v>43</v>
      </c>
      <c r="B60" s="82" t="s">
        <v>45</v>
      </c>
      <c r="C60" s="89" t="s">
        <v>228</v>
      </c>
      <c r="D60" s="89" t="s">
        <v>212</v>
      </c>
      <c r="E60" s="89" t="s">
        <v>10</v>
      </c>
      <c r="F60" s="97" t="s">
        <v>230</v>
      </c>
      <c r="G60" s="62"/>
      <c r="H60" s="62"/>
      <c r="I60" s="62"/>
      <c r="J60" s="62">
        <v>1</v>
      </c>
      <c r="K60" s="62"/>
      <c r="L60" s="62">
        <v>1</v>
      </c>
      <c r="M60" s="62"/>
      <c r="N60" s="62"/>
      <c r="O60" s="62"/>
      <c r="P60" s="62"/>
      <c r="Q60" s="62"/>
      <c r="R60" s="62"/>
      <c r="S60" s="62">
        <f t="shared" si="15"/>
        <v>2</v>
      </c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>
        <f t="shared" si="1"/>
        <v>0</v>
      </c>
      <c r="AG60" s="62">
        <v>1</v>
      </c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>
        <f t="shared" si="16"/>
        <v>1</v>
      </c>
    </row>
    <row r="61" spans="1:45" outlineLevel="1">
      <c r="A61" s="143" t="s">
        <v>43</v>
      </c>
      <c r="B61" s="82" t="s">
        <v>45</v>
      </c>
      <c r="C61" s="89" t="s">
        <v>228</v>
      </c>
      <c r="D61" s="89" t="s">
        <v>212</v>
      </c>
      <c r="E61" s="89" t="s">
        <v>10</v>
      </c>
      <c r="F61" s="92" t="s">
        <v>231</v>
      </c>
      <c r="G61" s="62">
        <v>1</v>
      </c>
      <c r="H61" s="62">
        <v>1</v>
      </c>
      <c r="I61" s="62"/>
      <c r="J61" s="62"/>
      <c r="K61" s="62"/>
      <c r="L61" s="62">
        <v>1</v>
      </c>
      <c r="M61" s="62"/>
      <c r="N61" s="62"/>
      <c r="O61" s="62"/>
      <c r="P61" s="62"/>
      <c r="Q61" s="62"/>
      <c r="R61" s="62"/>
      <c r="S61" s="62">
        <f t="shared" si="15"/>
        <v>3</v>
      </c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>
        <f t="shared" si="1"/>
        <v>0</v>
      </c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>
        <f t="shared" si="16"/>
        <v>0</v>
      </c>
    </row>
    <row r="62" spans="1:45" outlineLevel="1">
      <c r="A62" s="143" t="s">
        <v>43</v>
      </c>
      <c r="B62" s="82" t="s">
        <v>45</v>
      </c>
      <c r="C62" s="89" t="s">
        <v>228</v>
      </c>
      <c r="D62" s="89" t="s">
        <v>212</v>
      </c>
      <c r="E62" s="89" t="s">
        <v>10</v>
      </c>
      <c r="F62" s="97" t="s">
        <v>232</v>
      </c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>
        <f t="shared" si="15"/>
        <v>0</v>
      </c>
      <c r="T62" s="62"/>
      <c r="U62" s="62"/>
      <c r="V62" s="62"/>
      <c r="W62" s="62"/>
      <c r="X62" s="62"/>
      <c r="Y62" s="62"/>
      <c r="Z62" s="62">
        <v>1</v>
      </c>
      <c r="AA62" s="62"/>
      <c r="AB62" s="62"/>
      <c r="AC62" s="62"/>
      <c r="AD62" s="62"/>
      <c r="AE62" s="62"/>
      <c r="AF62" s="62">
        <f t="shared" si="1"/>
        <v>1</v>
      </c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>
        <f t="shared" si="16"/>
        <v>0</v>
      </c>
    </row>
    <row r="63" spans="1:45" outlineLevel="1">
      <c r="A63" s="143" t="s">
        <v>43</v>
      </c>
      <c r="B63" s="82" t="s">
        <v>45</v>
      </c>
      <c r="C63" s="89" t="s">
        <v>228</v>
      </c>
      <c r="D63" s="89" t="s">
        <v>212</v>
      </c>
      <c r="E63" s="89" t="s">
        <v>10</v>
      </c>
      <c r="F63" s="97" t="s">
        <v>233</v>
      </c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>
        <f t="shared" si="15"/>
        <v>0</v>
      </c>
      <c r="T63" s="62"/>
      <c r="U63" s="62"/>
      <c r="V63" s="62"/>
      <c r="W63" s="62"/>
      <c r="X63" s="62"/>
      <c r="Y63" s="62"/>
      <c r="Z63" s="62"/>
      <c r="AA63" s="62">
        <v>1</v>
      </c>
      <c r="AB63" s="62"/>
      <c r="AC63" s="62"/>
      <c r="AD63" s="62"/>
      <c r="AE63" s="62"/>
      <c r="AF63" s="62">
        <f t="shared" si="1"/>
        <v>1</v>
      </c>
      <c r="AG63" s="62"/>
      <c r="AH63" s="62"/>
      <c r="AI63" s="62"/>
      <c r="AJ63" s="62"/>
      <c r="AK63" s="62">
        <v>1</v>
      </c>
      <c r="AL63" s="62"/>
      <c r="AM63" s="62"/>
      <c r="AN63" s="62"/>
      <c r="AO63" s="62"/>
      <c r="AP63" s="62"/>
      <c r="AQ63" s="62"/>
      <c r="AR63" s="62"/>
      <c r="AS63" s="62">
        <f t="shared" si="16"/>
        <v>1</v>
      </c>
    </row>
    <row r="64" spans="1:45" outlineLevel="1">
      <c r="A64" s="143" t="s">
        <v>43</v>
      </c>
      <c r="B64" s="82" t="s">
        <v>45</v>
      </c>
      <c r="C64" s="89" t="s">
        <v>228</v>
      </c>
      <c r="D64" s="89" t="s">
        <v>212</v>
      </c>
      <c r="E64" s="89" t="s">
        <v>10</v>
      </c>
      <c r="F64" s="97" t="s">
        <v>234</v>
      </c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>
        <f t="shared" si="15"/>
        <v>0</v>
      </c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>
        <f t="shared" si="1"/>
        <v>0</v>
      </c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>
        <f t="shared" si="16"/>
        <v>0</v>
      </c>
    </row>
    <row r="65" spans="1:45" outlineLevel="1">
      <c r="A65" s="143" t="s">
        <v>43</v>
      </c>
      <c r="B65" s="82" t="s">
        <v>45</v>
      </c>
      <c r="C65" s="89" t="s">
        <v>228</v>
      </c>
      <c r="D65" s="89" t="s">
        <v>212</v>
      </c>
      <c r="E65" s="89" t="s">
        <v>10</v>
      </c>
      <c r="F65" s="97" t="s">
        <v>235</v>
      </c>
      <c r="G65" s="62"/>
      <c r="H65" s="62">
        <v>1</v>
      </c>
      <c r="I65" s="62">
        <v>1</v>
      </c>
      <c r="J65" s="62"/>
      <c r="K65" s="62"/>
      <c r="L65" s="62"/>
      <c r="M65" s="62"/>
      <c r="N65" s="62"/>
      <c r="O65" s="62"/>
      <c r="P65" s="62"/>
      <c r="Q65" s="62"/>
      <c r="R65" s="62">
        <v>1</v>
      </c>
      <c r="S65" s="62">
        <f t="shared" si="15"/>
        <v>3</v>
      </c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>
        <f t="shared" si="1"/>
        <v>0</v>
      </c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>
        <f t="shared" si="16"/>
        <v>0</v>
      </c>
    </row>
    <row r="66" spans="1:45" outlineLevel="1">
      <c r="A66" s="143" t="s">
        <v>43</v>
      </c>
      <c r="B66" s="82" t="s">
        <v>45</v>
      </c>
      <c r="C66" s="89" t="s">
        <v>228</v>
      </c>
      <c r="D66" s="89" t="s">
        <v>212</v>
      </c>
      <c r="E66" s="89" t="s">
        <v>10</v>
      </c>
      <c r="F66" s="97" t="s">
        <v>236</v>
      </c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>
        <f t="shared" si="15"/>
        <v>0</v>
      </c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>
        <f t="shared" si="1"/>
        <v>0</v>
      </c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>
        <f t="shared" si="16"/>
        <v>0</v>
      </c>
    </row>
    <row r="67" spans="1:45" outlineLevel="1">
      <c r="A67" s="143" t="s">
        <v>43</v>
      </c>
      <c r="B67" s="82" t="s">
        <v>45</v>
      </c>
      <c r="C67" s="89" t="s">
        <v>237</v>
      </c>
      <c r="D67" s="89" t="s">
        <v>212</v>
      </c>
      <c r="E67" s="89" t="s">
        <v>10</v>
      </c>
      <c r="F67" s="97" t="s">
        <v>238</v>
      </c>
      <c r="G67" s="62"/>
      <c r="H67" s="62"/>
      <c r="I67" s="62">
        <v>1</v>
      </c>
      <c r="J67" s="62"/>
      <c r="K67" s="62"/>
      <c r="L67" s="62"/>
      <c r="M67" s="62"/>
      <c r="N67" s="62"/>
      <c r="O67" s="62"/>
      <c r="P67" s="62"/>
      <c r="Q67" s="62"/>
      <c r="R67" s="62"/>
      <c r="S67" s="62">
        <f t="shared" si="15"/>
        <v>1</v>
      </c>
      <c r="T67" s="62"/>
      <c r="U67" s="62"/>
      <c r="V67" s="62"/>
      <c r="W67" s="62"/>
      <c r="X67" s="62"/>
      <c r="Y67" s="62">
        <v>1</v>
      </c>
      <c r="Z67" s="62"/>
      <c r="AA67" s="62"/>
      <c r="AB67" s="62"/>
      <c r="AC67" s="62"/>
      <c r="AD67" s="62">
        <v>1</v>
      </c>
      <c r="AE67" s="62"/>
      <c r="AF67" s="62">
        <f t="shared" si="1"/>
        <v>2</v>
      </c>
      <c r="AG67" s="62"/>
      <c r="AH67" s="62"/>
      <c r="AI67" s="62"/>
      <c r="AJ67" s="62">
        <v>1</v>
      </c>
      <c r="AK67" s="62">
        <v>1</v>
      </c>
      <c r="AL67" s="62"/>
      <c r="AM67" s="62"/>
      <c r="AN67" s="62"/>
      <c r="AO67" s="62"/>
      <c r="AP67" s="62"/>
      <c r="AQ67" s="62"/>
      <c r="AR67" s="62"/>
      <c r="AS67" s="62">
        <f t="shared" si="16"/>
        <v>2</v>
      </c>
    </row>
    <row r="68" spans="1:45" outlineLevel="1">
      <c r="A68" s="144" t="s">
        <v>43</v>
      </c>
      <c r="B68" s="82" t="s">
        <v>45</v>
      </c>
      <c r="C68" s="85" t="s">
        <v>237</v>
      </c>
      <c r="D68" s="85" t="s">
        <v>212</v>
      </c>
      <c r="E68" s="85" t="s">
        <v>10</v>
      </c>
      <c r="F68" s="92" t="s">
        <v>239</v>
      </c>
      <c r="G68" s="62"/>
      <c r="H68" s="62"/>
      <c r="I68" s="62"/>
      <c r="J68" s="62"/>
      <c r="K68" s="62"/>
      <c r="L68" s="62"/>
      <c r="M68" s="62"/>
      <c r="N68" s="62"/>
      <c r="O68" s="62"/>
      <c r="P68" s="62">
        <v>1</v>
      </c>
      <c r="Q68" s="62"/>
      <c r="R68" s="62"/>
      <c r="S68" s="62">
        <f t="shared" si="15"/>
        <v>1</v>
      </c>
      <c r="T68" s="62"/>
      <c r="U68" s="62"/>
      <c r="V68" s="62"/>
      <c r="W68" s="62"/>
      <c r="X68" s="62"/>
      <c r="Y68" s="62"/>
      <c r="Z68" s="62">
        <v>1</v>
      </c>
      <c r="AA68" s="62"/>
      <c r="AB68" s="62"/>
      <c r="AC68" s="62"/>
      <c r="AD68" s="62">
        <v>1</v>
      </c>
      <c r="AE68" s="62"/>
      <c r="AF68" s="62">
        <f>SUM(T68:AE68)</f>
        <v>2</v>
      </c>
      <c r="AG68" s="62"/>
      <c r="AH68" s="62"/>
      <c r="AI68" s="62">
        <v>1</v>
      </c>
      <c r="AJ68" s="62"/>
      <c r="AK68" s="62"/>
      <c r="AL68" s="62"/>
      <c r="AM68" s="62"/>
      <c r="AN68" s="62"/>
      <c r="AO68" s="62"/>
      <c r="AP68" s="62"/>
      <c r="AQ68" s="62"/>
      <c r="AR68" s="62"/>
      <c r="AS68" s="62">
        <f>SUM(AG68:AR68)</f>
        <v>1</v>
      </c>
    </row>
    <row r="69" spans="1:45" outlineLevel="1">
      <c r="A69" s="143" t="s">
        <v>43</v>
      </c>
      <c r="B69" s="82" t="s">
        <v>45</v>
      </c>
      <c r="C69" s="89" t="s">
        <v>237</v>
      </c>
      <c r="D69" s="89" t="s">
        <v>212</v>
      </c>
      <c r="E69" s="89" t="s">
        <v>10</v>
      </c>
      <c r="F69" s="97" t="s">
        <v>240</v>
      </c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>
        <f t="shared" si="15"/>
        <v>0</v>
      </c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>
        <f t="shared" si="1"/>
        <v>0</v>
      </c>
      <c r="AG69" s="62"/>
      <c r="AH69" s="62"/>
      <c r="AI69" s="62"/>
      <c r="AJ69" s="62"/>
      <c r="AK69" s="62"/>
      <c r="AL69" s="62"/>
      <c r="AM69" s="62"/>
      <c r="AN69" s="62"/>
      <c r="AO69" s="62"/>
      <c r="AP69" s="62">
        <v>1</v>
      </c>
      <c r="AQ69" s="62">
        <v>1</v>
      </c>
      <c r="AR69" s="62"/>
      <c r="AS69" s="62">
        <f t="shared" ref="AS69:AS70" si="17">SUM(AG69:AR69)</f>
        <v>2</v>
      </c>
    </row>
    <row r="70" spans="1:45" outlineLevel="1">
      <c r="A70" s="143" t="s">
        <v>43</v>
      </c>
      <c r="B70" s="82" t="s">
        <v>45</v>
      </c>
      <c r="C70" s="89" t="s">
        <v>237</v>
      </c>
      <c r="D70" s="89" t="s">
        <v>212</v>
      </c>
      <c r="E70" s="89" t="s">
        <v>10</v>
      </c>
      <c r="F70" s="97" t="s">
        <v>241</v>
      </c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>
        <f t="shared" ref="S70:S101" si="18">SUM(G70:R70)</f>
        <v>0</v>
      </c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>
        <f t="shared" si="1"/>
        <v>0</v>
      </c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>
        <f t="shared" si="17"/>
        <v>0</v>
      </c>
    </row>
    <row r="71" spans="1:45" outlineLevel="1">
      <c r="A71" s="143" t="s">
        <v>43</v>
      </c>
      <c r="B71" s="82" t="s">
        <v>45</v>
      </c>
      <c r="C71" s="89" t="s">
        <v>237</v>
      </c>
      <c r="D71" s="89" t="s">
        <v>212</v>
      </c>
      <c r="E71" s="89" t="s">
        <v>10</v>
      </c>
      <c r="F71" s="97" t="s">
        <v>242</v>
      </c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>
        <f t="shared" si="18"/>
        <v>0</v>
      </c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>
        <v>1</v>
      </c>
      <c r="AE71" s="62"/>
      <c r="AF71" s="62">
        <f t="shared" ref="AF71:AF134" si="19">SUM(T71:AE71)</f>
        <v>1</v>
      </c>
      <c r="AG71" s="62"/>
      <c r="AH71" s="62"/>
      <c r="AI71" s="62">
        <v>1</v>
      </c>
      <c r="AJ71" s="62"/>
      <c r="AK71" s="62"/>
      <c r="AL71" s="62"/>
      <c r="AM71" s="62"/>
      <c r="AN71" s="62"/>
      <c r="AO71" s="62"/>
      <c r="AP71" s="62"/>
      <c r="AQ71" s="62"/>
      <c r="AR71" s="62"/>
      <c r="AS71" s="62">
        <f t="shared" ref="AS71:AS134" si="20">SUM(AG71:AR71)</f>
        <v>1</v>
      </c>
    </row>
    <row r="72" spans="1:45" outlineLevel="1">
      <c r="A72" s="143" t="s">
        <v>43</v>
      </c>
      <c r="B72" s="82" t="s">
        <v>45</v>
      </c>
      <c r="C72" s="89" t="s">
        <v>237</v>
      </c>
      <c r="D72" s="89" t="s">
        <v>212</v>
      </c>
      <c r="E72" s="89" t="s">
        <v>10</v>
      </c>
      <c r="F72" s="97" t="s">
        <v>243</v>
      </c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>
        <f t="shared" si="18"/>
        <v>0</v>
      </c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>
        <f t="shared" si="19"/>
        <v>0</v>
      </c>
      <c r="AG72" s="62"/>
      <c r="AH72" s="62"/>
      <c r="AI72" s="62"/>
      <c r="AJ72" s="62">
        <v>1</v>
      </c>
      <c r="AK72" s="62"/>
      <c r="AL72" s="62"/>
      <c r="AM72" s="62"/>
      <c r="AN72" s="62"/>
      <c r="AO72" s="62"/>
      <c r="AP72" s="62"/>
      <c r="AQ72" s="62"/>
      <c r="AR72" s="62"/>
      <c r="AS72" s="62">
        <f t="shared" si="20"/>
        <v>1</v>
      </c>
    </row>
    <row r="73" spans="1:45" outlineLevel="1">
      <c r="A73" s="143" t="s">
        <v>43</v>
      </c>
      <c r="B73" s="82" t="s">
        <v>45</v>
      </c>
      <c r="C73" s="89" t="s">
        <v>237</v>
      </c>
      <c r="D73" s="89" t="s">
        <v>212</v>
      </c>
      <c r="E73" s="89" t="s">
        <v>10</v>
      </c>
      <c r="F73" s="97" t="s">
        <v>244</v>
      </c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>
        <f t="shared" si="18"/>
        <v>0</v>
      </c>
      <c r="T73" s="62"/>
      <c r="U73" s="62"/>
      <c r="V73" s="62"/>
      <c r="W73" s="62"/>
      <c r="X73" s="62"/>
      <c r="Y73" s="62"/>
      <c r="Z73" s="62"/>
      <c r="AA73" s="62"/>
      <c r="AB73" s="62"/>
      <c r="AC73" s="62">
        <v>1</v>
      </c>
      <c r="AD73" s="62"/>
      <c r="AE73" s="62"/>
      <c r="AF73" s="62">
        <f t="shared" si="19"/>
        <v>1</v>
      </c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>
        <f t="shared" si="20"/>
        <v>0</v>
      </c>
    </row>
    <row r="74" spans="1:45" outlineLevel="1">
      <c r="A74" s="143" t="s">
        <v>43</v>
      </c>
      <c r="B74" s="82" t="s">
        <v>45</v>
      </c>
      <c r="C74" s="89" t="s">
        <v>237</v>
      </c>
      <c r="D74" s="89" t="s">
        <v>212</v>
      </c>
      <c r="E74" s="89" t="s">
        <v>10</v>
      </c>
      <c r="F74" s="97" t="s">
        <v>245</v>
      </c>
      <c r="G74" s="62"/>
      <c r="H74" s="62"/>
      <c r="I74" s="62"/>
      <c r="J74" s="62"/>
      <c r="K74" s="62">
        <v>1</v>
      </c>
      <c r="L74" s="62"/>
      <c r="M74" s="62"/>
      <c r="N74" s="62"/>
      <c r="O74" s="62"/>
      <c r="P74" s="62"/>
      <c r="Q74" s="62"/>
      <c r="R74" s="62"/>
      <c r="S74" s="62">
        <f t="shared" si="18"/>
        <v>1</v>
      </c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>
        <f t="shared" si="19"/>
        <v>0</v>
      </c>
      <c r="AG74" s="62"/>
      <c r="AH74" s="62"/>
      <c r="AI74" s="62"/>
      <c r="AJ74" s="62"/>
      <c r="AK74" s="62"/>
      <c r="AL74" s="62"/>
      <c r="AM74" s="62"/>
      <c r="AN74" s="62"/>
      <c r="AO74" s="62"/>
      <c r="AP74" s="62">
        <v>1</v>
      </c>
      <c r="AQ74" s="62">
        <v>1</v>
      </c>
      <c r="AR74" s="62"/>
      <c r="AS74" s="62">
        <f t="shared" si="20"/>
        <v>2</v>
      </c>
    </row>
    <row r="75" spans="1:45" outlineLevel="1">
      <c r="A75" s="143" t="s">
        <v>43</v>
      </c>
      <c r="B75" s="82" t="s">
        <v>45</v>
      </c>
      <c r="C75" s="89" t="s">
        <v>220</v>
      </c>
      <c r="D75" s="89" t="s">
        <v>212</v>
      </c>
      <c r="E75" s="89" t="s">
        <v>10</v>
      </c>
      <c r="F75" s="97" t="s">
        <v>246</v>
      </c>
      <c r="G75" s="62">
        <v>1</v>
      </c>
      <c r="H75" s="62"/>
      <c r="I75" s="62"/>
      <c r="J75" s="62"/>
      <c r="K75" s="62"/>
      <c r="L75" s="62"/>
      <c r="M75" s="62">
        <v>1</v>
      </c>
      <c r="N75" s="62"/>
      <c r="O75" s="62"/>
      <c r="P75" s="62"/>
      <c r="Q75" s="62"/>
      <c r="R75" s="62"/>
      <c r="S75" s="62">
        <f t="shared" si="18"/>
        <v>2</v>
      </c>
      <c r="T75" s="62"/>
      <c r="U75" s="62"/>
      <c r="V75" s="62"/>
      <c r="W75" s="62"/>
      <c r="X75" s="62"/>
      <c r="Y75" s="62"/>
      <c r="Z75" s="62"/>
      <c r="AA75" s="62"/>
      <c r="AB75" s="62"/>
      <c r="AC75" s="62">
        <v>2</v>
      </c>
      <c r="AD75" s="62"/>
      <c r="AE75" s="62">
        <v>1</v>
      </c>
      <c r="AF75" s="62">
        <f t="shared" si="19"/>
        <v>3</v>
      </c>
      <c r="AG75" s="62"/>
      <c r="AH75" s="62"/>
      <c r="AI75" s="62">
        <v>1</v>
      </c>
      <c r="AJ75" s="62"/>
      <c r="AK75" s="62"/>
      <c r="AL75" s="62"/>
      <c r="AM75" s="62"/>
      <c r="AN75" s="62"/>
      <c r="AO75" s="62"/>
      <c r="AP75" s="62"/>
      <c r="AQ75" s="62"/>
      <c r="AR75" s="62"/>
      <c r="AS75" s="62">
        <f t="shared" si="20"/>
        <v>1</v>
      </c>
    </row>
    <row r="76" spans="1:45" outlineLevel="1">
      <c r="A76" s="143" t="s">
        <v>43</v>
      </c>
      <c r="B76" s="82" t="s">
        <v>45</v>
      </c>
      <c r="C76" s="89" t="s">
        <v>220</v>
      </c>
      <c r="D76" s="89" t="s">
        <v>212</v>
      </c>
      <c r="E76" s="89" t="s">
        <v>10</v>
      </c>
      <c r="F76" s="97" t="s">
        <v>247</v>
      </c>
      <c r="G76" s="62"/>
      <c r="H76" s="62">
        <v>1</v>
      </c>
      <c r="I76" s="62"/>
      <c r="J76" s="62"/>
      <c r="K76" s="62"/>
      <c r="L76" s="62"/>
      <c r="M76" s="62">
        <v>1</v>
      </c>
      <c r="N76" s="62"/>
      <c r="O76" s="62"/>
      <c r="P76" s="62"/>
      <c r="Q76" s="62"/>
      <c r="R76" s="62"/>
      <c r="S76" s="62">
        <f t="shared" si="18"/>
        <v>2</v>
      </c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>
        <v>1</v>
      </c>
      <c r="AE76" s="62">
        <v>1</v>
      </c>
      <c r="AF76" s="62">
        <f t="shared" si="19"/>
        <v>2</v>
      </c>
      <c r="AG76" s="62"/>
      <c r="AH76" s="62">
        <v>1</v>
      </c>
      <c r="AI76" s="62"/>
      <c r="AJ76" s="62"/>
      <c r="AK76" s="62"/>
      <c r="AL76" s="62"/>
      <c r="AM76" s="62"/>
      <c r="AN76" s="62"/>
      <c r="AO76" s="62"/>
      <c r="AP76" s="62"/>
      <c r="AQ76" s="62"/>
      <c r="AR76" s="62">
        <v>1</v>
      </c>
      <c r="AS76" s="62">
        <f t="shared" si="20"/>
        <v>2</v>
      </c>
    </row>
    <row r="77" spans="1:45" outlineLevel="1">
      <c r="A77" s="143" t="s">
        <v>43</v>
      </c>
      <c r="B77" s="82" t="s">
        <v>45</v>
      </c>
      <c r="C77" s="89" t="s">
        <v>220</v>
      </c>
      <c r="D77" s="89" t="s">
        <v>212</v>
      </c>
      <c r="E77" s="89" t="s">
        <v>10</v>
      </c>
      <c r="F77" s="97" t="s">
        <v>248</v>
      </c>
      <c r="G77" s="62"/>
      <c r="H77" s="62"/>
      <c r="I77" s="62"/>
      <c r="J77" s="62"/>
      <c r="K77" s="62">
        <v>1</v>
      </c>
      <c r="L77" s="62"/>
      <c r="M77" s="62"/>
      <c r="N77" s="62"/>
      <c r="O77" s="62"/>
      <c r="P77" s="62"/>
      <c r="Q77" s="62"/>
      <c r="R77" s="62"/>
      <c r="S77" s="62">
        <f t="shared" si="18"/>
        <v>1</v>
      </c>
      <c r="T77" s="62"/>
      <c r="U77" s="62"/>
      <c r="V77" s="62"/>
      <c r="W77" s="62">
        <v>1</v>
      </c>
      <c r="X77" s="62"/>
      <c r="Y77" s="62">
        <v>1</v>
      </c>
      <c r="Z77" s="62"/>
      <c r="AA77" s="62"/>
      <c r="AB77" s="62"/>
      <c r="AC77" s="62"/>
      <c r="AD77" s="62"/>
      <c r="AE77" s="62"/>
      <c r="AF77" s="62">
        <f t="shared" si="19"/>
        <v>2</v>
      </c>
      <c r="AG77" s="62"/>
      <c r="AH77" s="62"/>
      <c r="AI77" s="62"/>
      <c r="AJ77" s="62"/>
      <c r="AK77" s="62">
        <v>1</v>
      </c>
      <c r="AL77" s="62">
        <v>1</v>
      </c>
      <c r="AM77" s="62">
        <v>1</v>
      </c>
      <c r="AN77" s="62"/>
      <c r="AO77" s="62"/>
      <c r="AP77" s="62"/>
      <c r="AQ77" s="62"/>
      <c r="AR77" s="62">
        <v>1</v>
      </c>
      <c r="AS77" s="62">
        <f t="shared" si="20"/>
        <v>4</v>
      </c>
    </row>
    <row r="78" spans="1:45" outlineLevel="1">
      <c r="A78" s="143" t="s">
        <v>43</v>
      </c>
      <c r="B78" s="82" t="s">
        <v>45</v>
      </c>
      <c r="C78" s="89" t="s">
        <v>220</v>
      </c>
      <c r="D78" s="89" t="s">
        <v>212</v>
      </c>
      <c r="E78" s="89" t="s">
        <v>10</v>
      </c>
      <c r="F78" s="97" t="s">
        <v>249</v>
      </c>
      <c r="G78" s="62"/>
      <c r="H78" s="62"/>
      <c r="I78" s="62">
        <v>1</v>
      </c>
      <c r="J78" s="62"/>
      <c r="K78" s="62"/>
      <c r="L78" s="62"/>
      <c r="M78" s="62"/>
      <c r="N78" s="62"/>
      <c r="O78" s="62"/>
      <c r="P78" s="62"/>
      <c r="Q78" s="62"/>
      <c r="R78" s="62"/>
      <c r="S78" s="62">
        <f t="shared" si="18"/>
        <v>1</v>
      </c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>
        <v>1</v>
      </c>
      <c r="AE78" s="62"/>
      <c r="AF78" s="62">
        <f t="shared" si="19"/>
        <v>1</v>
      </c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>
        <f t="shared" si="20"/>
        <v>0</v>
      </c>
    </row>
    <row r="79" spans="1:45" outlineLevel="1">
      <c r="A79" s="143" t="s">
        <v>43</v>
      </c>
      <c r="B79" s="82" t="s">
        <v>45</v>
      </c>
      <c r="C79" s="89" t="s">
        <v>220</v>
      </c>
      <c r="D79" s="89" t="s">
        <v>212</v>
      </c>
      <c r="E79" s="89" t="s">
        <v>10</v>
      </c>
      <c r="F79" s="97" t="s">
        <v>250</v>
      </c>
      <c r="G79" s="62"/>
      <c r="H79" s="62">
        <v>1</v>
      </c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>
        <f t="shared" si="18"/>
        <v>1</v>
      </c>
      <c r="T79" s="62"/>
      <c r="U79" s="62">
        <v>1</v>
      </c>
      <c r="V79" s="62"/>
      <c r="W79" s="62"/>
      <c r="X79" s="62"/>
      <c r="Y79" s="62"/>
      <c r="Z79" s="62"/>
      <c r="AA79" s="62"/>
      <c r="AB79" s="62"/>
      <c r="AC79" s="62">
        <v>1</v>
      </c>
      <c r="AD79" s="62"/>
      <c r="AE79" s="62">
        <v>1</v>
      </c>
      <c r="AF79" s="62">
        <f t="shared" si="19"/>
        <v>3</v>
      </c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>
        <f t="shared" si="20"/>
        <v>0</v>
      </c>
    </row>
    <row r="80" spans="1:45" outlineLevel="1">
      <c r="A80" s="144" t="s">
        <v>43</v>
      </c>
      <c r="B80" s="82" t="s">
        <v>45</v>
      </c>
      <c r="C80" s="85" t="s">
        <v>220</v>
      </c>
      <c r="D80" s="85" t="s">
        <v>212</v>
      </c>
      <c r="E80" s="85" t="s">
        <v>10</v>
      </c>
      <c r="F80" s="92" t="s">
        <v>251</v>
      </c>
      <c r="G80" s="62"/>
      <c r="H80" s="62">
        <v>1</v>
      </c>
      <c r="I80" s="62"/>
      <c r="J80" s="62"/>
      <c r="K80" s="62"/>
      <c r="L80" s="62"/>
      <c r="M80" s="62"/>
      <c r="N80" s="62">
        <v>1</v>
      </c>
      <c r="O80" s="62"/>
      <c r="P80" s="62">
        <v>1</v>
      </c>
      <c r="Q80" s="62"/>
      <c r="R80" s="62"/>
      <c r="S80" s="62">
        <f t="shared" si="18"/>
        <v>3</v>
      </c>
      <c r="T80" s="62"/>
      <c r="U80" s="62"/>
      <c r="V80" s="62"/>
      <c r="W80" s="62"/>
      <c r="X80" s="62"/>
      <c r="Y80" s="62"/>
      <c r="Z80" s="62"/>
      <c r="AA80" s="62"/>
      <c r="AB80" s="62"/>
      <c r="AC80" s="62">
        <v>1</v>
      </c>
      <c r="AD80" s="62"/>
      <c r="AE80" s="62"/>
      <c r="AF80" s="62">
        <f t="shared" si="19"/>
        <v>1</v>
      </c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>
        <f t="shared" si="20"/>
        <v>0</v>
      </c>
    </row>
    <row r="81" spans="1:45" outlineLevel="1">
      <c r="A81" s="143" t="s">
        <v>43</v>
      </c>
      <c r="B81" s="82" t="s">
        <v>45</v>
      </c>
      <c r="C81" s="89" t="s">
        <v>220</v>
      </c>
      <c r="D81" s="89" t="s">
        <v>212</v>
      </c>
      <c r="E81" s="89" t="s">
        <v>10</v>
      </c>
      <c r="F81" s="97" t="s">
        <v>252</v>
      </c>
      <c r="G81" s="62"/>
      <c r="H81" s="62">
        <v>1</v>
      </c>
      <c r="I81" s="62">
        <v>1</v>
      </c>
      <c r="J81" s="62"/>
      <c r="K81" s="62"/>
      <c r="L81" s="62"/>
      <c r="M81" s="62"/>
      <c r="N81" s="62"/>
      <c r="O81" s="62"/>
      <c r="P81" s="62"/>
      <c r="Q81" s="62"/>
      <c r="R81" s="62"/>
      <c r="S81" s="62">
        <f t="shared" si="18"/>
        <v>2</v>
      </c>
      <c r="T81" s="62"/>
      <c r="U81" s="62">
        <v>1</v>
      </c>
      <c r="V81" s="62"/>
      <c r="W81" s="62">
        <v>1</v>
      </c>
      <c r="X81" s="62"/>
      <c r="Y81" s="62"/>
      <c r="Z81" s="62">
        <v>1</v>
      </c>
      <c r="AA81" s="62"/>
      <c r="AB81" s="62">
        <v>1</v>
      </c>
      <c r="AC81" s="62"/>
      <c r="AD81" s="62"/>
      <c r="AE81" s="62"/>
      <c r="AF81" s="62">
        <f t="shared" si="19"/>
        <v>4</v>
      </c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>
        <f t="shared" si="20"/>
        <v>0</v>
      </c>
    </row>
    <row r="82" spans="1:45" outlineLevel="1">
      <c r="A82" s="143" t="s">
        <v>43</v>
      </c>
      <c r="B82" s="82" t="s">
        <v>45</v>
      </c>
      <c r="C82" s="89" t="s">
        <v>253</v>
      </c>
      <c r="D82" s="89" t="s">
        <v>212</v>
      </c>
      <c r="E82" s="89" t="s">
        <v>10</v>
      </c>
      <c r="F82" s="97" t="s">
        <v>254</v>
      </c>
      <c r="G82" s="62"/>
      <c r="H82" s="62"/>
      <c r="I82" s="62"/>
      <c r="J82" s="62"/>
      <c r="K82" s="62">
        <v>1</v>
      </c>
      <c r="L82" s="62">
        <v>1</v>
      </c>
      <c r="M82" s="62"/>
      <c r="N82" s="62"/>
      <c r="O82" s="62"/>
      <c r="P82" s="62"/>
      <c r="Q82" s="62"/>
      <c r="R82" s="62"/>
      <c r="S82" s="62">
        <f t="shared" si="18"/>
        <v>2</v>
      </c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>
        <f t="shared" si="19"/>
        <v>0</v>
      </c>
      <c r="AG82" s="62"/>
      <c r="AH82" s="62"/>
      <c r="AI82" s="62"/>
      <c r="AJ82" s="62"/>
      <c r="AK82" s="62">
        <v>1</v>
      </c>
      <c r="AL82" s="62"/>
      <c r="AM82" s="62"/>
      <c r="AN82" s="62"/>
      <c r="AO82" s="62"/>
      <c r="AP82" s="62"/>
      <c r="AQ82" s="62"/>
      <c r="AR82" s="62"/>
      <c r="AS82" s="62">
        <f t="shared" si="20"/>
        <v>1</v>
      </c>
    </row>
    <row r="83" spans="1:45" outlineLevel="1">
      <c r="A83" s="143" t="s">
        <v>43</v>
      </c>
      <c r="B83" s="82" t="s">
        <v>45</v>
      </c>
      <c r="C83" s="89" t="s">
        <v>253</v>
      </c>
      <c r="D83" s="89" t="s">
        <v>212</v>
      </c>
      <c r="E83" s="89" t="s">
        <v>10</v>
      </c>
      <c r="F83" s="97" t="s">
        <v>255</v>
      </c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>
        <f t="shared" si="18"/>
        <v>0</v>
      </c>
      <c r="T83" s="62">
        <v>1</v>
      </c>
      <c r="U83" s="62"/>
      <c r="V83" s="62">
        <v>1</v>
      </c>
      <c r="W83" s="62"/>
      <c r="X83" s="62"/>
      <c r="Y83" s="62"/>
      <c r="Z83" s="62"/>
      <c r="AA83" s="62"/>
      <c r="AB83" s="62"/>
      <c r="AC83" s="62"/>
      <c r="AD83" s="62"/>
      <c r="AE83" s="62"/>
      <c r="AF83" s="62">
        <f t="shared" si="19"/>
        <v>2</v>
      </c>
      <c r="AG83" s="62">
        <v>1</v>
      </c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>
        <f t="shared" si="20"/>
        <v>1</v>
      </c>
    </row>
    <row r="84" spans="1:45" outlineLevel="1">
      <c r="A84" s="143" t="s">
        <v>43</v>
      </c>
      <c r="B84" s="82" t="s">
        <v>45</v>
      </c>
      <c r="C84" s="89" t="s">
        <v>253</v>
      </c>
      <c r="D84" s="89" t="s">
        <v>212</v>
      </c>
      <c r="E84" s="89" t="s">
        <v>10</v>
      </c>
      <c r="F84" s="97" t="s">
        <v>256</v>
      </c>
      <c r="G84" s="62"/>
      <c r="H84" s="62"/>
      <c r="I84" s="62"/>
      <c r="J84" s="62"/>
      <c r="K84" s="62">
        <v>1</v>
      </c>
      <c r="L84" s="62"/>
      <c r="M84" s="62"/>
      <c r="N84" s="62"/>
      <c r="O84" s="62"/>
      <c r="P84" s="62"/>
      <c r="Q84" s="62"/>
      <c r="R84" s="62"/>
      <c r="S84" s="62">
        <f t="shared" si="18"/>
        <v>1</v>
      </c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>
        <f t="shared" si="19"/>
        <v>0</v>
      </c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>
        <f t="shared" si="20"/>
        <v>0</v>
      </c>
    </row>
    <row r="85" spans="1:45" outlineLevel="1">
      <c r="A85" s="143" t="s">
        <v>43</v>
      </c>
      <c r="B85" s="82" t="s">
        <v>45</v>
      </c>
      <c r="C85" s="89" t="s">
        <v>253</v>
      </c>
      <c r="D85" s="89" t="s">
        <v>212</v>
      </c>
      <c r="E85" s="89" t="s">
        <v>10</v>
      </c>
      <c r="F85" s="97" t="s">
        <v>257</v>
      </c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>
        <f t="shared" si="18"/>
        <v>0</v>
      </c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>
        <f t="shared" si="19"/>
        <v>0</v>
      </c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>
        <f t="shared" si="20"/>
        <v>0</v>
      </c>
    </row>
    <row r="86" spans="1:45" outlineLevel="1">
      <c r="A86" s="143" t="s">
        <v>43</v>
      </c>
      <c r="B86" s="82" t="s">
        <v>45</v>
      </c>
      <c r="C86" s="89" t="s">
        <v>253</v>
      </c>
      <c r="D86" s="89" t="s">
        <v>212</v>
      </c>
      <c r="E86" s="89" t="s">
        <v>10</v>
      </c>
      <c r="F86" s="97" t="s">
        <v>258</v>
      </c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>
        <f t="shared" si="18"/>
        <v>0</v>
      </c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>
        <f t="shared" si="19"/>
        <v>0</v>
      </c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>
        <f t="shared" si="20"/>
        <v>0</v>
      </c>
    </row>
    <row r="87" spans="1:45" outlineLevel="1">
      <c r="A87" s="143" t="s">
        <v>43</v>
      </c>
      <c r="B87" s="82" t="s">
        <v>45</v>
      </c>
      <c r="C87" s="89" t="s">
        <v>253</v>
      </c>
      <c r="D87" s="89" t="s">
        <v>212</v>
      </c>
      <c r="E87" s="89" t="s">
        <v>10</v>
      </c>
      <c r="F87" s="97" t="s">
        <v>259</v>
      </c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>
        <f t="shared" si="18"/>
        <v>0</v>
      </c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>
        <f t="shared" si="19"/>
        <v>0</v>
      </c>
      <c r="AG87" s="62"/>
      <c r="AH87" s="62"/>
      <c r="AI87" s="62"/>
      <c r="AJ87" s="62">
        <v>1</v>
      </c>
      <c r="AK87" s="62"/>
      <c r="AL87" s="62"/>
      <c r="AM87" s="62"/>
      <c r="AN87" s="62"/>
      <c r="AO87" s="62"/>
      <c r="AP87" s="62"/>
      <c r="AQ87" s="62"/>
      <c r="AR87" s="62"/>
      <c r="AS87" s="62">
        <f t="shared" si="20"/>
        <v>1</v>
      </c>
    </row>
    <row r="88" spans="1:45" outlineLevel="1">
      <c r="A88" s="143" t="s">
        <v>43</v>
      </c>
      <c r="B88" s="82" t="s">
        <v>45</v>
      </c>
      <c r="C88" s="89" t="s">
        <v>253</v>
      </c>
      <c r="D88" s="89" t="s">
        <v>212</v>
      </c>
      <c r="E88" s="89" t="s">
        <v>10</v>
      </c>
      <c r="F88" s="97" t="s">
        <v>260</v>
      </c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>
        <f t="shared" si="18"/>
        <v>0</v>
      </c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>
        <f t="shared" si="19"/>
        <v>0</v>
      </c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>
        <f t="shared" si="20"/>
        <v>0</v>
      </c>
    </row>
    <row r="89" spans="1:45" outlineLevel="1">
      <c r="A89" s="143" t="s">
        <v>43</v>
      </c>
      <c r="B89" s="82" t="s">
        <v>45</v>
      </c>
      <c r="C89" s="89" t="s">
        <v>222</v>
      </c>
      <c r="D89" s="89" t="s">
        <v>212</v>
      </c>
      <c r="E89" s="89" t="s">
        <v>10</v>
      </c>
      <c r="F89" s="97" t="s">
        <v>261</v>
      </c>
      <c r="G89" s="62"/>
      <c r="H89" s="62"/>
      <c r="I89" s="62"/>
      <c r="J89" s="62">
        <v>1</v>
      </c>
      <c r="K89" s="62"/>
      <c r="L89" s="62"/>
      <c r="M89" s="62"/>
      <c r="N89" s="62"/>
      <c r="O89" s="62"/>
      <c r="P89" s="62"/>
      <c r="Q89" s="62"/>
      <c r="R89" s="62"/>
      <c r="S89" s="62">
        <f t="shared" si="18"/>
        <v>1</v>
      </c>
      <c r="T89" s="62"/>
      <c r="U89" s="62"/>
      <c r="V89" s="62"/>
      <c r="W89" s="62"/>
      <c r="X89" s="62"/>
      <c r="Y89" s="62"/>
      <c r="Z89" s="62">
        <v>1</v>
      </c>
      <c r="AA89" s="62"/>
      <c r="AB89" s="62">
        <v>1</v>
      </c>
      <c r="AC89" s="62"/>
      <c r="AD89" s="62"/>
      <c r="AE89" s="62"/>
      <c r="AF89" s="62">
        <f t="shared" si="19"/>
        <v>2</v>
      </c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>
        <f t="shared" si="20"/>
        <v>0</v>
      </c>
    </row>
    <row r="90" spans="1:45" outlineLevel="1">
      <c r="A90" s="143" t="s">
        <v>43</v>
      </c>
      <c r="B90" s="82" t="s">
        <v>45</v>
      </c>
      <c r="C90" s="89" t="s">
        <v>222</v>
      </c>
      <c r="D90" s="89" t="s">
        <v>212</v>
      </c>
      <c r="E90" s="89" t="s">
        <v>10</v>
      </c>
      <c r="F90" s="97" t="s">
        <v>262</v>
      </c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>
        <f t="shared" si="18"/>
        <v>0</v>
      </c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>
        <f t="shared" si="19"/>
        <v>0</v>
      </c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>
        <f t="shared" si="20"/>
        <v>0</v>
      </c>
    </row>
    <row r="91" spans="1:45" outlineLevel="1">
      <c r="A91" s="143" t="s">
        <v>43</v>
      </c>
      <c r="B91" s="82" t="s">
        <v>45</v>
      </c>
      <c r="C91" s="89" t="s">
        <v>222</v>
      </c>
      <c r="D91" s="89" t="s">
        <v>212</v>
      </c>
      <c r="E91" s="89" t="s">
        <v>10</v>
      </c>
      <c r="F91" s="97" t="s">
        <v>263</v>
      </c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>
        <f t="shared" si="18"/>
        <v>0</v>
      </c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>
        <f t="shared" si="19"/>
        <v>0</v>
      </c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>
        <f t="shared" si="20"/>
        <v>0</v>
      </c>
    </row>
    <row r="92" spans="1:45" outlineLevel="1">
      <c r="A92" s="143" t="s">
        <v>43</v>
      </c>
      <c r="B92" s="82" t="s">
        <v>45</v>
      </c>
      <c r="C92" s="89" t="s">
        <v>222</v>
      </c>
      <c r="D92" s="89" t="s">
        <v>212</v>
      </c>
      <c r="E92" s="89" t="s">
        <v>10</v>
      </c>
      <c r="F92" s="97" t="s">
        <v>264</v>
      </c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>
        <f t="shared" si="18"/>
        <v>0</v>
      </c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>
        <f t="shared" si="19"/>
        <v>0</v>
      </c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>
        <f t="shared" si="20"/>
        <v>0</v>
      </c>
    </row>
    <row r="93" spans="1:45" outlineLevel="1">
      <c r="A93" s="143" t="s">
        <v>43</v>
      </c>
      <c r="B93" s="82" t="s">
        <v>45</v>
      </c>
      <c r="C93" s="89" t="s">
        <v>265</v>
      </c>
      <c r="D93" s="89" t="s">
        <v>212</v>
      </c>
      <c r="E93" s="89" t="s">
        <v>10</v>
      </c>
      <c r="F93" s="97" t="s">
        <v>266</v>
      </c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>
        <f t="shared" si="18"/>
        <v>0</v>
      </c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>
        <f t="shared" si="19"/>
        <v>0</v>
      </c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>
        <f t="shared" si="20"/>
        <v>0</v>
      </c>
    </row>
    <row r="94" spans="1:45" outlineLevel="1">
      <c r="A94" s="143" t="s">
        <v>43</v>
      </c>
      <c r="B94" s="82" t="s">
        <v>45</v>
      </c>
      <c r="C94" s="89" t="s">
        <v>265</v>
      </c>
      <c r="D94" s="89" t="s">
        <v>212</v>
      </c>
      <c r="E94" s="89" t="s">
        <v>10</v>
      </c>
      <c r="F94" s="97" t="s">
        <v>267</v>
      </c>
      <c r="G94" s="62"/>
      <c r="H94" s="62"/>
      <c r="I94" s="62">
        <v>1</v>
      </c>
      <c r="J94" s="62"/>
      <c r="K94" s="62"/>
      <c r="L94" s="62"/>
      <c r="M94" s="62"/>
      <c r="N94" s="62"/>
      <c r="O94" s="62"/>
      <c r="P94" s="62"/>
      <c r="Q94" s="62"/>
      <c r="R94" s="62"/>
      <c r="S94" s="62">
        <f t="shared" si="18"/>
        <v>1</v>
      </c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>
        <f t="shared" si="19"/>
        <v>0</v>
      </c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>
        <f t="shared" si="20"/>
        <v>0</v>
      </c>
    </row>
    <row r="95" spans="1:45" outlineLevel="1">
      <c r="A95" s="143" t="s">
        <v>43</v>
      </c>
      <c r="B95" s="82" t="s">
        <v>45</v>
      </c>
      <c r="C95" s="89" t="s">
        <v>265</v>
      </c>
      <c r="D95" s="89" t="s">
        <v>212</v>
      </c>
      <c r="E95" s="89" t="s">
        <v>10</v>
      </c>
      <c r="F95" s="97" t="s">
        <v>268</v>
      </c>
      <c r="G95" s="62"/>
      <c r="H95" s="62"/>
      <c r="I95" s="62">
        <v>1</v>
      </c>
      <c r="J95" s="62"/>
      <c r="K95" s="62"/>
      <c r="L95" s="62"/>
      <c r="M95" s="62">
        <v>1</v>
      </c>
      <c r="N95" s="62"/>
      <c r="O95" s="62">
        <v>1</v>
      </c>
      <c r="P95" s="62"/>
      <c r="Q95" s="62"/>
      <c r="R95" s="62"/>
      <c r="S95" s="62">
        <f t="shared" si="18"/>
        <v>3</v>
      </c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>
        <f t="shared" si="19"/>
        <v>0</v>
      </c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>
        <f t="shared" si="20"/>
        <v>0</v>
      </c>
    </row>
    <row r="96" spans="1:45" outlineLevel="1">
      <c r="A96" s="144" t="s">
        <v>43</v>
      </c>
      <c r="B96" s="82" t="s">
        <v>45</v>
      </c>
      <c r="C96" s="85" t="s">
        <v>265</v>
      </c>
      <c r="D96" s="85" t="s">
        <v>212</v>
      </c>
      <c r="E96" s="85" t="s">
        <v>10</v>
      </c>
      <c r="F96" s="92" t="s">
        <v>269</v>
      </c>
      <c r="G96" s="62"/>
      <c r="H96" s="62"/>
      <c r="I96" s="62"/>
      <c r="J96" s="62"/>
      <c r="K96" s="62"/>
      <c r="L96" s="62"/>
      <c r="M96" s="62"/>
      <c r="N96" s="62"/>
      <c r="O96" s="62"/>
      <c r="P96" s="62">
        <v>1</v>
      </c>
      <c r="Q96" s="62">
        <v>1</v>
      </c>
      <c r="R96" s="62"/>
      <c r="S96" s="62">
        <f t="shared" si="18"/>
        <v>2</v>
      </c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>
        <v>1</v>
      </c>
      <c r="AF96" s="62">
        <f t="shared" si="19"/>
        <v>1</v>
      </c>
      <c r="AG96" s="62"/>
      <c r="AH96" s="62"/>
      <c r="AI96" s="62"/>
      <c r="AJ96" s="62"/>
      <c r="AK96" s="62"/>
      <c r="AL96" s="62">
        <v>1</v>
      </c>
      <c r="AM96" s="62"/>
      <c r="AN96" s="62">
        <v>1</v>
      </c>
      <c r="AO96" s="62"/>
      <c r="AP96" s="62"/>
      <c r="AQ96" s="62"/>
      <c r="AR96" s="62"/>
      <c r="AS96" s="62">
        <f t="shared" si="20"/>
        <v>2</v>
      </c>
    </row>
    <row r="97" spans="1:45" outlineLevel="1">
      <c r="A97" s="143" t="s">
        <v>43</v>
      </c>
      <c r="B97" s="82" t="s">
        <v>45</v>
      </c>
      <c r="C97" s="89" t="s">
        <v>265</v>
      </c>
      <c r="D97" s="89" t="s">
        <v>212</v>
      </c>
      <c r="E97" s="89" t="s">
        <v>10</v>
      </c>
      <c r="F97" s="97" t="s">
        <v>270</v>
      </c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>
        <f t="shared" si="18"/>
        <v>0</v>
      </c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>
        <f t="shared" si="19"/>
        <v>0</v>
      </c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>
        <f t="shared" si="20"/>
        <v>0</v>
      </c>
    </row>
    <row r="98" spans="1:45" outlineLevel="1">
      <c r="A98" s="143" t="s">
        <v>43</v>
      </c>
      <c r="B98" s="82" t="s">
        <v>45</v>
      </c>
      <c r="C98" s="89" t="s">
        <v>265</v>
      </c>
      <c r="D98" s="89" t="s">
        <v>212</v>
      </c>
      <c r="E98" s="89" t="s">
        <v>10</v>
      </c>
      <c r="F98" s="97" t="s">
        <v>271</v>
      </c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>
        <f t="shared" si="18"/>
        <v>0</v>
      </c>
      <c r="T98" s="62"/>
      <c r="U98" s="62">
        <v>1</v>
      </c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>
        <f t="shared" si="19"/>
        <v>1</v>
      </c>
      <c r="AG98" s="62"/>
      <c r="AH98" s="62"/>
      <c r="AI98" s="62"/>
      <c r="AJ98" s="62"/>
      <c r="AK98" s="62"/>
      <c r="AL98" s="62"/>
      <c r="AM98" s="62"/>
      <c r="AN98" s="62">
        <v>1</v>
      </c>
      <c r="AO98" s="62">
        <v>1</v>
      </c>
      <c r="AP98" s="62"/>
      <c r="AQ98" s="62"/>
      <c r="AR98" s="62">
        <v>1</v>
      </c>
      <c r="AS98" s="62">
        <f t="shared" si="20"/>
        <v>3</v>
      </c>
    </row>
    <row r="99" spans="1:45" outlineLevel="1">
      <c r="A99" s="143" t="s">
        <v>43</v>
      </c>
      <c r="B99" s="82" t="s">
        <v>45</v>
      </c>
      <c r="C99" s="89" t="s">
        <v>265</v>
      </c>
      <c r="D99" s="89" t="s">
        <v>212</v>
      </c>
      <c r="E99" s="89" t="s">
        <v>10</v>
      </c>
      <c r="F99" s="97" t="s">
        <v>272</v>
      </c>
      <c r="G99" s="62"/>
      <c r="H99" s="62"/>
      <c r="I99" s="62"/>
      <c r="J99" s="62">
        <v>1</v>
      </c>
      <c r="K99" s="62"/>
      <c r="L99" s="62"/>
      <c r="M99" s="62"/>
      <c r="N99" s="62"/>
      <c r="O99" s="62"/>
      <c r="P99" s="62"/>
      <c r="Q99" s="62"/>
      <c r="R99" s="62"/>
      <c r="S99" s="62">
        <f t="shared" si="18"/>
        <v>1</v>
      </c>
      <c r="T99" s="62">
        <v>1</v>
      </c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>
        <f t="shared" si="19"/>
        <v>1</v>
      </c>
      <c r="AG99" s="62"/>
      <c r="AH99" s="62"/>
      <c r="AI99" s="62"/>
      <c r="AJ99" s="62"/>
      <c r="AK99" s="62">
        <v>1</v>
      </c>
      <c r="AL99" s="62"/>
      <c r="AM99" s="62"/>
      <c r="AN99" s="62"/>
      <c r="AO99" s="62"/>
      <c r="AP99" s="62"/>
      <c r="AQ99" s="62"/>
      <c r="AR99" s="62"/>
      <c r="AS99" s="62">
        <f t="shared" si="20"/>
        <v>1</v>
      </c>
    </row>
    <row r="100" spans="1:45" outlineLevel="1">
      <c r="A100" s="143" t="s">
        <v>43</v>
      </c>
      <c r="B100" s="82" t="s">
        <v>45</v>
      </c>
      <c r="C100" s="89" t="s">
        <v>211</v>
      </c>
      <c r="D100" s="89" t="s">
        <v>212</v>
      </c>
      <c r="E100" s="89" t="s">
        <v>10</v>
      </c>
      <c r="F100" s="97" t="s">
        <v>273</v>
      </c>
      <c r="G100" s="62">
        <v>1</v>
      </c>
      <c r="H100" s="62">
        <v>1</v>
      </c>
      <c r="I100" s="62"/>
      <c r="J100" s="62"/>
      <c r="K100" s="62"/>
      <c r="L100" s="62"/>
      <c r="M100" s="62">
        <v>1</v>
      </c>
      <c r="N100" s="62"/>
      <c r="O100" s="62"/>
      <c r="P100" s="62"/>
      <c r="Q100" s="62"/>
      <c r="R100" s="62"/>
      <c r="S100" s="62">
        <f t="shared" si="18"/>
        <v>3</v>
      </c>
      <c r="T100" s="62"/>
      <c r="U100" s="62"/>
      <c r="V100" s="62"/>
      <c r="W100" s="62"/>
      <c r="X100" s="62"/>
      <c r="Y100" s="62"/>
      <c r="Z100" s="62">
        <v>1</v>
      </c>
      <c r="AA100" s="62"/>
      <c r="AB100" s="62">
        <v>1</v>
      </c>
      <c r="AC100" s="62"/>
      <c r="AD100" s="62"/>
      <c r="AE100" s="62"/>
      <c r="AF100" s="62">
        <f t="shared" si="19"/>
        <v>2</v>
      </c>
      <c r="AG100" s="62">
        <v>1</v>
      </c>
      <c r="AH100" s="62"/>
      <c r="AI100" s="62"/>
      <c r="AJ100" s="62"/>
      <c r="AK100" s="62">
        <v>2</v>
      </c>
      <c r="AL100" s="62">
        <v>1</v>
      </c>
      <c r="AM100" s="62"/>
      <c r="AN100" s="62"/>
      <c r="AO100" s="62"/>
      <c r="AP100" s="62"/>
      <c r="AQ100" s="62"/>
      <c r="AR100" s="62">
        <v>1</v>
      </c>
      <c r="AS100" s="62">
        <f t="shared" si="20"/>
        <v>5</v>
      </c>
    </row>
    <row r="101" spans="1:45" outlineLevel="1">
      <c r="A101" s="144" t="s">
        <v>43</v>
      </c>
      <c r="B101" s="82" t="s">
        <v>45</v>
      </c>
      <c r="C101" s="85" t="s">
        <v>253</v>
      </c>
      <c r="D101" s="85" t="s">
        <v>212</v>
      </c>
      <c r="E101" s="85" t="s">
        <v>10</v>
      </c>
      <c r="F101" s="92" t="s">
        <v>274</v>
      </c>
      <c r="G101" s="62">
        <v>1</v>
      </c>
      <c r="H101" s="62">
        <v>1</v>
      </c>
      <c r="I101" s="62"/>
      <c r="J101" s="62"/>
      <c r="K101" s="62"/>
      <c r="L101" s="62">
        <v>1</v>
      </c>
      <c r="M101" s="62">
        <v>1</v>
      </c>
      <c r="N101" s="62"/>
      <c r="O101" s="62">
        <v>1</v>
      </c>
      <c r="P101" s="62">
        <v>1</v>
      </c>
      <c r="Q101" s="62"/>
      <c r="R101" s="62"/>
      <c r="S101" s="62">
        <f t="shared" si="18"/>
        <v>6</v>
      </c>
      <c r="T101" s="62"/>
      <c r="U101" s="62">
        <v>1</v>
      </c>
      <c r="V101" s="62"/>
      <c r="W101" s="62">
        <v>1</v>
      </c>
      <c r="X101" s="62"/>
      <c r="Y101" s="62"/>
      <c r="Z101" s="62"/>
      <c r="AA101" s="62"/>
      <c r="AB101" s="62"/>
      <c r="AC101" s="62">
        <v>1</v>
      </c>
      <c r="AD101" s="62">
        <v>1</v>
      </c>
      <c r="AE101" s="62"/>
      <c r="AF101" s="62">
        <f t="shared" si="19"/>
        <v>4</v>
      </c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>
        <f t="shared" si="20"/>
        <v>0</v>
      </c>
    </row>
    <row r="102" spans="1:45" outlineLevel="1">
      <c r="A102" s="144" t="s">
        <v>43</v>
      </c>
      <c r="B102" s="82" t="s">
        <v>45</v>
      </c>
      <c r="C102" s="85" t="s">
        <v>211</v>
      </c>
      <c r="D102" s="85" t="s">
        <v>212</v>
      </c>
      <c r="E102" s="85" t="s">
        <v>10</v>
      </c>
      <c r="F102" s="92" t="s">
        <v>275</v>
      </c>
      <c r="G102" s="62"/>
      <c r="H102" s="62"/>
      <c r="I102" s="62"/>
      <c r="J102" s="62"/>
      <c r="K102" s="62"/>
      <c r="L102" s="62"/>
      <c r="M102" s="62">
        <v>1</v>
      </c>
      <c r="N102" s="62"/>
      <c r="O102" s="62">
        <v>1</v>
      </c>
      <c r="P102" s="62"/>
      <c r="Q102" s="62">
        <v>1</v>
      </c>
      <c r="R102" s="62">
        <v>1</v>
      </c>
      <c r="S102" s="62">
        <f t="shared" ref="S102:S133" si="21">SUM(G102:R102)</f>
        <v>4</v>
      </c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>
        <f t="shared" si="19"/>
        <v>0</v>
      </c>
      <c r="AG102" s="62"/>
      <c r="AH102" s="62"/>
      <c r="AI102" s="62"/>
      <c r="AJ102" s="62"/>
      <c r="AK102" s="62"/>
      <c r="AL102" s="62"/>
      <c r="AM102" s="62">
        <v>1</v>
      </c>
      <c r="AN102" s="62"/>
      <c r="AO102" s="62"/>
      <c r="AP102" s="62">
        <v>1</v>
      </c>
      <c r="AQ102" s="62">
        <v>1</v>
      </c>
      <c r="AR102" s="62"/>
      <c r="AS102" s="62">
        <f t="shared" si="20"/>
        <v>3</v>
      </c>
    </row>
    <row r="103" spans="1:45" outlineLevel="1">
      <c r="A103" s="144" t="s">
        <v>43</v>
      </c>
      <c r="B103" s="82" t="s">
        <v>45</v>
      </c>
      <c r="C103" s="85" t="s">
        <v>253</v>
      </c>
      <c r="D103" s="85" t="s">
        <v>212</v>
      </c>
      <c r="E103" s="85" t="s">
        <v>10</v>
      </c>
      <c r="F103" s="92" t="s">
        <v>276</v>
      </c>
      <c r="G103" s="62"/>
      <c r="H103" s="62"/>
      <c r="I103" s="62"/>
      <c r="J103" s="62">
        <v>1</v>
      </c>
      <c r="K103" s="62"/>
      <c r="L103" s="62"/>
      <c r="M103" s="62">
        <v>1</v>
      </c>
      <c r="N103" s="62"/>
      <c r="O103" s="62"/>
      <c r="P103" s="62"/>
      <c r="Q103" s="62"/>
      <c r="R103" s="62"/>
      <c r="S103" s="62">
        <f t="shared" si="21"/>
        <v>2</v>
      </c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>
        <f t="shared" si="19"/>
        <v>0</v>
      </c>
      <c r="AG103" s="62"/>
      <c r="AH103" s="62">
        <v>1</v>
      </c>
      <c r="AI103" s="62"/>
      <c r="AJ103" s="62"/>
      <c r="AK103" s="62"/>
      <c r="AL103" s="62"/>
      <c r="AM103" s="62">
        <v>1</v>
      </c>
      <c r="AN103" s="62"/>
      <c r="AO103" s="62"/>
      <c r="AP103" s="62"/>
      <c r="AQ103" s="62"/>
      <c r="AR103" s="62"/>
      <c r="AS103" s="62">
        <f t="shared" si="20"/>
        <v>2</v>
      </c>
    </row>
    <row r="104" spans="1:45" outlineLevel="1">
      <c r="A104" s="144" t="s">
        <v>43</v>
      </c>
      <c r="B104" s="82" t="s">
        <v>45</v>
      </c>
      <c r="C104" s="85" t="s">
        <v>211</v>
      </c>
      <c r="D104" s="85" t="s">
        <v>212</v>
      </c>
      <c r="E104" s="85" t="s">
        <v>10</v>
      </c>
      <c r="F104" s="92" t="s">
        <v>277</v>
      </c>
      <c r="G104" s="62"/>
      <c r="H104" s="62">
        <v>1</v>
      </c>
      <c r="I104" s="62"/>
      <c r="J104" s="62"/>
      <c r="K104" s="62"/>
      <c r="L104" s="62"/>
      <c r="M104" s="62">
        <v>1</v>
      </c>
      <c r="N104" s="62">
        <v>1</v>
      </c>
      <c r="O104" s="62"/>
      <c r="P104" s="62">
        <v>1</v>
      </c>
      <c r="Q104" s="62"/>
      <c r="R104" s="62"/>
      <c r="S104" s="62">
        <f t="shared" si="21"/>
        <v>4</v>
      </c>
      <c r="T104" s="62"/>
      <c r="U104" s="62"/>
      <c r="V104" s="62"/>
      <c r="W104" s="62"/>
      <c r="X104" s="62">
        <v>1</v>
      </c>
      <c r="Y104" s="62"/>
      <c r="Z104" s="62"/>
      <c r="AA104" s="62"/>
      <c r="AB104" s="62">
        <v>2</v>
      </c>
      <c r="AC104" s="62"/>
      <c r="AD104" s="62"/>
      <c r="AE104" s="62"/>
      <c r="AF104" s="62">
        <f t="shared" si="19"/>
        <v>3</v>
      </c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>
        <f t="shared" si="20"/>
        <v>0</v>
      </c>
    </row>
    <row r="105" spans="1:45" outlineLevel="1">
      <c r="A105" s="144" t="s">
        <v>43</v>
      </c>
      <c r="B105" s="84" t="s">
        <v>46</v>
      </c>
      <c r="C105" s="85" t="s">
        <v>278</v>
      </c>
      <c r="D105" s="85" t="s">
        <v>279</v>
      </c>
      <c r="E105" s="85" t="s">
        <v>11</v>
      </c>
      <c r="F105" s="92" t="s">
        <v>280</v>
      </c>
      <c r="G105" s="62">
        <v>1</v>
      </c>
      <c r="H105" s="62"/>
      <c r="I105" s="62"/>
      <c r="J105" s="62"/>
      <c r="K105" s="62">
        <v>1</v>
      </c>
      <c r="L105" s="62"/>
      <c r="M105" s="62"/>
      <c r="N105" s="62"/>
      <c r="O105" s="62"/>
      <c r="P105" s="62"/>
      <c r="Q105" s="62"/>
      <c r="R105" s="62"/>
      <c r="S105" s="62">
        <f t="shared" si="21"/>
        <v>2</v>
      </c>
      <c r="T105" s="62"/>
      <c r="U105" s="62">
        <v>1</v>
      </c>
      <c r="V105" s="62"/>
      <c r="W105" s="62"/>
      <c r="X105" s="62">
        <v>1</v>
      </c>
      <c r="Y105" s="62"/>
      <c r="Z105" s="62"/>
      <c r="AA105" s="62"/>
      <c r="AB105" s="62"/>
      <c r="AC105" s="62">
        <v>1</v>
      </c>
      <c r="AD105" s="62"/>
      <c r="AE105" s="62">
        <v>1</v>
      </c>
      <c r="AF105" s="62">
        <f t="shared" si="19"/>
        <v>4</v>
      </c>
      <c r="AG105" s="62"/>
      <c r="AH105" s="62"/>
      <c r="AI105" s="62">
        <v>1</v>
      </c>
      <c r="AJ105" s="62"/>
      <c r="AK105" s="62"/>
      <c r="AL105" s="62"/>
      <c r="AM105" s="62">
        <v>1</v>
      </c>
      <c r="AN105" s="62"/>
      <c r="AO105" s="62"/>
      <c r="AP105" s="62"/>
      <c r="AQ105" s="62"/>
      <c r="AR105" s="62"/>
      <c r="AS105" s="62">
        <f t="shared" si="20"/>
        <v>2</v>
      </c>
    </row>
    <row r="106" spans="1:45" outlineLevel="1">
      <c r="A106" s="143" t="s">
        <v>43</v>
      </c>
      <c r="B106" s="84" t="s">
        <v>46</v>
      </c>
      <c r="C106" s="85" t="s">
        <v>278</v>
      </c>
      <c r="D106" s="85" t="s">
        <v>279</v>
      </c>
      <c r="E106" s="89" t="s">
        <v>11</v>
      </c>
      <c r="F106" s="97" t="s">
        <v>281</v>
      </c>
      <c r="G106" s="62">
        <v>1</v>
      </c>
      <c r="H106" s="62"/>
      <c r="I106" s="62"/>
      <c r="J106" s="62">
        <v>1</v>
      </c>
      <c r="K106" s="62"/>
      <c r="L106" s="62"/>
      <c r="M106" s="62"/>
      <c r="N106" s="62"/>
      <c r="O106" s="62"/>
      <c r="P106" s="62"/>
      <c r="Q106" s="62"/>
      <c r="R106" s="62">
        <v>1</v>
      </c>
      <c r="S106" s="62">
        <f t="shared" si="21"/>
        <v>3</v>
      </c>
      <c r="T106" s="62"/>
      <c r="U106" s="62">
        <v>1</v>
      </c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>
        <f t="shared" si="19"/>
        <v>1</v>
      </c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>
        <f t="shared" si="20"/>
        <v>0</v>
      </c>
    </row>
    <row r="107" spans="1:45" outlineLevel="1">
      <c r="A107" s="143" t="s">
        <v>43</v>
      </c>
      <c r="B107" s="84" t="s">
        <v>46</v>
      </c>
      <c r="C107" s="85" t="s">
        <v>278</v>
      </c>
      <c r="D107" s="85" t="s">
        <v>279</v>
      </c>
      <c r="E107" s="89" t="s">
        <v>11</v>
      </c>
      <c r="F107" s="92" t="s">
        <v>282</v>
      </c>
      <c r="G107" s="62"/>
      <c r="H107" s="62"/>
      <c r="I107" s="62">
        <v>1</v>
      </c>
      <c r="J107" s="62"/>
      <c r="K107" s="62"/>
      <c r="L107" s="62"/>
      <c r="M107" s="62">
        <v>1</v>
      </c>
      <c r="N107" s="62"/>
      <c r="O107" s="62">
        <v>1</v>
      </c>
      <c r="P107" s="62"/>
      <c r="Q107" s="62"/>
      <c r="R107" s="62">
        <v>1</v>
      </c>
      <c r="S107" s="62">
        <f t="shared" si="21"/>
        <v>4</v>
      </c>
      <c r="T107" s="62"/>
      <c r="U107" s="62"/>
      <c r="V107" s="62"/>
      <c r="W107" s="62">
        <v>1</v>
      </c>
      <c r="X107" s="62"/>
      <c r="Y107" s="62"/>
      <c r="Z107" s="62"/>
      <c r="AA107" s="62"/>
      <c r="AB107" s="62"/>
      <c r="AC107" s="62"/>
      <c r="AD107" s="62"/>
      <c r="AE107" s="62"/>
      <c r="AF107" s="62">
        <f t="shared" si="19"/>
        <v>1</v>
      </c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>
        <v>1</v>
      </c>
      <c r="AS107" s="62">
        <f t="shared" si="20"/>
        <v>1</v>
      </c>
    </row>
    <row r="108" spans="1:45" outlineLevel="1">
      <c r="A108" s="143" t="s">
        <v>43</v>
      </c>
      <c r="B108" s="84" t="s">
        <v>46</v>
      </c>
      <c r="C108" s="85" t="s">
        <v>278</v>
      </c>
      <c r="D108" s="85" t="s">
        <v>279</v>
      </c>
      <c r="E108" s="89" t="s">
        <v>11</v>
      </c>
      <c r="F108" s="97" t="s">
        <v>283</v>
      </c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>
        <f t="shared" si="21"/>
        <v>0</v>
      </c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>
        <f t="shared" si="19"/>
        <v>0</v>
      </c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>
        <f t="shared" si="20"/>
        <v>0</v>
      </c>
    </row>
    <row r="109" spans="1:45" outlineLevel="1">
      <c r="A109" s="144" t="s">
        <v>43</v>
      </c>
      <c r="B109" s="84" t="s">
        <v>46</v>
      </c>
      <c r="C109" s="85" t="s">
        <v>278</v>
      </c>
      <c r="D109" s="85" t="s">
        <v>279</v>
      </c>
      <c r="E109" s="85" t="s">
        <v>11</v>
      </c>
      <c r="F109" s="92" t="s">
        <v>284</v>
      </c>
      <c r="G109" s="62"/>
      <c r="H109" s="62"/>
      <c r="I109" s="62"/>
      <c r="J109" s="62"/>
      <c r="K109" s="62"/>
      <c r="L109" s="62"/>
      <c r="M109" s="62"/>
      <c r="N109" s="62">
        <v>1</v>
      </c>
      <c r="O109" s="62"/>
      <c r="P109" s="62"/>
      <c r="Q109" s="62"/>
      <c r="R109" s="62">
        <v>1</v>
      </c>
      <c r="S109" s="62">
        <f t="shared" si="21"/>
        <v>2</v>
      </c>
      <c r="T109" s="62"/>
      <c r="U109" s="62">
        <v>1</v>
      </c>
      <c r="V109" s="62"/>
      <c r="W109" s="62"/>
      <c r="X109" s="62"/>
      <c r="Y109" s="62"/>
      <c r="Z109" s="62"/>
      <c r="AA109" s="62"/>
      <c r="AB109" s="62"/>
      <c r="AC109" s="62">
        <v>1</v>
      </c>
      <c r="AD109" s="62"/>
      <c r="AE109" s="62"/>
      <c r="AF109" s="62">
        <f t="shared" si="19"/>
        <v>2</v>
      </c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>
        <f t="shared" si="20"/>
        <v>0</v>
      </c>
    </row>
    <row r="110" spans="1:45" outlineLevel="1">
      <c r="A110" s="143" t="s">
        <v>43</v>
      </c>
      <c r="B110" s="84" t="s">
        <v>46</v>
      </c>
      <c r="C110" s="85" t="s">
        <v>278</v>
      </c>
      <c r="D110" s="85" t="s">
        <v>279</v>
      </c>
      <c r="E110" s="89" t="s">
        <v>11</v>
      </c>
      <c r="F110" s="97" t="s">
        <v>285</v>
      </c>
      <c r="G110" s="62"/>
      <c r="H110" s="62"/>
      <c r="I110" s="62"/>
      <c r="J110" s="62">
        <v>1</v>
      </c>
      <c r="K110" s="62"/>
      <c r="L110" s="62"/>
      <c r="M110" s="62"/>
      <c r="N110" s="62"/>
      <c r="O110" s="62"/>
      <c r="P110" s="62"/>
      <c r="Q110" s="62"/>
      <c r="R110" s="62"/>
      <c r="S110" s="62">
        <f t="shared" si="21"/>
        <v>1</v>
      </c>
      <c r="T110" s="62"/>
      <c r="U110" s="62"/>
      <c r="V110" s="62"/>
      <c r="W110" s="62"/>
      <c r="X110" s="62"/>
      <c r="Y110" s="62"/>
      <c r="Z110" s="62">
        <v>1</v>
      </c>
      <c r="AA110" s="62"/>
      <c r="AB110" s="62">
        <v>1</v>
      </c>
      <c r="AC110" s="62"/>
      <c r="AD110" s="62"/>
      <c r="AE110" s="62"/>
      <c r="AF110" s="62">
        <f t="shared" si="19"/>
        <v>2</v>
      </c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>
        <f t="shared" si="20"/>
        <v>0</v>
      </c>
    </row>
    <row r="111" spans="1:45" outlineLevel="1">
      <c r="A111" s="143" t="s">
        <v>43</v>
      </c>
      <c r="B111" s="84" t="s">
        <v>46</v>
      </c>
      <c r="C111" s="85" t="s">
        <v>286</v>
      </c>
      <c r="D111" s="85" t="s">
        <v>287</v>
      </c>
      <c r="E111" s="89" t="s">
        <v>11</v>
      </c>
      <c r="F111" s="97" t="s">
        <v>288</v>
      </c>
      <c r="G111" s="62"/>
      <c r="H111" s="62"/>
      <c r="I111" s="62"/>
      <c r="J111" s="62"/>
      <c r="K111" s="62">
        <v>1</v>
      </c>
      <c r="L111" s="62"/>
      <c r="M111" s="62">
        <v>1</v>
      </c>
      <c r="N111" s="62"/>
      <c r="O111" s="62"/>
      <c r="P111" s="62"/>
      <c r="Q111" s="62"/>
      <c r="R111" s="62"/>
      <c r="S111" s="62">
        <f t="shared" si="21"/>
        <v>2</v>
      </c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>
        <f t="shared" si="19"/>
        <v>0</v>
      </c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>
        <f t="shared" si="20"/>
        <v>0</v>
      </c>
    </row>
    <row r="112" spans="1:45" outlineLevel="1">
      <c r="A112" s="143" t="s">
        <v>43</v>
      </c>
      <c r="B112" s="84" t="s">
        <v>46</v>
      </c>
      <c r="C112" s="85" t="s">
        <v>286</v>
      </c>
      <c r="D112" s="85" t="s">
        <v>287</v>
      </c>
      <c r="E112" s="89" t="s">
        <v>11</v>
      </c>
      <c r="F112" s="97" t="s">
        <v>289</v>
      </c>
      <c r="G112" s="62"/>
      <c r="H112" s="62">
        <v>1</v>
      </c>
      <c r="I112" s="62"/>
      <c r="J112" s="62"/>
      <c r="K112" s="62"/>
      <c r="L112" s="62"/>
      <c r="M112" s="62"/>
      <c r="N112" s="62"/>
      <c r="O112" s="62"/>
      <c r="P112" s="62"/>
      <c r="Q112" s="62"/>
      <c r="R112" s="62">
        <v>1</v>
      </c>
      <c r="S112" s="62">
        <f t="shared" si="21"/>
        <v>2</v>
      </c>
      <c r="T112" s="62"/>
      <c r="U112" s="62">
        <v>1</v>
      </c>
      <c r="V112" s="62"/>
      <c r="W112" s="62"/>
      <c r="X112" s="62"/>
      <c r="Y112" s="62"/>
      <c r="Z112" s="62"/>
      <c r="AA112" s="62">
        <v>1</v>
      </c>
      <c r="AB112" s="62"/>
      <c r="AC112" s="62"/>
      <c r="AD112" s="62">
        <v>1</v>
      </c>
      <c r="AE112" s="62"/>
      <c r="AF112" s="62">
        <f t="shared" si="19"/>
        <v>3</v>
      </c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>
        <f t="shared" si="20"/>
        <v>0</v>
      </c>
    </row>
    <row r="113" spans="1:47" outlineLevel="1">
      <c r="A113" s="143" t="s">
        <v>43</v>
      </c>
      <c r="B113" s="84" t="s">
        <v>46</v>
      </c>
      <c r="C113" s="85" t="s">
        <v>286</v>
      </c>
      <c r="D113" s="85" t="s">
        <v>287</v>
      </c>
      <c r="E113" s="89" t="s">
        <v>11</v>
      </c>
      <c r="F113" s="97" t="s">
        <v>290</v>
      </c>
      <c r="G113" s="62"/>
      <c r="H113" s="62">
        <v>1</v>
      </c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>
        <f t="shared" si="21"/>
        <v>1</v>
      </c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>
        <f t="shared" si="19"/>
        <v>0</v>
      </c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>
        <f t="shared" si="20"/>
        <v>0</v>
      </c>
    </row>
    <row r="114" spans="1:47" outlineLevel="1">
      <c r="A114" s="144" t="s">
        <v>43</v>
      </c>
      <c r="B114" s="84" t="s">
        <v>46</v>
      </c>
      <c r="C114" s="85" t="s">
        <v>286</v>
      </c>
      <c r="D114" s="85" t="s">
        <v>287</v>
      </c>
      <c r="E114" s="85" t="s">
        <v>11</v>
      </c>
      <c r="F114" s="92" t="s">
        <v>291</v>
      </c>
      <c r="G114" s="62"/>
      <c r="H114" s="62"/>
      <c r="I114" s="62"/>
      <c r="J114" s="62"/>
      <c r="K114" s="62"/>
      <c r="L114" s="62"/>
      <c r="M114" s="62"/>
      <c r="N114" s="62"/>
      <c r="O114" s="62">
        <v>1</v>
      </c>
      <c r="P114" s="62"/>
      <c r="Q114" s="62"/>
      <c r="R114" s="62">
        <v>1</v>
      </c>
      <c r="S114" s="62">
        <f t="shared" si="21"/>
        <v>2</v>
      </c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>
        <f t="shared" si="19"/>
        <v>0</v>
      </c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>
        <v>1</v>
      </c>
      <c r="AR114" s="62"/>
      <c r="AS114" s="62">
        <f t="shared" si="20"/>
        <v>1</v>
      </c>
    </row>
    <row r="115" spans="1:47" outlineLevel="1">
      <c r="A115" s="144" t="s">
        <v>43</v>
      </c>
      <c r="B115" s="84" t="s">
        <v>46</v>
      </c>
      <c r="C115" s="85" t="s">
        <v>286</v>
      </c>
      <c r="D115" s="85" t="s">
        <v>287</v>
      </c>
      <c r="E115" s="85" t="s">
        <v>11</v>
      </c>
      <c r="F115" s="92" t="s">
        <v>292</v>
      </c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>
        <f t="shared" si="21"/>
        <v>0</v>
      </c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>
        <f t="shared" si="19"/>
        <v>0</v>
      </c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>
        <f t="shared" si="20"/>
        <v>0</v>
      </c>
    </row>
    <row r="116" spans="1:47" outlineLevel="1">
      <c r="A116" s="144" t="s">
        <v>43</v>
      </c>
      <c r="B116" s="84" t="s">
        <v>46</v>
      </c>
      <c r="C116" s="85" t="s">
        <v>293</v>
      </c>
      <c r="D116" s="85" t="s">
        <v>287</v>
      </c>
      <c r="E116" s="85" t="s">
        <v>11</v>
      </c>
      <c r="F116" s="92" t="s">
        <v>294</v>
      </c>
      <c r="G116" s="62"/>
      <c r="H116" s="62">
        <v>1</v>
      </c>
      <c r="I116" s="62"/>
      <c r="J116" s="62"/>
      <c r="K116" s="62"/>
      <c r="L116" s="62"/>
      <c r="M116" s="62"/>
      <c r="N116" s="62"/>
      <c r="O116" s="62"/>
      <c r="P116" s="62"/>
      <c r="Q116" s="62">
        <v>1</v>
      </c>
      <c r="R116" s="62"/>
      <c r="S116" s="62">
        <f t="shared" si="21"/>
        <v>2</v>
      </c>
      <c r="T116" s="62"/>
      <c r="U116" s="62">
        <v>2</v>
      </c>
      <c r="V116" s="62"/>
      <c r="W116" s="62">
        <v>1</v>
      </c>
      <c r="X116" s="62"/>
      <c r="Y116" s="62">
        <v>1</v>
      </c>
      <c r="Z116" s="62"/>
      <c r="AA116" s="62"/>
      <c r="AB116" s="62">
        <v>1</v>
      </c>
      <c r="AC116" s="62"/>
      <c r="AD116" s="62"/>
      <c r="AE116" s="62">
        <v>1</v>
      </c>
      <c r="AF116" s="62">
        <f t="shared" si="19"/>
        <v>6</v>
      </c>
      <c r="AG116" s="62"/>
      <c r="AH116" s="62"/>
      <c r="AI116" s="62"/>
      <c r="AJ116" s="62"/>
      <c r="AK116" s="62"/>
      <c r="AL116" s="62">
        <v>1</v>
      </c>
      <c r="AM116" s="62"/>
      <c r="AN116" s="62">
        <v>1</v>
      </c>
      <c r="AO116" s="62"/>
      <c r="AP116" s="62"/>
      <c r="AQ116" s="62"/>
      <c r="AR116" s="62"/>
      <c r="AS116" s="62">
        <f t="shared" si="20"/>
        <v>2</v>
      </c>
    </row>
    <row r="117" spans="1:47" outlineLevel="1">
      <c r="A117" s="144" t="s">
        <v>43</v>
      </c>
      <c r="B117" s="84" t="s">
        <v>46</v>
      </c>
      <c r="C117" s="85" t="s">
        <v>293</v>
      </c>
      <c r="D117" s="85" t="s">
        <v>287</v>
      </c>
      <c r="E117" s="85" t="s">
        <v>11</v>
      </c>
      <c r="F117" s="92" t="s">
        <v>295</v>
      </c>
      <c r="G117" s="62"/>
      <c r="H117" s="62">
        <v>1</v>
      </c>
      <c r="I117" s="62"/>
      <c r="J117" s="62"/>
      <c r="K117" s="62"/>
      <c r="L117" s="62"/>
      <c r="M117" s="62">
        <v>1</v>
      </c>
      <c r="N117" s="62"/>
      <c r="O117" s="62">
        <v>1</v>
      </c>
      <c r="P117" s="62"/>
      <c r="Q117" s="62"/>
      <c r="R117" s="62">
        <v>1</v>
      </c>
      <c r="S117" s="62">
        <f t="shared" si="21"/>
        <v>4</v>
      </c>
      <c r="T117" s="62"/>
      <c r="U117" s="62">
        <v>1</v>
      </c>
      <c r="V117" s="62"/>
      <c r="W117" s="62"/>
      <c r="X117" s="62"/>
      <c r="Y117" s="62"/>
      <c r="Z117" s="62"/>
      <c r="AA117" s="62">
        <v>1</v>
      </c>
      <c r="AB117" s="62">
        <v>1</v>
      </c>
      <c r="AC117" s="62"/>
      <c r="AD117" s="62"/>
      <c r="AE117" s="62"/>
      <c r="AF117" s="62">
        <f t="shared" si="19"/>
        <v>3</v>
      </c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>
        <f t="shared" si="20"/>
        <v>0</v>
      </c>
    </row>
    <row r="118" spans="1:47" outlineLevel="1">
      <c r="A118" s="143" t="s">
        <v>43</v>
      </c>
      <c r="B118" s="84" t="s">
        <v>46</v>
      </c>
      <c r="C118" s="85" t="s">
        <v>293</v>
      </c>
      <c r="D118" s="85" t="s">
        <v>287</v>
      </c>
      <c r="E118" s="89" t="s">
        <v>11</v>
      </c>
      <c r="F118" s="97" t="s">
        <v>296</v>
      </c>
      <c r="G118" s="62"/>
      <c r="H118" s="62"/>
      <c r="I118" s="62"/>
      <c r="J118" s="62">
        <v>1</v>
      </c>
      <c r="K118" s="62"/>
      <c r="L118" s="62"/>
      <c r="M118" s="62"/>
      <c r="N118" s="62"/>
      <c r="O118" s="62"/>
      <c r="P118" s="62"/>
      <c r="Q118" s="62"/>
      <c r="R118" s="62"/>
      <c r="S118" s="62">
        <f t="shared" si="21"/>
        <v>1</v>
      </c>
      <c r="T118" s="62"/>
      <c r="U118" s="62"/>
      <c r="V118" s="62"/>
      <c r="W118" s="62"/>
      <c r="X118" s="62"/>
      <c r="Y118" s="62"/>
      <c r="Z118" s="62"/>
      <c r="AA118" s="62"/>
      <c r="AB118" s="62">
        <v>1</v>
      </c>
      <c r="AC118" s="62">
        <v>1</v>
      </c>
      <c r="AD118" s="62"/>
      <c r="AE118" s="62">
        <v>1</v>
      </c>
      <c r="AF118" s="62">
        <f t="shared" si="19"/>
        <v>3</v>
      </c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>
        <f t="shared" si="20"/>
        <v>0</v>
      </c>
    </row>
    <row r="119" spans="1:47" s="98" customFormat="1" outlineLevel="1">
      <c r="A119" s="144" t="s">
        <v>43</v>
      </c>
      <c r="B119" s="84" t="s">
        <v>46</v>
      </c>
      <c r="C119" s="85" t="s">
        <v>293</v>
      </c>
      <c r="D119" s="85" t="s">
        <v>287</v>
      </c>
      <c r="E119" s="85" t="s">
        <v>11</v>
      </c>
      <c r="F119" s="92" t="s">
        <v>297</v>
      </c>
      <c r="G119" s="100"/>
      <c r="H119" s="62"/>
      <c r="I119" s="62">
        <v>1</v>
      </c>
      <c r="J119" s="62"/>
      <c r="K119" s="62">
        <v>1</v>
      </c>
      <c r="L119" s="62"/>
      <c r="M119" s="62"/>
      <c r="N119" s="62"/>
      <c r="O119" s="62"/>
      <c r="P119" s="62"/>
      <c r="Q119" s="62"/>
      <c r="R119" s="62">
        <v>1</v>
      </c>
      <c r="S119" s="62">
        <f t="shared" si="21"/>
        <v>3</v>
      </c>
      <c r="T119" s="100"/>
      <c r="U119" s="100"/>
      <c r="V119" s="62"/>
      <c r="W119" s="62"/>
      <c r="X119" s="62">
        <v>1</v>
      </c>
      <c r="Y119" s="62">
        <v>1</v>
      </c>
      <c r="Z119" s="62"/>
      <c r="AA119" s="62"/>
      <c r="AB119" s="62">
        <v>1</v>
      </c>
      <c r="AC119" s="62"/>
      <c r="AD119" s="62"/>
      <c r="AE119" s="62"/>
      <c r="AF119" s="62">
        <f t="shared" si="19"/>
        <v>3</v>
      </c>
      <c r="AG119" s="100"/>
      <c r="AH119" s="100"/>
      <c r="AI119" s="62">
        <v>1</v>
      </c>
      <c r="AJ119" s="62"/>
      <c r="AK119" s="62"/>
      <c r="AL119" s="62">
        <v>1</v>
      </c>
      <c r="AM119" s="62"/>
      <c r="AN119" s="62"/>
      <c r="AO119" s="62"/>
      <c r="AP119" s="62"/>
      <c r="AQ119" s="62"/>
      <c r="AR119" s="62"/>
      <c r="AS119" s="62">
        <f t="shared" si="20"/>
        <v>2</v>
      </c>
      <c r="AT119"/>
      <c r="AU119"/>
    </row>
    <row r="120" spans="1:47" s="98" customFormat="1" outlineLevel="1">
      <c r="A120" s="144" t="s">
        <v>43</v>
      </c>
      <c r="B120" s="84" t="s">
        <v>46</v>
      </c>
      <c r="C120" s="85" t="s">
        <v>293</v>
      </c>
      <c r="D120" s="85" t="s">
        <v>287</v>
      </c>
      <c r="E120" s="85" t="s">
        <v>11</v>
      </c>
      <c r="F120" s="92" t="s">
        <v>298</v>
      </c>
      <c r="G120" s="100"/>
      <c r="H120" s="62">
        <v>1</v>
      </c>
      <c r="I120" s="62">
        <v>1</v>
      </c>
      <c r="J120" s="62"/>
      <c r="K120" s="62"/>
      <c r="L120" s="62"/>
      <c r="M120" s="62"/>
      <c r="N120" s="62"/>
      <c r="O120" s="62">
        <v>1</v>
      </c>
      <c r="P120" s="62"/>
      <c r="Q120" s="62"/>
      <c r="R120" s="62">
        <v>1</v>
      </c>
      <c r="S120" s="62">
        <f t="shared" si="21"/>
        <v>4</v>
      </c>
      <c r="T120" s="100"/>
      <c r="U120" s="100"/>
      <c r="V120" s="62"/>
      <c r="W120" s="62"/>
      <c r="X120" s="62"/>
      <c r="Y120" s="62">
        <v>1</v>
      </c>
      <c r="Z120" s="62">
        <v>1</v>
      </c>
      <c r="AA120" s="62">
        <v>1</v>
      </c>
      <c r="AB120" s="62"/>
      <c r="AC120" s="62">
        <v>1</v>
      </c>
      <c r="AD120" s="62"/>
      <c r="AE120" s="62">
        <v>1</v>
      </c>
      <c r="AF120" s="62">
        <f t="shared" si="19"/>
        <v>5</v>
      </c>
      <c r="AG120" s="100"/>
      <c r="AH120" s="100"/>
      <c r="AI120" s="62"/>
      <c r="AJ120" s="62"/>
      <c r="AK120" s="62"/>
      <c r="AL120" s="62">
        <v>1</v>
      </c>
      <c r="AM120" s="62"/>
      <c r="AN120" s="62"/>
      <c r="AO120" s="62"/>
      <c r="AP120" s="62"/>
      <c r="AQ120" s="62"/>
      <c r="AR120" s="62"/>
      <c r="AS120" s="62">
        <f t="shared" si="20"/>
        <v>1</v>
      </c>
      <c r="AT120"/>
      <c r="AU120"/>
    </row>
    <row r="121" spans="1:47" outlineLevel="1">
      <c r="A121" s="144" t="s">
        <v>43</v>
      </c>
      <c r="B121" s="84" t="s">
        <v>46</v>
      </c>
      <c r="C121" s="85" t="s">
        <v>299</v>
      </c>
      <c r="D121" s="85" t="s">
        <v>279</v>
      </c>
      <c r="E121" s="85" t="s">
        <v>11</v>
      </c>
      <c r="F121" s="92" t="s">
        <v>300</v>
      </c>
      <c r="G121" s="62"/>
      <c r="H121" s="62"/>
      <c r="I121" s="62"/>
      <c r="J121" s="62"/>
      <c r="K121" s="62">
        <v>1</v>
      </c>
      <c r="L121" s="62"/>
      <c r="M121" s="62"/>
      <c r="N121" s="62"/>
      <c r="O121" s="62"/>
      <c r="P121" s="62"/>
      <c r="Q121" s="62"/>
      <c r="R121" s="62">
        <v>1</v>
      </c>
      <c r="S121" s="62">
        <f t="shared" si="21"/>
        <v>2</v>
      </c>
      <c r="T121" s="62"/>
      <c r="U121" s="62">
        <v>1</v>
      </c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>
        <f t="shared" si="19"/>
        <v>1</v>
      </c>
      <c r="AG121" s="62"/>
      <c r="AH121" s="62"/>
      <c r="AI121" s="62"/>
      <c r="AJ121" s="62"/>
      <c r="AK121" s="62">
        <v>1</v>
      </c>
      <c r="AL121" s="62"/>
      <c r="AM121" s="62"/>
      <c r="AN121" s="62"/>
      <c r="AO121" s="62"/>
      <c r="AP121" s="62"/>
      <c r="AQ121" s="62"/>
      <c r="AR121" s="62"/>
      <c r="AS121" s="62">
        <f t="shared" si="20"/>
        <v>1</v>
      </c>
    </row>
    <row r="122" spans="1:47" outlineLevel="1">
      <c r="A122" s="143" t="s">
        <v>43</v>
      </c>
      <c r="B122" s="84" t="s">
        <v>46</v>
      </c>
      <c r="C122" s="85" t="s">
        <v>299</v>
      </c>
      <c r="D122" s="85" t="s">
        <v>279</v>
      </c>
      <c r="E122" s="89" t="s">
        <v>11</v>
      </c>
      <c r="F122" s="97" t="s">
        <v>301</v>
      </c>
      <c r="G122" s="62">
        <v>1</v>
      </c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>
        <f t="shared" si="21"/>
        <v>1</v>
      </c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>
        <f t="shared" si="19"/>
        <v>0</v>
      </c>
      <c r="AG122" s="62"/>
      <c r="AH122" s="62"/>
      <c r="AI122" s="62"/>
      <c r="AJ122" s="62"/>
      <c r="AK122" s="62">
        <v>1</v>
      </c>
      <c r="AL122" s="62"/>
      <c r="AM122" s="62"/>
      <c r="AN122" s="62"/>
      <c r="AO122" s="62"/>
      <c r="AP122" s="62"/>
      <c r="AQ122" s="62"/>
      <c r="AR122" s="62"/>
      <c r="AS122" s="62">
        <f t="shared" si="20"/>
        <v>1</v>
      </c>
    </row>
    <row r="123" spans="1:47" outlineLevel="1">
      <c r="A123" s="144" t="s">
        <v>43</v>
      </c>
      <c r="B123" s="84" t="s">
        <v>46</v>
      </c>
      <c r="C123" s="85" t="s">
        <v>299</v>
      </c>
      <c r="D123" s="85" t="s">
        <v>279</v>
      </c>
      <c r="E123" s="85" t="s">
        <v>11</v>
      </c>
      <c r="F123" s="92" t="s">
        <v>302</v>
      </c>
      <c r="G123" s="62">
        <v>1</v>
      </c>
      <c r="H123" s="62"/>
      <c r="I123" s="62"/>
      <c r="J123" s="62"/>
      <c r="K123" s="62"/>
      <c r="L123" s="62"/>
      <c r="M123" s="62"/>
      <c r="N123" s="62"/>
      <c r="O123" s="62">
        <v>2</v>
      </c>
      <c r="P123" s="62"/>
      <c r="Q123" s="62"/>
      <c r="R123" s="62"/>
      <c r="S123" s="62">
        <f t="shared" si="21"/>
        <v>3</v>
      </c>
      <c r="T123" s="62"/>
      <c r="U123" s="62">
        <v>1</v>
      </c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>
        <f t="shared" si="19"/>
        <v>1</v>
      </c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>
        <f t="shared" si="20"/>
        <v>0</v>
      </c>
    </row>
    <row r="124" spans="1:47" s="98" customFormat="1" outlineLevel="1">
      <c r="A124" s="144" t="s">
        <v>43</v>
      </c>
      <c r="B124" s="84" t="s">
        <v>46</v>
      </c>
      <c r="C124" s="85" t="s">
        <v>299</v>
      </c>
      <c r="D124" s="85" t="s">
        <v>303</v>
      </c>
      <c r="E124" s="85" t="s">
        <v>304</v>
      </c>
      <c r="F124" s="92" t="s">
        <v>305</v>
      </c>
      <c r="G124" s="100">
        <v>1</v>
      </c>
      <c r="H124" s="62"/>
      <c r="I124" s="62"/>
      <c r="J124" s="62"/>
      <c r="K124" s="62"/>
      <c r="L124" s="62"/>
      <c r="M124" s="62"/>
      <c r="N124" s="62"/>
      <c r="O124" s="62"/>
      <c r="P124" s="62"/>
      <c r="Q124" s="62">
        <v>1</v>
      </c>
      <c r="R124" s="62"/>
      <c r="S124" s="62">
        <f t="shared" si="21"/>
        <v>2</v>
      </c>
      <c r="T124" s="100"/>
      <c r="U124" s="100"/>
      <c r="V124" s="62"/>
      <c r="W124" s="62"/>
      <c r="X124" s="62"/>
      <c r="Y124" s="62"/>
      <c r="Z124" s="62"/>
      <c r="AA124" s="62">
        <v>1</v>
      </c>
      <c r="AB124" s="62"/>
      <c r="AC124" s="62"/>
      <c r="AD124" s="62"/>
      <c r="AE124" s="62"/>
      <c r="AF124" s="62">
        <f t="shared" si="19"/>
        <v>1</v>
      </c>
      <c r="AG124" s="100"/>
      <c r="AH124" s="100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>
        <f t="shared" si="20"/>
        <v>0</v>
      </c>
      <c r="AT124"/>
      <c r="AU124"/>
    </row>
    <row r="125" spans="1:47" s="98" customFormat="1" outlineLevel="1">
      <c r="A125" s="144" t="s">
        <v>43</v>
      </c>
      <c r="B125" s="84" t="s">
        <v>46</v>
      </c>
      <c r="C125" s="85" t="s">
        <v>299</v>
      </c>
      <c r="D125" s="85" t="s">
        <v>303</v>
      </c>
      <c r="E125" s="85" t="s">
        <v>304</v>
      </c>
      <c r="F125" s="92" t="s">
        <v>306</v>
      </c>
      <c r="G125" s="100">
        <v>1</v>
      </c>
      <c r="H125" s="62"/>
      <c r="I125" s="62">
        <v>1</v>
      </c>
      <c r="J125" s="62"/>
      <c r="K125" s="62"/>
      <c r="L125" s="62"/>
      <c r="M125" s="62"/>
      <c r="N125" s="62"/>
      <c r="O125" s="62"/>
      <c r="P125" s="62"/>
      <c r="Q125" s="62"/>
      <c r="R125" s="62"/>
      <c r="S125" s="62">
        <f t="shared" si="21"/>
        <v>2</v>
      </c>
      <c r="T125" s="100"/>
      <c r="U125" s="100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>
        <f t="shared" si="19"/>
        <v>0</v>
      </c>
      <c r="AG125" s="100"/>
      <c r="AH125" s="100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>
        <f t="shared" si="20"/>
        <v>0</v>
      </c>
      <c r="AT125"/>
      <c r="AU125"/>
    </row>
    <row r="126" spans="1:47" s="98" customFormat="1" outlineLevel="1">
      <c r="A126" s="144" t="s">
        <v>43</v>
      </c>
      <c r="B126" s="84" t="s">
        <v>46</v>
      </c>
      <c r="C126" s="85" t="s">
        <v>299</v>
      </c>
      <c r="D126" s="85" t="s">
        <v>303</v>
      </c>
      <c r="E126" s="85" t="s">
        <v>304</v>
      </c>
      <c r="F126" s="92" t="s">
        <v>307</v>
      </c>
      <c r="G126" s="100"/>
      <c r="H126" s="62"/>
      <c r="I126" s="62">
        <v>1</v>
      </c>
      <c r="J126" s="62"/>
      <c r="K126" s="62"/>
      <c r="L126" s="62"/>
      <c r="M126" s="62"/>
      <c r="N126" s="62"/>
      <c r="O126" s="62"/>
      <c r="P126" s="62">
        <v>1</v>
      </c>
      <c r="Q126" s="62"/>
      <c r="R126" s="62"/>
      <c r="S126" s="62">
        <f t="shared" si="21"/>
        <v>2</v>
      </c>
      <c r="T126" s="100"/>
      <c r="U126" s="100"/>
      <c r="V126" s="62"/>
      <c r="W126" s="62"/>
      <c r="X126" s="62"/>
      <c r="Y126" s="62"/>
      <c r="Z126" s="62"/>
      <c r="AA126" s="62"/>
      <c r="AB126" s="62">
        <v>1</v>
      </c>
      <c r="AC126" s="62">
        <v>1</v>
      </c>
      <c r="AD126" s="62"/>
      <c r="AE126" s="62"/>
      <c r="AF126" s="62">
        <f t="shared" si="19"/>
        <v>2</v>
      </c>
      <c r="AG126" s="100"/>
      <c r="AH126" s="100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>
        <f t="shared" si="20"/>
        <v>0</v>
      </c>
      <c r="AT126"/>
      <c r="AU126"/>
    </row>
    <row r="127" spans="1:47" s="98" customFormat="1" outlineLevel="1">
      <c r="A127" s="144" t="s">
        <v>43</v>
      </c>
      <c r="B127" s="84" t="s">
        <v>46</v>
      </c>
      <c r="C127" s="85" t="s">
        <v>308</v>
      </c>
      <c r="D127" s="85" t="s">
        <v>309</v>
      </c>
      <c r="E127" s="85" t="s">
        <v>310</v>
      </c>
      <c r="F127" s="92" t="s">
        <v>311</v>
      </c>
      <c r="G127" s="100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>
        <f t="shared" si="21"/>
        <v>0</v>
      </c>
      <c r="T127" s="100"/>
      <c r="U127" s="100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>
        <f t="shared" si="19"/>
        <v>0</v>
      </c>
      <c r="AG127" s="100"/>
      <c r="AH127" s="100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>
        <f t="shared" si="20"/>
        <v>0</v>
      </c>
      <c r="AT127"/>
      <c r="AU127"/>
    </row>
    <row r="128" spans="1:47" s="98" customFormat="1" outlineLevel="1">
      <c r="A128" s="144" t="s">
        <v>43</v>
      </c>
      <c r="B128" s="84" t="s">
        <v>46</v>
      </c>
      <c r="C128" s="85" t="s">
        <v>308</v>
      </c>
      <c r="D128" s="85" t="s">
        <v>309</v>
      </c>
      <c r="E128" s="85" t="s">
        <v>310</v>
      </c>
      <c r="F128" s="92" t="s">
        <v>312</v>
      </c>
      <c r="G128" s="100"/>
      <c r="H128" s="62"/>
      <c r="I128" s="62"/>
      <c r="J128" s="62"/>
      <c r="K128" s="62"/>
      <c r="L128" s="62">
        <v>1</v>
      </c>
      <c r="M128" s="62"/>
      <c r="N128" s="62"/>
      <c r="O128" s="62"/>
      <c r="P128" s="62"/>
      <c r="Q128" s="62"/>
      <c r="R128" s="62"/>
      <c r="S128" s="62">
        <f t="shared" si="21"/>
        <v>1</v>
      </c>
      <c r="T128" s="100"/>
      <c r="U128" s="100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>
        <f t="shared" si="19"/>
        <v>0</v>
      </c>
      <c r="AG128" s="100"/>
      <c r="AH128" s="100"/>
      <c r="AI128" s="62"/>
      <c r="AJ128" s="62"/>
      <c r="AK128" s="62">
        <v>1</v>
      </c>
      <c r="AL128" s="62"/>
      <c r="AM128" s="62"/>
      <c r="AN128" s="62"/>
      <c r="AO128" s="62"/>
      <c r="AP128" s="62"/>
      <c r="AQ128" s="62"/>
      <c r="AR128" s="62"/>
      <c r="AS128" s="62">
        <f t="shared" si="20"/>
        <v>1</v>
      </c>
      <c r="AT128"/>
      <c r="AU128"/>
    </row>
    <row r="129" spans="1:47" s="98" customFormat="1" outlineLevel="1">
      <c r="A129" s="144" t="s">
        <v>43</v>
      </c>
      <c r="B129" s="84" t="s">
        <v>46</v>
      </c>
      <c r="C129" s="85" t="s">
        <v>308</v>
      </c>
      <c r="D129" s="85" t="s">
        <v>313</v>
      </c>
      <c r="E129" s="85" t="s">
        <v>314</v>
      </c>
      <c r="F129" s="92" t="s">
        <v>315</v>
      </c>
      <c r="G129" s="100"/>
      <c r="H129" s="62"/>
      <c r="I129" s="62">
        <v>1</v>
      </c>
      <c r="J129" s="62"/>
      <c r="K129" s="62"/>
      <c r="L129" s="62"/>
      <c r="M129" s="62"/>
      <c r="N129" s="62"/>
      <c r="O129" s="62"/>
      <c r="P129" s="62"/>
      <c r="Q129" s="62"/>
      <c r="R129" s="62"/>
      <c r="S129" s="62">
        <f t="shared" si="21"/>
        <v>1</v>
      </c>
      <c r="T129" s="100"/>
      <c r="U129" s="100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>
        <f t="shared" si="19"/>
        <v>0</v>
      </c>
      <c r="AG129" s="100"/>
      <c r="AH129" s="100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>
        <f t="shared" si="20"/>
        <v>0</v>
      </c>
      <c r="AT129"/>
      <c r="AU129"/>
    </row>
    <row r="130" spans="1:47" s="98" customFormat="1" outlineLevel="1">
      <c r="A130" s="144" t="s">
        <v>43</v>
      </c>
      <c r="B130" s="84" t="s">
        <v>47</v>
      </c>
      <c r="C130" s="85" t="s">
        <v>316</v>
      </c>
      <c r="D130" s="85" t="s">
        <v>317</v>
      </c>
      <c r="E130" s="85" t="s">
        <v>318</v>
      </c>
      <c r="F130" s="92" t="s">
        <v>319</v>
      </c>
      <c r="G130" s="100"/>
      <c r="H130" s="62">
        <v>1</v>
      </c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>
        <f t="shared" si="21"/>
        <v>1</v>
      </c>
      <c r="T130" s="100"/>
      <c r="U130" s="100"/>
      <c r="V130" s="239">
        <v>1</v>
      </c>
      <c r="W130" s="62"/>
      <c r="X130" s="62"/>
      <c r="Y130" s="62"/>
      <c r="Z130" s="62"/>
      <c r="AA130" s="62"/>
      <c r="AB130" s="62"/>
      <c r="AC130" s="62"/>
      <c r="AD130" s="62"/>
      <c r="AE130" s="62"/>
      <c r="AF130" s="62">
        <f t="shared" si="19"/>
        <v>1</v>
      </c>
      <c r="AG130" s="100"/>
      <c r="AH130" s="100"/>
      <c r="AI130" s="239">
        <v>1</v>
      </c>
      <c r="AJ130" s="62"/>
      <c r="AK130" s="62"/>
      <c r="AL130" s="62"/>
      <c r="AM130" s="62"/>
      <c r="AN130" s="62"/>
      <c r="AO130" s="62"/>
      <c r="AP130" s="62"/>
      <c r="AQ130" s="62"/>
      <c r="AR130" s="62"/>
      <c r="AS130" s="62">
        <f t="shared" si="20"/>
        <v>1</v>
      </c>
      <c r="AT130"/>
      <c r="AU130"/>
    </row>
    <row r="131" spans="1:47" s="98" customFormat="1" outlineLevel="1">
      <c r="A131" s="144" t="s">
        <v>43</v>
      </c>
      <c r="B131" s="84" t="s">
        <v>47</v>
      </c>
      <c r="C131" s="85" t="s">
        <v>316</v>
      </c>
      <c r="D131" s="85" t="s">
        <v>320</v>
      </c>
      <c r="E131" s="85" t="s">
        <v>321</v>
      </c>
      <c r="F131" s="92" t="s">
        <v>322</v>
      </c>
      <c r="G131" s="100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>
        <f t="shared" si="21"/>
        <v>0</v>
      </c>
      <c r="T131" s="100"/>
      <c r="U131" s="100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>
        <f t="shared" si="19"/>
        <v>0</v>
      </c>
      <c r="AG131" s="100"/>
      <c r="AH131" s="100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>
        <f t="shared" si="20"/>
        <v>0</v>
      </c>
      <c r="AT131"/>
      <c r="AU131"/>
    </row>
    <row r="132" spans="1:47" s="98" customFormat="1" outlineLevel="1">
      <c r="A132" s="144" t="s">
        <v>43</v>
      </c>
      <c r="B132" s="84" t="s">
        <v>47</v>
      </c>
      <c r="C132" s="85" t="s">
        <v>316</v>
      </c>
      <c r="D132" s="85" t="s">
        <v>323</v>
      </c>
      <c r="E132" s="85" t="s">
        <v>324</v>
      </c>
      <c r="F132" s="92" t="s">
        <v>325</v>
      </c>
      <c r="G132" s="100"/>
      <c r="H132" s="62"/>
      <c r="I132" s="62"/>
      <c r="J132" s="62"/>
      <c r="K132" s="62"/>
      <c r="L132" s="62"/>
      <c r="M132" s="62"/>
      <c r="N132" s="62"/>
      <c r="O132" s="62"/>
      <c r="P132" s="62"/>
      <c r="Q132" s="62">
        <v>1</v>
      </c>
      <c r="R132" s="62"/>
      <c r="S132" s="62">
        <f t="shared" si="21"/>
        <v>1</v>
      </c>
      <c r="T132" s="100"/>
      <c r="U132" s="100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>
        <f t="shared" si="19"/>
        <v>0</v>
      </c>
      <c r="AG132" s="100"/>
      <c r="AH132" s="100"/>
      <c r="AI132" s="62"/>
      <c r="AJ132" s="62">
        <v>1</v>
      </c>
      <c r="AK132" s="62"/>
      <c r="AL132" s="62"/>
      <c r="AM132" s="62"/>
      <c r="AN132" s="62"/>
      <c r="AO132" s="62"/>
      <c r="AP132" s="62"/>
      <c r="AQ132" s="62"/>
      <c r="AR132" s="62"/>
      <c r="AS132" s="62">
        <f t="shared" si="20"/>
        <v>1</v>
      </c>
      <c r="AT132"/>
      <c r="AU132"/>
    </row>
    <row r="133" spans="1:47" s="98" customFormat="1" outlineLevel="1">
      <c r="A133" s="144" t="s">
        <v>43</v>
      </c>
      <c r="B133" s="84" t="s">
        <v>47</v>
      </c>
      <c r="C133" s="85" t="s">
        <v>316</v>
      </c>
      <c r="D133" s="85" t="s">
        <v>323</v>
      </c>
      <c r="E133" s="85" t="s">
        <v>324</v>
      </c>
      <c r="F133" s="92" t="s">
        <v>326</v>
      </c>
      <c r="G133" s="100"/>
      <c r="H133" s="62"/>
      <c r="I133" s="62"/>
      <c r="J133" s="62"/>
      <c r="K133" s="62"/>
      <c r="L133" s="62"/>
      <c r="M133" s="62"/>
      <c r="N133" s="62">
        <v>1</v>
      </c>
      <c r="O133" s="62"/>
      <c r="P133" s="62"/>
      <c r="Q133" s="62">
        <v>1</v>
      </c>
      <c r="R133" s="62"/>
      <c r="S133" s="62">
        <f t="shared" si="21"/>
        <v>2</v>
      </c>
      <c r="T133" s="100"/>
      <c r="U133" s="100"/>
      <c r="V133" s="62"/>
      <c r="W133" s="62"/>
      <c r="X133" s="62"/>
      <c r="Y133" s="62"/>
      <c r="Z133" s="62">
        <v>1</v>
      </c>
      <c r="AA133" s="62"/>
      <c r="AB133" s="62"/>
      <c r="AC133" s="62"/>
      <c r="AD133" s="62"/>
      <c r="AE133" s="62"/>
      <c r="AF133" s="62">
        <f t="shared" si="19"/>
        <v>1</v>
      </c>
      <c r="AG133" s="100"/>
      <c r="AH133" s="100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>
        <f t="shared" si="20"/>
        <v>0</v>
      </c>
      <c r="AT133"/>
      <c r="AU133"/>
    </row>
    <row r="134" spans="1:47" s="98" customFormat="1" outlineLevel="1">
      <c r="A134" s="144" t="s">
        <v>43</v>
      </c>
      <c r="B134" s="84" t="s">
        <v>47</v>
      </c>
      <c r="C134" s="85" t="s">
        <v>327</v>
      </c>
      <c r="D134" s="85" t="s">
        <v>328</v>
      </c>
      <c r="E134" s="85" t="s">
        <v>329</v>
      </c>
      <c r="F134" s="92" t="s">
        <v>330</v>
      </c>
      <c r="G134" s="100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>
        <f t="shared" ref="S134:S155" si="22">SUM(G134:R134)</f>
        <v>0</v>
      </c>
      <c r="T134" s="100"/>
      <c r="U134" s="100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>
        <f t="shared" si="19"/>
        <v>0</v>
      </c>
      <c r="AG134" s="100"/>
      <c r="AH134" s="100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>
        <f t="shared" si="20"/>
        <v>0</v>
      </c>
      <c r="AT134"/>
      <c r="AU134"/>
    </row>
    <row r="135" spans="1:47" s="98" customFormat="1" outlineLevel="1">
      <c r="A135" s="144" t="s">
        <v>43</v>
      </c>
      <c r="B135" s="84" t="s">
        <v>47</v>
      </c>
      <c r="C135" s="85" t="s">
        <v>327</v>
      </c>
      <c r="D135" s="85" t="s">
        <v>328</v>
      </c>
      <c r="E135" s="85" t="s">
        <v>329</v>
      </c>
      <c r="F135" s="92" t="s">
        <v>331</v>
      </c>
      <c r="G135" s="100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>
        <f t="shared" si="22"/>
        <v>0</v>
      </c>
      <c r="T135" s="100"/>
      <c r="U135" s="100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>
        <f t="shared" ref="AF135:AF199" si="23">SUM(T135:AE135)</f>
        <v>0</v>
      </c>
      <c r="AG135" s="100"/>
      <c r="AH135" s="100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>
        <f t="shared" ref="AS135:AS199" si="24">SUM(AG135:AR135)</f>
        <v>0</v>
      </c>
      <c r="AT135"/>
      <c r="AU135"/>
    </row>
    <row r="136" spans="1:47" s="98" customFormat="1" outlineLevel="1">
      <c r="A136" s="144" t="s">
        <v>43</v>
      </c>
      <c r="B136" s="84" t="s">
        <v>47</v>
      </c>
      <c r="C136" s="85" t="s">
        <v>327</v>
      </c>
      <c r="D136" s="85" t="s">
        <v>328</v>
      </c>
      <c r="E136" s="85" t="s">
        <v>329</v>
      </c>
      <c r="F136" s="92" t="s">
        <v>332</v>
      </c>
      <c r="G136" s="100"/>
      <c r="H136" s="62"/>
      <c r="I136" s="62">
        <v>1</v>
      </c>
      <c r="J136" s="62"/>
      <c r="K136" s="62"/>
      <c r="L136" s="62"/>
      <c r="M136" s="62"/>
      <c r="N136" s="62"/>
      <c r="O136" s="62"/>
      <c r="P136" s="62"/>
      <c r="Q136" s="62"/>
      <c r="R136" s="62"/>
      <c r="S136" s="62">
        <f t="shared" si="22"/>
        <v>1</v>
      </c>
      <c r="T136" s="100"/>
      <c r="U136" s="100"/>
      <c r="V136" s="239">
        <v>1</v>
      </c>
      <c r="W136" s="62"/>
      <c r="X136" s="62"/>
      <c r="Y136" s="62"/>
      <c r="Z136" s="62"/>
      <c r="AA136" s="62"/>
      <c r="AB136" s="62"/>
      <c r="AC136" s="62"/>
      <c r="AD136" s="62"/>
      <c r="AE136" s="62"/>
      <c r="AF136" s="62">
        <f t="shared" si="23"/>
        <v>1</v>
      </c>
      <c r="AG136" s="100"/>
      <c r="AH136" s="100"/>
      <c r="AI136" s="239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>
        <f t="shared" si="24"/>
        <v>0</v>
      </c>
      <c r="AT136"/>
      <c r="AU136"/>
    </row>
    <row r="137" spans="1:47" s="98" customFormat="1" outlineLevel="1">
      <c r="A137" s="144" t="s">
        <v>43</v>
      </c>
      <c r="B137" s="84" t="s">
        <v>47</v>
      </c>
      <c r="C137" s="85" t="s">
        <v>327</v>
      </c>
      <c r="D137" s="85" t="s">
        <v>333</v>
      </c>
      <c r="E137" s="85" t="s">
        <v>334</v>
      </c>
      <c r="F137" s="92" t="s">
        <v>335</v>
      </c>
      <c r="G137" s="100"/>
      <c r="H137" s="62"/>
      <c r="I137" s="62"/>
      <c r="J137" s="62"/>
      <c r="K137" s="62"/>
      <c r="L137" s="62"/>
      <c r="M137" s="62"/>
      <c r="N137" s="62">
        <v>1</v>
      </c>
      <c r="O137" s="62"/>
      <c r="P137" s="62"/>
      <c r="Q137" s="62"/>
      <c r="R137" s="62"/>
      <c r="S137" s="62">
        <f t="shared" si="22"/>
        <v>1</v>
      </c>
      <c r="T137" s="100"/>
      <c r="U137" s="100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>
        <f t="shared" si="23"/>
        <v>0</v>
      </c>
      <c r="AG137" s="100"/>
      <c r="AH137" s="100"/>
      <c r="AI137" s="62"/>
      <c r="AJ137" s="62"/>
      <c r="AK137" s="62"/>
      <c r="AL137" s="62"/>
      <c r="AM137" s="62"/>
      <c r="AN137" s="62"/>
      <c r="AO137" s="62">
        <v>1</v>
      </c>
      <c r="AP137" s="62"/>
      <c r="AQ137" s="62"/>
      <c r="AR137" s="62"/>
      <c r="AS137" s="62">
        <f t="shared" si="24"/>
        <v>1</v>
      </c>
      <c r="AT137"/>
      <c r="AU137"/>
    </row>
    <row r="138" spans="1:47" s="98" customFormat="1" outlineLevel="1">
      <c r="A138" s="144" t="s">
        <v>43</v>
      </c>
      <c r="B138" s="84" t="s">
        <v>47</v>
      </c>
      <c r="C138" s="85" t="s">
        <v>327</v>
      </c>
      <c r="D138" s="85" t="s">
        <v>336</v>
      </c>
      <c r="E138" s="85" t="s">
        <v>337</v>
      </c>
      <c r="F138" s="92" t="s">
        <v>338</v>
      </c>
      <c r="G138" s="100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>
        <f t="shared" si="22"/>
        <v>0</v>
      </c>
      <c r="T138" s="100"/>
      <c r="U138" s="100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>
        <f t="shared" si="23"/>
        <v>0</v>
      </c>
      <c r="AG138" s="100"/>
      <c r="AH138" s="100"/>
      <c r="AI138" s="62"/>
      <c r="AJ138" s="62"/>
      <c r="AK138" s="62">
        <v>1</v>
      </c>
      <c r="AL138" s="62"/>
      <c r="AM138" s="62">
        <v>1</v>
      </c>
      <c r="AN138" s="62"/>
      <c r="AO138" s="62"/>
      <c r="AP138" s="62"/>
      <c r="AQ138" s="62"/>
      <c r="AR138" s="62"/>
      <c r="AS138" s="62">
        <f t="shared" si="24"/>
        <v>2</v>
      </c>
      <c r="AT138"/>
      <c r="AU138"/>
    </row>
    <row r="139" spans="1:47" s="98" customFormat="1" outlineLevel="1">
      <c r="A139" s="144" t="s">
        <v>43</v>
      </c>
      <c r="B139" s="84" t="s">
        <v>47</v>
      </c>
      <c r="C139" s="85" t="s">
        <v>327</v>
      </c>
      <c r="D139" s="85" t="s">
        <v>336</v>
      </c>
      <c r="E139" s="85" t="s">
        <v>337</v>
      </c>
      <c r="F139" s="92" t="s">
        <v>339</v>
      </c>
      <c r="G139" s="100"/>
      <c r="H139" s="62"/>
      <c r="I139" s="62"/>
      <c r="J139" s="62"/>
      <c r="K139" s="62"/>
      <c r="L139" s="62">
        <v>1</v>
      </c>
      <c r="M139" s="62"/>
      <c r="N139" s="62"/>
      <c r="O139" s="62"/>
      <c r="P139" s="62"/>
      <c r="Q139" s="62"/>
      <c r="R139" s="62"/>
      <c r="S139" s="62">
        <f t="shared" si="22"/>
        <v>1</v>
      </c>
      <c r="T139" s="100"/>
      <c r="U139" s="100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>
        <f t="shared" si="23"/>
        <v>0</v>
      </c>
      <c r="AG139" s="100"/>
      <c r="AH139" s="100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>
        <f t="shared" si="24"/>
        <v>0</v>
      </c>
      <c r="AT139"/>
      <c r="AU139"/>
    </row>
    <row r="140" spans="1:47" s="98" customFormat="1" outlineLevel="1">
      <c r="A140" s="144" t="s">
        <v>43</v>
      </c>
      <c r="B140" s="84" t="s">
        <v>47</v>
      </c>
      <c r="C140" s="85" t="s">
        <v>327</v>
      </c>
      <c r="D140" s="85" t="s">
        <v>340</v>
      </c>
      <c r="E140" s="85" t="s">
        <v>341</v>
      </c>
      <c r="F140" s="92" t="s">
        <v>342</v>
      </c>
      <c r="G140" s="100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>
        <f t="shared" si="22"/>
        <v>0</v>
      </c>
      <c r="T140" s="100"/>
      <c r="U140" s="100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>
        <f t="shared" si="23"/>
        <v>0</v>
      </c>
      <c r="AG140" s="100"/>
      <c r="AH140" s="100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>
        <f t="shared" si="24"/>
        <v>0</v>
      </c>
      <c r="AT140"/>
      <c r="AU140"/>
    </row>
    <row r="141" spans="1:47" s="98" customFormat="1" outlineLevel="1">
      <c r="A141" s="144" t="s">
        <v>43</v>
      </c>
      <c r="B141" s="84" t="s">
        <v>47</v>
      </c>
      <c r="C141" s="85" t="s">
        <v>327</v>
      </c>
      <c r="D141" s="85" t="s">
        <v>340</v>
      </c>
      <c r="E141" s="85" t="s">
        <v>341</v>
      </c>
      <c r="F141" s="92" t="s">
        <v>343</v>
      </c>
      <c r="G141" s="100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>
        <f t="shared" si="22"/>
        <v>0</v>
      </c>
      <c r="T141" s="100"/>
      <c r="U141" s="100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>
        <f t="shared" si="23"/>
        <v>0</v>
      </c>
      <c r="AG141" s="100"/>
      <c r="AH141" s="100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>
        <f t="shared" si="24"/>
        <v>0</v>
      </c>
      <c r="AT141"/>
      <c r="AU141"/>
    </row>
    <row r="142" spans="1:47" s="98" customFormat="1" outlineLevel="1">
      <c r="A142" s="144" t="s">
        <v>43</v>
      </c>
      <c r="B142" s="84" t="s">
        <v>47</v>
      </c>
      <c r="C142" s="85" t="s">
        <v>327</v>
      </c>
      <c r="D142" s="85" t="s">
        <v>344</v>
      </c>
      <c r="E142" s="85" t="s">
        <v>345</v>
      </c>
      <c r="F142" s="92" t="s">
        <v>346</v>
      </c>
      <c r="G142" s="100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>
        <f t="shared" si="22"/>
        <v>0</v>
      </c>
      <c r="T142" s="100"/>
      <c r="U142" s="100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>
        <f t="shared" si="23"/>
        <v>0</v>
      </c>
      <c r="AG142" s="100"/>
      <c r="AH142" s="100"/>
      <c r="AI142" s="62"/>
      <c r="AJ142" s="62"/>
      <c r="AK142" s="62"/>
      <c r="AL142" s="62"/>
      <c r="AM142" s="62">
        <v>1</v>
      </c>
      <c r="AN142" s="62"/>
      <c r="AO142" s="62"/>
      <c r="AP142" s="62"/>
      <c r="AQ142" s="62"/>
      <c r="AR142" s="62"/>
      <c r="AS142" s="62">
        <f t="shared" si="24"/>
        <v>1</v>
      </c>
      <c r="AT142"/>
      <c r="AU142"/>
    </row>
    <row r="143" spans="1:47" s="98" customFormat="1" outlineLevel="1">
      <c r="A143" s="144" t="s">
        <v>43</v>
      </c>
      <c r="B143" s="84" t="s">
        <v>47</v>
      </c>
      <c r="C143" s="85" t="s">
        <v>347</v>
      </c>
      <c r="D143" s="85" t="s">
        <v>348</v>
      </c>
      <c r="E143" s="85" t="s">
        <v>349</v>
      </c>
      <c r="F143" s="92" t="s">
        <v>350</v>
      </c>
      <c r="G143" s="100"/>
      <c r="H143" s="62"/>
      <c r="I143" s="62"/>
      <c r="J143" s="62"/>
      <c r="K143" s="62"/>
      <c r="L143" s="62"/>
      <c r="M143" s="62"/>
      <c r="N143" s="62">
        <v>1</v>
      </c>
      <c r="O143" s="62"/>
      <c r="P143" s="62"/>
      <c r="Q143" s="62"/>
      <c r="R143" s="62"/>
      <c r="S143" s="62">
        <f t="shared" si="22"/>
        <v>1</v>
      </c>
      <c r="T143" s="100"/>
      <c r="U143" s="100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>
        <f t="shared" si="23"/>
        <v>0</v>
      </c>
      <c r="AG143" s="100"/>
      <c r="AH143" s="100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>
        <f t="shared" si="24"/>
        <v>0</v>
      </c>
      <c r="AT143"/>
      <c r="AU143"/>
    </row>
    <row r="144" spans="1:47" s="98" customFormat="1" outlineLevel="1">
      <c r="A144" s="144" t="s">
        <v>43</v>
      </c>
      <c r="B144" s="84" t="s">
        <v>47</v>
      </c>
      <c r="C144" s="85" t="s">
        <v>347</v>
      </c>
      <c r="D144" s="85" t="s">
        <v>351</v>
      </c>
      <c r="E144" s="85" t="s">
        <v>352</v>
      </c>
      <c r="F144" s="92" t="s">
        <v>353</v>
      </c>
      <c r="G144" s="100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>
        <f t="shared" si="22"/>
        <v>0</v>
      </c>
      <c r="T144" s="100"/>
      <c r="U144" s="100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>
        <f t="shared" si="23"/>
        <v>0</v>
      </c>
      <c r="AG144" s="100"/>
      <c r="AH144" s="100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>
        <f t="shared" si="24"/>
        <v>0</v>
      </c>
      <c r="AT144"/>
      <c r="AU144"/>
    </row>
    <row r="145" spans="1:47" s="98" customFormat="1" outlineLevel="1">
      <c r="A145" s="144" t="s">
        <v>43</v>
      </c>
      <c r="B145" s="84" t="s">
        <v>47</v>
      </c>
      <c r="C145" s="85" t="s">
        <v>347</v>
      </c>
      <c r="D145" s="85" t="s">
        <v>354</v>
      </c>
      <c r="E145" s="85" t="s">
        <v>355</v>
      </c>
      <c r="F145" s="92" t="s">
        <v>356</v>
      </c>
      <c r="G145" s="100"/>
      <c r="H145" s="62"/>
      <c r="I145" s="62"/>
      <c r="J145" s="62">
        <v>1</v>
      </c>
      <c r="K145" s="62"/>
      <c r="L145" s="62"/>
      <c r="M145" s="62"/>
      <c r="N145" s="62"/>
      <c r="O145" s="62"/>
      <c r="P145" s="62">
        <v>1</v>
      </c>
      <c r="Q145" s="62"/>
      <c r="R145" s="62"/>
      <c r="S145" s="62">
        <f t="shared" si="22"/>
        <v>2</v>
      </c>
      <c r="T145" s="100"/>
      <c r="U145" s="100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>
        <f t="shared" si="23"/>
        <v>0</v>
      </c>
      <c r="AG145" s="100"/>
      <c r="AH145" s="100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>
        <f t="shared" si="24"/>
        <v>0</v>
      </c>
      <c r="AT145"/>
      <c r="AU145"/>
    </row>
    <row r="146" spans="1:47" s="98" customFormat="1" outlineLevel="1">
      <c r="A146" s="144" t="s">
        <v>43</v>
      </c>
      <c r="B146" s="84" t="s">
        <v>47</v>
      </c>
      <c r="C146" s="85" t="s">
        <v>347</v>
      </c>
      <c r="D146" s="85" t="s">
        <v>357</v>
      </c>
      <c r="E146" s="85" t="s">
        <v>358</v>
      </c>
      <c r="F146" s="92" t="s">
        <v>359</v>
      </c>
      <c r="G146" s="100"/>
      <c r="H146" s="62"/>
      <c r="I146" s="62">
        <v>1</v>
      </c>
      <c r="J146" s="62"/>
      <c r="K146" s="62"/>
      <c r="L146" s="62"/>
      <c r="M146" s="62"/>
      <c r="N146" s="62"/>
      <c r="O146" s="62"/>
      <c r="P146" s="62"/>
      <c r="Q146" s="62"/>
      <c r="R146" s="62"/>
      <c r="S146" s="62">
        <f t="shared" si="22"/>
        <v>1</v>
      </c>
      <c r="T146" s="100"/>
      <c r="U146" s="100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>
        <f t="shared" si="23"/>
        <v>0</v>
      </c>
      <c r="AG146" s="100"/>
      <c r="AH146" s="100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>
        <f t="shared" si="24"/>
        <v>0</v>
      </c>
      <c r="AT146"/>
      <c r="AU146"/>
    </row>
    <row r="147" spans="1:47" s="98" customFormat="1" outlineLevel="1">
      <c r="A147" s="144" t="s">
        <v>43</v>
      </c>
      <c r="B147" s="84" t="s">
        <v>47</v>
      </c>
      <c r="C147" s="85" t="s">
        <v>360</v>
      </c>
      <c r="D147" s="85" t="s">
        <v>361</v>
      </c>
      <c r="E147" s="85" t="s">
        <v>362</v>
      </c>
      <c r="F147" s="92" t="s">
        <v>363</v>
      </c>
      <c r="G147" s="100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>
        <f t="shared" si="22"/>
        <v>0</v>
      </c>
      <c r="T147" s="100"/>
      <c r="U147" s="100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>
        <f t="shared" si="23"/>
        <v>0</v>
      </c>
      <c r="AG147" s="100"/>
      <c r="AH147" s="100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>
        <f t="shared" si="24"/>
        <v>0</v>
      </c>
      <c r="AT147"/>
      <c r="AU147"/>
    </row>
    <row r="148" spans="1:47" s="98" customFormat="1" outlineLevel="1">
      <c r="A148" s="144" t="s">
        <v>43</v>
      </c>
      <c r="B148" s="84" t="s">
        <v>47</v>
      </c>
      <c r="C148" s="85" t="s">
        <v>360</v>
      </c>
      <c r="D148" s="85" t="s">
        <v>361</v>
      </c>
      <c r="E148" s="85" t="s">
        <v>362</v>
      </c>
      <c r="F148" s="92" t="s">
        <v>364</v>
      </c>
      <c r="G148" s="100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>
        <f t="shared" si="22"/>
        <v>0</v>
      </c>
      <c r="T148" s="100"/>
      <c r="U148" s="100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>
        <f t="shared" si="23"/>
        <v>0</v>
      </c>
      <c r="AG148" s="100"/>
      <c r="AH148" s="100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>
        <f t="shared" si="24"/>
        <v>0</v>
      </c>
      <c r="AT148"/>
      <c r="AU148"/>
    </row>
    <row r="149" spans="1:47" s="98" customFormat="1" outlineLevel="1">
      <c r="A149" s="144" t="s">
        <v>43</v>
      </c>
      <c r="B149" s="84" t="s">
        <v>47</v>
      </c>
      <c r="C149" s="85" t="s">
        <v>360</v>
      </c>
      <c r="D149" s="85" t="s">
        <v>361</v>
      </c>
      <c r="E149" s="85" t="s">
        <v>362</v>
      </c>
      <c r="F149" s="92" t="s">
        <v>365</v>
      </c>
      <c r="G149" s="100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>
        <f t="shared" si="22"/>
        <v>0</v>
      </c>
      <c r="T149" s="100"/>
      <c r="U149" s="100"/>
      <c r="V149" s="62"/>
      <c r="W149" s="62"/>
      <c r="X149" s="62"/>
      <c r="Y149" s="62"/>
      <c r="Z149" s="62"/>
      <c r="AA149" s="62"/>
      <c r="AB149" s="62"/>
      <c r="AC149" s="62"/>
      <c r="AD149" s="62">
        <v>1</v>
      </c>
      <c r="AE149" s="62"/>
      <c r="AF149" s="62">
        <f t="shared" si="23"/>
        <v>1</v>
      </c>
      <c r="AG149" s="100"/>
      <c r="AH149" s="100"/>
      <c r="AI149" s="62"/>
      <c r="AJ149" s="62"/>
      <c r="AK149" s="62"/>
      <c r="AL149" s="62">
        <v>1</v>
      </c>
      <c r="AM149" s="62"/>
      <c r="AN149" s="62"/>
      <c r="AO149" s="62"/>
      <c r="AP149" s="62"/>
      <c r="AQ149" s="62"/>
      <c r="AR149" s="62"/>
      <c r="AS149" s="62">
        <f t="shared" si="24"/>
        <v>1</v>
      </c>
      <c r="AT149"/>
      <c r="AU149"/>
    </row>
    <row r="150" spans="1:47" s="98" customFormat="1" outlineLevel="1">
      <c r="A150" s="144" t="s">
        <v>43</v>
      </c>
      <c r="B150" s="84" t="s">
        <v>47</v>
      </c>
      <c r="C150" s="85" t="s">
        <v>360</v>
      </c>
      <c r="D150" s="85" t="s">
        <v>366</v>
      </c>
      <c r="E150" s="85" t="s">
        <v>367</v>
      </c>
      <c r="F150" s="92" t="s">
        <v>368</v>
      </c>
      <c r="G150" s="100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>
        <f t="shared" si="22"/>
        <v>0</v>
      </c>
      <c r="T150" s="100"/>
      <c r="U150" s="100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>
        <f t="shared" si="23"/>
        <v>0</v>
      </c>
      <c r="AG150" s="100"/>
      <c r="AH150" s="100"/>
      <c r="AI150" s="62"/>
      <c r="AJ150" s="62">
        <v>1</v>
      </c>
      <c r="AK150" s="62"/>
      <c r="AL150" s="62"/>
      <c r="AM150" s="62"/>
      <c r="AN150" s="62"/>
      <c r="AO150" s="62"/>
      <c r="AP150" s="62"/>
      <c r="AQ150" s="62"/>
      <c r="AR150" s="62"/>
      <c r="AS150" s="62">
        <f t="shared" si="24"/>
        <v>1</v>
      </c>
      <c r="AT150"/>
      <c r="AU150"/>
    </row>
    <row r="151" spans="1:47" s="98" customFormat="1" outlineLevel="1">
      <c r="A151" s="144" t="s">
        <v>43</v>
      </c>
      <c r="B151" s="84" t="s">
        <v>47</v>
      </c>
      <c r="C151" s="85" t="s">
        <v>360</v>
      </c>
      <c r="D151" s="85" t="s">
        <v>366</v>
      </c>
      <c r="E151" s="85" t="s">
        <v>367</v>
      </c>
      <c r="F151" s="92" t="s">
        <v>369</v>
      </c>
      <c r="G151" s="100"/>
      <c r="H151" s="62"/>
      <c r="I151" s="62">
        <v>1</v>
      </c>
      <c r="J151" s="62"/>
      <c r="K151" s="62"/>
      <c r="L151" s="62"/>
      <c r="M151" s="62"/>
      <c r="N151" s="62">
        <v>2</v>
      </c>
      <c r="O151" s="62"/>
      <c r="P151" s="62">
        <v>1</v>
      </c>
      <c r="Q151" s="62">
        <v>1</v>
      </c>
      <c r="R151" s="62">
        <v>1</v>
      </c>
      <c r="S151" s="62">
        <f t="shared" si="22"/>
        <v>6</v>
      </c>
      <c r="T151" s="100"/>
      <c r="U151" s="100">
        <v>1</v>
      </c>
      <c r="V151" s="239">
        <v>1</v>
      </c>
      <c r="W151" s="62"/>
      <c r="X151" s="62"/>
      <c r="Y151" s="62"/>
      <c r="Z151" s="62"/>
      <c r="AA151" s="62"/>
      <c r="AB151" s="62"/>
      <c r="AC151" s="62"/>
      <c r="AD151" s="62"/>
      <c r="AE151" s="62"/>
      <c r="AF151" s="62">
        <f t="shared" si="23"/>
        <v>2</v>
      </c>
      <c r="AG151" s="100"/>
      <c r="AH151" s="100"/>
      <c r="AI151" s="239"/>
      <c r="AJ151" s="62"/>
      <c r="AK151" s="62"/>
      <c r="AL151" s="62">
        <v>1</v>
      </c>
      <c r="AM151" s="62"/>
      <c r="AN151" s="62"/>
      <c r="AO151" s="62"/>
      <c r="AP151" s="62">
        <v>1</v>
      </c>
      <c r="AQ151" s="62"/>
      <c r="AR151" s="62">
        <v>1</v>
      </c>
      <c r="AS151" s="62">
        <f t="shared" si="24"/>
        <v>3</v>
      </c>
      <c r="AT151"/>
      <c r="AU151"/>
    </row>
    <row r="152" spans="1:47" s="98" customFormat="1" outlineLevel="1">
      <c r="A152" s="144" t="s">
        <v>43</v>
      </c>
      <c r="B152" s="84" t="s">
        <v>47</v>
      </c>
      <c r="C152" s="85" t="s">
        <v>360</v>
      </c>
      <c r="D152" s="85" t="s">
        <v>370</v>
      </c>
      <c r="E152" s="85" t="s">
        <v>371</v>
      </c>
      <c r="F152" s="92" t="s">
        <v>372</v>
      </c>
      <c r="G152" s="100"/>
      <c r="H152" s="62"/>
      <c r="I152" s="62"/>
      <c r="J152" s="62"/>
      <c r="K152" s="62"/>
      <c r="L152" s="62"/>
      <c r="M152" s="62"/>
      <c r="N152" s="62"/>
      <c r="O152" s="62"/>
      <c r="P152" s="62"/>
      <c r="Q152" s="62">
        <v>1</v>
      </c>
      <c r="R152" s="62"/>
      <c r="S152" s="62">
        <f t="shared" si="22"/>
        <v>1</v>
      </c>
      <c r="T152" s="100"/>
      <c r="U152" s="100"/>
      <c r="V152" s="62"/>
      <c r="W152" s="62"/>
      <c r="X152" s="62"/>
      <c r="Y152" s="62"/>
      <c r="Z152" s="62"/>
      <c r="AA152" s="62"/>
      <c r="AB152" s="62"/>
      <c r="AC152" s="62"/>
      <c r="AD152" s="62"/>
      <c r="AE152" s="62">
        <v>1</v>
      </c>
      <c r="AF152" s="62">
        <f t="shared" si="23"/>
        <v>1</v>
      </c>
      <c r="AG152" s="100"/>
      <c r="AH152" s="100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>
        <f t="shared" si="24"/>
        <v>0</v>
      </c>
      <c r="AT152"/>
      <c r="AU152"/>
    </row>
    <row r="153" spans="1:47" s="98" customFormat="1" outlineLevel="1">
      <c r="A153" s="144" t="s">
        <v>43</v>
      </c>
      <c r="B153" s="84" t="s">
        <v>47</v>
      </c>
      <c r="C153" s="85" t="s">
        <v>373</v>
      </c>
      <c r="D153" s="85" t="s">
        <v>374</v>
      </c>
      <c r="E153" s="85" t="s">
        <v>375</v>
      </c>
      <c r="F153" s="92" t="s">
        <v>376</v>
      </c>
      <c r="G153" s="100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>
        <f t="shared" si="22"/>
        <v>0</v>
      </c>
      <c r="T153" s="100"/>
      <c r="U153" s="100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>
        <f t="shared" si="23"/>
        <v>0</v>
      </c>
      <c r="AG153" s="100"/>
      <c r="AH153" s="100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>
        <f t="shared" si="24"/>
        <v>0</v>
      </c>
      <c r="AT153"/>
      <c r="AU153"/>
    </row>
    <row r="154" spans="1:47" s="98" customFormat="1" outlineLevel="1">
      <c r="A154" s="144" t="s">
        <v>43</v>
      </c>
      <c r="B154" s="84" t="s">
        <v>47</v>
      </c>
      <c r="C154" s="85" t="s">
        <v>373</v>
      </c>
      <c r="D154" s="85" t="s">
        <v>374</v>
      </c>
      <c r="E154" s="85" t="s">
        <v>375</v>
      </c>
      <c r="F154" s="92" t="s">
        <v>377</v>
      </c>
      <c r="G154" s="100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>
        <f t="shared" si="22"/>
        <v>0</v>
      </c>
      <c r="T154" s="100"/>
      <c r="U154" s="100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>
        <f t="shared" si="23"/>
        <v>0</v>
      </c>
      <c r="AG154" s="100"/>
      <c r="AH154" s="100">
        <v>1</v>
      </c>
      <c r="AI154" s="62"/>
      <c r="AJ154" s="62"/>
      <c r="AK154" s="62"/>
      <c r="AL154" s="62"/>
      <c r="AM154" s="62"/>
      <c r="AN154" s="62"/>
      <c r="AO154" s="62"/>
      <c r="AP154" s="62"/>
      <c r="AQ154" s="62">
        <v>1</v>
      </c>
      <c r="AR154" s="62"/>
      <c r="AS154" s="62">
        <f t="shared" si="24"/>
        <v>2</v>
      </c>
      <c r="AT154"/>
      <c r="AU154"/>
    </row>
    <row r="155" spans="1:47" s="98" customFormat="1" outlineLevel="1">
      <c r="A155" s="144" t="s">
        <v>43</v>
      </c>
      <c r="B155" s="84" t="s">
        <v>47</v>
      </c>
      <c r="C155" s="85" t="s">
        <v>373</v>
      </c>
      <c r="D155" s="85" t="s">
        <v>378</v>
      </c>
      <c r="E155" s="85" t="s">
        <v>379</v>
      </c>
      <c r="F155" s="92" t="s">
        <v>380</v>
      </c>
      <c r="G155" s="100">
        <v>1</v>
      </c>
      <c r="H155" s="62"/>
      <c r="I155" s="62"/>
      <c r="J155" s="62">
        <v>1</v>
      </c>
      <c r="K155" s="62"/>
      <c r="L155" s="62">
        <v>1</v>
      </c>
      <c r="M155" s="62"/>
      <c r="N155" s="62"/>
      <c r="O155" s="62"/>
      <c r="P155" s="62"/>
      <c r="Q155" s="62">
        <v>1</v>
      </c>
      <c r="R155" s="62"/>
      <c r="S155" s="62">
        <f t="shared" si="22"/>
        <v>4</v>
      </c>
      <c r="T155" s="100"/>
      <c r="U155" s="100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>
        <f t="shared" si="23"/>
        <v>0</v>
      </c>
      <c r="AG155" s="100"/>
      <c r="AH155" s="100"/>
      <c r="AI155" s="62"/>
      <c r="AJ155" s="62"/>
      <c r="AK155" s="62"/>
      <c r="AL155" s="62"/>
      <c r="AM155" s="62">
        <v>1</v>
      </c>
      <c r="AN155" s="62"/>
      <c r="AO155" s="62"/>
      <c r="AP155" s="62"/>
      <c r="AQ155" s="62"/>
      <c r="AR155" s="62"/>
      <c r="AS155" s="62">
        <f t="shared" si="24"/>
        <v>1</v>
      </c>
      <c r="AT155"/>
      <c r="AU155"/>
    </row>
    <row r="156" spans="1:47" s="98" customFormat="1" outlineLevel="1">
      <c r="A156" s="144" t="s">
        <v>43</v>
      </c>
      <c r="B156" s="84" t="s">
        <v>47</v>
      </c>
      <c r="C156" s="85" t="s">
        <v>373</v>
      </c>
      <c r="D156" s="85" t="s">
        <v>378</v>
      </c>
      <c r="E156" s="85" t="s">
        <v>379</v>
      </c>
      <c r="F156" s="92" t="s">
        <v>381</v>
      </c>
      <c r="G156" s="100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100"/>
      <c r="U156" s="100"/>
      <c r="V156" s="62"/>
      <c r="W156" s="62"/>
      <c r="X156" s="62"/>
      <c r="Y156" s="62"/>
      <c r="Z156" s="62"/>
      <c r="AA156" s="62">
        <v>1</v>
      </c>
      <c r="AB156" s="62"/>
      <c r="AC156" s="62"/>
      <c r="AD156" s="62"/>
      <c r="AE156" s="62"/>
      <c r="AF156" s="62">
        <f t="shared" si="23"/>
        <v>1</v>
      </c>
      <c r="AG156" s="100"/>
      <c r="AH156" s="100"/>
      <c r="AI156" s="62"/>
      <c r="AJ156" s="62"/>
      <c r="AK156" s="62"/>
      <c r="AL156" s="62"/>
      <c r="AM156" s="62"/>
      <c r="AN156" s="62">
        <v>1</v>
      </c>
      <c r="AO156" s="62"/>
      <c r="AP156" s="62"/>
      <c r="AQ156" s="62"/>
      <c r="AR156" s="62"/>
      <c r="AS156" s="62">
        <f t="shared" si="24"/>
        <v>1</v>
      </c>
      <c r="AT156"/>
      <c r="AU156"/>
    </row>
    <row r="157" spans="1:47" s="118" customFormat="1" outlineLevel="1">
      <c r="A157" s="249" t="s">
        <v>43</v>
      </c>
      <c r="B157" s="250" t="s">
        <v>47</v>
      </c>
      <c r="C157" s="251" t="s">
        <v>373</v>
      </c>
      <c r="D157" s="251" t="s">
        <v>382</v>
      </c>
      <c r="E157" s="251" t="s">
        <v>383</v>
      </c>
      <c r="F157" s="252" t="s">
        <v>384</v>
      </c>
      <c r="G157" s="253">
        <v>1</v>
      </c>
      <c r="H157" s="253"/>
      <c r="I157" s="253">
        <v>1</v>
      </c>
      <c r="J157" s="253"/>
      <c r="K157" s="253"/>
      <c r="L157" s="253"/>
      <c r="M157" s="253"/>
      <c r="N157" s="253"/>
      <c r="O157" s="253"/>
      <c r="P157" s="253">
        <v>1</v>
      </c>
      <c r="Q157" s="253"/>
      <c r="R157" s="253"/>
      <c r="S157" s="253">
        <f t="shared" ref="S157:S188" si="25">SUM(G157:R157)</f>
        <v>3</v>
      </c>
      <c r="T157" s="253"/>
      <c r="U157" s="253"/>
      <c r="V157" s="253"/>
      <c r="W157" s="62"/>
      <c r="X157" s="62"/>
      <c r="Y157" s="62"/>
      <c r="Z157" s="62"/>
      <c r="AA157" s="62"/>
      <c r="AB157" s="62"/>
      <c r="AC157" s="62"/>
      <c r="AD157" s="62"/>
      <c r="AE157" s="62"/>
      <c r="AF157" s="62">
        <f t="shared" si="23"/>
        <v>0</v>
      </c>
      <c r="AG157" s="253"/>
      <c r="AH157" s="253"/>
      <c r="AI157" s="253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>
        <f t="shared" si="24"/>
        <v>0</v>
      </c>
      <c r="AT157"/>
      <c r="AU157"/>
    </row>
    <row r="158" spans="1:47" s="98" customFormat="1" outlineLevel="1">
      <c r="A158" s="144" t="s">
        <v>43</v>
      </c>
      <c r="B158" s="84" t="s">
        <v>47</v>
      </c>
      <c r="C158" s="85" t="s">
        <v>373</v>
      </c>
      <c r="D158" s="85" t="s">
        <v>385</v>
      </c>
      <c r="E158" s="85" t="s">
        <v>386</v>
      </c>
      <c r="F158" s="92" t="s">
        <v>387</v>
      </c>
      <c r="G158" s="100">
        <v>1</v>
      </c>
      <c r="H158" s="62"/>
      <c r="I158" s="62"/>
      <c r="J158" s="62">
        <v>1</v>
      </c>
      <c r="K158" s="62"/>
      <c r="L158" s="62"/>
      <c r="M158" s="62"/>
      <c r="N158" s="62"/>
      <c r="O158" s="62"/>
      <c r="P158" s="62"/>
      <c r="Q158" s="62"/>
      <c r="R158" s="62"/>
      <c r="S158" s="62">
        <f t="shared" si="25"/>
        <v>2</v>
      </c>
      <c r="T158" s="100"/>
      <c r="U158" s="100">
        <v>1</v>
      </c>
      <c r="V158" s="62"/>
      <c r="W158" s="62"/>
      <c r="X158" s="62"/>
      <c r="Y158" s="62"/>
      <c r="Z158" s="62"/>
      <c r="AA158" s="62"/>
      <c r="AB158" s="62"/>
      <c r="AC158" s="62"/>
      <c r="AD158" s="62"/>
      <c r="AE158" s="62">
        <v>1</v>
      </c>
      <c r="AF158" s="62">
        <f t="shared" si="23"/>
        <v>2</v>
      </c>
      <c r="AG158" s="100"/>
      <c r="AH158" s="100"/>
      <c r="AI158" s="62"/>
      <c r="AJ158" s="62"/>
      <c r="AK158" s="62"/>
      <c r="AL158" s="62">
        <v>1</v>
      </c>
      <c r="AM158" s="62"/>
      <c r="AN158" s="62"/>
      <c r="AO158" s="62">
        <v>1</v>
      </c>
      <c r="AP158" s="62"/>
      <c r="AQ158" s="62"/>
      <c r="AR158" s="62"/>
      <c r="AS158" s="62">
        <f t="shared" si="24"/>
        <v>2</v>
      </c>
      <c r="AT158"/>
      <c r="AU158"/>
    </row>
    <row r="159" spans="1:47" s="118" customFormat="1" outlineLevel="1">
      <c r="A159" s="249" t="s">
        <v>43</v>
      </c>
      <c r="B159" s="250" t="s">
        <v>47</v>
      </c>
      <c r="C159" s="251" t="s">
        <v>373</v>
      </c>
      <c r="D159" s="251" t="s">
        <v>388</v>
      </c>
      <c r="E159" s="251" t="s">
        <v>389</v>
      </c>
      <c r="F159" s="252" t="s">
        <v>390</v>
      </c>
      <c r="G159" s="253"/>
      <c r="H159" s="253"/>
      <c r="I159" s="253"/>
      <c r="J159" s="253"/>
      <c r="K159" s="253"/>
      <c r="L159" s="253"/>
      <c r="M159" s="253"/>
      <c r="N159" s="253"/>
      <c r="O159" s="253"/>
      <c r="P159" s="253">
        <v>1</v>
      </c>
      <c r="Q159" s="253"/>
      <c r="R159" s="253"/>
      <c r="S159" s="253">
        <f t="shared" si="25"/>
        <v>1</v>
      </c>
      <c r="T159" s="253"/>
      <c r="U159" s="253"/>
      <c r="V159" s="253"/>
      <c r="W159" s="62"/>
      <c r="X159" s="62"/>
      <c r="Y159" s="62"/>
      <c r="Z159" s="62"/>
      <c r="AA159" s="62"/>
      <c r="AB159" s="62"/>
      <c r="AC159" s="62"/>
      <c r="AD159" s="62"/>
      <c r="AE159" s="62"/>
      <c r="AF159" s="62">
        <f t="shared" si="23"/>
        <v>0</v>
      </c>
      <c r="AG159" s="253"/>
      <c r="AH159" s="253"/>
      <c r="AI159" s="253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>
        <f t="shared" si="24"/>
        <v>0</v>
      </c>
      <c r="AT159"/>
      <c r="AU159"/>
    </row>
    <row r="160" spans="1:47" s="98" customFormat="1" outlineLevel="1">
      <c r="A160" s="144" t="s">
        <v>43</v>
      </c>
      <c r="B160" s="84" t="s">
        <v>47</v>
      </c>
      <c r="C160" s="85" t="s">
        <v>373</v>
      </c>
      <c r="D160" s="85" t="s">
        <v>391</v>
      </c>
      <c r="E160" s="85" t="s">
        <v>392</v>
      </c>
      <c r="F160" s="92" t="s">
        <v>393</v>
      </c>
      <c r="G160" s="100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>
        <f t="shared" si="25"/>
        <v>0</v>
      </c>
      <c r="T160" s="100"/>
      <c r="U160" s="100"/>
      <c r="V160" s="239">
        <v>1</v>
      </c>
      <c r="W160" s="62"/>
      <c r="X160" s="62"/>
      <c r="Y160" s="62"/>
      <c r="Z160" s="62"/>
      <c r="AA160" s="62"/>
      <c r="AB160" s="62"/>
      <c r="AC160" s="62"/>
      <c r="AD160" s="62"/>
      <c r="AE160" s="62"/>
      <c r="AF160" s="62">
        <f t="shared" si="23"/>
        <v>1</v>
      </c>
      <c r="AG160" s="100"/>
      <c r="AH160" s="100"/>
      <c r="AI160" s="239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>
        <f t="shared" si="24"/>
        <v>0</v>
      </c>
      <c r="AT160"/>
      <c r="AU160"/>
    </row>
    <row r="161" spans="1:16292" s="118" customFormat="1" outlineLevel="1">
      <c r="A161" s="144" t="s">
        <v>43</v>
      </c>
      <c r="B161" s="84" t="s">
        <v>47</v>
      </c>
      <c r="C161" s="85" t="s">
        <v>373</v>
      </c>
      <c r="D161" s="85" t="s">
        <v>394</v>
      </c>
      <c r="E161" s="85" t="s">
        <v>395</v>
      </c>
      <c r="F161" s="92" t="s">
        <v>396</v>
      </c>
      <c r="G161" s="100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>
        <f t="shared" si="25"/>
        <v>0</v>
      </c>
      <c r="T161" s="98"/>
      <c r="U161" s="100"/>
      <c r="V161" s="239">
        <v>1</v>
      </c>
      <c r="W161" s="62"/>
      <c r="X161" s="62"/>
      <c r="Y161" s="62"/>
      <c r="Z161" s="62"/>
      <c r="AA161" s="62"/>
      <c r="AB161" s="62"/>
      <c r="AC161" s="62"/>
      <c r="AD161" s="62"/>
      <c r="AE161" s="62"/>
      <c r="AF161" s="62">
        <f t="shared" si="23"/>
        <v>1</v>
      </c>
      <c r="AG161" s="98"/>
      <c r="AH161" s="100"/>
      <c r="AI161" s="239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>
        <f t="shared" si="24"/>
        <v>0</v>
      </c>
      <c r="AT161"/>
      <c r="AU161"/>
      <c r="AV161" s="98"/>
      <c r="AW161" s="98"/>
      <c r="AX161" s="98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8"/>
      <c r="BK161" s="98"/>
      <c r="BL161" s="98"/>
      <c r="BM161" s="98"/>
      <c r="BN161" s="98"/>
      <c r="BO161" s="98"/>
      <c r="BP161" s="98"/>
      <c r="BQ161" s="98"/>
      <c r="BR161" s="98"/>
      <c r="BS161" s="98"/>
      <c r="BT161" s="98"/>
      <c r="BU161" s="98"/>
      <c r="BV161" s="98"/>
      <c r="BW161" s="98"/>
      <c r="BX161" s="98"/>
      <c r="BY161" s="98"/>
      <c r="BZ161" s="98"/>
      <c r="CA161" s="98"/>
      <c r="CB161" s="98"/>
      <c r="CC161" s="98"/>
      <c r="CD161" s="98"/>
      <c r="CE161" s="98"/>
      <c r="CF161" s="98"/>
      <c r="CG161" s="98"/>
      <c r="CH161" s="98"/>
      <c r="CI161" s="98"/>
      <c r="CJ161" s="98"/>
      <c r="CK161" s="98"/>
      <c r="CL161" s="98"/>
      <c r="CM161" s="98"/>
      <c r="CN161" s="98"/>
      <c r="CO161" s="98"/>
      <c r="CP161" s="98"/>
      <c r="CQ161" s="98"/>
      <c r="CR161" s="98"/>
      <c r="CS161" s="98"/>
      <c r="CT161" s="98"/>
      <c r="CU161" s="98"/>
      <c r="CV161" s="98"/>
      <c r="CW161" s="98"/>
      <c r="CX161" s="98"/>
      <c r="CY161" s="98"/>
      <c r="CZ161" s="98"/>
      <c r="DA161" s="98"/>
      <c r="DB161" s="98"/>
      <c r="DC161" s="98"/>
      <c r="DD161" s="98"/>
      <c r="DE161" s="98"/>
      <c r="DF161" s="98"/>
      <c r="DG161" s="98"/>
      <c r="DH161" s="98"/>
      <c r="DI161" s="98"/>
      <c r="DJ161" s="98"/>
      <c r="DK161" s="98"/>
      <c r="DL161" s="98"/>
      <c r="DM161" s="98"/>
      <c r="DN161" s="98"/>
      <c r="DO161" s="98"/>
      <c r="DP161" s="98"/>
      <c r="DQ161" s="98"/>
      <c r="DR161" s="98"/>
      <c r="DS161" s="98"/>
      <c r="DT161" s="98"/>
      <c r="DU161" s="98"/>
      <c r="DV161" s="98"/>
      <c r="DW161" s="98"/>
      <c r="DX161" s="98"/>
      <c r="DY161" s="98"/>
      <c r="DZ161" s="98"/>
      <c r="EA161" s="98"/>
      <c r="EB161" s="98"/>
      <c r="EC161" s="98"/>
      <c r="ED161" s="98"/>
      <c r="EE161" s="98"/>
      <c r="EF161" s="98"/>
      <c r="EG161" s="98"/>
      <c r="EH161" s="98"/>
      <c r="EI161" s="98"/>
      <c r="EJ161" s="98"/>
      <c r="EK161" s="98"/>
      <c r="EL161" s="98"/>
      <c r="EM161" s="98"/>
      <c r="EN161" s="98"/>
      <c r="EO161" s="98"/>
      <c r="EP161" s="98"/>
      <c r="EQ161" s="98"/>
      <c r="ER161" s="98"/>
      <c r="ES161" s="98"/>
      <c r="ET161" s="98"/>
      <c r="EU161" s="98"/>
      <c r="EV161" s="98"/>
      <c r="EW161" s="98"/>
      <c r="EX161" s="98"/>
      <c r="EY161" s="98"/>
      <c r="EZ161" s="98"/>
      <c r="FA161" s="98"/>
      <c r="FB161" s="98"/>
      <c r="FC161" s="98"/>
      <c r="FD161" s="98"/>
      <c r="FE161" s="98"/>
      <c r="FF161" s="98"/>
      <c r="FG161" s="98"/>
      <c r="FH161" s="98"/>
      <c r="FI161" s="98"/>
      <c r="FJ161" s="98"/>
      <c r="FK161" s="98"/>
      <c r="FL161" s="98"/>
      <c r="FM161" s="98"/>
      <c r="FN161" s="98"/>
      <c r="FO161" s="98"/>
      <c r="FP161" s="98"/>
      <c r="FQ161" s="98"/>
      <c r="FR161" s="98"/>
      <c r="FS161" s="98"/>
      <c r="FT161" s="98"/>
      <c r="FU161" s="98"/>
      <c r="FV161" s="98"/>
      <c r="FW161" s="98"/>
      <c r="FX161" s="98"/>
      <c r="FY161" s="98"/>
      <c r="FZ161" s="98"/>
      <c r="GA161" s="98"/>
      <c r="GB161" s="98"/>
      <c r="GC161" s="98"/>
      <c r="GD161" s="98"/>
      <c r="GE161" s="98"/>
      <c r="GF161" s="98"/>
      <c r="GG161" s="98"/>
      <c r="GH161" s="98"/>
      <c r="GI161" s="98"/>
      <c r="GJ161" s="98"/>
      <c r="GK161" s="98"/>
      <c r="GL161" s="98"/>
      <c r="GM161" s="98"/>
      <c r="GN161" s="98"/>
      <c r="GO161" s="98"/>
      <c r="GP161" s="98"/>
      <c r="GQ161" s="98"/>
      <c r="GR161" s="98"/>
      <c r="GS161" s="98"/>
      <c r="GT161" s="98"/>
      <c r="GU161" s="98"/>
      <c r="GV161" s="98"/>
      <c r="GW161" s="98"/>
      <c r="GX161" s="98"/>
      <c r="GY161" s="98"/>
      <c r="GZ161" s="98"/>
      <c r="HA161" s="98"/>
      <c r="HB161" s="98"/>
      <c r="HC161" s="98"/>
      <c r="HD161" s="98"/>
      <c r="HE161" s="98"/>
      <c r="HF161" s="98"/>
      <c r="HG161" s="98"/>
      <c r="HH161" s="98"/>
      <c r="HI161" s="98"/>
      <c r="HJ161" s="98"/>
      <c r="HK161" s="98"/>
      <c r="HL161" s="98"/>
      <c r="HM161" s="98"/>
      <c r="HN161" s="98"/>
      <c r="HO161" s="98"/>
      <c r="HP161" s="98"/>
      <c r="HQ161" s="98"/>
      <c r="HR161" s="98"/>
      <c r="HS161" s="98"/>
      <c r="HT161" s="98"/>
      <c r="HU161" s="98"/>
      <c r="HV161" s="98"/>
      <c r="HW161" s="98"/>
      <c r="HX161" s="98"/>
      <c r="HY161" s="98"/>
      <c r="HZ161" s="98"/>
      <c r="IA161" s="98"/>
      <c r="IB161" s="98"/>
      <c r="IC161" s="98"/>
      <c r="ID161" s="98"/>
      <c r="IE161" s="98"/>
      <c r="IF161" s="98"/>
      <c r="IG161" s="98"/>
      <c r="IH161" s="98"/>
      <c r="II161" s="98"/>
      <c r="IJ161" s="98"/>
      <c r="IK161" s="98"/>
      <c r="IL161" s="98"/>
      <c r="IM161" s="98"/>
      <c r="IN161" s="98"/>
      <c r="IO161" s="98"/>
      <c r="IP161" s="98"/>
      <c r="IQ161" s="98"/>
      <c r="IR161" s="98"/>
      <c r="IS161" s="98"/>
      <c r="IT161" s="98"/>
      <c r="IU161" s="98"/>
      <c r="IV161" s="98"/>
      <c r="IW161" s="98"/>
      <c r="IX161" s="98"/>
      <c r="IY161" s="98"/>
      <c r="IZ161" s="98"/>
      <c r="JA161" s="98"/>
      <c r="JB161" s="98"/>
      <c r="JC161" s="98"/>
      <c r="JD161" s="98"/>
      <c r="JE161" s="98"/>
      <c r="JF161" s="98"/>
      <c r="JG161" s="98"/>
      <c r="JH161" s="98"/>
      <c r="JI161" s="98"/>
      <c r="JJ161" s="98"/>
      <c r="JK161" s="98"/>
      <c r="JL161" s="98"/>
      <c r="JM161" s="98"/>
      <c r="JN161" s="98"/>
      <c r="JO161" s="98"/>
      <c r="JP161" s="98"/>
      <c r="JQ161" s="98"/>
      <c r="JR161" s="98"/>
      <c r="JS161" s="98"/>
      <c r="JT161" s="98"/>
      <c r="JU161" s="98"/>
      <c r="JV161" s="98"/>
      <c r="JW161" s="98"/>
      <c r="JX161" s="98"/>
      <c r="JY161" s="98"/>
      <c r="JZ161" s="98"/>
      <c r="KA161" s="98"/>
      <c r="KB161" s="98"/>
      <c r="KC161" s="98"/>
      <c r="KD161" s="98"/>
      <c r="KE161" s="98"/>
      <c r="KF161" s="98"/>
      <c r="KG161" s="98"/>
      <c r="KH161" s="98"/>
      <c r="KI161" s="98"/>
      <c r="KJ161" s="98"/>
      <c r="KK161" s="98"/>
      <c r="KL161" s="98"/>
      <c r="KM161" s="98"/>
      <c r="KN161" s="98"/>
      <c r="KO161" s="98"/>
      <c r="KP161" s="98"/>
      <c r="KQ161" s="98"/>
      <c r="KR161" s="98"/>
      <c r="KS161" s="98"/>
      <c r="KT161" s="98"/>
      <c r="KU161" s="98"/>
      <c r="KV161" s="98"/>
      <c r="KW161" s="98"/>
      <c r="KX161" s="98"/>
      <c r="KY161" s="98"/>
      <c r="KZ161" s="98"/>
      <c r="LA161" s="98"/>
      <c r="LB161" s="98"/>
      <c r="LC161" s="98"/>
      <c r="LD161" s="98"/>
      <c r="LE161" s="98"/>
      <c r="LF161" s="98"/>
      <c r="LG161" s="98"/>
      <c r="LH161" s="98"/>
      <c r="LI161" s="98"/>
      <c r="LJ161" s="98"/>
      <c r="LK161" s="98"/>
      <c r="LL161" s="98"/>
      <c r="LM161" s="98"/>
      <c r="LN161" s="98"/>
      <c r="LO161" s="98"/>
      <c r="LP161" s="98"/>
      <c r="LQ161" s="98"/>
      <c r="LR161" s="98"/>
      <c r="LS161" s="98"/>
      <c r="LT161" s="98"/>
      <c r="LU161" s="98"/>
      <c r="LV161" s="98"/>
      <c r="LW161" s="98"/>
      <c r="LX161" s="98"/>
      <c r="LY161" s="98"/>
      <c r="LZ161" s="98"/>
      <c r="MA161" s="98"/>
      <c r="MB161" s="98"/>
      <c r="MC161" s="98"/>
      <c r="MD161" s="98"/>
      <c r="ME161" s="98"/>
      <c r="MF161" s="98"/>
      <c r="MG161" s="98"/>
      <c r="MH161" s="98"/>
      <c r="MI161" s="98"/>
      <c r="MJ161" s="98"/>
      <c r="MK161" s="98"/>
      <c r="ML161" s="98"/>
      <c r="MM161" s="98"/>
      <c r="MN161" s="98"/>
      <c r="MO161" s="98"/>
      <c r="MP161" s="98"/>
      <c r="MQ161" s="98"/>
      <c r="MR161" s="98"/>
      <c r="MS161" s="98"/>
      <c r="MT161" s="98"/>
      <c r="MU161" s="98"/>
      <c r="MV161" s="98"/>
      <c r="MW161" s="98"/>
      <c r="MX161" s="98"/>
      <c r="MY161" s="98"/>
      <c r="MZ161" s="98"/>
      <c r="NA161" s="98"/>
      <c r="NB161" s="98"/>
      <c r="NC161" s="98"/>
      <c r="ND161" s="98"/>
      <c r="NE161" s="98"/>
      <c r="NF161" s="98"/>
      <c r="NG161" s="98"/>
      <c r="NH161" s="98"/>
      <c r="NI161" s="98"/>
      <c r="NJ161" s="98"/>
      <c r="NK161" s="98"/>
      <c r="NL161" s="98"/>
      <c r="NM161" s="98"/>
      <c r="NN161" s="98"/>
      <c r="NO161" s="98"/>
      <c r="NP161" s="98"/>
      <c r="NQ161" s="98"/>
      <c r="NR161" s="98"/>
      <c r="NS161" s="98"/>
      <c r="NT161" s="98"/>
      <c r="NU161" s="98"/>
      <c r="NV161" s="98"/>
      <c r="NW161" s="98"/>
      <c r="NX161" s="98"/>
      <c r="NY161" s="98"/>
      <c r="NZ161" s="98"/>
      <c r="OA161" s="98"/>
      <c r="OB161" s="98"/>
      <c r="OC161" s="98"/>
      <c r="OD161" s="98"/>
      <c r="OE161" s="98"/>
      <c r="OF161" s="98"/>
      <c r="OG161" s="98"/>
      <c r="OH161" s="98"/>
      <c r="OI161" s="98"/>
      <c r="OJ161" s="98"/>
      <c r="OK161" s="98"/>
      <c r="OL161" s="98"/>
      <c r="OM161" s="98"/>
      <c r="ON161" s="98"/>
      <c r="OO161" s="98"/>
      <c r="OP161" s="98"/>
      <c r="OQ161" s="98"/>
      <c r="OR161" s="98"/>
      <c r="OS161" s="98"/>
      <c r="OT161" s="98"/>
      <c r="OU161" s="98"/>
      <c r="OV161" s="98"/>
      <c r="OW161" s="98"/>
      <c r="OX161" s="98"/>
      <c r="OY161" s="98"/>
      <c r="OZ161" s="98"/>
      <c r="PA161" s="98"/>
      <c r="PB161" s="98"/>
      <c r="PC161" s="98"/>
      <c r="PD161" s="98"/>
      <c r="PE161" s="98"/>
      <c r="PF161" s="98"/>
      <c r="PG161" s="98"/>
      <c r="PH161" s="98"/>
      <c r="PI161" s="98"/>
      <c r="PJ161" s="98"/>
      <c r="PK161" s="98"/>
      <c r="PL161" s="98"/>
      <c r="PM161" s="98"/>
      <c r="PN161" s="98"/>
      <c r="PO161" s="98"/>
      <c r="PP161" s="98"/>
      <c r="PQ161" s="98"/>
      <c r="PR161" s="98"/>
      <c r="PS161" s="98"/>
      <c r="PT161" s="98"/>
      <c r="PU161" s="98"/>
      <c r="PV161" s="98"/>
      <c r="PW161" s="98"/>
      <c r="PX161" s="98"/>
      <c r="PY161" s="98"/>
      <c r="PZ161" s="98"/>
      <c r="QA161" s="98"/>
      <c r="QB161" s="98"/>
      <c r="QC161" s="98"/>
      <c r="QD161" s="98"/>
      <c r="QE161" s="98"/>
      <c r="QF161" s="98"/>
      <c r="QG161" s="98"/>
      <c r="QH161" s="98"/>
      <c r="QI161" s="98"/>
      <c r="QJ161" s="98"/>
      <c r="QK161" s="98"/>
      <c r="QL161" s="98"/>
      <c r="QM161" s="98"/>
      <c r="QN161" s="98"/>
      <c r="QO161" s="98"/>
      <c r="QP161" s="98"/>
      <c r="QQ161" s="98"/>
      <c r="QR161" s="98"/>
      <c r="QS161" s="98"/>
      <c r="QT161" s="98"/>
      <c r="QU161" s="98"/>
      <c r="QV161" s="98"/>
      <c r="QW161" s="98"/>
      <c r="QX161" s="98"/>
      <c r="QY161" s="98"/>
      <c r="QZ161" s="98"/>
      <c r="RA161" s="98"/>
      <c r="RB161" s="98"/>
      <c r="RC161" s="98"/>
      <c r="RD161" s="98"/>
      <c r="RE161" s="98"/>
      <c r="RF161" s="98"/>
      <c r="RG161" s="98"/>
      <c r="RH161" s="98"/>
      <c r="RI161" s="98"/>
      <c r="RJ161" s="98"/>
      <c r="RK161" s="98"/>
      <c r="RL161" s="98"/>
      <c r="RM161" s="98"/>
      <c r="RN161" s="98"/>
      <c r="RO161" s="98"/>
      <c r="RP161" s="98"/>
      <c r="RQ161" s="98"/>
      <c r="RR161" s="98"/>
      <c r="RS161" s="98"/>
      <c r="RT161" s="98"/>
      <c r="RU161" s="98"/>
      <c r="RV161" s="98"/>
      <c r="RW161" s="98"/>
      <c r="RX161" s="98"/>
      <c r="RY161" s="98"/>
      <c r="RZ161" s="98"/>
      <c r="SA161" s="98"/>
      <c r="SB161" s="98"/>
      <c r="SC161" s="98"/>
      <c r="SD161" s="98"/>
      <c r="SE161" s="98"/>
      <c r="SF161" s="98"/>
      <c r="SG161" s="98"/>
      <c r="SH161" s="98"/>
      <c r="SI161" s="98"/>
      <c r="SJ161" s="98"/>
      <c r="SK161" s="98"/>
      <c r="SL161" s="98"/>
      <c r="SM161" s="98"/>
      <c r="SN161" s="98"/>
      <c r="SO161" s="98"/>
      <c r="SP161" s="98"/>
      <c r="SQ161" s="98"/>
      <c r="SR161" s="98"/>
      <c r="SS161" s="98"/>
      <c r="ST161" s="98"/>
      <c r="SU161" s="98"/>
      <c r="SV161" s="98"/>
      <c r="SW161" s="98"/>
      <c r="SX161" s="98"/>
      <c r="SY161" s="98"/>
      <c r="SZ161" s="98"/>
      <c r="TA161" s="98"/>
      <c r="TB161" s="98"/>
      <c r="TC161" s="98"/>
      <c r="TD161" s="98"/>
      <c r="TE161" s="98"/>
      <c r="TF161" s="98"/>
      <c r="TG161" s="98"/>
      <c r="TH161" s="98"/>
      <c r="TI161" s="98"/>
      <c r="TJ161" s="98"/>
      <c r="TK161" s="98"/>
      <c r="TL161" s="98"/>
      <c r="TM161" s="98"/>
      <c r="TN161" s="98"/>
      <c r="TO161" s="98"/>
      <c r="TP161" s="98"/>
      <c r="TQ161" s="98"/>
      <c r="TR161" s="98"/>
      <c r="TS161" s="98"/>
      <c r="TT161" s="98"/>
      <c r="TU161" s="98"/>
      <c r="TV161" s="98"/>
      <c r="TW161" s="98"/>
      <c r="TX161" s="98"/>
      <c r="TY161" s="98"/>
      <c r="TZ161" s="98"/>
      <c r="UA161" s="98"/>
      <c r="UB161" s="98"/>
      <c r="UC161" s="98"/>
      <c r="UD161" s="98"/>
      <c r="UE161" s="98"/>
      <c r="UF161" s="98"/>
      <c r="UG161" s="98"/>
      <c r="UH161" s="98"/>
      <c r="UI161" s="98"/>
      <c r="UJ161" s="98"/>
      <c r="UK161" s="98"/>
      <c r="UL161" s="98"/>
      <c r="UM161" s="98"/>
      <c r="UN161" s="98"/>
      <c r="UO161" s="98"/>
      <c r="UP161" s="98"/>
      <c r="UQ161" s="98"/>
      <c r="UR161" s="98"/>
      <c r="US161" s="98"/>
      <c r="UT161" s="98"/>
      <c r="UU161" s="98"/>
      <c r="UV161" s="98"/>
      <c r="UW161" s="98"/>
      <c r="UX161" s="98"/>
      <c r="UY161" s="98"/>
      <c r="UZ161" s="98"/>
      <c r="VA161" s="98"/>
      <c r="VB161" s="98"/>
      <c r="VC161" s="98"/>
      <c r="VD161" s="98"/>
      <c r="VE161" s="98"/>
      <c r="VF161" s="98"/>
      <c r="VG161" s="98"/>
      <c r="VH161" s="98"/>
      <c r="VI161" s="98"/>
      <c r="VJ161" s="98"/>
      <c r="VK161" s="98"/>
      <c r="VL161" s="98"/>
      <c r="VM161" s="98"/>
      <c r="VN161" s="98"/>
      <c r="VO161" s="98"/>
      <c r="VP161" s="98"/>
      <c r="VQ161" s="98"/>
      <c r="VR161" s="98"/>
      <c r="VS161" s="98"/>
      <c r="VT161" s="98"/>
      <c r="VU161" s="98"/>
      <c r="VV161" s="98"/>
      <c r="VW161" s="98"/>
      <c r="VX161" s="98"/>
      <c r="VY161" s="98"/>
      <c r="VZ161" s="98"/>
      <c r="WA161" s="98"/>
      <c r="WB161" s="98"/>
      <c r="WC161" s="98"/>
      <c r="WD161" s="98"/>
      <c r="WE161" s="98"/>
      <c r="WF161" s="98"/>
      <c r="WG161" s="98"/>
      <c r="WH161" s="98"/>
      <c r="WI161" s="98"/>
      <c r="WJ161" s="98"/>
      <c r="WK161" s="98"/>
      <c r="WL161" s="98"/>
      <c r="WM161" s="98"/>
      <c r="WN161" s="98"/>
      <c r="WO161" s="98"/>
      <c r="WP161" s="98"/>
      <c r="WQ161" s="98"/>
      <c r="WR161" s="98"/>
      <c r="WS161" s="98"/>
      <c r="WT161" s="98"/>
      <c r="WU161" s="98"/>
      <c r="WV161" s="98"/>
      <c r="WW161" s="98"/>
      <c r="WX161" s="98"/>
      <c r="WY161" s="98"/>
      <c r="WZ161" s="98"/>
      <c r="XA161" s="98"/>
      <c r="XB161" s="98"/>
      <c r="XC161" s="98"/>
      <c r="XD161" s="98"/>
      <c r="XE161" s="98"/>
      <c r="XF161" s="98"/>
      <c r="XG161" s="98"/>
      <c r="XH161" s="98"/>
      <c r="XI161" s="98"/>
      <c r="XJ161" s="98"/>
      <c r="XK161" s="98"/>
      <c r="XL161" s="98"/>
      <c r="XM161" s="98"/>
      <c r="XN161" s="98"/>
      <c r="XO161" s="98"/>
      <c r="XP161" s="98"/>
      <c r="XQ161" s="98"/>
      <c r="XR161" s="98"/>
      <c r="XS161" s="98"/>
      <c r="XT161" s="98"/>
      <c r="XU161" s="98"/>
      <c r="XV161" s="98"/>
      <c r="XW161" s="98"/>
      <c r="XX161" s="98"/>
      <c r="XY161" s="98"/>
      <c r="XZ161" s="98"/>
      <c r="YA161" s="98"/>
      <c r="YB161" s="98"/>
      <c r="YC161" s="98"/>
      <c r="YD161" s="98"/>
      <c r="YE161" s="98"/>
      <c r="YF161" s="98"/>
      <c r="YG161" s="98"/>
      <c r="YH161" s="98"/>
      <c r="YI161" s="98"/>
      <c r="YJ161" s="98"/>
      <c r="YK161" s="98"/>
      <c r="YL161" s="98"/>
      <c r="YM161" s="98"/>
      <c r="YN161" s="98"/>
      <c r="YO161" s="98"/>
      <c r="YP161" s="98"/>
      <c r="YQ161" s="98"/>
      <c r="YR161" s="98"/>
      <c r="YS161" s="98"/>
      <c r="YT161" s="98"/>
      <c r="YU161" s="98"/>
      <c r="YV161" s="98"/>
      <c r="YW161" s="98"/>
      <c r="YX161" s="98"/>
      <c r="YY161" s="98"/>
      <c r="YZ161" s="98"/>
      <c r="ZA161" s="98"/>
      <c r="ZB161" s="98"/>
      <c r="ZC161" s="98"/>
      <c r="ZD161" s="98"/>
      <c r="ZE161" s="98"/>
      <c r="ZF161" s="98"/>
      <c r="ZG161" s="98"/>
      <c r="ZH161" s="98"/>
      <c r="ZI161" s="98"/>
      <c r="ZJ161" s="98"/>
      <c r="ZK161" s="98"/>
      <c r="ZL161" s="98"/>
      <c r="ZM161" s="98"/>
      <c r="ZN161" s="98"/>
      <c r="ZO161" s="98"/>
      <c r="ZP161" s="98"/>
      <c r="ZQ161" s="98"/>
      <c r="ZR161" s="98"/>
      <c r="ZS161" s="98"/>
      <c r="ZT161" s="98"/>
      <c r="ZU161" s="98"/>
      <c r="ZV161" s="98"/>
      <c r="ZW161" s="98"/>
      <c r="ZX161" s="98"/>
      <c r="ZY161" s="98"/>
      <c r="ZZ161" s="98"/>
      <c r="AAA161" s="98"/>
      <c r="AAB161" s="98"/>
      <c r="AAC161" s="98"/>
      <c r="AAD161" s="98"/>
      <c r="AAE161" s="98"/>
      <c r="AAF161" s="98"/>
      <c r="AAG161" s="98"/>
      <c r="AAH161" s="98"/>
      <c r="AAI161" s="98"/>
      <c r="AAJ161" s="98"/>
      <c r="AAK161" s="98"/>
      <c r="AAL161" s="98"/>
      <c r="AAM161" s="98"/>
      <c r="AAN161" s="98"/>
      <c r="AAO161" s="98"/>
      <c r="AAP161" s="98"/>
      <c r="AAQ161" s="98"/>
      <c r="AAR161" s="98"/>
      <c r="AAS161" s="98"/>
      <c r="AAT161" s="98"/>
      <c r="AAU161" s="98"/>
      <c r="AAV161" s="98"/>
      <c r="AAW161" s="98"/>
      <c r="AAX161" s="98"/>
      <c r="AAY161" s="98"/>
      <c r="AAZ161" s="98"/>
      <c r="ABA161" s="98"/>
      <c r="ABB161" s="98"/>
      <c r="ABC161" s="98"/>
      <c r="ABD161" s="98"/>
      <c r="ABE161" s="98"/>
      <c r="ABF161" s="98"/>
      <c r="ABG161" s="98"/>
      <c r="ABH161" s="98"/>
      <c r="ABI161" s="98"/>
      <c r="ABJ161" s="98"/>
      <c r="ABK161" s="98"/>
      <c r="ABL161" s="98"/>
      <c r="ABM161" s="98"/>
      <c r="ABN161" s="98"/>
      <c r="ABO161" s="98"/>
      <c r="ABP161" s="98"/>
      <c r="ABQ161" s="98"/>
      <c r="ABR161" s="98"/>
      <c r="ABS161" s="98"/>
      <c r="ABT161" s="98"/>
      <c r="ABU161" s="98"/>
      <c r="ABV161" s="98"/>
      <c r="ABW161" s="98"/>
      <c r="ABX161" s="98"/>
      <c r="ABY161" s="98"/>
      <c r="ABZ161" s="98"/>
      <c r="ACA161" s="98"/>
      <c r="ACB161" s="98"/>
      <c r="ACC161" s="98"/>
      <c r="ACD161" s="98"/>
      <c r="ACE161" s="98"/>
      <c r="ACF161" s="98"/>
      <c r="ACG161" s="98"/>
      <c r="ACH161" s="98"/>
      <c r="ACI161" s="98"/>
      <c r="ACJ161" s="98"/>
      <c r="ACK161" s="98"/>
      <c r="ACL161" s="98"/>
      <c r="ACM161" s="98"/>
      <c r="ACN161" s="98"/>
      <c r="ACO161" s="98"/>
      <c r="ACP161" s="98"/>
      <c r="ACQ161" s="98"/>
      <c r="ACR161" s="98"/>
      <c r="ACS161" s="98"/>
      <c r="ACT161" s="98"/>
      <c r="ACU161" s="98"/>
      <c r="ACV161" s="98"/>
      <c r="ACW161" s="98"/>
      <c r="ACX161" s="98"/>
      <c r="ACY161" s="98"/>
      <c r="ACZ161" s="98"/>
      <c r="ADA161" s="98"/>
      <c r="ADB161" s="98"/>
      <c r="ADC161" s="98"/>
      <c r="ADD161" s="98"/>
      <c r="ADE161" s="98"/>
      <c r="ADF161" s="98"/>
      <c r="ADG161" s="98"/>
      <c r="ADH161" s="98"/>
      <c r="ADI161" s="98"/>
      <c r="ADJ161" s="98"/>
      <c r="ADK161" s="98"/>
      <c r="ADL161" s="98"/>
      <c r="ADM161" s="98"/>
      <c r="ADN161" s="98"/>
      <c r="ADO161" s="98"/>
      <c r="ADP161" s="98"/>
      <c r="ADQ161" s="98"/>
      <c r="ADR161" s="98"/>
      <c r="ADS161" s="98"/>
      <c r="ADT161" s="98"/>
      <c r="ADU161" s="98"/>
      <c r="ADV161" s="98"/>
      <c r="ADW161" s="98"/>
      <c r="ADX161" s="98"/>
      <c r="ADY161" s="98"/>
      <c r="ADZ161" s="98"/>
      <c r="AEA161" s="98"/>
      <c r="AEB161" s="98"/>
      <c r="AEC161" s="98"/>
      <c r="AED161" s="98"/>
      <c r="AEE161" s="98"/>
      <c r="AEF161" s="98"/>
      <c r="AEG161" s="98"/>
      <c r="AEH161" s="98"/>
      <c r="AEI161" s="98"/>
      <c r="AEJ161" s="98"/>
      <c r="AEK161" s="98"/>
      <c r="AEL161" s="98"/>
      <c r="AEM161" s="98"/>
      <c r="AEN161" s="98"/>
      <c r="AEO161" s="98"/>
      <c r="AEP161" s="98"/>
      <c r="AEQ161" s="98"/>
      <c r="AER161" s="98"/>
      <c r="AES161" s="98"/>
      <c r="AET161" s="98"/>
      <c r="AEU161" s="98"/>
      <c r="AEV161" s="98"/>
      <c r="AEW161" s="98"/>
      <c r="AEX161" s="98"/>
      <c r="AEY161" s="98"/>
      <c r="AEZ161" s="98"/>
      <c r="AFA161" s="98"/>
      <c r="AFB161" s="98"/>
      <c r="AFC161" s="98"/>
      <c r="AFD161" s="98"/>
      <c r="AFE161" s="98"/>
      <c r="AFF161" s="98"/>
      <c r="AFG161" s="98"/>
      <c r="AFH161" s="98"/>
      <c r="AFI161" s="98"/>
      <c r="AFJ161" s="98"/>
      <c r="AFK161" s="98"/>
      <c r="AFL161" s="98"/>
      <c r="AFM161" s="98"/>
      <c r="AFN161" s="98"/>
      <c r="AFO161" s="98"/>
      <c r="AFP161" s="98"/>
      <c r="AFQ161" s="98"/>
      <c r="AFR161" s="98"/>
      <c r="AFS161" s="98"/>
      <c r="AFT161" s="98"/>
      <c r="AFU161" s="98"/>
      <c r="AFV161" s="98"/>
      <c r="AFW161" s="98"/>
      <c r="AFX161" s="98"/>
      <c r="AFY161" s="98"/>
      <c r="AFZ161" s="98"/>
      <c r="AGA161" s="98"/>
      <c r="AGB161" s="98"/>
      <c r="AGC161" s="98"/>
      <c r="AGD161" s="98"/>
      <c r="AGE161" s="98"/>
      <c r="AGF161" s="98"/>
      <c r="AGG161" s="98"/>
      <c r="AGH161" s="98"/>
      <c r="AGI161" s="98"/>
      <c r="AGJ161" s="98"/>
      <c r="AGK161" s="98"/>
      <c r="AGL161" s="98"/>
      <c r="AGM161" s="98"/>
      <c r="AGN161" s="98"/>
      <c r="AGO161" s="98"/>
      <c r="AGP161" s="98"/>
      <c r="AGQ161" s="98"/>
      <c r="AGR161" s="98"/>
      <c r="AGS161" s="98"/>
      <c r="AGT161" s="98"/>
      <c r="AGU161" s="98"/>
      <c r="AGV161" s="98"/>
      <c r="AGW161" s="98"/>
      <c r="AGX161" s="98"/>
      <c r="AGY161" s="98"/>
      <c r="AGZ161" s="98"/>
      <c r="AHA161" s="98"/>
      <c r="AHB161" s="98"/>
      <c r="AHC161" s="98"/>
      <c r="AHD161" s="98"/>
      <c r="AHE161" s="98"/>
      <c r="AHF161" s="98"/>
      <c r="AHG161" s="98"/>
      <c r="AHH161" s="98"/>
      <c r="AHI161" s="98"/>
      <c r="AHJ161" s="98"/>
      <c r="AHK161" s="98"/>
      <c r="AHL161" s="98"/>
      <c r="AHM161" s="98"/>
      <c r="AHN161" s="98"/>
      <c r="AHO161" s="98"/>
      <c r="AHP161" s="98"/>
      <c r="AHQ161" s="98"/>
      <c r="AHR161" s="98"/>
      <c r="AHS161" s="98"/>
      <c r="AHT161" s="98"/>
      <c r="AHU161" s="98"/>
      <c r="AHV161" s="98"/>
      <c r="AHW161" s="98"/>
      <c r="AHX161" s="98"/>
      <c r="AHY161" s="98"/>
      <c r="AHZ161" s="98"/>
      <c r="AIA161" s="98"/>
      <c r="AIB161" s="98"/>
      <c r="AIC161" s="98"/>
      <c r="AID161" s="98"/>
      <c r="AIE161" s="98"/>
      <c r="AIF161" s="98"/>
      <c r="AIG161" s="98"/>
      <c r="AIH161" s="98"/>
      <c r="AII161" s="98"/>
      <c r="AIJ161" s="98"/>
      <c r="AIK161" s="98"/>
      <c r="AIL161" s="98"/>
      <c r="AIM161" s="98"/>
      <c r="AIN161" s="98"/>
      <c r="AIO161" s="98"/>
      <c r="AIP161" s="98"/>
      <c r="AIQ161" s="98"/>
      <c r="AIR161" s="98"/>
      <c r="AIS161" s="98"/>
      <c r="AIT161" s="98"/>
      <c r="AIU161" s="98"/>
      <c r="AIV161" s="98"/>
      <c r="AIW161" s="98"/>
      <c r="AIX161" s="98"/>
      <c r="AIY161" s="98"/>
      <c r="AIZ161" s="98"/>
      <c r="AJA161" s="98"/>
      <c r="AJB161" s="98"/>
      <c r="AJC161" s="98"/>
      <c r="AJD161" s="98"/>
      <c r="AJE161" s="98"/>
      <c r="AJF161" s="98"/>
      <c r="AJG161" s="98"/>
      <c r="AJH161" s="98"/>
      <c r="AJI161" s="98"/>
      <c r="AJJ161" s="98"/>
      <c r="AJK161" s="98"/>
      <c r="AJL161" s="98"/>
      <c r="AJM161" s="98"/>
      <c r="AJN161" s="98"/>
      <c r="AJO161" s="98"/>
      <c r="AJP161" s="98"/>
      <c r="AJQ161" s="98"/>
      <c r="AJR161" s="98"/>
      <c r="AJS161" s="98"/>
      <c r="AJT161" s="98"/>
      <c r="AJU161" s="98"/>
      <c r="AJV161" s="98"/>
      <c r="AJW161" s="98"/>
      <c r="AJX161" s="98"/>
      <c r="AJY161" s="98"/>
      <c r="AJZ161" s="98"/>
      <c r="AKA161" s="98"/>
      <c r="AKB161" s="98"/>
      <c r="AKC161" s="98"/>
      <c r="AKD161" s="98"/>
      <c r="AKE161" s="98"/>
      <c r="AKF161" s="98"/>
      <c r="AKG161" s="98"/>
      <c r="AKH161" s="98"/>
      <c r="AKI161" s="98"/>
      <c r="AKJ161" s="98"/>
      <c r="AKK161" s="98"/>
      <c r="AKL161" s="98"/>
      <c r="AKM161" s="98"/>
      <c r="AKN161" s="98"/>
      <c r="AKO161" s="98"/>
      <c r="AKP161" s="98"/>
      <c r="AKQ161" s="98"/>
      <c r="AKR161" s="98"/>
      <c r="AKS161" s="98"/>
      <c r="AKT161" s="98"/>
      <c r="AKU161" s="98"/>
      <c r="AKV161" s="98"/>
      <c r="AKW161" s="98"/>
      <c r="AKX161" s="98"/>
      <c r="AKY161" s="98"/>
      <c r="AKZ161" s="98"/>
      <c r="ALA161" s="98"/>
      <c r="ALB161" s="98"/>
      <c r="ALC161" s="98"/>
      <c r="ALD161" s="98"/>
      <c r="ALE161" s="98"/>
      <c r="ALF161" s="98"/>
      <c r="ALG161" s="98"/>
      <c r="ALH161" s="98"/>
      <c r="ALI161" s="98"/>
      <c r="ALJ161" s="98"/>
      <c r="ALK161" s="98"/>
      <c r="ALL161" s="98"/>
      <c r="ALM161" s="98"/>
      <c r="ALN161" s="98"/>
      <c r="ALO161" s="98"/>
      <c r="ALP161" s="98"/>
      <c r="ALQ161" s="98"/>
      <c r="ALR161" s="98"/>
      <c r="ALS161" s="98"/>
      <c r="ALT161" s="98"/>
      <c r="ALU161" s="98"/>
      <c r="ALV161" s="98"/>
      <c r="ALW161" s="98"/>
      <c r="ALX161" s="98"/>
      <c r="ALY161" s="98"/>
      <c r="ALZ161" s="98"/>
      <c r="AMA161" s="98"/>
      <c r="AMB161" s="98"/>
      <c r="AMC161" s="98"/>
      <c r="AMD161" s="98"/>
      <c r="AME161" s="98"/>
      <c r="AMF161" s="98"/>
      <c r="AMG161" s="98"/>
      <c r="AMH161" s="98"/>
      <c r="AMI161" s="98"/>
      <c r="AMJ161" s="98"/>
      <c r="AMK161" s="98"/>
      <c r="AML161" s="98"/>
      <c r="AMM161" s="98"/>
      <c r="AMN161" s="98"/>
      <c r="AMO161" s="98"/>
      <c r="AMP161" s="98"/>
      <c r="AMQ161" s="98"/>
      <c r="AMR161" s="98"/>
      <c r="AMS161" s="98"/>
      <c r="AMT161" s="98"/>
      <c r="AMU161" s="98"/>
      <c r="AMV161" s="98"/>
      <c r="AMW161" s="98"/>
      <c r="AMX161" s="98"/>
      <c r="AMY161" s="98"/>
      <c r="AMZ161" s="98"/>
      <c r="ANA161" s="98"/>
      <c r="ANB161" s="98"/>
      <c r="ANC161" s="98"/>
      <c r="AND161" s="98"/>
      <c r="ANE161" s="98"/>
      <c r="ANF161" s="98"/>
      <c r="ANG161" s="98"/>
      <c r="ANH161" s="98"/>
      <c r="ANI161" s="98"/>
      <c r="ANJ161" s="98"/>
      <c r="ANK161" s="98"/>
      <c r="ANL161" s="98"/>
      <c r="ANM161" s="98"/>
      <c r="ANN161" s="98"/>
      <c r="ANO161" s="98"/>
      <c r="ANP161" s="98"/>
      <c r="ANQ161" s="98"/>
      <c r="ANR161" s="98"/>
      <c r="ANS161" s="98"/>
      <c r="ANT161" s="98"/>
      <c r="ANU161" s="98"/>
      <c r="ANV161" s="98"/>
      <c r="ANW161" s="98"/>
      <c r="ANX161" s="98"/>
      <c r="ANY161" s="98"/>
      <c r="ANZ161" s="98"/>
      <c r="AOA161" s="98"/>
      <c r="AOB161" s="98"/>
      <c r="AOC161" s="98"/>
      <c r="AOD161" s="98"/>
      <c r="AOE161" s="98"/>
      <c r="AOF161" s="98"/>
      <c r="AOG161" s="98"/>
      <c r="AOH161" s="98"/>
      <c r="AOI161" s="98"/>
      <c r="AOJ161" s="98"/>
      <c r="AOK161" s="98"/>
      <c r="AOL161" s="98"/>
      <c r="AOM161" s="98"/>
      <c r="AON161" s="98"/>
      <c r="AOO161" s="98"/>
      <c r="AOP161" s="98"/>
      <c r="AOQ161" s="98"/>
      <c r="AOR161" s="98"/>
      <c r="AOS161" s="98"/>
      <c r="AOT161" s="98"/>
      <c r="AOU161" s="98"/>
      <c r="AOV161" s="98"/>
      <c r="AOW161" s="98"/>
      <c r="AOX161" s="98"/>
      <c r="AOY161" s="98"/>
      <c r="AOZ161" s="98"/>
      <c r="APA161" s="98"/>
      <c r="APB161" s="98"/>
      <c r="APC161" s="98"/>
      <c r="APD161" s="98"/>
      <c r="APE161" s="98"/>
      <c r="APF161" s="98"/>
      <c r="APG161" s="98"/>
      <c r="APH161" s="98"/>
      <c r="API161" s="98"/>
      <c r="APJ161" s="98"/>
      <c r="APK161" s="98"/>
      <c r="APL161" s="98"/>
      <c r="APM161" s="98"/>
      <c r="APN161" s="98"/>
      <c r="APO161" s="98"/>
      <c r="APP161" s="98"/>
      <c r="APQ161" s="98"/>
      <c r="APR161" s="98"/>
      <c r="APS161" s="98"/>
      <c r="APT161" s="98"/>
      <c r="APU161" s="98"/>
      <c r="APV161" s="98"/>
      <c r="APW161" s="98"/>
      <c r="APX161" s="98"/>
      <c r="APY161" s="98"/>
      <c r="APZ161" s="98"/>
      <c r="AQA161" s="98"/>
      <c r="AQB161" s="98"/>
      <c r="AQC161" s="98"/>
      <c r="AQD161" s="98"/>
      <c r="AQE161" s="98"/>
      <c r="AQF161" s="98"/>
      <c r="AQG161" s="98"/>
      <c r="AQH161" s="98"/>
      <c r="AQI161" s="98"/>
      <c r="AQJ161" s="98"/>
      <c r="AQK161" s="98"/>
      <c r="AQL161" s="98"/>
      <c r="AQM161" s="98"/>
      <c r="AQN161" s="98"/>
      <c r="AQO161" s="98"/>
      <c r="AQP161" s="98"/>
      <c r="AQQ161" s="98"/>
      <c r="AQR161" s="98"/>
      <c r="AQS161" s="98"/>
      <c r="AQT161" s="98"/>
      <c r="AQU161" s="98"/>
      <c r="AQV161" s="98"/>
      <c r="AQW161" s="98"/>
      <c r="AQX161" s="98"/>
      <c r="AQY161" s="98"/>
      <c r="AQZ161" s="98"/>
      <c r="ARA161" s="98"/>
      <c r="ARB161" s="98"/>
      <c r="ARC161" s="98"/>
      <c r="ARD161" s="98"/>
      <c r="ARE161" s="98"/>
      <c r="ARF161" s="98"/>
      <c r="ARG161" s="98"/>
      <c r="ARH161" s="98"/>
      <c r="ARI161" s="98"/>
      <c r="ARJ161" s="98"/>
      <c r="ARK161" s="98"/>
      <c r="ARL161" s="98"/>
      <c r="ARM161" s="98"/>
      <c r="ARN161" s="98"/>
      <c r="ARO161" s="98"/>
      <c r="ARP161" s="98"/>
      <c r="ARQ161" s="98"/>
      <c r="ARR161" s="98"/>
      <c r="ARS161" s="98"/>
      <c r="ART161" s="98"/>
      <c r="ARU161" s="98"/>
      <c r="ARV161" s="98"/>
      <c r="ARW161" s="98"/>
      <c r="ARX161" s="98"/>
      <c r="ARY161" s="98"/>
      <c r="ARZ161" s="98"/>
      <c r="ASA161" s="98"/>
      <c r="ASB161" s="98"/>
      <c r="ASC161" s="98"/>
      <c r="ASD161" s="98"/>
      <c r="ASE161" s="98"/>
      <c r="ASF161" s="98"/>
      <c r="ASG161" s="98"/>
      <c r="ASH161" s="98"/>
      <c r="ASI161" s="98"/>
      <c r="ASJ161" s="98"/>
      <c r="ASK161" s="98"/>
      <c r="ASL161" s="98"/>
      <c r="ASM161" s="98"/>
      <c r="ASN161" s="98"/>
      <c r="ASO161" s="98"/>
      <c r="ASP161" s="98"/>
      <c r="ASQ161" s="98"/>
      <c r="ASR161" s="98"/>
      <c r="ASS161" s="98"/>
      <c r="AST161" s="98"/>
      <c r="ASU161" s="98"/>
      <c r="ASV161" s="98"/>
      <c r="ASW161" s="98"/>
      <c r="ASX161" s="98"/>
      <c r="ASY161" s="98"/>
      <c r="ASZ161" s="98"/>
      <c r="ATA161" s="98"/>
      <c r="ATB161" s="98"/>
      <c r="ATC161" s="98"/>
      <c r="ATD161" s="98"/>
      <c r="ATE161" s="98"/>
      <c r="ATF161" s="98"/>
      <c r="ATG161" s="98"/>
      <c r="ATH161" s="98"/>
      <c r="ATI161" s="98"/>
      <c r="ATJ161" s="98"/>
      <c r="ATK161" s="98"/>
      <c r="ATL161" s="98"/>
      <c r="ATM161" s="98"/>
      <c r="ATN161" s="98"/>
      <c r="ATO161" s="98"/>
      <c r="ATP161" s="98"/>
      <c r="ATQ161" s="98"/>
      <c r="ATR161" s="98"/>
      <c r="ATS161" s="98"/>
      <c r="ATT161" s="98"/>
      <c r="ATU161" s="98"/>
      <c r="ATV161" s="98"/>
      <c r="ATW161" s="98"/>
      <c r="ATX161" s="98"/>
      <c r="ATY161" s="98"/>
      <c r="ATZ161" s="98"/>
      <c r="AUA161" s="98"/>
      <c r="AUB161" s="98"/>
      <c r="AUC161" s="98"/>
      <c r="AUD161" s="98"/>
      <c r="AUE161" s="98"/>
      <c r="AUF161" s="98"/>
      <c r="AUG161" s="98"/>
      <c r="AUH161" s="98"/>
      <c r="AUI161" s="98"/>
      <c r="AUJ161" s="98"/>
      <c r="AUK161" s="98"/>
      <c r="AUL161" s="98"/>
      <c r="AUM161" s="98"/>
      <c r="AUN161" s="98"/>
      <c r="AUO161" s="98"/>
      <c r="AUP161" s="98"/>
      <c r="AUQ161" s="98"/>
      <c r="AUR161" s="98"/>
      <c r="AUS161" s="98"/>
      <c r="AUT161" s="98"/>
      <c r="AUU161" s="98"/>
      <c r="AUV161" s="98"/>
      <c r="AUW161" s="98"/>
      <c r="AUX161" s="98"/>
      <c r="AUY161" s="98"/>
      <c r="AUZ161" s="98"/>
      <c r="AVA161" s="98"/>
      <c r="AVB161" s="98"/>
      <c r="AVC161" s="98"/>
      <c r="AVD161" s="98"/>
      <c r="AVE161" s="98"/>
      <c r="AVF161" s="98"/>
      <c r="AVG161" s="98"/>
      <c r="AVH161" s="98"/>
      <c r="AVI161" s="98"/>
      <c r="AVJ161" s="98"/>
      <c r="AVK161" s="98"/>
      <c r="AVL161" s="98"/>
      <c r="AVM161" s="98"/>
      <c r="AVN161" s="98"/>
      <c r="AVO161" s="98"/>
      <c r="AVP161" s="98"/>
      <c r="AVQ161" s="98"/>
      <c r="AVR161" s="98"/>
      <c r="AVS161" s="98"/>
      <c r="AVT161" s="98"/>
      <c r="AVU161" s="98"/>
      <c r="AVV161" s="98"/>
      <c r="AVW161" s="98"/>
      <c r="AVX161" s="98"/>
      <c r="AVY161" s="98"/>
      <c r="AVZ161" s="98"/>
      <c r="AWA161" s="98"/>
      <c r="AWB161" s="98"/>
      <c r="AWC161" s="98"/>
      <c r="AWD161" s="98"/>
      <c r="AWE161" s="98"/>
      <c r="AWF161" s="98"/>
      <c r="AWG161" s="98"/>
      <c r="AWH161" s="98"/>
      <c r="AWI161" s="98"/>
      <c r="AWJ161" s="98"/>
      <c r="AWK161" s="98"/>
      <c r="AWL161" s="98"/>
      <c r="AWM161" s="98"/>
      <c r="AWN161" s="98"/>
      <c r="AWO161" s="98"/>
      <c r="AWP161" s="98"/>
      <c r="AWQ161" s="98"/>
      <c r="AWR161" s="98"/>
      <c r="AWS161" s="98"/>
      <c r="AWT161" s="98"/>
      <c r="AWU161" s="98"/>
      <c r="AWV161" s="98"/>
      <c r="AWW161" s="98"/>
      <c r="AWX161" s="98"/>
      <c r="AWY161" s="98"/>
      <c r="AWZ161" s="98"/>
      <c r="AXA161" s="98"/>
      <c r="AXB161" s="98"/>
      <c r="AXC161" s="98"/>
      <c r="AXD161" s="98"/>
      <c r="AXE161" s="98"/>
      <c r="AXF161" s="98"/>
      <c r="AXG161" s="98"/>
      <c r="AXH161" s="98"/>
      <c r="AXI161" s="98"/>
      <c r="AXJ161" s="98"/>
      <c r="AXK161" s="98"/>
      <c r="AXL161" s="98"/>
      <c r="AXM161" s="98"/>
      <c r="AXN161" s="98"/>
      <c r="AXO161" s="98"/>
      <c r="AXP161" s="98"/>
      <c r="AXQ161" s="98"/>
      <c r="AXR161" s="98"/>
      <c r="AXS161" s="98"/>
      <c r="AXT161" s="98"/>
      <c r="AXU161" s="98"/>
      <c r="AXV161" s="98"/>
      <c r="AXW161" s="98"/>
      <c r="AXX161" s="98"/>
      <c r="AXY161" s="98"/>
      <c r="AXZ161" s="98"/>
      <c r="AYA161" s="98"/>
      <c r="AYB161" s="98"/>
      <c r="AYC161" s="98"/>
      <c r="AYD161" s="98"/>
      <c r="AYE161" s="98"/>
      <c r="AYF161" s="98"/>
      <c r="AYG161" s="98"/>
      <c r="AYH161" s="98"/>
      <c r="AYI161" s="98"/>
      <c r="AYJ161" s="98"/>
      <c r="AYK161" s="98"/>
      <c r="AYL161" s="98"/>
      <c r="AYM161" s="98"/>
      <c r="AYN161" s="98"/>
      <c r="AYO161" s="98"/>
      <c r="AYP161" s="98"/>
      <c r="AYQ161" s="98"/>
      <c r="AYR161" s="98"/>
      <c r="AYS161" s="98"/>
      <c r="AYT161" s="98"/>
      <c r="AYU161" s="98"/>
      <c r="AYV161" s="98"/>
      <c r="AYW161" s="98"/>
      <c r="AYX161" s="98"/>
      <c r="AYY161" s="98"/>
      <c r="AYZ161" s="98"/>
      <c r="AZA161" s="98"/>
      <c r="AZB161" s="98"/>
      <c r="AZC161" s="98"/>
      <c r="AZD161" s="98"/>
      <c r="AZE161" s="98"/>
      <c r="AZF161" s="98"/>
      <c r="AZG161" s="98"/>
      <c r="AZH161" s="98"/>
      <c r="AZI161" s="98"/>
      <c r="AZJ161" s="98"/>
      <c r="AZK161" s="98"/>
      <c r="AZL161" s="98"/>
      <c r="AZM161" s="98"/>
      <c r="AZN161" s="98"/>
      <c r="AZO161" s="98"/>
      <c r="AZP161" s="98"/>
      <c r="AZQ161" s="98"/>
      <c r="AZR161" s="98"/>
      <c r="AZS161" s="98"/>
      <c r="AZT161" s="98"/>
      <c r="AZU161" s="98"/>
      <c r="AZV161" s="98"/>
      <c r="AZW161" s="98"/>
      <c r="AZX161" s="98"/>
      <c r="AZY161" s="98"/>
      <c r="AZZ161" s="98"/>
      <c r="BAA161" s="98"/>
      <c r="BAB161" s="98"/>
      <c r="BAC161" s="98"/>
      <c r="BAD161" s="98"/>
      <c r="BAE161" s="98"/>
      <c r="BAF161" s="98"/>
      <c r="BAG161" s="98"/>
      <c r="BAH161" s="98"/>
      <c r="BAI161" s="98"/>
      <c r="BAJ161" s="98"/>
      <c r="BAK161" s="98"/>
      <c r="BAL161" s="98"/>
      <c r="BAM161" s="98"/>
      <c r="BAN161" s="98"/>
      <c r="BAO161" s="98"/>
      <c r="BAP161" s="98"/>
      <c r="BAQ161" s="98"/>
      <c r="BAR161" s="98"/>
      <c r="BAS161" s="98"/>
      <c r="BAT161" s="98"/>
      <c r="BAU161" s="98"/>
      <c r="BAV161" s="98"/>
      <c r="BAW161" s="98"/>
      <c r="BAX161" s="98"/>
      <c r="BAY161" s="98"/>
      <c r="BAZ161" s="98"/>
      <c r="BBA161" s="98"/>
      <c r="BBB161" s="98"/>
      <c r="BBC161" s="98"/>
      <c r="BBD161" s="98"/>
      <c r="BBE161" s="98"/>
      <c r="BBF161" s="98"/>
      <c r="BBG161" s="98"/>
      <c r="BBH161" s="98"/>
      <c r="BBI161" s="98"/>
      <c r="BBJ161" s="98"/>
      <c r="BBK161" s="98"/>
      <c r="BBL161" s="98"/>
      <c r="BBM161" s="98"/>
      <c r="BBN161" s="98"/>
      <c r="BBO161" s="98"/>
      <c r="BBP161" s="98"/>
      <c r="BBQ161" s="98"/>
      <c r="BBR161" s="98"/>
      <c r="BBS161" s="98"/>
      <c r="BBT161" s="98"/>
      <c r="BBU161" s="98"/>
      <c r="BBV161" s="98"/>
      <c r="BBW161" s="98"/>
      <c r="BBX161" s="98"/>
      <c r="BBY161" s="98"/>
      <c r="BBZ161" s="98"/>
      <c r="BCA161" s="98"/>
      <c r="BCB161" s="98"/>
      <c r="BCC161" s="98"/>
      <c r="BCD161" s="98"/>
      <c r="BCE161" s="98"/>
      <c r="BCF161" s="98"/>
      <c r="BCG161" s="98"/>
      <c r="BCH161" s="98"/>
      <c r="BCI161" s="98"/>
      <c r="BCJ161" s="98"/>
      <c r="BCK161" s="98"/>
      <c r="BCL161" s="98"/>
      <c r="BCM161" s="98"/>
      <c r="BCN161" s="98"/>
      <c r="BCO161" s="98"/>
      <c r="BCP161" s="98"/>
      <c r="BCQ161" s="98"/>
      <c r="BCR161" s="98"/>
      <c r="BCS161" s="98"/>
      <c r="BCT161" s="98"/>
      <c r="BCU161" s="98"/>
      <c r="BCV161" s="98"/>
      <c r="BCW161" s="98"/>
      <c r="BCX161" s="98"/>
      <c r="BCY161" s="98"/>
      <c r="BCZ161" s="98"/>
      <c r="BDA161" s="98"/>
      <c r="BDB161" s="98"/>
      <c r="BDC161" s="98"/>
      <c r="BDD161" s="98"/>
      <c r="BDE161" s="98"/>
      <c r="BDF161" s="98"/>
      <c r="BDG161" s="98"/>
      <c r="BDH161" s="98"/>
      <c r="BDI161" s="98"/>
      <c r="BDJ161" s="98"/>
      <c r="BDK161" s="98"/>
      <c r="BDL161" s="98"/>
      <c r="BDM161" s="98"/>
      <c r="BDN161" s="98"/>
      <c r="BDO161" s="98"/>
      <c r="BDP161" s="98"/>
      <c r="BDQ161" s="98"/>
      <c r="BDR161" s="98"/>
      <c r="BDS161" s="98"/>
      <c r="BDT161" s="98"/>
      <c r="BDU161" s="98"/>
      <c r="BDV161" s="98"/>
      <c r="BDW161" s="98"/>
      <c r="BDX161" s="98"/>
      <c r="BDY161" s="98"/>
      <c r="BDZ161" s="98"/>
      <c r="BEA161" s="98"/>
      <c r="BEB161" s="98"/>
      <c r="BEC161" s="98"/>
      <c r="BED161" s="98"/>
      <c r="BEE161" s="98"/>
      <c r="BEF161" s="98"/>
      <c r="BEG161" s="98"/>
      <c r="BEH161" s="98"/>
      <c r="BEI161" s="98"/>
      <c r="BEJ161" s="98"/>
      <c r="BEK161" s="98"/>
      <c r="BEL161" s="98"/>
      <c r="BEM161" s="98"/>
      <c r="BEN161" s="98"/>
      <c r="BEO161" s="98"/>
      <c r="BEP161" s="98"/>
      <c r="BEQ161" s="98"/>
      <c r="BER161" s="98"/>
      <c r="BES161" s="98"/>
      <c r="BET161" s="98"/>
      <c r="BEU161" s="98"/>
      <c r="BEV161" s="98"/>
      <c r="BEW161" s="98"/>
      <c r="BEX161" s="98"/>
      <c r="BEY161" s="98"/>
      <c r="BEZ161" s="98"/>
      <c r="BFA161" s="98"/>
      <c r="BFB161" s="98"/>
      <c r="BFC161" s="98"/>
      <c r="BFD161" s="98"/>
      <c r="BFE161" s="98"/>
      <c r="BFF161" s="98"/>
      <c r="BFG161" s="98"/>
      <c r="BFH161" s="98"/>
      <c r="BFI161" s="98"/>
      <c r="BFJ161" s="98"/>
      <c r="BFK161" s="98"/>
      <c r="BFL161" s="98"/>
      <c r="BFM161" s="98"/>
      <c r="BFN161" s="98"/>
      <c r="BFO161" s="98"/>
      <c r="BFP161" s="98"/>
      <c r="BFQ161" s="98"/>
      <c r="BFR161" s="98"/>
      <c r="BFS161" s="98"/>
      <c r="BFT161" s="98"/>
      <c r="BFU161" s="98"/>
      <c r="BFV161" s="98"/>
      <c r="BFW161" s="98"/>
      <c r="BFX161" s="98"/>
      <c r="BFY161" s="98"/>
      <c r="BFZ161" s="98"/>
      <c r="BGA161" s="98"/>
      <c r="BGB161" s="98"/>
      <c r="BGC161" s="98"/>
      <c r="BGD161" s="98"/>
      <c r="BGE161" s="98"/>
      <c r="BGF161" s="98"/>
      <c r="BGG161" s="98"/>
      <c r="BGH161" s="98"/>
      <c r="BGI161" s="98"/>
      <c r="BGJ161" s="98"/>
      <c r="BGK161" s="98"/>
      <c r="BGL161" s="98"/>
      <c r="BGM161" s="98"/>
      <c r="BGN161" s="98"/>
      <c r="BGO161" s="98"/>
      <c r="BGP161" s="98"/>
      <c r="BGQ161" s="98"/>
      <c r="BGR161" s="98"/>
      <c r="BGS161" s="98"/>
      <c r="BGT161" s="98"/>
      <c r="BGU161" s="98"/>
      <c r="BGV161" s="98"/>
      <c r="BGW161" s="98"/>
      <c r="BGX161" s="98"/>
      <c r="BGY161" s="98"/>
      <c r="BGZ161" s="98"/>
      <c r="BHA161" s="98"/>
      <c r="BHB161" s="98"/>
      <c r="BHC161" s="98"/>
      <c r="BHD161" s="98"/>
      <c r="BHE161" s="98"/>
      <c r="BHF161" s="98"/>
      <c r="BHG161" s="98"/>
      <c r="BHH161" s="98"/>
      <c r="BHI161" s="98"/>
      <c r="BHJ161" s="98"/>
      <c r="BHK161" s="98"/>
      <c r="BHL161" s="98"/>
      <c r="BHM161" s="98"/>
      <c r="BHN161" s="98"/>
      <c r="BHO161" s="98"/>
      <c r="BHP161" s="98"/>
      <c r="BHQ161" s="98"/>
      <c r="BHR161" s="98"/>
      <c r="BHS161" s="98"/>
      <c r="BHT161" s="98"/>
      <c r="BHU161" s="98"/>
      <c r="BHV161" s="98"/>
      <c r="BHW161" s="98"/>
      <c r="BHX161" s="98"/>
      <c r="BHY161" s="98"/>
      <c r="BHZ161" s="98"/>
      <c r="BIA161" s="98"/>
      <c r="BIB161" s="98"/>
      <c r="BIC161" s="98"/>
      <c r="BID161" s="98"/>
      <c r="BIE161" s="98"/>
      <c r="BIF161" s="98"/>
      <c r="BIG161" s="98"/>
      <c r="BIH161" s="98"/>
      <c r="BII161" s="98"/>
      <c r="BIJ161" s="98"/>
      <c r="BIK161" s="98"/>
      <c r="BIL161" s="98"/>
      <c r="BIM161" s="98"/>
      <c r="BIN161" s="98"/>
      <c r="BIO161" s="98"/>
      <c r="BIP161" s="98"/>
      <c r="BIQ161" s="98"/>
      <c r="BIR161" s="98"/>
      <c r="BIS161" s="98"/>
      <c r="BIT161" s="98"/>
      <c r="BIU161" s="98"/>
      <c r="BIV161" s="98"/>
      <c r="BIW161" s="98"/>
      <c r="BIX161" s="98"/>
      <c r="BIY161" s="98"/>
      <c r="BIZ161" s="98"/>
      <c r="BJA161" s="98"/>
      <c r="BJB161" s="98"/>
      <c r="BJC161" s="98"/>
      <c r="BJD161" s="98"/>
      <c r="BJE161" s="98"/>
      <c r="BJF161" s="98"/>
      <c r="BJG161" s="98"/>
      <c r="BJH161" s="98"/>
      <c r="BJI161" s="98"/>
      <c r="BJJ161" s="98"/>
      <c r="BJK161" s="98"/>
      <c r="BJL161" s="98"/>
      <c r="BJM161" s="98"/>
      <c r="BJN161" s="98"/>
      <c r="BJO161" s="98"/>
      <c r="BJP161" s="98"/>
      <c r="BJQ161" s="98"/>
      <c r="BJR161" s="98"/>
      <c r="BJS161" s="98"/>
      <c r="BJT161" s="98"/>
      <c r="BJU161" s="98"/>
      <c r="BJV161" s="98"/>
      <c r="BJW161" s="98"/>
      <c r="BJX161" s="98"/>
      <c r="BJY161" s="98"/>
      <c r="BJZ161" s="98"/>
      <c r="BKA161" s="98"/>
      <c r="BKB161" s="98"/>
      <c r="BKC161" s="98"/>
      <c r="BKD161" s="98"/>
      <c r="BKE161" s="98"/>
      <c r="BKF161" s="98"/>
      <c r="BKG161" s="98"/>
      <c r="BKH161" s="98"/>
      <c r="BKI161" s="98"/>
      <c r="BKJ161" s="98"/>
      <c r="BKK161" s="98"/>
      <c r="BKL161" s="98"/>
      <c r="BKM161" s="98"/>
      <c r="BKN161" s="98"/>
      <c r="BKO161" s="98"/>
      <c r="BKP161" s="98"/>
      <c r="BKQ161" s="98"/>
      <c r="BKR161" s="98"/>
      <c r="BKS161" s="98"/>
      <c r="BKT161" s="98"/>
      <c r="BKU161" s="98"/>
      <c r="BKV161" s="98"/>
      <c r="BKW161" s="98"/>
      <c r="BKX161" s="98"/>
      <c r="BKY161" s="98"/>
      <c r="BKZ161" s="98"/>
      <c r="BLA161" s="98"/>
      <c r="BLB161" s="98"/>
      <c r="BLC161" s="98"/>
      <c r="BLD161" s="98"/>
      <c r="BLE161" s="98"/>
      <c r="BLF161" s="98"/>
      <c r="BLG161" s="98"/>
      <c r="BLH161" s="98"/>
      <c r="BLI161" s="98"/>
      <c r="BLJ161" s="98"/>
      <c r="BLK161" s="98"/>
      <c r="BLL161" s="98"/>
      <c r="BLM161" s="98"/>
      <c r="BLN161" s="98"/>
      <c r="BLO161" s="98"/>
      <c r="BLP161" s="98"/>
      <c r="BLQ161" s="98"/>
      <c r="BLR161" s="98"/>
      <c r="BLS161" s="98"/>
      <c r="BLT161" s="98"/>
      <c r="BLU161" s="98"/>
      <c r="BLV161" s="98"/>
      <c r="BLW161" s="98"/>
      <c r="BLX161" s="98"/>
      <c r="BLY161" s="98"/>
      <c r="BLZ161" s="98"/>
      <c r="BMA161" s="98"/>
      <c r="BMB161" s="98"/>
      <c r="BMC161" s="98"/>
      <c r="BMD161" s="98"/>
      <c r="BME161" s="98"/>
      <c r="BMF161" s="98"/>
      <c r="BMG161" s="98"/>
      <c r="BMH161" s="98"/>
      <c r="BMI161" s="98"/>
      <c r="BMJ161" s="98"/>
      <c r="BMK161" s="98"/>
      <c r="BML161" s="98"/>
      <c r="BMM161" s="98"/>
      <c r="BMN161" s="98"/>
      <c r="BMO161" s="98"/>
      <c r="BMP161" s="98"/>
      <c r="BMQ161" s="98"/>
      <c r="BMR161" s="98"/>
      <c r="BMS161" s="98"/>
      <c r="BMT161" s="98"/>
      <c r="BMU161" s="98"/>
      <c r="BMV161" s="98"/>
      <c r="BMW161" s="98"/>
      <c r="BMX161" s="98"/>
      <c r="BMY161" s="98"/>
      <c r="BMZ161" s="98"/>
      <c r="BNA161" s="98"/>
      <c r="BNB161" s="98"/>
      <c r="BNC161" s="98"/>
      <c r="BND161" s="98"/>
      <c r="BNE161" s="98"/>
      <c r="BNF161" s="98"/>
      <c r="BNG161" s="98"/>
      <c r="BNH161" s="98"/>
      <c r="BNI161" s="98"/>
      <c r="BNJ161" s="98"/>
      <c r="BNK161" s="98"/>
      <c r="BNL161" s="98"/>
      <c r="BNM161" s="98"/>
      <c r="BNN161" s="98"/>
      <c r="BNO161" s="98"/>
      <c r="BNP161" s="98"/>
      <c r="BNQ161" s="98"/>
      <c r="BNR161" s="98"/>
      <c r="BNS161" s="98"/>
      <c r="BNT161" s="98"/>
      <c r="BNU161" s="98"/>
      <c r="BNV161" s="98"/>
      <c r="BNW161" s="98"/>
      <c r="BNX161" s="98"/>
      <c r="BNY161" s="98"/>
      <c r="BNZ161" s="98"/>
      <c r="BOA161" s="98"/>
      <c r="BOB161" s="98"/>
      <c r="BOC161" s="98"/>
      <c r="BOD161" s="98"/>
      <c r="BOE161" s="98"/>
      <c r="BOF161" s="98"/>
      <c r="BOG161" s="98"/>
      <c r="BOH161" s="98"/>
      <c r="BOI161" s="98"/>
      <c r="BOJ161" s="98"/>
      <c r="BOK161" s="98"/>
      <c r="BOL161" s="98"/>
      <c r="BOM161" s="98"/>
      <c r="BON161" s="98"/>
      <c r="BOO161" s="98"/>
      <c r="BOP161" s="98"/>
      <c r="BOQ161" s="98"/>
      <c r="BOR161" s="98"/>
      <c r="BOS161" s="98"/>
      <c r="BOT161" s="98"/>
      <c r="BOU161" s="98"/>
      <c r="BOV161" s="98"/>
      <c r="BOW161" s="98"/>
      <c r="BOX161" s="98"/>
      <c r="BOY161" s="98"/>
      <c r="BOZ161" s="98"/>
      <c r="BPA161" s="98"/>
      <c r="BPB161" s="98"/>
      <c r="BPC161" s="98"/>
      <c r="BPD161" s="98"/>
      <c r="BPE161" s="98"/>
      <c r="BPF161" s="98"/>
      <c r="BPG161" s="98"/>
      <c r="BPH161" s="98"/>
      <c r="BPI161" s="98"/>
      <c r="BPJ161" s="98"/>
      <c r="BPK161" s="98"/>
      <c r="BPL161" s="98"/>
      <c r="BPM161" s="98"/>
      <c r="BPN161" s="98"/>
      <c r="BPO161" s="98"/>
      <c r="BPP161" s="98"/>
      <c r="BPQ161" s="98"/>
      <c r="BPR161" s="98"/>
      <c r="BPS161" s="98"/>
      <c r="BPT161" s="98"/>
      <c r="BPU161" s="98"/>
      <c r="BPV161" s="98"/>
      <c r="BPW161" s="98"/>
      <c r="BPX161" s="98"/>
      <c r="BPY161" s="98"/>
      <c r="BPZ161" s="98"/>
      <c r="BQA161" s="98"/>
      <c r="BQB161" s="98"/>
      <c r="BQC161" s="98"/>
      <c r="BQD161" s="98"/>
      <c r="BQE161" s="98"/>
      <c r="BQF161" s="98"/>
      <c r="BQG161" s="98"/>
      <c r="BQH161" s="98"/>
      <c r="BQI161" s="98"/>
      <c r="BQJ161" s="98"/>
      <c r="BQK161" s="98"/>
      <c r="BQL161" s="98"/>
      <c r="BQM161" s="98"/>
      <c r="BQN161" s="98"/>
      <c r="BQO161" s="98"/>
      <c r="BQP161" s="98"/>
      <c r="BQQ161" s="98"/>
      <c r="BQR161" s="98"/>
      <c r="BQS161" s="98"/>
      <c r="BQT161" s="98"/>
      <c r="BQU161" s="98"/>
      <c r="BQV161" s="98"/>
      <c r="BQW161" s="98"/>
      <c r="BQX161" s="98"/>
      <c r="BQY161" s="98"/>
      <c r="BQZ161" s="98"/>
      <c r="BRA161" s="98"/>
      <c r="BRB161" s="98"/>
      <c r="BRC161" s="98"/>
      <c r="BRD161" s="98"/>
      <c r="BRE161" s="98"/>
      <c r="BRF161" s="98"/>
      <c r="BRG161" s="98"/>
      <c r="BRH161" s="98"/>
      <c r="BRI161" s="98"/>
      <c r="BRJ161" s="98"/>
      <c r="BRK161" s="98"/>
      <c r="BRL161" s="98"/>
      <c r="BRM161" s="98"/>
      <c r="BRN161" s="98"/>
      <c r="BRO161" s="98"/>
      <c r="BRP161" s="98"/>
      <c r="BRQ161" s="98"/>
      <c r="BRR161" s="98"/>
      <c r="BRS161" s="98"/>
      <c r="BRT161" s="98"/>
      <c r="BRU161" s="98"/>
      <c r="BRV161" s="98"/>
      <c r="BRW161" s="98"/>
      <c r="BRX161" s="98"/>
      <c r="BRY161" s="98"/>
      <c r="BRZ161" s="98"/>
      <c r="BSA161" s="98"/>
      <c r="BSB161" s="98"/>
      <c r="BSC161" s="98"/>
      <c r="BSD161" s="98"/>
      <c r="BSE161" s="98"/>
      <c r="BSF161" s="98"/>
      <c r="BSG161" s="98"/>
      <c r="BSH161" s="98"/>
      <c r="BSI161" s="98"/>
      <c r="BSJ161" s="98"/>
      <c r="BSK161" s="98"/>
      <c r="BSL161" s="98"/>
      <c r="BSM161" s="98"/>
      <c r="BSN161" s="98"/>
      <c r="BSO161" s="98"/>
      <c r="BSP161" s="98"/>
      <c r="BSQ161" s="98"/>
      <c r="BSR161" s="98"/>
      <c r="BSS161" s="98"/>
      <c r="BST161" s="98"/>
      <c r="BSU161" s="98"/>
      <c r="BSV161" s="98"/>
      <c r="BSW161" s="98"/>
      <c r="BSX161" s="98"/>
      <c r="BSY161" s="98"/>
      <c r="BSZ161" s="98"/>
      <c r="BTA161" s="98"/>
      <c r="BTB161" s="98"/>
      <c r="BTC161" s="98"/>
      <c r="BTD161" s="98"/>
      <c r="BTE161" s="98"/>
      <c r="BTF161" s="98"/>
      <c r="BTG161" s="98"/>
      <c r="BTH161" s="98"/>
      <c r="BTI161" s="98"/>
      <c r="BTJ161" s="98"/>
      <c r="BTK161" s="98"/>
      <c r="BTL161" s="98"/>
      <c r="BTM161" s="98"/>
      <c r="BTN161" s="98"/>
      <c r="BTO161" s="98"/>
      <c r="BTP161" s="98"/>
      <c r="BTQ161" s="98"/>
      <c r="BTR161" s="98"/>
      <c r="BTS161" s="98"/>
      <c r="BTT161" s="98"/>
      <c r="BTU161" s="98"/>
      <c r="BTV161" s="98"/>
      <c r="BTW161" s="98"/>
      <c r="BTX161" s="98"/>
      <c r="BTY161" s="98"/>
      <c r="BTZ161" s="98"/>
      <c r="BUA161" s="98"/>
      <c r="BUB161" s="98"/>
      <c r="BUC161" s="98"/>
      <c r="BUD161" s="98"/>
      <c r="BUE161" s="98"/>
      <c r="BUF161" s="98"/>
      <c r="BUG161" s="98"/>
      <c r="BUH161" s="98"/>
      <c r="BUI161" s="98"/>
      <c r="BUJ161" s="98"/>
      <c r="BUK161" s="98"/>
      <c r="BUL161" s="98"/>
      <c r="BUM161" s="98"/>
      <c r="BUN161" s="98"/>
      <c r="BUO161" s="98"/>
      <c r="BUP161" s="98"/>
      <c r="BUQ161" s="98"/>
      <c r="BUR161" s="98"/>
      <c r="BUS161" s="98"/>
      <c r="BUT161" s="98"/>
      <c r="BUU161" s="98"/>
      <c r="BUV161" s="98"/>
      <c r="BUW161" s="98"/>
      <c r="BUX161" s="98"/>
      <c r="BUY161" s="98"/>
      <c r="BUZ161" s="98"/>
      <c r="BVA161" s="98"/>
      <c r="BVB161" s="98"/>
      <c r="BVC161" s="98"/>
      <c r="BVD161" s="98"/>
      <c r="BVE161" s="98"/>
      <c r="BVF161" s="98"/>
      <c r="BVG161" s="98"/>
      <c r="BVH161" s="98"/>
      <c r="BVI161" s="98"/>
      <c r="BVJ161" s="98"/>
      <c r="BVK161" s="98"/>
      <c r="BVL161" s="98"/>
      <c r="BVM161" s="98"/>
      <c r="BVN161" s="98"/>
      <c r="BVO161" s="98"/>
      <c r="BVP161" s="98"/>
      <c r="BVQ161" s="98"/>
      <c r="BVR161" s="98"/>
      <c r="BVS161" s="98"/>
      <c r="BVT161" s="98"/>
      <c r="BVU161" s="98"/>
      <c r="BVV161" s="98"/>
      <c r="BVW161" s="98"/>
      <c r="BVX161" s="98"/>
      <c r="BVY161" s="98"/>
      <c r="BVZ161" s="98"/>
      <c r="BWA161" s="98"/>
      <c r="BWB161" s="98"/>
      <c r="BWC161" s="98"/>
      <c r="BWD161" s="98"/>
      <c r="BWE161" s="98"/>
      <c r="BWF161" s="98"/>
      <c r="BWG161" s="98"/>
      <c r="BWH161" s="98"/>
      <c r="BWI161" s="98"/>
      <c r="BWJ161" s="98"/>
      <c r="BWK161" s="98"/>
      <c r="BWL161" s="98"/>
      <c r="BWM161" s="98"/>
      <c r="BWN161" s="98"/>
      <c r="BWO161" s="98"/>
      <c r="BWP161" s="98"/>
      <c r="BWQ161" s="98"/>
      <c r="BWR161" s="98"/>
      <c r="BWS161" s="98"/>
      <c r="BWT161" s="98"/>
      <c r="BWU161" s="98"/>
      <c r="BWV161" s="98"/>
      <c r="BWW161" s="98"/>
      <c r="BWX161" s="98"/>
      <c r="BWY161" s="98"/>
      <c r="BWZ161" s="98"/>
      <c r="BXA161" s="98"/>
      <c r="BXB161" s="98"/>
      <c r="BXC161" s="98"/>
      <c r="BXD161" s="98"/>
      <c r="BXE161" s="98"/>
      <c r="BXF161" s="98"/>
      <c r="BXG161" s="98"/>
      <c r="BXH161" s="98"/>
      <c r="BXI161" s="98"/>
      <c r="BXJ161" s="98"/>
      <c r="BXK161" s="98"/>
      <c r="BXL161" s="98"/>
      <c r="BXM161" s="98"/>
      <c r="BXN161" s="98"/>
      <c r="BXO161" s="98"/>
      <c r="BXP161" s="98"/>
      <c r="BXQ161" s="98"/>
      <c r="BXR161" s="98"/>
      <c r="BXS161" s="98"/>
      <c r="BXT161" s="98"/>
      <c r="BXU161" s="98"/>
      <c r="BXV161" s="98"/>
      <c r="BXW161" s="98"/>
      <c r="BXX161" s="98"/>
      <c r="BXY161" s="98"/>
      <c r="BXZ161" s="98"/>
      <c r="BYA161" s="98"/>
      <c r="BYB161" s="98"/>
      <c r="BYC161" s="98"/>
      <c r="BYD161" s="98"/>
      <c r="BYE161" s="98"/>
      <c r="BYF161" s="98"/>
      <c r="BYG161" s="98"/>
      <c r="BYH161" s="98"/>
      <c r="BYI161" s="98"/>
      <c r="BYJ161" s="98"/>
      <c r="BYK161" s="98"/>
      <c r="BYL161" s="98"/>
      <c r="BYM161" s="98"/>
      <c r="BYN161" s="98"/>
      <c r="BYO161" s="98"/>
      <c r="BYP161" s="98"/>
      <c r="BYQ161" s="98"/>
      <c r="BYR161" s="98"/>
      <c r="BYS161" s="98"/>
      <c r="BYT161" s="98"/>
      <c r="BYU161" s="98"/>
      <c r="BYV161" s="98"/>
      <c r="BYW161" s="98"/>
      <c r="BYX161" s="98"/>
      <c r="BYY161" s="98"/>
      <c r="BYZ161" s="98"/>
      <c r="BZA161" s="98"/>
      <c r="BZB161" s="98"/>
      <c r="BZC161" s="98"/>
      <c r="BZD161" s="98"/>
      <c r="BZE161" s="98"/>
      <c r="BZF161" s="98"/>
      <c r="BZG161" s="98"/>
      <c r="BZH161" s="98"/>
      <c r="BZI161" s="98"/>
      <c r="BZJ161" s="98"/>
      <c r="BZK161" s="98"/>
      <c r="BZL161" s="98"/>
      <c r="BZM161" s="98"/>
      <c r="BZN161" s="98"/>
      <c r="BZO161" s="98"/>
      <c r="BZP161" s="98"/>
      <c r="BZQ161" s="98"/>
      <c r="BZR161" s="98"/>
      <c r="BZS161" s="98"/>
      <c r="BZT161" s="98"/>
      <c r="BZU161" s="98"/>
      <c r="BZV161" s="98"/>
      <c r="BZW161" s="98"/>
      <c r="BZX161" s="98"/>
      <c r="BZY161" s="98"/>
      <c r="BZZ161" s="98"/>
      <c r="CAA161" s="98"/>
      <c r="CAB161" s="98"/>
      <c r="CAC161" s="98"/>
      <c r="CAD161" s="98"/>
      <c r="CAE161" s="98"/>
      <c r="CAF161" s="98"/>
      <c r="CAG161" s="98"/>
      <c r="CAH161" s="98"/>
      <c r="CAI161" s="98"/>
      <c r="CAJ161" s="98"/>
      <c r="CAK161" s="98"/>
      <c r="CAL161" s="98"/>
      <c r="CAM161" s="98"/>
      <c r="CAN161" s="98"/>
      <c r="CAO161" s="98"/>
      <c r="CAP161" s="98"/>
      <c r="CAQ161" s="98"/>
      <c r="CAR161" s="98"/>
      <c r="CAS161" s="98"/>
      <c r="CAT161" s="98"/>
      <c r="CAU161" s="98"/>
      <c r="CAV161" s="98"/>
      <c r="CAW161" s="98"/>
      <c r="CAX161" s="98"/>
      <c r="CAY161" s="98"/>
      <c r="CAZ161" s="98"/>
      <c r="CBA161" s="98"/>
      <c r="CBB161" s="98"/>
      <c r="CBC161" s="98"/>
      <c r="CBD161" s="98"/>
      <c r="CBE161" s="98"/>
      <c r="CBF161" s="98"/>
      <c r="CBG161" s="98"/>
      <c r="CBH161" s="98"/>
      <c r="CBI161" s="98"/>
      <c r="CBJ161" s="98"/>
      <c r="CBK161" s="98"/>
      <c r="CBL161" s="98"/>
      <c r="CBM161" s="98"/>
      <c r="CBN161" s="98"/>
      <c r="CBO161" s="98"/>
      <c r="CBP161" s="98"/>
      <c r="CBQ161" s="98"/>
      <c r="CBR161" s="98"/>
      <c r="CBS161" s="98"/>
      <c r="CBT161" s="98"/>
      <c r="CBU161" s="98"/>
      <c r="CBV161" s="98"/>
      <c r="CBW161" s="98"/>
      <c r="CBX161" s="98"/>
      <c r="CBY161" s="98"/>
      <c r="CBZ161" s="98"/>
      <c r="CCA161" s="98"/>
      <c r="CCB161" s="98"/>
      <c r="CCC161" s="98"/>
      <c r="CCD161" s="98"/>
      <c r="CCE161" s="98"/>
      <c r="CCF161" s="98"/>
      <c r="CCG161" s="98"/>
      <c r="CCH161" s="98"/>
      <c r="CCI161" s="98"/>
      <c r="CCJ161" s="98"/>
      <c r="CCK161" s="98"/>
      <c r="CCL161" s="98"/>
      <c r="CCM161" s="98"/>
      <c r="CCN161" s="98"/>
      <c r="CCO161" s="98"/>
      <c r="CCP161" s="98"/>
      <c r="CCQ161" s="98"/>
      <c r="CCR161" s="98"/>
      <c r="CCS161" s="98"/>
      <c r="CCT161" s="98"/>
      <c r="CCU161" s="98"/>
      <c r="CCV161" s="98"/>
      <c r="CCW161" s="98"/>
      <c r="CCX161" s="98"/>
      <c r="CCY161" s="98"/>
      <c r="CCZ161" s="98"/>
      <c r="CDA161" s="98"/>
      <c r="CDB161" s="98"/>
      <c r="CDC161" s="98"/>
      <c r="CDD161" s="98"/>
      <c r="CDE161" s="98"/>
      <c r="CDF161" s="98"/>
      <c r="CDG161" s="98"/>
      <c r="CDH161" s="98"/>
      <c r="CDI161" s="98"/>
      <c r="CDJ161" s="98"/>
      <c r="CDK161" s="98"/>
      <c r="CDL161" s="98"/>
      <c r="CDM161" s="98"/>
      <c r="CDN161" s="98"/>
      <c r="CDO161" s="98"/>
      <c r="CDP161" s="98"/>
      <c r="CDQ161" s="98"/>
      <c r="CDR161" s="98"/>
      <c r="CDS161" s="98"/>
      <c r="CDT161" s="98"/>
      <c r="CDU161" s="98"/>
      <c r="CDV161" s="98"/>
      <c r="CDW161" s="98"/>
      <c r="CDX161" s="98"/>
      <c r="CDY161" s="98"/>
      <c r="CDZ161" s="98"/>
      <c r="CEA161" s="98"/>
      <c r="CEB161" s="98"/>
      <c r="CEC161" s="98"/>
      <c r="CED161" s="98"/>
      <c r="CEE161" s="98"/>
      <c r="CEF161" s="98"/>
      <c r="CEG161" s="98"/>
      <c r="CEH161" s="98"/>
      <c r="CEI161" s="98"/>
      <c r="CEJ161" s="98"/>
      <c r="CEK161" s="98"/>
      <c r="CEL161" s="98"/>
      <c r="CEM161" s="98"/>
      <c r="CEN161" s="98"/>
      <c r="CEO161" s="98"/>
      <c r="CEP161" s="98"/>
      <c r="CEQ161" s="98"/>
      <c r="CER161" s="98"/>
      <c r="CES161" s="98"/>
      <c r="CET161" s="98"/>
      <c r="CEU161" s="98"/>
      <c r="CEV161" s="98"/>
      <c r="CEW161" s="98"/>
      <c r="CEX161" s="98"/>
      <c r="CEY161" s="98"/>
      <c r="CEZ161" s="98"/>
      <c r="CFA161" s="98"/>
      <c r="CFB161" s="98"/>
      <c r="CFC161" s="98"/>
      <c r="CFD161" s="98"/>
      <c r="CFE161" s="98"/>
      <c r="CFF161" s="98"/>
      <c r="CFG161" s="98"/>
      <c r="CFH161" s="98"/>
      <c r="CFI161" s="98"/>
      <c r="CFJ161" s="98"/>
      <c r="CFK161" s="98"/>
      <c r="CFL161" s="98"/>
      <c r="CFM161" s="98"/>
      <c r="CFN161" s="98"/>
      <c r="CFO161" s="98"/>
      <c r="CFP161" s="98"/>
      <c r="CFQ161" s="98"/>
      <c r="CFR161" s="98"/>
      <c r="CFS161" s="98"/>
      <c r="CFT161" s="98"/>
      <c r="CFU161" s="98"/>
      <c r="CFV161" s="98"/>
      <c r="CFW161" s="98"/>
      <c r="CFX161" s="98"/>
      <c r="CFY161" s="98"/>
      <c r="CFZ161" s="98"/>
      <c r="CGA161" s="98"/>
      <c r="CGB161" s="98"/>
      <c r="CGC161" s="98"/>
      <c r="CGD161" s="98"/>
      <c r="CGE161" s="98"/>
      <c r="CGF161" s="98"/>
      <c r="CGG161" s="98"/>
      <c r="CGH161" s="98"/>
      <c r="CGI161" s="98"/>
      <c r="CGJ161" s="98"/>
      <c r="CGK161" s="98"/>
      <c r="CGL161" s="98"/>
      <c r="CGM161" s="98"/>
      <c r="CGN161" s="98"/>
      <c r="CGO161" s="98"/>
      <c r="CGP161" s="98"/>
      <c r="CGQ161" s="98"/>
      <c r="CGR161" s="98"/>
      <c r="CGS161" s="98"/>
      <c r="CGT161" s="98"/>
      <c r="CGU161" s="98"/>
      <c r="CGV161" s="98"/>
      <c r="CGW161" s="98"/>
      <c r="CGX161" s="98"/>
      <c r="CGY161" s="98"/>
      <c r="CGZ161" s="98"/>
      <c r="CHA161" s="98"/>
      <c r="CHB161" s="98"/>
      <c r="CHC161" s="98"/>
      <c r="CHD161" s="98"/>
      <c r="CHE161" s="98"/>
      <c r="CHF161" s="98"/>
      <c r="CHG161" s="98"/>
      <c r="CHH161" s="98"/>
      <c r="CHI161" s="98"/>
      <c r="CHJ161" s="98"/>
      <c r="CHK161" s="98"/>
      <c r="CHL161" s="98"/>
      <c r="CHM161" s="98"/>
      <c r="CHN161" s="98"/>
      <c r="CHO161" s="98"/>
      <c r="CHP161" s="98"/>
      <c r="CHQ161" s="98"/>
      <c r="CHR161" s="98"/>
      <c r="CHS161" s="98"/>
      <c r="CHT161" s="98"/>
      <c r="CHU161" s="98"/>
      <c r="CHV161" s="98"/>
      <c r="CHW161" s="98"/>
      <c r="CHX161" s="98"/>
      <c r="CHY161" s="98"/>
      <c r="CHZ161" s="98"/>
      <c r="CIA161" s="98"/>
      <c r="CIB161" s="98"/>
      <c r="CIC161" s="98"/>
      <c r="CID161" s="98"/>
      <c r="CIE161" s="98"/>
      <c r="CIF161" s="98"/>
      <c r="CIG161" s="98"/>
      <c r="CIH161" s="98"/>
      <c r="CII161" s="98"/>
      <c r="CIJ161" s="98"/>
      <c r="CIK161" s="98"/>
      <c r="CIL161" s="98"/>
      <c r="CIM161" s="98"/>
      <c r="CIN161" s="98"/>
      <c r="CIO161" s="98"/>
      <c r="CIP161" s="98"/>
      <c r="CIQ161" s="98"/>
      <c r="CIR161" s="98"/>
      <c r="CIS161" s="98"/>
      <c r="CIT161" s="98"/>
      <c r="CIU161" s="98"/>
      <c r="CIV161" s="98"/>
      <c r="CIW161" s="98"/>
      <c r="CIX161" s="98"/>
      <c r="CIY161" s="98"/>
      <c r="CIZ161" s="98"/>
      <c r="CJA161" s="98"/>
      <c r="CJB161" s="98"/>
      <c r="CJC161" s="98"/>
      <c r="CJD161" s="98"/>
      <c r="CJE161" s="98"/>
      <c r="CJF161" s="98"/>
      <c r="CJG161" s="98"/>
      <c r="CJH161" s="98"/>
      <c r="CJI161" s="98"/>
      <c r="CJJ161" s="98"/>
      <c r="CJK161" s="98"/>
      <c r="CJL161" s="98"/>
      <c r="CJM161" s="98"/>
      <c r="CJN161" s="98"/>
      <c r="CJO161" s="98"/>
      <c r="CJP161" s="98"/>
      <c r="CJQ161" s="98"/>
      <c r="CJR161" s="98"/>
      <c r="CJS161" s="98"/>
      <c r="CJT161" s="98"/>
      <c r="CJU161" s="98"/>
      <c r="CJV161" s="98"/>
      <c r="CJW161" s="98"/>
      <c r="CJX161" s="98"/>
      <c r="CJY161" s="98"/>
      <c r="CJZ161" s="98"/>
      <c r="CKA161" s="98"/>
      <c r="CKB161" s="98"/>
      <c r="CKC161" s="98"/>
      <c r="CKD161" s="98"/>
      <c r="CKE161" s="98"/>
      <c r="CKF161" s="98"/>
      <c r="CKG161" s="98"/>
      <c r="CKH161" s="98"/>
      <c r="CKI161" s="98"/>
      <c r="CKJ161" s="98"/>
      <c r="CKK161" s="98"/>
      <c r="CKL161" s="98"/>
      <c r="CKM161" s="98"/>
      <c r="CKN161" s="98"/>
      <c r="CKO161" s="98"/>
      <c r="CKP161" s="98"/>
      <c r="CKQ161" s="98"/>
      <c r="CKR161" s="98"/>
      <c r="CKS161" s="98"/>
      <c r="CKT161" s="98"/>
      <c r="CKU161" s="98"/>
      <c r="CKV161" s="98"/>
      <c r="CKW161" s="98"/>
      <c r="CKX161" s="98"/>
      <c r="CKY161" s="98"/>
      <c r="CKZ161" s="98"/>
      <c r="CLA161" s="98"/>
      <c r="CLB161" s="98"/>
      <c r="CLC161" s="98"/>
      <c r="CLD161" s="98"/>
      <c r="CLE161" s="98"/>
      <c r="CLF161" s="98"/>
      <c r="CLG161" s="98"/>
      <c r="CLH161" s="98"/>
      <c r="CLI161" s="98"/>
      <c r="CLJ161" s="98"/>
      <c r="CLK161" s="98"/>
      <c r="CLL161" s="98"/>
      <c r="CLM161" s="98"/>
      <c r="CLN161" s="98"/>
      <c r="CLO161" s="98"/>
      <c r="CLP161" s="98"/>
      <c r="CLQ161" s="98"/>
      <c r="CLR161" s="98"/>
      <c r="CLS161" s="98"/>
      <c r="CLT161" s="98"/>
      <c r="CLU161" s="98"/>
      <c r="CLV161" s="98"/>
      <c r="CLW161" s="98"/>
      <c r="CLX161" s="98"/>
      <c r="CLY161" s="98"/>
      <c r="CLZ161" s="98"/>
      <c r="CMA161" s="98"/>
      <c r="CMB161" s="98"/>
      <c r="CMC161" s="98"/>
      <c r="CMD161" s="98"/>
      <c r="CME161" s="98"/>
      <c r="CMF161" s="98"/>
      <c r="CMG161" s="98"/>
      <c r="CMH161" s="98"/>
      <c r="CMI161" s="98"/>
      <c r="CMJ161" s="98"/>
      <c r="CMK161" s="98"/>
      <c r="CML161" s="98"/>
      <c r="CMM161" s="98"/>
      <c r="CMN161" s="98"/>
      <c r="CMO161" s="98"/>
      <c r="CMP161" s="98"/>
      <c r="CMQ161" s="98"/>
      <c r="CMR161" s="98"/>
      <c r="CMS161" s="98"/>
      <c r="CMT161" s="98"/>
      <c r="CMU161" s="98"/>
      <c r="CMV161" s="98"/>
      <c r="CMW161" s="98"/>
      <c r="CMX161" s="98"/>
      <c r="CMY161" s="98"/>
      <c r="CMZ161" s="98"/>
      <c r="CNA161" s="98"/>
      <c r="CNB161" s="98"/>
      <c r="CNC161" s="98"/>
      <c r="CND161" s="98"/>
      <c r="CNE161" s="98"/>
      <c r="CNF161" s="98"/>
      <c r="CNG161" s="98"/>
      <c r="CNH161" s="98"/>
      <c r="CNI161" s="98"/>
      <c r="CNJ161" s="98"/>
      <c r="CNK161" s="98"/>
      <c r="CNL161" s="98"/>
      <c r="CNM161" s="98"/>
      <c r="CNN161" s="98"/>
      <c r="CNO161" s="98"/>
      <c r="CNP161" s="98"/>
      <c r="CNQ161" s="98"/>
      <c r="CNR161" s="98"/>
      <c r="CNS161" s="98"/>
      <c r="CNT161" s="98"/>
      <c r="CNU161" s="98"/>
      <c r="CNV161" s="98"/>
      <c r="CNW161" s="98"/>
      <c r="CNX161" s="98"/>
      <c r="CNY161" s="98"/>
      <c r="CNZ161" s="98"/>
      <c r="COA161" s="98"/>
      <c r="COB161" s="98"/>
      <c r="COC161" s="98"/>
      <c r="COD161" s="98"/>
      <c r="COE161" s="98"/>
      <c r="COF161" s="98"/>
      <c r="COG161" s="98"/>
      <c r="COH161" s="98"/>
      <c r="COI161" s="98"/>
      <c r="COJ161" s="98"/>
      <c r="COK161" s="98"/>
      <c r="COL161" s="98"/>
      <c r="COM161" s="98"/>
      <c r="CON161" s="98"/>
      <c r="COO161" s="98"/>
      <c r="COP161" s="98"/>
      <c r="COQ161" s="98"/>
      <c r="COR161" s="98"/>
      <c r="COS161" s="98"/>
      <c r="COT161" s="98"/>
      <c r="COU161" s="98"/>
      <c r="COV161" s="98"/>
      <c r="COW161" s="98"/>
      <c r="COX161" s="98"/>
      <c r="COY161" s="98"/>
      <c r="COZ161" s="98"/>
      <c r="CPA161" s="98"/>
      <c r="CPB161" s="98"/>
      <c r="CPC161" s="98"/>
      <c r="CPD161" s="98"/>
      <c r="CPE161" s="98"/>
      <c r="CPF161" s="98"/>
      <c r="CPG161" s="98"/>
      <c r="CPH161" s="98"/>
      <c r="CPI161" s="98"/>
      <c r="CPJ161" s="98"/>
      <c r="CPK161" s="98"/>
      <c r="CPL161" s="98"/>
      <c r="CPM161" s="98"/>
      <c r="CPN161" s="98"/>
      <c r="CPO161" s="98"/>
      <c r="CPP161" s="98"/>
      <c r="CPQ161" s="98"/>
      <c r="CPR161" s="98"/>
      <c r="CPS161" s="98"/>
      <c r="CPT161" s="98"/>
      <c r="CPU161" s="98"/>
      <c r="CPV161" s="98"/>
      <c r="CPW161" s="98"/>
      <c r="CPX161" s="98"/>
      <c r="CPY161" s="98"/>
      <c r="CPZ161" s="98"/>
      <c r="CQA161" s="98"/>
      <c r="CQB161" s="98"/>
      <c r="CQC161" s="98"/>
      <c r="CQD161" s="98"/>
      <c r="CQE161" s="98"/>
      <c r="CQF161" s="98"/>
      <c r="CQG161" s="98"/>
      <c r="CQH161" s="98"/>
      <c r="CQI161" s="98"/>
      <c r="CQJ161" s="98"/>
      <c r="CQK161" s="98"/>
      <c r="CQL161" s="98"/>
      <c r="CQM161" s="98"/>
      <c r="CQN161" s="98"/>
      <c r="CQO161" s="98"/>
      <c r="CQP161" s="98"/>
      <c r="CQQ161" s="98"/>
      <c r="CQR161" s="98"/>
      <c r="CQS161" s="98"/>
      <c r="CQT161" s="98"/>
      <c r="CQU161" s="98"/>
      <c r="CQV161" s="98"/>
      <c r="CQW161" s="98"/>
      <c r="CQX161" s="98"/>
      <c r="CQY161" s="98"/>
      <c r="CQZ161" s="98"/>
      <c r="CRA161" s="98"/>
      <c r="CRB161" s="98"/>
      <c r="CRC161" s="98"/>
      <c r="CRD161" s="98"/>
      <c r="CRE161" s="98"/>
      <c r="CRF161" s="98"/>
      <c r="CRG161" s="98"/>
      <c r="CRH161" s="98"/>
      <c r="CRI161" s="98"/>
      <c r="CRJ161" s="98"/>
      <c r="CRK161" s="98"/>
      <c r="CRL161" s="98"/>
      <c r="CRM161" s="98"/>
      <c r="CRN161" s="98"/>
      <c r="CRO161" s="98"/>
      <c r="CRP161" s="98"/>
      <c r="CRQ161" s="98"/>
      <c r="CRR161" s="98"/>
      <c r="CRS161" s="98"/>
      <c r="CRT161" s="98"/>
      <c r="CRU161" s="98"/>
      <c r="CRV161" s="98"/>
      <c r="CRW161" s="98"/>
      <c r="CRX161" s="98"/>
      <c r="CRY161" s="98"/>
      <c r="CRZ161" s="98"/>
      <c r="CSA161" s="98"/>
      <c r="CSB161" s="98"/>
      <c r="CSC161" s="98"/>
      <c r="CSD161" s="98"/>
      <c r="CSE161" s="98"/>
      <c r="CSF161" s="98"/>
      <c r="CSG161" s="98"/>
      <c r="CSH161" s="98"/>
      <c r="CSI161" s="98"/>
      <c r="CSJ161" s="98"/>
      <c r="CSK161" s="98"/>
      <c r="CSL161" s="98"/>
      <c r="CSM161" s="98"/>
      <c r="CSN161" s="98"/>
      <c r="CSO161" s="98"/>
      <c r="CSP161" s="98"/>
      <c r="CSQ161" s="98"/>
      <c r="CSR161" s="98"/>
      <c r="CSS161" s="98"/>
      <c r="CST161" s="98"/>
      <c r="CSU161" s="98"/>
      <c r="CSV161" s="98"/>
      <c r="CSW161" s="98"/>
      <c r="CSX161" s="98"/>
      <c r="CSY161" s="98"/>
      <c r="CSZ161" s="98"/>
      <c r="CTA161" s="98"/>
      <c r="CTB161" s="98"/>
      <c r="CTC161" s="98"/>
      <c r="CTD161" s="98"/>
      <c r="CTE161" s="98"/>
      <c r="CTF161" s="98"/>
      <c r="CTG161" s="98"/>
      <c r="CTH161" s="98"/>
      <c r="CTI161" s="98"/>
      <c r="CTJ161" s="98"/>
      <c r="CTK161" s="98"/>
      <c r="CTL161" s="98"/>
      <c r="CTM161" s="98"/>
      <c r="CTN161" s="98"/>
      <c r="CTO161" s="98"/>
      <c r="CTP161" s="98"/>
      <c r="CTQ161" s="98"/>
      <c r="CTR161" s="98"/>
      <c r="CTS161" s="98"/>
      <c r="CTT161" s="98"/>
      <c r="CTU161" s="98"/>
      <c r="CTV161" s="98"/>
      <c r="CTW161" s="98"/>
      <c r="CTX161" s="98"/>
      <c r="CTY161" s="98"/>
      <c r="CTZ161" s="98"/>
      <c r="CUA161" s="98"/>
      <c r="CUB161" s="98"/>
      <c r="CUC161" s="98"/>
      <c r="CUD161" s="98"/>
      <c r="CUE161" s="98"/>
      <c r="CUF161" s="98"/>
      <c r="CUG161" s="98"/>
      <c r="CUH161" s="98"/>
      <c r="CUI161" s="98"/>
      <c r="CUJ161" s="98"/>
      <c r="CUK161" s="98"/>
      <c r="CUL161" s="98"/>
      <c r="CUM161" s="98"/>
      <c r="CUN161" s="98"/>
      <c r="CUO161" s="98"/>
      <c r="CUP161" s="98"/>
      <c r="CUQ161" s="98"/>
      <c r="CUR161" s="98"/>
      <c r="CUS161" s="98"/>
      <c r="CUT161" s="98"/>
      <c r="CUU161" s="98"/>
      <c r="CUV161" s="98"/>
      <c r="CUW161" s="98"/>
      <c r="CUX161" s="98"/>
      <c r="CUY161" s="98"/>
      <c r="CUZ161" s="98"/>
      <c r="CVA161" s="98"/>
      <c r="CVB161" s="98"/>
      <c r="CVC161" s="98"/>
      <c r="CVD161" s="98"/>
      <c r="CVE161" s="98"/>
      <c r="CVF161" s="98"/>
      <c r="CVG161" s="98"/>
      <c r="CVH161" s="98"/>
      <c r="CVI161" s="98"/>
      <c r="CVJ161" s="98"/>
      <c r="CVK161" s="98"/>
      <c r="CVL161" s="98"/>
      <c r="CVM161" s="98"/>
      <c r="CVN161" s="98"/>
      <c r="CVO161" s="98"/>
      <c r="CVP161" s="98"/>
      <c r="CVQ161" s="98"/>
      <c r="CVR161" s="98"/>
      <c r="CVS161" s="98"/>
      <c r="CVT161" s="98"/>
      <c r="CVU161" s="98"/>
      <c r="CVV161" s="98"/>
      <c r="CVW161" s="98"/>
      <c r="CVX161" s="98"/>
      <c r="CVY161" s="98"/>
      <c r="CVZ161" s="98"/>
      <c r="CWA161" s="98"/>
      <c r="CWB161" s="98"/>
      <c r="CWC161" s="98"/>
      <c r="CWD161" s="98"/>
      <c r="CWE161" s="98"/>
      <c r="CWF161" s="98"/>
      <c r="CWG161" s="98"/>
      <c r="CWH161" s="98"/>
      <c r="CWI161" s="98"/>
      <c r="CWJ161" s="98"/>
      <c r="CWK161" s="98"/>
      <c r="CWL161" s="98"/>
      <c r="CWM161" s="98"/>
      <c r="CWN161" s="98"/>
      <c r="CWO161" s="98"/>
      <c r="CWP161" s="98"/>
      <c r="CWQ161" s="98"/>
      <c r="CWR161" s="98"/>
      <c r="CWS161" s="98"/>
      <c r="CWT161" s="98"/>
      <c r="CWU161" s="98"/>
      <c r="CWV161" s="98"/>
      <c r="CWW161" s="98"/>
      <c r="CWX161" s="98"/>
      <c r="CWY161" s="98"/>
      <c r="CWZ161" s="98"/>
      <c r="CXA161" s="98"/>
      <c r="CXB161" s="98"/>
      <c r="CXC161" s="98"/>
      <c r="CXD161" s="98"/>
      <c r="CXE161" s="98"/>
      <c r="CXF161" s="98"/>
      <c r="CXG161" s="98"/>
      <c r="CXH161" s="98"/>
      <c r="CXI161" s="98"/>
      <c r="CXJ161" s="98"/>
      <c r="CXK161" s="98"/>
      <c r="CXL161" s="98"/>
      <c r="CXM161" s="98"/>
      <c r="CXN161" s="98"/>
      <c r="CXO161" s="98"/>
      <c r="CXP161" s="98"/>
      <c r="CXQ161" s="98"/>
      <c r="CXR161" s="98"/>
      <c r="CXS161" s="98"/>
      <c r="CXT161" s="98"/>
      <c r="CXU161" s="98"/>
      <c r="CXV161" s="98"/>
      <c r="CXW161" s="98"/>
      <c r="CXX161" s="98"/>
      <c r="CXY161" s="98"/>
      <c r="CXZ161" s="98"/>
      <c r="CYA161" s="98"/>
      <c r="CYB161" s="98"/>
      <c r="CYC161" s="98"/>
      <c r="CYD161" s="98"/>
      <c r="CYE161" s="98"/>
      <c r="CYF161" s="98"/>
      <c r="CYG161" s="98"/>
      <c r="CYH161" s="98"/>
      <c r="CYI161" s="98"/>
      <c r="CYJ161" s="98"/>
      <c r="CYK161" s="98"/>
      <c r="CYL161" s="98"/>
      <c r="CYM161" s="98"/>
      <c r="CYN161" s="98"/>
      <c r="CYO161" s="98"/>
      <c r="CYP161" s="98"/>
      <c r="CYQ161" s="98"/>
      <c r="CYR161" s="98"/>
      <c r="CYS161" s="98"/>
      <c r="CYT161" s="98"/>
      <c r="CYU161" s="98"/>
      <c r="CYV161" s="98"/>
      <c r="CYW161" s="98"/>
      <c r="CYX161" s="98"/>
      <c r="CYY161" s="98"/>
      <c r="CYZ161" s="98"/>
      <c r="CZA161" s="98"/>
      <c r="CZB161" s="98"/>
      <c r="CZC161" s="98"/>
      <c r="CZD161" s="98"/>
      <c r="CZE161" s="98"/>
      <c r="CZF161" s="98"/>
      <c r="CZG161" s="98"/>
      <c r="CZH161" s="98"/>
      <c r="CZI161" s="98"/>
      <c r="CZJ161" s="98"/>
      <c r="CZK161" s="98"/>
      <c r="CZL161" s="98"/>
      <c r="CZM161" s="98"/>
      <c r="CZN161" s="98"/>
      <c r="CZO161" s="98"/>
      <c r="CZP161" s="98"/>
      <c r="CZQ161" s="98"/>
      <c r="CZR161" s="98"/>
      <c r="CZS161" s="98"/>
      <c r="CZT161" s="98"/>
      <c r="CZU161" s="98"/>
      <c r="CZV161" s="98"/>
      <c r="CZW161" s="98"/>
      <c r="CZX161" s="98"/>
      <c r="CZY161" s="98"/>
      <c r="CZZ161" s="98"/>
      <c r="DAA161" s="98"/>
      <c r="DAB161" s="98"/>
      <c r="DAC161" s="98"/>
      <c r="DAD161" s="98"/>
      <c r="DAE161" s="98"/>
      <c r="DAF161" s="98"/>
      <c r="DAG161" s="98"/>
      <c r="DAH161" s="98"/>
      <c r="DAI161" s="98"/>
      <c r="DAJ161" s="98"/>
      <c r="DAK161" s="98"/>
      <c r="DAL161" s="98"/>
      <c r="DAM161" s="98"/>
      <c r="DAN161" s="98"/>
      <c r="DAO161" s="98"/>
      <c r="DAP161" s="98"/>
      <c r="DAQ161" s="98"/>
      <c r="DAR161" s="98"/>
      <c r="DAS161" s="98"/>
      <c r="DAT161" s="98"/>
      <c r="DAU161" s="98"/>
      <c r="DAV161" s="98"/>
      <c r="DAW161" s="98"/>
      <c r="DAX161" s="98"/>
      <c r="DAY161" s="98"/>
      <c r="DAZ161" s="98"/>
      <c r="DBA161" s="98"/>
      <c r="DBB161" s="98"/>
      <c r="DBC161" s="98"/>
      <c r="DBD161" s="98"/>
      <c r="DBE161" s="98"/>
      <c r="DBF161" s="98"/>
      <c r="DBG161" s="98"/>
      <c r="DBH161" s="98"/>
      <c r="DBI161" s="98"/>
      <c r="DBJ161" s="98"/>
      <c r="DBK161" s="98"/>
      <c r="DBL161" s="98"/>
      <c r="DBM161" s="98"/>
      <c r="DBN161" s="98"/>
      <c r="DBO161" s="98"/>
      <c r="DBP161" s="98"/>
      <c r="DBQ161" s="98"/>
      <c r="DBR161" s="98"/>
      <c r="DBS161" s="98"/>
      <c r="DBT161" s="98"/>
      <c r="DBU161" s="98"/>
      <c r="DBV161" s="98"/>
      <c r="DBW161" s="98"/>
      <c r="DBX161" s="98"/>
      <c r="DBY161" s="98"/>
      <c r="DBZ161" s="98"/>
      <c r="DCA161" s="98"/>
      <c r="DCB161" s="98"/>
      <c r="DCC161" s="98"/>
      <c r="DCD161" s="98"/>
      <c r="DCE161" s="98"/>
      <c r="DCF161" s="98"/>
      <c r="DCG161" s="98"/>
      <c r="DCH161" s="98"/>
      <c r="DCI161" s="98"/>
      <c r="DCJ161" s="98"/>
      <c r="DCK161" s="98"/>
      <c r="DCL161" s="98"/>
      <c r="DCM161" s="98"/>
      <c r="DCN161" s="98"/>
      <c r="DCO161" s="98"/>
      <c r="DCP161" s="98"/>
      <c r="DCQ161" s="98"/>
      <c r="DCR161" s="98"/>
      <c r="DCS161" s="98"/>
      <c r="DCT161" s="98"/>
      <c r="DCU161" s="98"/>
      <c r="DCV161" s="98"/>
      <c r="DCW161" s="98"/>
      <c r="DCX161" s="98"/>
      <c r="DCY161" s="98"/>
      <c r="DCZ161" s="98"/>
      <c r="DDA161" s="98"/>
      <c r="DDB161" s="98"/>
      <c r="DDC161" s="98"/>
      <c r="DDD161" s="98"/>
      <c r="DDE161" s="98"/>
      <c r="DDF161" s="98"/>
      <c r="DDG161" s="98"/>
      <c r="DDH161" s="98"/>
      <c r="DDI161" s="98"/>
      <c r="DDJ161" s="98"/>
      <c r="DDK161" s="98"/>
      <c r="DDL161" s="98"/>
      <c r="DDM161" s="98"/>
      <c r="DDN161" s="98"/>
      <c r="DDO161" s="98"/>
      <c r="DDP161" s="98"/>
      <c r="DDQ161" s="98"/>
      <c r="DDR161" s="98"/>
      <c r="DDS161" s="98"/>
      <c r="DDT161" s="98"/>
      <c r="DDU161" s="98"/>
      <c r="DDV161" s="98"/>
      <c r="DDW161" s="98"/>
      <c r="DDX161" s="98"/>
      <c r="DDY161" s="98"/>
      <c r="DDZ161" s="98"/>
      <c r="DEA161" s="98"/>
      <c r="DEB161" s="98"/>
      <c r="DEC161" s="98"/>
      <c r="DED161" s="98"/>
      <c r="DEE161" s="98"/>
      <c r="DEF161" s="98"/>
      <c r="DEG161" s="98"/>
      <c r="DEH161" s="98"/>
      <c r="DEI161" s="98"/>
      <c r="DEJ161" s="98"/>
      <c r="DEK161" s="98"/>
      <c r="DEL161" s="98"/>
      <c r="DEM161" s="98"/>
      <c r="DEN161" s="98"/>
      <c r="DEO161" s="98"/>
      <c r="DEP161" s="98"/>
      <c r="DEQ161" s="98"/>
      <c r="DER161" s="98"/>
      <c r="DES161" s="98"/>
      <c r="DET161" s="98"/>
      <c r="DEU161" s="98"/>
      <c r="DEV161" s="98"/>
      <c r="DEW161" s="98"/>
      <c r="DEX161" s="98"/>
      <c r="DEY161" s="98"/>
      <c r="DEZ161" s="98"/>
      <c r="DFA161" s="98"/>
      <c r="DFB161" s="98"/>
      <c r="DFC161" s="98"/>
      <c r="DFD161" s="98"/>
      <c r="DFE161" s="98"/>
      <c r="DFF161" s="98"/>
      <c r="DFG161" s="98"/>
      <c r="DFH161" s="98"/>
      <c r="DFI161" s="98"/>
      <c r="DFJ161" s="98"/>
      <c r="DFK161" s="98"/>
      <c r="DFL161" s="98"/>
      <c r="DFM161" s="98"/>
      <c r="DFN161" s="98"/>
      <c r="DFO161" s="98"/>
      <c r="DFP161" s="98"/>
      <c r="DFQ161" s="98"/>
      <c r="DFR161" s="98"/>
      <c r="DFS161" s="98"/>
      <c r="DFT161" s="98"/>
      <c r="DFU161" s="98"/>
      <c r="DFV161" s="98"/>
      <c r="DFW161" s="98"/>
      <c r="DFX161" s="98"/>
      <c r="DFY161" s="98"/>
      <c r="DFZ161" s="98"/>
      <c r="DGA161" s="98"/>
      <c r="DGB161" s="98"/>
      <c r="DGC161" s="98"/>
      <c r="DGD161" s="98"/>
      <c r="DGE161" s="98"/>
      <c r="DGF161" s="98"/>
      <c r="DGG161" s="98"/>
      <c r="DGH161" s="98"/>
      <c r="DGI161" s="98"/>
      <c r="DGJ161" s="98"/>
      <c r="DGK161" s="98"/>
      <c r="DGL161" s="98"/>
      <c r="DGM161" s="98"/>
      <c r="DGN161" s="98"/>
      <c r="DGO161" s="98"/>
      <c r="DGP161" s="98"/>
      <c r="DGQ161" s="98"/>
      <c r="DGR161" s="98"/>
      <c r="DGS161" s="98"/>
      <c r="DGT161" s="98"/>
      <c r="DGU161" s="98"/>
      <c r="DGV161" s="98"/>
      <c r="DGW161" s="98"/>
      <c r="DGX161" s="98"/>
      <c r="DGY161" s="98"/>
      <c r="DGZ161" s="98"/>
      <c r="DHA161" s="98"/>
      <c r="DHB161" s="98"/>
      <c r="DHC161" s="98"/>
      <c r="DHD161" s="98"/>
      <c r="DHE161" s="98"/>
      <c r="DHF161" s="98"/>
      <c r="DHG161" s="98"/>
      <c r="DHH161" s="98"/>
      <c r="DHI161" s="98"/>
      <c r="DHJ161" s="98"/>
      <c r="DHK161" s="98"/>
      <c r="DHL161" s="98"/>
      <c r="DHM161" s="98"/>
      <c r="DHN161" s="98"/>
      <c r="DHO161" s="98"/>
      <c r="DHP161" s="98"/>
      <c r="DHQ161" s="98"/>
      <c r="DHR161" s="98"/>
      <c r="DHS161" s="98"/>
      <c r="DHT161" s="98"/>
      <c r="DHU161" s="98"/>
      <c r="DHV161" s="98"/>
      <c r="DHW161" s="98"/>
      <c r="DHX161" s="98"/>
      <c r="DHY161" s="98"/>
      <c r="DHZ161" s="98"/>
      <c r="DIA161" s="98"/>
      <c r="DIB161" s="98"/>
      <c r="DIC161" s="98"/>
      <c r="DID161" s="98"/>
      <c r="DIE161" s="98"/>
      <c r="DIF161" s="98"/>
      <c r="DIG161" s="98"/>
      <c r="DIH161" s="98"/>
      <c r="DII161" s="98"/>
      <c r="DIJ161" s="98"/>
      <c r="DIK161" s="98"/>
      <c r="DIL161" s="98"/>
      <c r="DIM161" s="98"/>
      <c r="DIN161" s="98"/>
      <c r="DIO161" s="98"/>
      <c r="DIP161" s="98"/>
      <c r="DIQ161" s="98"/>
      <c r="DIR161" s="98"/>
      <c r="DIS161" s="98"/>
      <c r="DIT161" s="98"/>
      <c r="DIU161" s="98"/>
      <c r="DIV161" s="98"/>
      <c r="DIW161" s="98"/>
      <c r="DIX161" s="98"/>
      <c r="DIY161" s="98"/>
      <c r="DIZ161" s="98"/>
      <c r="DJA161" s="98"/>
      <c r="DJB161" s="98"/>
      <c r="DJC161" s="98"/>
      <c r="DJD161" s="98"/>
      <c r="DJE161" s="98"/>
      <c r="DJF161" s="98"/>
      <c r="DJG161" s="98"/>
      <c r="DJH161" s="98"/>
      <c r="DJI161" s="98"/>
      <c r="DJJ161" s="98"/>
      <c r="DJK161" s="98"/>
      <c r="DJL161" s="98"/>
      <c r="DJM161" s="98"/>
      <c r="DJN161" s="98"/>
      <c r="DJO161" s="98"/>
      <c r="DJP161" s="98"/>
      <c r="DJQ161" s="98"/>
      <c r="DJR161" s="98"/>
      <c r="DJS161" s="98"/>
      <c r="DJT161" s="98"/>
      <c r="DJU161" s="98"/>
      <c r="DJV161" s="98"/>
      <c r="DJW161" s="98"/>
      <c r="DJX161" s="98"/>
      <c r="DJY161" s="98"/>
      <c r="DJZ161" s="98"/>
      <c r="DKA161" s="98"/>
      <c r="DKB161" s="98"/>
      <c r="DKC161" s="98"/>
      <c r="DKD161" s="98"/>
      <c r="DKE161" s="98"/>
      <c r="DKF161" s="98"/>
      <c r="DKG161" s="98"/>
      <c r="DKH161" s="98"/>
      <c r="DKI161" s="98"/>
      <c r="DKJ161" s="98"/>
      <c r="DKK161" s="98"/>
      <c r="DKL161" s="98"/>
      <c r="DKM161" s="98"/>
      <c r="DKN161" s="98"/>
      <c r="DKO161" s="98"/>
      <c r="DKP161" s="98"/>
      <c r="DKQ161" s="98"/>
      <c r="DKR161" s="98"/>
      <c r="DKS161" s="98"/>
      <c r="DKT161" s="98"/>
      <c r="DKU161" s="98"/>
      <c r="DKV161" s="98"/>
      <c r="DKW161" s="98"/>
      <c r="DKX161" s="98"/>
      <c r="DKY161" s="98"/>
      <c r="DKZ161" s="98"/>
      <c r="DLA161" s="98"/>
      <c r="DLB161" s="98"/>
      <c r="DLC161" s="98"/>
      <c r="DLD161" s="98"/>
      <c r="DLE161" s="98"/>
      <c r="DLF161" s="98"/>
      <c r="DLG161" s="98"/>
      <c r="DLH161" s="98"/>
      <c r="DLI161" s="98"/>
      <c r="DLJ161" s="98"/>
      <c r="DLK161" s="98"/>
      <c r="DLL161" s="98"/>
      <c r="DLM161" s="98"/>
      <c r="DLN161" s="98"/>
      <c r="DLO161" s="98"/>
      <c r="DLP161" s="98"/>
      <c r="DLQ161" s="98"/>
      <c r="DLR161" s="98"/>
      <c r="DLS161" s="98"/>
      <c r="DLT161" s="98"/>
      <c r="DLU161" s="98"/>
      <c r="DLV161" s="98"/>
      <c r="DLW161" s="98"/>
      <c r="DLX161" s="98"/>
      <c r="DLY161" s="98"/>
      <c r="DLZ161" s="98"/>
      <c r="DMA161" s="98"/>
      <c r="DMB161" s="98"/>
      <c r="DMC161" s="98"/>
      <c r="DMD161" s="98"/>
      <c r="DME161" s="98"/>
      <c r="DMF161" s="98"/>
      <c r="DMG161" s="98"/>
      <c r="DMH161" s="98"/>
      <c r="DMI161" s="98"/>
      <c r="DMJ161" s="98"/>
      <c r="DMK161" s="98"/>
      <c r="DML161" s="98"/>
      <c r="DMM161" s="98"/>
      <c r="DMN161" s="98"/>
      <c r="DMO161" s="98"/>
      <c r="DMP161" s="98"/>
      <c r="DMQ161" s="98"/>
      <c r="DMR161" s="98"/>
      <c r="DMS161" s="98"/>
      <c r="DMT161" s="98"/>
      <c r="DMU161" s="98"/>
      <c r="DMV161" s="98"/>
      <c r="DMW161" s="98"/>
      <c r="DMX161" s="98"/>
      <c r="DMY161" s="98"/>
      <c r="DMZ161" s="98"/>
      <c r="DNA161" s="98"/>
      <c r="DNB161" s="98"/>
      <c r="DNC161" s="98"/>
      <c r="DND161" s="98"/>
      <c r="DNE161" s="98"/>
      <c r="DNF161" s="98"/>
      <c r="DNG161" s="98"/>
      <c r="DNH161" s="98"/>
      <c r="DNI161" s="98"/>
      <c r="DNJ161" s="98"/>
      <c r="DNK161" s="98"/>
      <c r="DNL161" s="98"/>
      <c r="DNM161" s="98"/>
      <c r="DNN161" s="98"/>
      <c r="DNO161" s="98"/>
      <c r="DNP161" s="98"/>
      <c r="DNQ161" s="98"/>
      <c r="DNR161" s="98"/>
      <c r="DNS161" s="98"/>
      <c r="DNT161" s="98"/>
      <c r="DNU161" s="98"/>
      <c r="DNV161" s="98"/>
      <c r="DNW161" s="98"/>
      <c r="DNX161" s="98"/>
      <c r="DNY161" s="98"/>
      <c r="DNZ161" s="98"/>
      <c r="DOA161" s="98"/>
      <c r="DOB161" s="98"/>
      <c r="DOC161" s="98"/>
      <c r="DOD161" s="98"/>
      <c r="DOE161" s="98"/>
      <c r="DOF161" s="98"/>
      <c r="DOG161" s="98"/>
      <c r="DOH161" s="98"/>
      <c r="DOI161" s="98"/>
      <c r="DOJ161" s="98"/>
      <c r="DOK161" s="98"/>
      <c r="DOL161" s="98"/>
      <c r="DOM161" s="98"/>
      <c r="DON161" s="98"/>
      <c r="DOO161" s="98"/>
      <c r="DOP161" s="98"/>
      <c r="DOQ161" s="98"/>
      <c r="DOR161" s="98"/>
      <c r="DOS161" s="98"/>
      <c r="DOT161" s="98"/>
      <c r="DOU161" s="98"/>
      <c r="DOV161" s="98"/>
      <c r="DOW161" s="98"/>
      <c r="DOX161" s="98"/>
      <c r="DOY161" s="98"/>
      <c r="DOZ161" s="98"/>
      <c r="DPA161" s="98"/>
      <c r="DPB161" s="98"/>
      <c r="DPC161" s="98"/>
      <c r="DPD161" s="98"/>
      <c r="DPE161" s="98"/>
      <c r="DPF161" s="98"/>
      <c r="DPG161" s="98"/>
      <c r="DPH161" s="98"/>
      <c r="DPI161" s="98"/>
      <c r="DPJ161" s="98"/>
      <c r="DPK161" s="98"/>
      <c r="DPL161" s="98"/>
      <c r="DPM161" s="98"/>
      <c r="DPN161" s="98"/>
      <c r="DPO161" s="98"/>
      <c r="DPP161" s="98"/>
      <c r="DPQ161" s="98"/>
      <c r="DPR161" s="98"/>
      <c r="DPS161" s="98"/>
      <c r="DPT161" s="98"/>
      <c r="DPU161" s="98"/>
      <c r="DPV161" s="98"/>
      <c r="DPW161" s="98"/>
      <c r="DPX161" s="98"/>
      <c r="DPY161" s="98"/>
      <c r="DPZ161" s="98"/>
      <c r="DQA161" s="98"/>
      <c r="DQB161" s="98"/>
      <c r="DQC161" s="98"/>
      <c r="DQD161" s="98"/>
      <c r="DQE161" s="98"/>
      <c r="DQF161" s="98"/>
      <c r="DQG161" s="98"/>
      <c r="DQH161" s="98"/>
      <c r="DQI161" s="98"/>
      <c r="DQJ161" s="98"/>
      <c r="DQK161" s="98"/>
      <c r="DQL161" s="98"/>
      <c r="DQM161" s="98"/>
      <c r="DQN161" s="98"/>
      <c r="DQO161" s="98"/>
      <c r="DQP161" s="98"/>
      <c r="DQQ161" s="98"/>
      <c r="DQR161" s="98"/>
      <c r="DQS161" s="98"/>
      <c r="DQT161" s="98"/>
      <c r="DQU161" s="98"/>
      <c r="DQV161" s="98"/>
      <c r="DQW161" s="98"/>
      <c r="DQX161" s="98"/>
      <c r="DQY161" s="98"/>
      <c r="DQZ161" s="98"/>
      <c r="DRA161" s="98"/>
      <c r="DRB161" s="98"/>
      <c r="DRC161" s="98"/>
      <c r="DRD161" s="98"/>
      <c r="DRE161" s="98"/>
      <c r="DRF161" s="98"/>
      <c r="DRG161" s="98"/>
      <c r="DRH161" s="98"/>
      <c r="DRI161" s="98"/>
      <c r="DRJ161" s="98"/>
      <c r="DRK161" s="98"/>
      <c r="DRL161" s="98"/>
      <c r="DRM161" s="98"/>
      <c r="DRN161" s="98"/>
      <c r="DRO161" s="98"/>
      <c r="DRP161" s="98"/>
      <c r="DRQ161" s="98"/>
      <c r="DRR161" s="98"/>
      <c r="DRS161" s="98"/>
      <c r="DRT161" s="98"/>
      <c r="DRU161" s="98"/>
      <c r="DRV161" s="98"/>
      <c r="DRW161" s="98"/>
      <c r="DRX161" s="98"/>
      <c r="DRY161" s="98"/>
      <c r="DRZ161" s="98"/>
      <c r="DSA161" s="98"/>
      <c r="DSB161" s="98"/>
      <c r="DSC161" s="98"/>
      <c r="DSD161" s="98"/>
      <c r="DSE161" s="98"/>
      <c r="DSF161" s="98"/>
      <c r="DSG161" s="98"/>
      <c r="DSH161" s="98"/>
      <c r="DSI161" s="98"/>
      <c r="DSJ161" s="98"/>
      <c r="DSK161" s="98"/>
      <c r="DSL161" s="98"/>
      <c r="DSM161" s="98"/>
      <c r="DSN161" s="98"/>
      <c r="DSO161" s="98"/>
      <c r="DSP161" s="98"/>
      <c r="DSQ161" s="98"/>
      <c r="DSR161" s="98"/>
      <c r="DSS161" s="98"/>
      <c r="DST161" s="98"/>
      <c r="DSU161" s="98"/>
      <c r="DSV161" s="98"/>
      <c r="DSW161" s="98"/>
      <c r="DSX161" s="98"/>
      <c r="DSY161" s="98"/>
      <c r="DSZ161" s="98"/>
      <c r="DTA161" s="98"/>
      <c r="DTB161" s="98"/>
      <c r="DTC161" s="98"/>
      <c r="DTD161" s="98"/>
      <c r="DTE161" s="98"/>
      <c r="DTF161" s="98"/>
      <c r="DTG161" s="98"/>
      <c r="DTH161" s="98"/>
      <c r="DTI161" s="98"/>
      <c r="DTJ161" s="98"/>
      <c r="DTK161" s="98"/>
      <c r="DTL161" s="98"/>
      <c r="DTM161" s="98"/>
      <c r="DTN161" s="98"/>
      <c r="DTO161" s="98"/>
      <c r="DTP161" s="98"/>
      <c r="DTQ161" s="98"/>
      <c r="DTR161" s="98"/>
      <c r="DTS161" s="98"/>
      <c r="DTT161" s="98"/>
      <c r="DTU161" s="98"/>
      <c r="DTV161" s="98"/>
      <c r="DTW161" s="98"/>
      <c r="DTX161" s="98"/>
      <c r="DTY161" s="98"/>
      <c r="DTZ161" s="98"/>
      <c r="DUA161" s="98"/>
      <c r="DUB161" s="98"/>
      <c r="DUC161" s="98"/>
      <c r="DUD161" s="98"/>
      <c r="DUE161" s="98"/>
      <c r="DUF161" s="98"/>
      <c r="DUG161" s="98"/>
      <c r="DUH161" s="98"/>
      <c r="DUI161" s="98"/>
      <c r="DUJ161" s="98"/>
      <c r="DUK161" s="98"/>
      <c r="DUL161" s="98"/>
      <c r="DUM161" s="98"/>
      <c r="DUN161" s="98"/>
      <c r="DUO161" s="98"/>
      <c r="DUP161" s="98"/>
      <c r="DUQ161" s="98"/>
      <c r="DUR161" s="98"/>
      <c r="DUS161" s="98"/>
      <c r="DUT161" s="98"/>
      <c r="DUU161" s="98"/>
      <c r="DUV161" s="98"/>
      <c r="DUW161" s="98"/>
      <c r="DUX161" s="98"/>
      <c r="DUY161" s="98"/>
      <c r="DUZ161" s="98"/>
      <c r="DVA161" s="98"/>
      <c r="DVB161" s="98"/>
      <c r="DVC161" s="98"/>
      <c r="DVD161" s="98"/>
      <c r="DVE161" s="98"/>
      <c r="DVF161" s="98"/>
      <c r="DVG161" s="98"/>
      <c r="DVH161" s="98"/>
      <c r="DVI161" s="98"/>
      <c r="DVJ161" s="98"/>
      <c r="DVK161" s="98"/>
      <c r="DVL161" s="98"/>
      <c r="DVM161" s="98"/>
      <c r="DVN161" s="98"/>
      <c r="DVO161" s="98"/>
      <c r="DVP161" s="98"/>
      <c r="DVQ161" s="98"/>
      <c r="DVR161" s="98"/>
      <c r="DVS161" s="98"/>
      <c r="DVT161" s="98"/>
      <c r="DVU161" s="98"/>
      <c r="DVV161" s="98"/>
      <c r="DVW161" s="98"/>
      <c r="DVX161" s="98"/>
      <c r="DVY161" s="98"/>
      <c r="DVZ161" s="98"/>
      <c r="DWA161" s="98"/>
      <c r="DWB161" s="98"/>
      <c r="DWC161" s="98"/>
      <c r="DWD161" s="98"/>
      <c r="DWE161" s="98"/>
      <c r="DWF161" s="98"/>
      <c r="DWG161" s="98"/>
      <c r="DWH161" s="98"/>
      <c r="DWI161" s="98"/>
      <c r="DWJ161" s="98"/>
      <c r="DWK161" s="98"/>
      <c r="DWL161" s="98"/>
      <c r="DWM161" s="98"/>
      <c r="DWN161" s="98"/>
      <c r="DWO161" s="98"/>
      <c r="DWP161" s="98"/>
      <c r="DWQ161" s="98"/>
      <c r="DWR161" s="98"/>
      <c r="DWS161" s="98"/>
      <c r="DWT161" s="98"/>
      <c r="DWU161" s="98"/>
      <c r="DWV161" s="98"/>
      <c r="DWW161" s="98"/>
      <c r="DWX161" s="98"/>
      <c r="DWY161" s="98"/>
      <c r="DWZ161" s="98"/>
      <c r="DXA161" s="98"/>
      <c r="DXB161" s="98"/>
      <c r="DXC161" s="98"/>
      <c r="DXD161" s="98"/>
      <c r="DXE161" s="98"/>
      <c r="DXF161" s="98"/>
      <c r="DXG161" s="98"/>
      <c r="DXH161" s="98"/>
      <c r="DXI161" s="98"/>
      <c r="DXJ161" s="98"/>
      <c r="DXK161" s="98"/>
      <c r="DXL161" s="98"/>
      <c r="DXM161" s="98"/>
      <c r="DXN161" s="98"/>
      <c r="DXO161" s="98"/>
      <c r="DXP161" s="98"/>
      <c r="DXQ161" s="98"/>
      <c r="DXR161" s="98"/>
      <c r="DXS161" s="98"/>
      <c r="DXT161" s="98"/>
      <c r="DXU161" s="98"/>
      <c r="DXV161" s="98"/>
      <c r="DXW161" s="98"/>
      <c r="DXX161" s="98"/>
      <c r="DXY161" s="98"/>
      <c r="DXZ161" s="98"/>
      <c r="DYA161" s="98"/>
      <c r="DYB161" s="98"/>
      <c r="DYC161" s="98"/>
      <c r="DYD161" s="98"/>
      <c r="DYE161" s="98"/>
      <c r="DYF161" s="98"/>
      <c r="DYG161" s="98"/>
      <c r="DYH161" s="98"/>
      <c r="DYI161" s="98"/>
      <c r="DYJ161" s="98"/>
      <c r="DYK161" s="98"/>
      <c r="DYL161" s="98"/>
      <c r="DYM161" s="98"/>
      <c r="DYN161" s="98"/>
      <c r="DYO161" s="98"/>
      <c r="DYP161" s="98"/>
      <c r="DYQ161" s="98"/>
      <c r="DYR161" s="98"/>
      <c r="DYS161" s="98"/>
      <c r="DYT161" s="98"/>
      <c r="DYU161" s="98"/>
      <c r="DYV161" s="98"/>
      <c r="DYW161" s="98"/>
      <c r="DYX161" s="98"/>
      <c r="DYY161" s="98"/>
      <c r="DYZ161" s="98"/>
      <c r="DZA161" s="98"/>
      <c r="DZB161" s="98"/>
      <c r="DZC161" s="98"/>
      <c r="DZD161" s="98"/>
      <c r="DZE161" s="98"/>
      <c r="DZF161" s="98"/>
      <c r="DZG161" s="98"/>
      <c r="DZH161" s="98"/>
      <c r="DZI161" s="98"/>
      <c r="DZJ161" s="98"/>
      <c r="DZK161" s="98"/>
      <c r="DZL161" s="98"/>
      <c r="DZM161" s="98"/>
      <c r="DZN161" s="98"/>
      <c r="DZO161" s="98"/>
      <c r="DZP161" s="98"/>
      <c r="DZQ161" s="98"/>
      <c r="DZR161" s="98"/>
      <c r="DZS161" s="98"/>
      <c r="DZT161" s="98"/>
      <c r="DZU161" s="98"/>
      <c r="DZV161" s="98"/>
      <c r="DZW161" s="98"/>
      <c r="DZX161" s="98"/>
      <c r="DZY161" s="98"/>
      <c r="DZZ161" s="98"/>
      <c r="EAA161" s="98"/>
      <c r="EAB161" s="98"/>
      <c r="EAC161" s="98"/>
      <c r="EAD161" s="98"/>
      <c r="EAE161" s="98"/>
      <c r="EAF161" s="98"/>
      <c r="EAG161" s="98"/>
      <c r="EAH161" s="98"/>
      <c r="EAI161" s="98"/>
      <c r="EAJ161" s="98"/>
      <c r="EAK161" s="98"/>
      <c r="EAL161" s="98"/>
      <c r="EAM161" s="98"/>
      <c r="EAN161" s="98"/>
      <c r="EAO161" s="98"/>
      <c r="EAP161" s="98"/>
      <c r="EAQ161" s="98"/>
      <c r="EAR161" s="98"/>
      <c r="EAS161" s="98"/>
      <c r="EAT161" s="98"/>
      <c r="EAU161" s="98"/>
      <c r="EAV161" s="98"/>
      <c r="EAW161" s="98"/>
      <c r="EAX161" s="98"/>
      <c r="EAY161" s="98"/>
      <c r="EAZ161" s="98"/>
      <c r="EBA161" s="98"/>
      <c r="EBB161" s="98"/>
      <c r="EBC161" s="98"/>
      <c r="EBD161" s="98"/>
      <c r="EBE161" s="98"/>
      <c r="EBF161" s="98"/>
      <c r="EBG161" s="98"/>
      <c r="EBH161" s="98"/>
      <c r="EBI161" s="98"/>
      <c r="EBJ161" s="98"/>
      <c r="EBK161" s="98"/>
      <c r="EBL161" s="98"/>
      <c r="EBM161" s="98"/>
      <c r="EBN161" s="98"/>
      <c r="EBO161" s="98"/>
      <c r="EBP161" s="98"/>
      <c r="EBQ161" s="98"/>
      <c r="EBR161" s="98"/>
      <c r="EBS161" s="98"/>
      <c r="EBT161" s="98"/>
      <c r="EBU161" s="98"/>
      <c r="EBV161" s="98"/>
      <c r="EBW161" s="98"/>
      <c r="EBX161" s="98"/>
      <c r="EBY161" s="98"/>
      <c r="EBZ161" s="98"/>
      <c r="ECA161" s="98"/>
      <c r="ECB161" s="98"/>
      <c r="ECC161" s="98"/>
      <c r="ECD161" s="98"/>
      <c r="ECE161" s="98"/>
      <c r="ECF161" s="98"/>
      <c r="ECG161" s="98"/>
      <c r="ECH161" s="98"/>
      <c r="ECI161" s="98"/>
      <c r="ECJ161" s="98"/>
      <c r="ECK161" s="98"/>
      <c r="ECL161" s="98"/>
      <c r="ECM161" s="98"/>
      <c r="ECN161" s="98"/>
      <c r="ECO161" s="98"/>
      <c r="ECP161" s="98"/>
      <c r="ECQ161" s="98"/>
      <c r="ECR161" s="98"/>
      <c r="ECS161" s="98"/>
      <c r="ECT161" s="98"/>
      <c r="ECU161" s="98"/>
      <c r="ECV161" s="98"/>
      <c r="ECW161" s="98"/>
      <c r="ECX161" s="98"/>
      <c r="ECY161" s="98"/>
      <c r="ECZ161" s="98"/>
      <c r="EDA161" s="98"/>
      <c r="EDB161" s="98"/>
      <c r="EDC161" s="98"/>
      <c r="EDD161" s="98"/>
      <c r="EDE161" s="98"/>
      <c r="EDF161" s="98"/>
      <c r="EDG161" s="98"/>
      <c r="EDH161" s="98"/>
      <c r="EDI161" s="98"/>
      <c r="EDJ161" s="98"/>
      <c r="EDK161" s="98"/>
      <c r="EDL161" s="98"/>
      <c r="EDM161" s="98"/>
      <c r="EDN161" s="98"/>
      <c r="EDO161" s="98"/>
      <c r="EDP161" s="98"/>
      <c r="EDQ161" s="98"/>
      <c r="EDR161" s="98"/>
      <c r="EDS161" s="98"/>
      <c r="EDT161" s="98"/>
      <c r="EDU161" s="98"/>
      <c r="EDV161" s="98"/>
      <c r="EDW161" s="98"/>
      <c r="EDX161" s="98"/>
      <c r="EDY161" s="98"/>
      <c r="EDZ161" s="98"/>
      <c r="EEA161" s="98"/>
      <c r="EEB161" s="98"/>
      <c r="EEC161" s="98"/>
      <c r="EED161" s="98"/>
      <c r="EEE161" s="98"/>
      <c r="EEF161" s="98"/>
      <c r="EEG161" s="98"/>
      <c r="EEH161" s="98"/>
      <c r="EEI161" s="98"/>
      <c r="EEJ161" s="98"/>
      <c r="EEK161" s="98"/>
      <c r="EEL161" s="98"/>
      <c r="EEM161" s="98"/>
      <c r="EEN161" s="98"/>
      <c r="EEO161" s="98"/>
      <c r="EEP161" s="98"/>
      <c r="EEQ161" s="98"/>
      <c r="EER161" s="98"/>
      <c r="EES161" s="98"/>
      <c r="EET161" s="98"/>
      <c r="EEU161" s="98"/>
      <c r="EEV161" s="98"/>
      <c r="EEW161" s="98"/>
      <c r="EEX161" s="98"/>
      <c r="EEY161" s="98"/>
      <c r="EEZ161" s="98"/>
      <c r="EFA161" s="98"/>
      <c r="EFB161" s="98"/>
      <c r="EFC161" s="98"/>
      <c r="EFD161" s="98"/>
      <c r="EFE161" s="98"/>
      <c r="EFF161" s="98"/>
      <c r="EFG161" s="98"/>
      <c r="EFH161" s="98"/>
      <c r="EFI161" s="98"/>
      <c r="EFJ161" s="98"/>
      <c r="EFK161" s="98"/>
      <c r="EFL161" s="98"/>
      <c r="EFM161" s="98"/>
      <c r="EFN161" s="98"/>
      <c r="EFO161" s="98"/>
      <c r="EFP161" s="98"/>
      <c r="EFQ161" s="98"/>
      <c r="EFR161" s="98"/>
      <c r="EFS161" s="98"/>
      <c r="EFT161" s="98"/>
      <c r="EFU161" s="98"/>
      <c r="EFV161" s="98"/>
      <c r="EFW161" s="98"/>
      <c r="EFX161" s="98"/>
      <c r="EFY161" s="98"/>
      <c r="EFZ161" s="98"/>
      <c r="EGA161" s="98"/>
      <c r="EGB161" s="98"/>
      <c r="EGC161" s="98"/>
      <c r="EGD161" s="98"/>
      <c r="EGE161" s="98"/>
      <c r="EGF161" s="98"/>
      <c r="EGG161" s="98"/>
      <c r="EGH161" s="98"/>
      <c r="EGI161" s="98"/>
      <c r="EGJ161" s="98"/>
      <c r="EGK161" s="98"/>
      <c r="EGL161" s="98"/>
      <c r="EGM161" s="98"/>
      <c r="EGN161" s="98"/>
      <c r="EGO161" s="98"/>
      <c r="EGP161" s="98"/>
      <c r="EGQ161" s="98"/>
      <c r="EGR161" s="98"/>
      <c r="EGS161" s="98"/>
      <c r="EGT161" s="98"/>
      <c r="EGU161" s="98"/>
      <c r="EGV161" s="98"/>
      <c r="EGW161" s="98"/>
      <c r="EGX161" s="98"/>
      <c r="EGY161" s="98"/>
      <c r="EGZ161" s="98"/>
      <c r="EHA161" s="98"/>
      <c r="EHB161" s="98"/>
      <c r="EHC161" s="98"/>
      <c r="EHD161" s="98"/>
      <c r="EHE161" s="98"/>
      <c r="EHF161" s="98"/>
      <c r="EHG161" s="98"/>
      <c r="EHH161" s="98"/>
      <c r="EHI161" s="98"/>
      <c r="EHJ161" s="98"/>
      <c r="EHK161" s="98"/>
      <c r="EHL161" s="98"/>
      <c r="EHM161" s="98"/>
      <c r="EHN161" s="98"/>
      <c r="EHO161" s="98"/>
      <c r="EHP161" s="98"/>
      <c r="EHQ161" s="98"/>
      <c r="EHR161" s="98"/>
      <c r="EHS161" s="98"/>
      <c r="EHT161" s="98"/>
      <c r="EHU161" s="98"/>
      <c r="EHV161" s="98"/>
      <c r="EHW161" s="98"/>
      <c r="EHX161" s="98"/>
      <c r="EHY161" s="98"/>
      <c r="EHZ161" s="98"/>
      <c r="EIA161" s="98"/>
      <c r="EIB161" s="98"/>
      <c r="EIC161" s="98"/>
      <c r="EID161" s="98"/>
      <c r="EIE161" s="98"/>
      <c r="EIF161" s="98"/>
      <c r="EIG161" s="98"/>
      <c r="EIH161" s="98"/>
      <c r="EII161" s="98"/>
      <c r="EIJ161" s="98"/>
      <c r="EIK161" s="98"/>
      <c r="EIL161" s="98"/>
      <c r="EIM161" s="98"/>
      <c r="EIN161" s="98"/>
      <c r="EIO161" s="98"/>
      <c r="EIP161" s="98"/>
      <c r="EIQ161" s="98"/>
      <c r="EIR161" s="98"/>
      <c r="EIS161" s="98"/>
      <c r="EIT161" s="98"/>
      <c r="EIU161" s="98"/>
      <c r="EIV161" s="98"/>
      <c r="EIW161" s="98"/>
      <c r="EIX161" s="98"/>
      <c r="EIY161" s="98"/>
      <c r="EIZ161" s="98"/>
      <c r="EJA161" s="98"/>
      <c r="EJB161" s="98"/>
      <c r="EJC161" s="98"/>
      <c r="EJD161" s="98"/>
      <c r="EJE161" s="98"/>
      <c r="EJF161" s="98"/>
      <c r="EJG161" s="98"/>
      <c r="EJH161" s="98"/>
      <c r="EJI161" s="98"/>
      <c r="EJJ161" s="98"/>
      <c r="EJK161" s="98"/>
      <c r="EJL161" s="98"/>
      <c r="EJM161" s="98"/>
      <c r="EJN161" s="98"/>
      <c r="EJO161" s="98"/>
      <c r="EJP161" s="98"/>
      <c r="EJQ161" s="98"/>
      <c r="EJR161" s="98"/>
      <c r="EJS161" s="98"/>
      <c r="EJT161" s="98"/>
      <c r="EJU161" s="98"/>
      <c r="EJV161" s="98"/>
      <c r="EJW161" s="98"/>
      <c r="EJX161" s="98"/>
      <c r="EJY161" s="98"/>
      <c r="EJZ161" s="98"/>
      <c r="EKA161" s="98"/>
      <c r="EKB161" s="98"/>
      <c r="EKC161" s="98"/>
      <c r="EKD161" s="98"/>
      <c r="EKE161" s="98"/>
      <c r="EKF161" s="98"/>
      <c r="EKG161" s="98"/>
      <c r="EKH161" s="98"/>
      <c r="EKI161" s="98"/>
      <c r="EKJ161" s="98"/>
      <c r="EKK161" s="98"/>
      <c r="EKL161" s="98"/>
      <c r="EKM161" s="98"/>
      <c r="EKN161" s="98"/>
      <c r="EKO161" s="98"/>
      <c r="EKP161" s="98"/>
      <c r="EKQ161" s="98"/>
      <c r="EKR161" s="98"/>
      <c r="EKS161" s="98"/>
      <c r="EKT161" s="98"/>
      <c r="EKU161" s="98"/>
      <c r="EKV161" s="98"/>
      <c r="EKW161" s="98"/>
      <c r="EKX161" s="98"/>
      <c r="EKY161" s="98"/>
      <c r="EKZ161" s="98"/>
      <c r="ELA161" s="98"/>
      <c r="ELB161" s="98"/>
      <c r="ELC161" s="98"/>
      <c r="ELD161" s="98"/>
      <c r="ELE161" s="98"/>
      <c r="ELF161" s="98"/>
      <c r="ELG161" s="98"/>
      <c r="ELH161" s="98"/>
      <c r="ELI161" s="98"/>
      <c r="ELJ161" s="98"/>
      <c r="ELK161" s="98"/>
      <c r="ELL161" s="98"/>
      <c r="ELM161" s="98"/>
      <c r="ELN161" s="98"/>
      <c r="ELO161" s="98"/>
      <c r="ELP161" s="98"/>
      <c r="ELQ161" s="98"/>
      <c r="ELR161" s="98"/>
      <c r="ELS161" s="98"/>
      <c r="ELT161" s="98"/>
      <c r="ELU161" s="98"/>
      <c r="ELV161" s="98"/>
      <c r="ELW161" s="98"/>
      <c r="ELX161" s="98"/>
      <c r="ELY161" s="98"/>
      <c r="ELZ161" s="98"/>
      <c r="EMA161" s="98"/>
      <c r="EMB161" s="98"/>
      <c r="EMC161" s="98"/>
      <c r="EMD161" s="98"/>
      <c r="EME161" s="98"/>
      <c r="EMF161" s="98"/>
      <c r="EMG161" s="98"/>
      <c r="EMH161" s="98"/>
      <c r="EMI161" s="98"/>
      <c r="EMJ161" s="98"/>
      <c r="EMK161" s="98"/>
      <c r="EML161" s="98"/>
      <c r="EMM161" s="98"/>
      <c r="EMN161" s="98"/>
      <c r="EMO161" s="98"/>
      <c r="EMP161" s="98"/>
      <c r="EMQ161" s="98"/>
      <c r="EMR161" s="98"/>
      <c r="EMS161" s="98"/>
      <c r="EMT161" s="98"/>
      <c r="EMU161" s="98"/>
      <c r="EMV161" s="98"/>
      <c r="EMW161" s="98"/>
      <c r="EMX161" s="98"/>
      <c r="EMY161" s="98"/>
      <c r="EMZ161" s="98"/>
      <c r="ENA161" s="98"/>
      <c r="ENB161" s="98"/>
      <c r="ENC161" s="98"/>
      <c r="END161" s="98"/>
      <c r="ENE161" s="98"/>
      <c r="ENF161" s="98"/>
      <c r="ENG161" s="98"/>
      <c r="ENH161" s="98"/>
      <c r="ENI161" s="98"/>
      <c r="ENJ161" s="98"/>
      <c r="ENK161" s="98"/>
      <c r="ENL161" s="98"/>
      <c r="ENM161" s="98"/>
      <c r="ENN161" s="98"/>
      <c r="ENO161" s="98"/>
      <c r="ENP161" s="98"/>
      <c r="ENQ161" s="98"/>
      <c r="ENR161" s="98"/>
      <c r="ENS161" s="98"/>
      <c r="ENT161" s="98"/>
      <c r="ENU161" s="98"/>
      <c r="ENV161" s="98"/>
      <c r="ENW161" s="98"/>
      <c r="ENX161" s="98"/>
      <c r="ENY161" s="98"/>
      <c r="ENZ161" s="98"/>
      <c r="EOA161" s="98"/>
      <c r="EOB161" s="98"/>
      <c r="EOC161" s="98"/>
      <c r="EOD161" s="98"/>
      <c r="EOE161" s="98"/>
      <c r="EOF161" s="98"/>
      <c r="EOG161" s="98"/>
      <c r="EOH161" s="98"/>
      <c r="EOI161" s="98"/>
      <c r="EOJ161" s="98"/>
      <c r="EOK161" s="98"/>
      <c r="EOL161" s="98"/>
      <c r="EOM161" s="98"/>
      <c r="EON161" s="98"/>
      <c r="EOO161" s="98"/>
      <c r="EOP161" s="98"/>
      <c r="EOQ161" s="98"/>
      <c r="EOR161" s="98"/>
      <c r="EOS161" s="98"/>
      <c r="EOT161" s="98"/>
      <c r="EOU161" s="98"/>
      <c r="EOV161" s="98"/>
      <c r="EOW161" s="98"/>
      <c r="EOX161" s="98"/>
      <c r="EOY161" s="98"/>
      <c r="EOZ161" s="98"/>
      <c r="EPA161" s="98"/>
      <c r="EPB161" s="98"/>
      <c r="EPC161" s="98"/>
      <c r="EPD161" s="98"/>
      <c r="EPE161" s="98"/>
      <c r="EPF161" s="98"/>
      <c r="EPG161" s="98"/>
      <c r="EPH161" s="98"/>
      <c r="EPI161" s="98"/>
      <c r="EPJ161" s="98"/>
      <c r="EPK161" s="98"/>
      <c r="EPL161" s="98"/>
      <c r="EPM161" s="98"/>
      <c r="EPN161" s="98"/>
      <c r="EPO161" s="98"/>
      <c r="EPP161" s="98"/>
      <c r="EPQ161" s="98"/>
      <c r="EPR161" s="98"/>
      <c r="EPS161" s="98"/>
      <c r="EPT161" s="98"/>
      <c r="EPU161" s="98"/>
      <c r="EPV161" s="98"/>
      <c r="EPW161" s="98"/>
      <c r="EPX161" s="98"/>
      <c r="EPY161" s="98"/>
      <c r="EPZ161" s="98"/>
      <c r="EQA161" s="98"/>
      <c r="EQB161" s="98"/>
      <c r="EQC161" s="98"/>
      <c r="EQD161" s="98"/>
      <c r="EQE161" s="98"/>
      <c r="EQF161" s="98"/>
      <c r="EQG161" s="98"/>
      <c r="EQH161" s="98"/>
      <c r="EQI161" s="98"/>
      <c r="EQJ161" s="98"/>
      <c r="EQK161" s="98"/>
      <c r="EQL161" s="98"/>
      <c r="EQM161" s="98"/>
      <c r="EQN161" s="98"/>
      <c r="EQO161" s="98"/>
      <c r="EQP161" s="98"/>
      <c r="EQQ161" s="98"/>
      <c r="EQR161" s="98"/>
      <c r="EQS161" s="98"/>
      <c r="EQT161" s="98"/>
      <c r="EQU161" s="98"/>
      <c r="EQV161" s="98"/>
      <c r="EQW161" s="98"/>
      <c r="EQX161" s="98"/>
      <c r="EQY161" s="98"/>
      <c r="EQZ161" s="98"/>
      <c r="ERA161" s="98"/>
      <c r="ERB161" s="98"/>
      <c r="ERC161" s="98"/>
      <c r="ERD161" s="98"/>
      <c r="ERE161" s="98"/>
      <c r="ERF161" s="98"/>
      <c r="ERG161" s="98"/>
      <c r="ERH161" s="98"/>
      <c r="ERI161" s="98"/>
      <c r="ERJ161" s="98"/>
      <c r="ERK161" s="98"/>
      <c r="ERL161" s="98"/>
      <c r="ERM161" s="98"/>
      <c r="ERN161" s="98"/>
      <c r="ERO161" s="98"/>
      <c r="ERP161" s="98"/>
      <c r="ERQ161" s="98"/>
      <c r="ERR161" s="98"/>
      <c r="ERS161" s="98"/>
      <c r="ERT161" s="98"/>
      <c r="ERU161" s="98"/>
      <c r="ERV161" s="98"/>
      <c r="ERW161" s="98"/>
      <c r="ERX161" s="98"/>
      <c r="ERY161" s="98"/>
      <c r="ERZ161" s="98"/>
      <c r="ESA161" s="98"/>
      <c r="ESB161" s="98"/>
      <c r="ESC161" s="98"/>
      <c r="ESD161" s="98"/>
      <c r="ESE161" s="98"/>
      <c r="ESF161" s="98"/>
      <c r="ESG161" s="98"/>
      <c r="ESH161" s="98"/>
      <c r="ESI161" s="98"/>
      <c r="ESJ161" s="98"/>
      <c r="ESK161" s="98"/>
      <c r="ESL161" s="98"/>
      <c r="ESM161" s="98"/>
      <c r="ESN161" s="98"/>
      <c r="ESO161" s="98"/>
      <c r="ESP161" s="98"/>
      <c r="ESQ161" s="98"/>
      <c r="ESR161" s="98"/>
      <c r="ESS161" s="98"/>
      <c r="EST161" s="98"/>
      <c r="ESU161" s="98"/>
      <c r="ESV161" s="98"/>
      <c r="ESW161" s="98"/>
      <c r="ESX161" s="98"/>
      <c r="ESY161" s="98"/>
      <c r="ESZ161" s="98"/>
      <c r="ETA161" s="98"/>
      <c r="ETB161" s="98"/>
      <c r="ETC161" s="98"/>
      <c r="ETD161" s="98"/>
      <c r="ETE161" s="98"/>
      <c r="ETF161" s="98"/>
      <c r="ETG161" s="98"/>
      <c r="ETH161" s="98"/>
      <c r="ETI161" s="98"/>
      <c r="ETJ161" s="98"/>
      <c r="ETK161" s="98"/>
      <c r="ETL161" s="98"/>
      <c r="ETM161" s="98"/>
      <c r="ETN161" s="98"/>
      <c r="ETO161" s="98"/>
      <c r="ETP161" s="98"/>
      <c r="ETQ161" s="98"/>
      <c r="ETR161" s="98"/>
      <c r="ETS161" s="98"/>
      <c r="ETT161" s="98"/>
      <c r="ETU161" s="98"/>
      <c r="ETV161" s="98"/>
      <c r="ETW161" s="98"/>
      <c r="ETX161" s="98"/>
      <c r="ETY161" s="98"/>
      <c r="ETZ161" s="98"/>
      <c r="EUA161" s="98"/>
      <c r="EUB161" s="98"/>
      <c r="EUC161" s="98"/>
      <c r="EUD161" s="98"/>
      <c r="EUE161" s="98"/>
      <c r="EUF161" s="98"/>
      <c r="EUG161" s="98"/>
      <c r="EUH161" s="98"/>
      <c r="EUI161" s="98"/>
      <c r="EUJ161" s="98"/>
      <c r="EUK161" s="98"/>
      <c r="EUL161" s="98"/>
      <c r="EUM161" s="98"/>
      <c r="EUN161" s="98"/>
      <c r="EUO161" s="98"/>
      <c r="EUP161" s="98"/>
      <c r="EUQ161" s="98"/>
      <c r="EUR161" s="98"/>
      <c r="EUS161" s="98"/>
      <c r="EUT161" s="98"/>
      <c r="EUU161" s="98"/>
      <c r="EUV161" s="98"/>
      <c r="EUW161" s="98"/>
      <c r="EUX161" s="98"/>
      <c r="EUY161" s="98"/>
      <c r="EUZ161" s="98"/>
      <c r="EVA161" s="98"/>
      <c r="EVB161" s="98"/>
      <c r="EVC161" s="98"/>
      <c r="EVD161" s="98"/>
      <c r="EVE161" s="98"/>
      <c r="EVF161" s="98"/>
      <c r="EVG161" s="98"/>
      <c r="EVH161" s="98"/>
      <c r="EVI161" s="98"/>
      <c r="EVJ161" s="98"/>
      <c r="EVK161" s="98"/>
      <c r="EVL161" s="98"/>
      <c r="EVM161" s="98"/>
      <c r="EVN161" s="98"/>
      <c r="EVO161" s="98"/>
      <c r="EVP161" s="98"/>
      <c r="EVQ161" s="98"/>
      <c r="EVR161" s="98"/>
      <c r="EVS161" s="98"/>
      <c r="EVT161" s="98"/>
      <c r="EVU161" s="98"/>
      <c r="EVV161" s="98"/>
      <c r="EVW161" s="98"/>
      <c r="EVX161" s="98"/>
      <c r="EVY161" s="98"/>
      <c r="EVZ161" s="98"/>
      <c r="EWA161" s="98"/>
      <c r="EWB161" s="98"/>
      <c r="EWC161" s="98"/>
      <c r="EWD161" s="98"/>
      <c r="EWE161" s="98"/>
      <c r="EWF161" s="98"/>
      <c r="EWG161" s="98"/>
      <c r="EWH161" s="98"/>
      <c r="EWI161" s="98"/>
      <c r="EWJ161" s="98"/>
      <c r="EWK161" s="98"/>
      <c r="EWL161" s="98"/>
      <c r="EWM161" s="98"/>
      <c r="EWN161" s="98"/>
      <c r="EWO161" s="98"/>
      <c r="EWP161" s="98"/>
      <c r="EWQ161" s="98"/>
      <c r="EWR161" s="98"/>
      <c r="EWS161" s="98"/>
      <c r="EWT161" s="98"/>
      <c r="EWU161" s="98"/>
      <c r="EWV161" s="98"/>
      <c r="EWW161" s="98"/>
      <c r="EWX161" s="98"/>
      <c r="EWY161" s="98"/>
      <c r="EWZ161" s="98"/>
      <c r="EXA161" s="98"/>
      <c r="EXB161" s="98"/>
      <c r="EXC161" s="98"/>
      <c r="EXD161" s="98"/>
      <c r="EXE161" s="98"/>
      <c r="EXF161" s="98"/>
      <c r="EXG161" s="98"/>
      <c r="EXH161" s="98"/>
      <c r="EXI161" s="98"/>
      <c r="EXJ161" s="98"/>
      <c r="EXK161" s="98"/>
      <c r="EXL161" s="98"/>
      <c r="EXM161" s="98"/>
      <c r="EXN161" s="98"/>
      <c r="EXO161" s="98"/>
      <c r="EXP161" s="98"/>
      <c r="EXQ161" s="98"/>
      <c r="EXR161" s="98"/>
      <c r="EXS161" s="98"/>
      <c r="EXT161" s="98"/>
      <c r="EXU161" s="98"/>
      <c r="EXV161" s="98"/>
      <c r="EXW161" s="98"/>
      <c r="EXX161" s="98"/>
      <c r="EXY161" s="98"/>
      <c r="EXZ161" s="98"/>
      <c r="EYA161" s="98"/>
      <c r="EYB161" s="98"/>
      <c r="EYC161" s="98"/>
      <c r="EYD161" s="98"/>
      <c r="EYE161" s="98"/>
      <c r="EYF161" s="98"/>
      <c r="EYG161" s="98"/>
      <c r="EYH161" s="98"/>
      <c r="EYI161" s="98"/>
      <c r="EYJ161" s="98"/>
      <c r="EYK161" s="98"/>
      <c r="EYL161" s="98"/>
      <c r="EYM161" s="98"/>
      <c r="EYN161" s="98"/>
      <c r="EYO161" s="98"/>
      <c r="EYP161" s="98"/>
      <c r="EYQ161" s="98"/>
      <c r="EYR161" s="98"/>
      <c r="EYS161" s="98"/>
      <c r="EYT161" s="98"/>
      <c r="EYU161" s="98"/>
      <c r="EYV161" s="98"/>
      <c r="EYW161" s="98"/>
      <c r="EYX161" s="98"/>
      <c r="EYY161" s="98"/>
      <c r="EYZ161" s="98"/>
      <c r="EZA161" s="98"/>
      <c r="EZB161" s="98"/>
      <c r="EZC161" s="98"/>
      <c r="EZD161" s="98"/>
      <c r="EZE161" s="98"/>
      <c r="EZF161" s="98"/>
      <c r="EZG161" s="98"/>
      <c r="EZH161" s="98"/>
      <c r="EZI161" s="98"/>
      <c r="EZJ161" s="98"/>
      <c r="EZK161" s="98"/>
      <c r="EZL161" s="98"/>
      <c r="EZM161" s="98"/>
      <c r="EZN161" s="98"/>
      <c r="EZO161" s="98"/>
      <c r="EZP161" s="98"/>
      <c r="EZQ161" s="98"/>
      <c r="EZR161" s="98"/>
      <c r="EZS161" s="98"/>
      <c r="EZT161" s="98"/>
      <c r="EZU161" s="98"/>
      <c r="EZV161" s="98"/>
      <c r="EZW161" s="98"/>
      <c r="EZX161" s="98"/>
      <c r="EZY161" s="98"/>
      <c r="EZZ161" s="98"/>
      <c r="FAA161" s="98"/>
      <c r="FAB161" s="98"/>
      <c r="FAC161" s="98"/>
      <c r="FAD161" s="98"/>
      <c r="FAE161" s="98"/>
      <c r="FAF161" s="98"/>
      <c r="FAG161" s="98"/>
      <c r="FAH161" s="98"/>
      <c r="FAI161" s="98"/>
      <c r="FAJ161" s="98"/>
      <c r="FAK161" s="98"/>
      <c r="FAL161" s="98"/>
      <c r="FAM161" s="98"/>
      <c r="FAN161" s="98"/>
      <c r="FAO161" s="98"/>
      <c r="FAP161" s="98"/>
      <c r="FAQ161" s="98"/>
      <c r="FAR161" s="98"/>
      <c r="FAS161" s="98"/>
      <c r="FAT161" s="98"/>
      <c r="FAU161" s="98"/>
      <c r="FAV161" s="98"/>
      <c r="FAW161" s="98"/>
      <c r="FAX161" s="98"/>
      <c r="FAY161" s="98"/>
      <c r="FAZ161" s="98"/>
      <c r="FBA161" s="98"/>
      <c r="FBB161" s="98"/>
      <c r="FBC161" s="98"/>
      <c r="FBD161" s="98"/>
      <c r="FBE161" s="98"/>
      <c r="FBF161" s="98"/>
      <c r="FBG161" s="98"/>
      <c r="FBH161" s="98"/>
      <c r="FBI161" s="98"/>
      <c r="FBJ161" s="98"/>
      <c r="FBK161" s="98"/>
      <c r="FBL161" s="98"/>
      <c r="FBM161" s="98"/>
      <c r="FBN161" s="98"/>
      <c r="FBO161" s="98"/>
      <c r="FBP161" s="98"/>
      <c r="FBQ161" s="98"/>
      <c r="FBR161" s="98"/>
      <c r="FBS161" s="98"/>
      <c r="FBT161" s="98"/>
      <c r="FBU161" s="98"/>
      <c r="FBV161" s="98"/>
      <c r="FBW161" s="98"/>
      <c r="FBX161" s="98"/>
      <c r="FBY161" s="98"/>
      <c r="FBZ161" s="98"/>
      <c r="FCA161" s="98"/>
      <c r="FCB161" s="98"/>
      <c r="FCC161" s="98"/>
      <c r="FCD161" s="98"/>
      <c r="FCE161" s="98"/>
      <c r="FCF161" s="98"/>
      <c r="FCG161" s="98"/>
      <c r="FCH161" s="98"/>
      <c r="FCI161" s="98"/>
      <c r="FCJ161" s="98"/>
      <c r="FCK161" s="98"/>
      <c r="FCL161" s="98"/>
      <c r="FCM161" s="98"/>
      <c r="FCN161" s="98"/>
      <c r="FCO161" s="98"/>
      <c r="FCP161" s="98"/>
      <c r="FCQ161" s="98"/>
      <c r="FCR161" s="98"/>
      <c r="FCS161" s="98"/>
      <c r="FCT161" s="98"/>
      <c r="FCU161" s="98"/>
      <c r="FCV161" s="98"/>
      <c r="FCW161" s="98"/>
      <c r="FCX161" s="98"/>
      <c r="FCY161" s="98"/>
      <c r="FCZ161" s="98"/>
      <c r="FDA161" s="98"/>
      <c r="FDB161" s="98"/>
      <c r="FDC161" s="98"/>
      <c r="FDD161" s="98"/>
      <c r="FDE161" s="98"/>
      <c r="FDF161" s="98"/>
      <c r="FDG161" s="98"/>
      <c r="FDH161" s="98"/>
      <c r="FDI161" s="98"/>
      <c r="FDJ161" s="98"/>
      <c r="FDK161" s="98"/>
      <c r="FDL161" s="98"/>
      <c r="FDM161" s="98"/>
      <c r="FDN161" s="98"/>
      <c r="FDO161" s="98"/>
      <c r="FDP161" s="98"/>
      <c r="FDQ161" s="98"/>
      <c r="FDR161" s="98"/>
      <c r="FDS161" s="98"/>
      <c r="FDT161" s="98"/>
      <c r="FDU161" s="98"/>
      <c r="FDV161" s="98"/>
      <c r="FDW161" s="98"/>
      <c r="FDX161" s="98"/>
      <c r="FDY161" s="98"/>
      <c r="FDZ161" s="98"/>
      <c r="FEA161" s="98"/>
      <c r="FEB161" s="98"/>
      <c r="FEC161" s="98"/>
      <c r="FED161" s="98"/>
      <c r="FEE161" s="98"/>
      <c r="FEF161" s="98"/>
      <c r="FEG161" s="98"/>
      <c r="FEH161" s="98"/>
      <c r="FEI161" s="98"/>
      <c r="FEJ161" s="98"/>
      <c r="FEK161" s="98"/>
      <c r="FEL161" s="98"/>
      <c r="FEM161" s="98"/>
      <c r="FEN161" s="98"/>
      <c r="FEO161" s="98"/>
      <c r="FEP161" s="98"/>
      <c r="FEQ161" s="98"/>
      <c r="FER161" s="98"/>
      <c r="FES161" s="98"/>
      <c r="FET161" s="98"/>
      <c r="FEU161" s="98"/>
      <c r="FEV161" s="98"/>
      <c r="FEW161" s="98"/>
      <c r="FEX161" s="98"/>
      <c r="FEY161" s="98"/>
      <c r="FEZ161" s="98"/>
      <c r="FFA161" s="98"/>
      <c r="FFB161" s="98"/>
      <c r="FFC161" s="98"/>
      <c r="FFD161" s="98"/>
      <c r="FFE161" s="98"/>
      <c r="FFF161" s="98"/>
      <c r="FFG161" s="98"/>
      <c r="FFH161" s="98"/>
      <c r="FFI161" s="98"/>
      <c r="FFJ161" s="98"/>
      <c r="FFK161" s="98"/>
      <c r="FFL161" s="98"/>
      <c r="FFM161" s="98"/>
      <c r="FFN161" s="98"/>
      <c r="FFO161" s="98"/>
      <c r="FFP161" s="98"/>
      <c r="FFQ161" s="98"/>
      <c r="FFR161" s="98"/>
      <c r="FFS161" s="98"/>
      <c r="FFT161" s="98"/>
      <c r="FFU161" s="98"/>
      <c r="FFV161" s="98"/>
      <c r="FFW161" s="98"/>
      <c r="FFX161" s="98"/>
      <c r="FFY161" s="98"/>
      <c r="FFZ161" s="98"/>
      <c r="FGA161" s="98"/>
      <c r="FGB161" s="98"/>
      <c r="FGC161" s="98"/>
      <c r="FGD161" s="98"/>
      <c r="FGE161" s="98"/>
      <c r="FGF161" s="98"/>
      <c r="FGG161" s="98"/>
      <c r="FGH161" s="98"/>
      <c r="FGI161" s="98"/>
      <c r="FGJ161" s="98"/>
      <c r="FGK161" s="98"/>
      <c r="FGL161" s="98"/>
      <c r="FGM161" s="98"/>
      <c r="FGN161" s="98"/>
      <c r="FGO161" s="98"/>
      <c r="FGP161" s="98"/>
      <c r="FGQ161" s="98"/>
      <c r="FGR161" s="98"/>
      <c r="FGS161" s="98"/>
      <c r="FGT161" s="98"/>
      <c r="FGU161" s="98"/>
      <c r="FGV161" s="98"/>
      <c r="FGW161" s="98"/>
      <c r="FGX161" s="98"/>
      <c r="FGY161" s="98"/>
      <c r="FGZ161" s="98"/>
      <c r="FHA161" s="98"/>
      <c r="FHB161" s="98"/>
      <c r="FHC161" s="98"/>
      <c r="FHD161" s="98"/>
      <c r="FHE161" s="98"/>
      <c r="FHF161" s="98"/>
      <c r="FHG161" s="98"/>
      <c r="FHH161" s="98"/>
      <c r="FHI161" s="98"/>
      <c r="FHJ161" s="98"/>
      <c r="FHK161" s="98"/>
      <c r="FHL161" s="98"/>
      <c r="FHM161" s="98"/>
      <c r="FHN161" s="98"/>
      <c r="FHO161" s="98"/>
      <c r="FHP161" s="98"/>
      <c r="FHQ161" s="98"/>
      <c r="FHR161" s="98"/>
      <c r="FHS161" s="98"/>
      <c r="FHT161" s="98"/>
      <c r="FHU161" s="98"/>
      <c r="FHV161" s="98"/>
      <c r="FHW161" s="98"/>
      <c r="FHX161" s="98"/>
      <c r="FHY161" s="98"/>
      <c r="FHZ161" s="98"/>
      <c r="FIA161" s="98"/>
      <c r="FIB161" s="98"/>
      <c r="FIC161" s="98"/>
      <c r="FID161" s="98"/>
      <c r="FIE161" s="98"/>
      <c r="FIF161" s="98"/>
      <c r="FIG161" s="98"/>
      <c r="FIH161" s="98"/>
      <c r="FII161" s="98"/>
      <c r="FIJ161" s="98"/>
      <c r="FIK161" s="98"/>
      <c r="FIL161" s="98"/>
      <c r="FIM161" s="98"/>
      <c r="FIN161" s="98"/>
      <c r="FIO161" s="98"/>
      <c r="FIP161" s="98"/>
      <c r="FIQ161" s="98"/>
      <c r="FIR161" s="98"/>
      <c r="FIS161" s="98"/>
      <c r="FIT161" s="98"/>
      <c r="FIU161" s="98"/>
      <c r="FIV161" s="98"/>
      <c r="FIW161" s="98"/>
      <c r="FIX161" s="98"/>
      <c r="FIY161" s="98"/>
      <c r="FIZ161" s="98"/>
      <c r="FJA161" s="98"/>
      <c r="FJB161" s="98"/>
      <c r="FJC161" s="98"/>
      <c r="FJD161" s="98"/>
      <c r="FJE161" s="98"/>
      <c r="FJF161" s="98"/>
      <c r="FJG161" s="98"/>
      <c r="FJH161" s="98"/>
      <c r="FJI161" s="98"/>
      <c r="FJJ161" s="98"/>
      <c r="FJK161" s="98"/>
      <c r="FJL161" s="98"/>
      <c r="FJM161" s="98"/>
      <c r="FJN161" s="98"/>
      <c r="FJO161" s="98"/>
      <c r="FJP161" s="98"/>
      <c r="FJQ161" s="98"/>
      <c r="FJR161" s="98"/>
      <c r="FJS161" s="98"/>
      <c r="FJT161" s="98"/>
      <c r="FJU161" s="98"/>
      <c r="FJV161" s="98"/>
      <c r="FJW161" s="98"/>
      <c r="FJX161" s="98"/>
      <c r="FJY161" s="98"/>
      <c r="FJZ161" s="98"/>
      <c r="FKA161" s="98"/>
      <c r="FKB161" s="98"/>
      <c r="FKC161" s="98"/>
      <c r="FKD161" s="98"/>
      <c r="FKE161" s="98"/>
      <c r="FKF161" s="98"/>
      <c r="FKG161" s="98"/>
      <c r="FKH161" s="98"/>
      <c r="FKI161" s="98"/>
      <c r="FKJ161" s="98"/>
      <c r="FKK161" s="98"/>
      <c r="FKL161" s="98"/>
      <c r="FKM161" s="98"/>
      <c r="FKN161" s="98"/>
      <c r="FKO161" s="98"/>
      <c r="FKP161" s="98"/>
      <c r="FKQ161" s="98"/>
      <c r="FKR161" s="98"/>
      <c r="FKS161" s="98"/>
      <c r="FKT161" s="98"/>
      <c r="FKU161" s="98"/>
      <c r="FKV161" s="98"/>
      <c r="FKW161" s="98"/>
      <c r="FKX161" s="98"/>
      <c r="FKY161" s="98"/>
      <c r="FKZ161" s="98"/>
      <c r="FLA161" s="98"/>
      <c r="FLB161" s="98"/>
      <c r="FLC161" s="98"/>
      <c r="FLD161" s="98"/>
      <c r="FLE161" s="98"/>
      <c r="FLF161" s="98"/>
      <c r="FLG161" s="98"/>
      <c r="FLH161" s="98"/>
      <c r="FLI161" s="98"/>
      <c r="FLJ161" s="98"/>
      <c r="FLK161" s="98"/>
      <c r="FLL161" s="98"/>
      <c r="FLM161" s="98"/>
      <c r="FLN161" s="98"/>
      <c r="FLO161" s="98"/>
      <c r="FLP161" s="98"/>
      <c r="FLQ161" s="98"/>
      <c r="FLR161" s="98"/>
      <c r="FLS161" s="98"/>
      <c r="FLT161" s="98"/>
      <c r="FLU161" s="98"/>
      <c r="FLV161" s="98"/>
      <c r="FLW161" s="98"/>
      <c r="FLX161" s="98"/>
      <c r="FLY161" s="98"/>
      <c r="FLZ161" s="98"/>
      <c r="FMA161" s="98"/>
      <c r="FMB161" s="98"/>
      <c r="FMC161" s="98"/>
      <c r="FMD161" s="98"/>
      <c r="FME161" s="98"/>
      <c r="FMF161" s="98"/>
      <c r="FMG161" s="98"/>
      <c r="FMH161" s="98"/>
      <c r="FMI161" s="98"/>
      <c r="FMJ161" s="98"/>
      <c r="FMK161" s="98"/>
      <c r="FML161" s="98"/>
      <c r="FMM161" s="98"/>
      <c r="FMN161" s="98"/>
      <c r="FMO161" s="98"/>
      <c r="FMP161" s="98"/>
      <c r="FMQ161" s="98"/>
      <c r="FMR161" s="98"/>
      <c r="FMS161" s="98"/>
      <c r="FMT161" s="98"/>
      <c r="FMU161" s="98"/>
      <c r="FMV161" s="98"/>
      <c r="FMW161" s="98"/>
      <c r="FMX161" s="98"/>
      <c r="FMY161" s="98"/>
      <c r="FMZ161" s="98"/>
      <c r="FNA161" s="98"/>
      <c r="FNB161" s="98"/>
      <c r="FNC161" s="98"/>
      <c r="FND161" s="98"/>
      <c r="FNE161" s="98"/>
      <c r="FNF161" s="98"/>
      <c r="FNG161" s="98"/>
      <c r="FNH161" s="98"/>
      <c r="FNI161" s="98"/>
      <c r="FNJ161" s="98"/>
      <c r="FNK161" s="98"/>
      <c r="FNL161" s="98"/>
      <c r="FNM161" s="98"/>
      <c r="FNN161" s="98"/>
      <c r="FNO161" s="98"/>
      <c r="FNP161" s="98"/>
      <c r="FNQ161" s="98"/>
      <c r="FNR161" s="98"/>
      <c r="FNS161" s="98"/>
      <c r="FNT161" s="98"/>
      <c r="FNU161" s="98"/>
      <c r="FNV161" s="98"/>
      <c r="FNW161" s="98"/>
      <c r="FNX161" s="98"/>
      <c r="FNY161" s="98"/>
      <c r="FNZ161" s="98"/>
      <c r="FOA161" s="98"/>
      <c r="FOB161" s="98"/>
      <c r="FOC161" s="98"/>
      <c r="FOD161" s="98"/>
      <c r="FOE161" s="98"/>
      <c r="FOF161" s="98"/>
      <c r="FOG161" s="98"/>
      <c r="FOH161" s="98"/>
      <c r="FOI161" s="98"/>
      <c r="FOJ161" s="98"/>
      <c r="FOK161" s="98"/>
      <c r="FOL161" s="98"/>
      <c r="FOM161" s="98"/>
      <c r="FON161" s="98"/>
      <c r="FOO161" s="98"/>
      <c r="FOP161" s="98"/>
      <c r="FOQ161" s="98"/>
      <c r="FOR161" s="98"/>
      <c r="FOS161" s="98"/>
      <c r="FOT161" s="98"/>
      <c r="FOU161" s="98"/>
      <c r="FOV161" s="98"/>
      <c r="FOW161" s="98"/>
      <c r="FOX161" s="98"/>
      <c r="FOY161" s="98"/>
      <c r="FOZ161" s="98"/>
      <c r="FPA161" s="98"/>
      <c r="FPB161" s="98"/>
      <c r="FPC161" s="98"/>
      <c r="FPD161" s="98"/>
      <c r="FPE161" s="98"/>
      <c r="FPF161" s="98"/>
      <c r="FPG161" s="98"/>
      <c r="FPH161" s="98"/>
      <c r="FPI161" s="98"/>
      <c r="FPJ161" s="98"/>
      <c r="FPK161" s="98"/>
      <c r="FPL161" s="98"/>
      <c r="FPM161" s="98"/>
      <c r="FPN161" s="98"/>
      <c r="FPO161" s="98"/>
      <c r="FPP161" s="98"/>
      <c r="FPQ161" s="98"/>
      <c r="FPR161" s="98"/>
      <c r="FPS161" s="98"/>
      <c r="FPT161" s="98"/>
      <c r="FPU161" s="98"/>
      <c r="FPV161" s="98"/>
      <c r="FPW161" s="98"/>
      <c r="FPX161" s="98"/>
      <c r="FPY161" s="98"/>
      <c r="FPZ161" s="98"/>
      <c r="FQA161" s="98"/>
      <c r="FQB161" s="98"/>
      <c r="FQC161" s="98"/>
      <c r="FQD161" s="98"/>
      <c r="FQE161" s="98"/>
      <c r="FQF161" s="98"/>
      <c r="FQG161" s="98"/>
      <c r="FQH161" s="98"/>
      <c r="FQI161" s="98"/>
      <c r="FQJ161" s="98"/>
      <c r="FQK161" s="98"/>
      <c r="FQL161" s="98"/>
      <c r="FQM161" s="98"/>
      <c r="FQN161" s="98"/>
      <c r="FQO161" s="98"/>
      <c r="FQP161" s="98"/>
      <c r="FQQ161" s="98"/>
      <c r="FQR161" s="98"/>
      <c r="FQS161" s="98"/>
      <c r="FQT161" s="98"/>
      <c r="FQU161" s="98"/>
      <c r="FQV161" s="98"/>
      <c r="FQW161" s="98"/>
      <c r="FQX161" s="98"/>
      <c r="FQY161" s="98"/>
      <c r="FQZ161" s="98"/>
      <c r="FRA161" s="98"/>
      <c r="FRB161" s="98"/>
      <c r="FRC161" s="98"/>
      <c r="FRD161" s="98"/>
      <c r="FRE161" s="98"/>
      <c r="FRF161" s="98"/>
      <c r="FRG161" s="98"/>
      <c r="FRH161" s="98"/>
      <c r="FRI161" s="98"/>
      <c r="FRJ161" s="98"/>
      <c r="FRK161" s="98"/>
      <c r="FRL161" s="98"/>
      <c r="FRM161" s="98"/>
      <c r="FRN161" s="98"/>
      <c r="FRO161" s="98"/>
      <c r="FRP161" s="98"/>
      <c r="FRQ161" s="98"/>
      <c r="FRR161" s="98"/>
      <c r="FRS161" s="98"/>
      <c r="FRT161" s="98"/>
      <c r="FRU161" s="98"/>
      <c r="FRV161" s="98"/>
      <c r="FRW161" s="98"/>
      <c r="FRX161" s="98"/>
      <c r="FRY161" s="98"/>
      <c r="FRZ161" s="98"/>
      <c r="FSA161" s="98"/>
      <c r="FSB161" s="98"/>
      <c r="FSC161" s="98"/>
      <c r="FSD161" s="98"/>
      <c r="FSE161" s="98"/>
      <c r="FSF161" s="98"/>
      <c r="FSG161" s="98"/>
      <c r="FSH161" s="98"/>
      <c r="FSI161" s="98"/>
      <c r="FSJ161" s="98"/>
      <c r="FSK161" s="98"/>
      <c r="FSL161" s="98"/>
      <c r="FSM161" s="98"/>
      <c r="FSN161" s="98"/>
      <c r="FSO161" s="98"/>
      <c r="FSP161" s="98"/>
      <c r="FSQ161" s="98"/>
      <c r="FSR161" s="98"/>
      <c r="FSS161" s="98"/>
      <c r="FST161" s="98"/>
      <c r="FSU161" s="98"/>
      <c r="FSV161" s="98"/>
      <c r="FSW161" s="98"/>
      <c r="FSX161" s="98"/>
      <c r="FSY161" s="98"/>
      <c r="FSZ161" s="98"/>
      <c r="FTA161" s="98"/>
      <c r="FTB161" s="98"/>
      <c r="FTC161" s="98"/>
      <c r="FTD161" s="98"/>
      <c r="FTE161" s="98"/>
      <c r="FTF161" s="98"/>
      <c r="FTG161" s="98"/>
      <c r="FTH161" s="98"/>
      <c r="FTI161" s="98"/>
      <c r="FTJ161" s="98"/>
      <c r="FTK161" s="98"/>
      <c r="FTL161" s="98"/>
      <c r="FTM161" s="98"/>
      <c r="FTN161" s="98"/>
      <c r="FTO161" s="98"/>
      <c r="FTP161" s="98"/>
      <c r="FTQ161" s="98"/>
      <c r="FTR161" s="98"/>
      <c r="FTS161" s="98"/>
      <c r="FTT161" s="98"/>
      <c r="FTU161" s="98"/>
      <c r="FTV161" s="98"/>
      <c r="FTW161" s="98"/>
      <c r="FTX161" s="98"/>
      <c r="FTY161" s="98"/>
      <c r="FTZ161" s="98"/>
      <c r="FUA161" s="98"/>
      <c r="FUB161" s="98"/>
      <c r="FUC161" s="98"/>
      <c r="FUD161" s="98"/>
      <c r="FUE161" s="98"/>
      <c r="FUF161" s="98"/>
      <c r="FUG161" s="98"/>
      <c r="FUH161" s="98"/>
      <c r="FUI161" s="98"/>
      <c r="FUJ161" s="98"/>
      <c r="FUK161" s="98"/>
      <c r="FUL161" s="98"/>
      <c r="FUM161" s="98"/>
      <c r="FUN161" s="98"/>
      <c r="FUO161" s="98"/>
      <c r="FUP161" s="98"/>
      <c r="FUQ161" s="98"/>
      <c r="FUR161" s="98"/>
      <c r="FUS161" s="98"/>
      <c r="FUT161" s="98"/>
      <c r="FUU161" s="98"/>
      <c r="FUV161" s="98"/>
      <c r="FUW161" s="98"/>
      <c r="FUX161" s="98"/>
      <c r="FUY161" s="98"/>
      <c r="FUZ161" s="98"/>
      <c r="FVA161" s="98"/>
      <c r="FVB161" s="98"/>
      <c r="FVC161" s="98"/>
      <c r="FVD161" s="98"/>
      <c r="FVE161" s="98"/>
      <c r="FVF161" s="98"/>
      <c r="FVG161" s="98"/>
      <c r="FVH161" s="98"/>
      <c r="FVI161" s="98"/>
      <c r="FVJ161" s="98"/>
      <c r="FVK161" s="98"/>
      <c r="FVL161" s="98"/>
      <c r="FVM161" s="98"/>
      <c r="FVN161" s="98"/>
      <c r="FVO161" s="98"/>
      <c r="FVP161" s="98"/>
      <c r="FVQ161" s="98"/>
      <c r="FVR161" s="98"/>
      <c r="FVS161" s="98"/>
      <c r="FVT161" s="98"/>
      <c r="FVU161" s="98"/>
      <c r="FVV161" s="98"/>
      <c r="FVW161" s="98"/>
      <c r="FVX161" s="98"/>
      <c r="FVY161" s="98"/>
      <c r="FVZ161" s="98"/>
      <c r="FWA161" s="98"/>
      <c r="FWB161" s="98"/>
      <c r="FWC161" s="98"/>
      <c r="FWD161" s="98"/>
      <c r="FWE161" s="98"/>
      <c r="FWF161" s="98"/>
      <c r="FWG161" s="98"/>
      <c r="FWH161" s="98"/>
      <c r="FWI161" s="98"/>
      <c r="FWJ161" s="98"/>
      <c r="FWK161" s="98"/>
      <c r="FWL161" s="98"/>
      <c r="FWM161" s="98"/>
      <c r="FWN161" s="98"/>
      <c r="FWO161" s="98"/>
      <c r="FWP161" s="98"/>
      <c r="FWQ161" s="98"/>
      <c r="FWR161" s="98"/>
      <c r="FWS161" s="98"/>
      <c r="FWT161" s="98"/>
      <c r="FWU161" s="98"/>
      <c r="FWV161" s="98"/>
      <c r="FWW161" s="98"/>
      <c r="FWX161" s="98"/>
      <c r="FWY161" s="98"/>
      <c r="FWZ161" s="98"/>
      <c r="FXA161" s="98"/>
      <c r="FXB161" s="98"/>
      <c r="FXC161" s="98"/>
      <c r="FXD161" s="98"/>
      <c r="FXE161" s="98"/>
      <c r="FXF161" s="98"/>
      <c r="FXG161" s="98"/>
      <c r="FXH161" s="98"/>
      <c r="FXI161" s="98"/>
      <c r="FXJ161" s="98"/>
      <c r="FXK161" s="98"/>
      <c r="FXL161" s="98"/>
      <c r="FXM161" s="98"/>
      <c r="FXN161" s="98"/>
      <c r="FXO161" s="98"/>
      <c r="FXP161" s="98"/>
      <c r="FXQ161" s="98"/>
      <c r="FXR161" s="98"/>
      <c r="FXS161" s="98"/>
      <c r="FXT161" s="98"/>
      <c r="FXU161" s="98"/>
      <c r="FXV161" s="98"/>
      <c r="FXW161" s="98"/>
      <c r="FXX161" s="98"/>
      <c r="FXY161" s="98"/>
      <c r="FXZ161" s="98"/>
      <c r="FYA161" s="98"/>
      <c r="FYB161" s="98"/>
      <c r="FYC161" s="98"/>
      <c r="FYD161" s="98"/>
      <c r="FYE161" s="98"/>
      <c r="FYF161" s="98"/>
      <c r="FYG161" s="98"/>
      <c r="FYH161" s="98"/>
      <c r="FYI161" s="98"/>
      <c r="FYJ161" s="98"/>
      <c r="FYK161" s="98"/>
      <c r="FYL161" s="98"/>
      <c r="FYM161" s="98"/>
      <c r="FYN161" s="98"/>
      <c r="FYO161" s="98"/>
      <c r="FYP161" s="98"/>
      <c r="FYQ161" s="98"/>
      <c r="FYR161" s="98"/>
      <c r="FYS161" s="98"/>
      <c r="FYT161" s="98"/>
      <c r="FYU161" s="98"/>
      <c r="FYV161" s="98"/>
      <c r="FYW161" s="98"/>
      <c r="FYX161" s="98"/>
      <c r="FYY161" s="98"/>
      <c r="FYZ161" s="98"/>
      <c r="FZA161" s="98"/>
      <c r="FZB161" s="98"/>
      <c r="FZC161" s="98"/>
      <c r="FZD161" s="98"/>
      <c r="FZE161" s="98"/>
      <c r="FZF161" s="98"/>
      <c r="FZG161" s="98"/>
      <c r="FZH161" s="98"/>
      <c r="FZI161" s="98"/>
      <c r="FZJ161" s="98"/>
      <c r="FZK161" s="98"/>
      <c r="FZL161" s="98"/>
      <c r="FZM161" s="98"/>
      <c r="FZN161" s="98"/>
      <c r="FZO161" s="98"/>
      <c r="FZP161" s="98"/>
      <c r="FZQ161" s="98"/>
      <c r="FZR161" s="98"/>
      <c r="FZS161" s="98"/>
      <c r="FZT161" s="98"/>
      <c r="FZU161" s="98"/>
      <c r="FZV161" s="98"/>
      <c r="FZW161" s="98"/>
      <c r="FZX161" s="98"/>
      <c r="FZY161" s="98"/>
      <c r="FZZ161" s="98"/>
      <c r="GAA161" s="98"/>
      <c r="GAB161" s="98"/>
      <c r="GAC161" s="98"/>
      <c r="GAD161" s="98"/>
      <c r="GAE161" s="98"/>
      <c r="GAF161" s="98"/>
      <c r="GAG161" s="98"/>
      <c r="GAH161" s="98"/>
      <c r="GAI161" s="98"/>
      <c r="GAJ161" s="98"/>
      <c r="GAK161" s="98"/>
      <c r="GAL161" s="98"/>
      <c r="GAM161" s="98"/>
      <c r="GAN161" s="98"/>
      <c r="GAO161" s="98"/>
      <c r="GAP161" s="98"/>
      <c r="GAQ161" s="98"/>
      <c r="GAR161" s="98"/>
      <c r="GAS161" s="98"/>
      <c r="GAT161" s="98"/>
      <c r="GAU161" s="98"/>
      <c r="GAV161" s="98"/>
      <c r="GAW161" s="98"/>
      <c r="GAX161" s="98"/>
      <c r="GAY161" s="98"/>
      <c r="GAZ161" s="98"/>
      <c r="GBA161" s="98"/>
      <c r="GBB161" s="98"/>
      <c r="GBC161" s="98"/>
      <c r="GBD161" s="98"/>
      <c r="GBE161" s="98"/>
      <c r="GBF161" s="98"/>
      <c r="GBG161" s="98"/>
      <c r="GBH161" s="98"/>
      <c r="GBI161" s="98"/>
      <c r="GBJ161" s="98"/>
      <c r="GBK161" s="98"/>
      <c r="GBL161" s="98"/>
      <c r="GBM161" s="98"/>
      <c r="GBN161" s="98"/>
      <c r="GBO161" s="98"/>
      <c r="GBP161" s="98"/>
      <c r="GBQ161" s="98"/>
      <c r="GBR161" s="98"/>
      <c r="GBS161" s="98"/>
      <c r="GBT161" s="98"/>
      <c r="GBU161" s="98"/>
      <c r="GBV161" s="98"/>
      <c r="GBW161" s="98"/>
      <c r="GBX161" s="98"/>
      <c r="GBY161" s="98"/>
      <c r="GBZ161" s="98"/>
      <c r="GCA161" s="98"/>
      <c r="GCB161" s="98"/>
      <c r="GCC161" s="98"/>
      <c r="GCD161" s="98"/>
      <c r="GCE161" s="98"/>
      <c r="GCF161" s="98"/>
      <c r="GCG161" s="98"/>
      <c r="GCH161" s="98"/>
      <c r="GCI161" s="98"/>
      <c r="GCJ161" s="98"/>
      <c r="GCK161" s="98"/>
      <c r="GCL161" s="98"/>
      <c r="GCM161" s="98"/>
      <c r="GCN161" s="98"/>
      <c r="GCO161" s="98"/>
      <c r="GCP161" s="98"/>
      <c r="GCQ161" s="98"/>
      <c r="GCR161" s="98"/>
      <c r="GCS161" s="98"/>
      <c r="GCT161" s="98"/>
      <c r="GCU161" s="98"/>
      <c r="GCV161" s="98"/>
      <c r="GCW161" s="98"/>
      <c r="GCX161" s="98"/>
      <c r="GCY161" s="98"/>
      <c r="GCZ161" s="98"/>
      <c r="GDA161" s="98"/>
      <c r="GDB161" s="98"/>
      <c r="GDC161" s="98"/>
      <c r="GDD161" s="98"/>
      <c r="GDE161" s="98"/>
      <c r="GDF161" s="98"/>
      <c r="GDG161" s="98"/>
      <c r="GDH161" s="98"/>
      <c r="GDI161" s="98"/>
      <c r="GDJ161" s="98"/>
      <c r="GDK161" s="98"/>
      <c r="GDL161" s="98"/>
      <c r="GDM161" s="98"/>
      <c r="GDN161" s="98"/>
      <c r="GDO161" s="98"/>
      <c r="GDP161" s="98"/>
      <c r="GDQ161" s="98"/>
      <c r="GDR161" s="98"/>
      <c r="GDS161" s="98"/>
      <c r="GDT161" s="98"/>
      <c r="GDU161" s="98"/>
      <c r="GDV161" s="98"/>
      <c r="GDW161" s="98"/>
      <c r="GDX161" s="98"/>
      <c r="GDY161" s="98"/>
      <c r="GDZ161" s="98"/>
      <c r="GEA161" s="98"/>
      <c r="GEB161" s="98"/>
      <c r="GEC161" s="98"/>
      <c r="GED161" s="98"/>
      <c r="GEE161" s="98"/>
      <c r="GEF161" s="98"/>
      <c r="GEG161" s="98"/>
      <c r="GEH161" s="98"/>
      <c r="GEI161" s="98"/>
      <c r="GEJ161" s="98"/>
      <c r="GEK161" s="98"/>
      <c r="GEL161" s="98"/>
      <c r="GEM161" s="98"/>
      <c r="GEN161" s="98"/>
      <c r="GEO161" s="98"/>
      <c r="GEP161" s="98"/>
      <c r="GEQ161" s="98"/>
      <c r="GER161" s="98"/>
      <c r="GES161" s="98"/>
      <c r="GET161" s="98"/>
      <c r="GEU161" s="98"/>
      <c r="GEV161" s="98"/>
      <c r="GEW161" s="98"/>
      <c r="GEX161" s="98"/>
      <c r="GEY161" s="98"/>
      <c r="GEZ161" s="98"/>
      <c r="GFA161" s="98"/>
      <c r="GFB161" s="98"/>
      <c r="GFC161" s="98"/>
      <c r="GFD161" s="98"/>
      <c r="GFE161" s="98"/>
      <c r="GFF161" s="98"/>
      <c r="GFG161" s="98"/>
      <c r="GFH161" s="98"/>
      <c r="GFI161" s="98"/>
      <c r="GFJ161" s="98"/>
      <c r="GFK161" s="98"/>
      <c r="GFL161" s="98"/>
      <c r="GFM161" s="98"/>
      <c r="GFN161" s="98"/>
      <c r="GFO161" s="98"/>
      <c r="GFP161" s="98"/>
      <c r="GFQ161" s="98"/>
      <c r="GFR161" s="98"/>
      <c r="GFS161" s="98"/>
      <c r="GFT161" s="98"/>
      <c r="GFU161" s="98"/>
      <c r="GFV161" s="98"/>
      <c r="GFW161" s="98"/>
      <c r="GFX161" s="98"/>
      <c r="GFY161" s="98"/>
      <c r="GFZ161" s="98"/>
      <c r="GGA161" s="98"/>
      <c r="GGB161" s="98"/>
      <c r="GGC161" s="98"/>
      <c r="GGD161" s="98"/>
      <c r="GGE161" s="98"/>
      <c r="GGF161" s="98"/>
      <c r="GGG161" s="98"/>
      <c r="GGH161" s="98"/>
      <c r="GGI161" s="98"/>
      <c r="GGJ161" s="98"/>
      <c r="GGK161" s="98"/>
      <c r="GGL161" s="98"/>
      <c r="GGM161" s="98"/>
      <c r="GGN161" s="98"/>
      <c r="GGO161" s="98"/>
      <c r="GGP161" s="98"/>
      <c r="GGQ161" s="98"/>
      <c r="GGR161" s="98"/>
      <c r="GGS161" s="98"/>
      <c r="GGT161" s="98"/>
      <c r="GGU161" s="98"/>
      <c r="GGV161" s="98"/>
      <c r="GGW161" s="98"/>
      <c r="GGX161" s="98"/>
      <c r="GGY161" s="98"/>
      <c r="GGZ161" s="98"/>
      <c r="GHA161" s="98"/>
      <c r="GHB161" s="98"/>
      <c r="GHC161" s="98"/>
      <c r="GHD161" s="98"/>
      <c r="GHE161" s="98"/>
      <c r="GHF161" s="98"/>
      <c r="GHG161" s="98"/>
      <c r="GHH161" s="98"/>
      <c r="GHI161" s="98"/>
      <c r="GHJ161" s="98"/>
      <c r="GHK161" s="98"/>
      <c r="GHL161" s="98"/>
      <c r="GHM161" s="98"/>
      <c r="GHN161" s="98"/>
      <c r="GHO161" s="98"/>
      <c r="GHP161" s="98"/>
      <c r="GHQ161" s="98"/>
      <c r="GHR161" s="98"/>
      <c r="GHS161" s="98"/>
      <c r="GHT161" s="98"/>
      <c r="GHU161" s="98"/>
      <c r="GHV161" s="98"/>
      <c r="GHW161" s="98"/>
      <c r="GHX161" s="98"/>
      <c r="GHY161" s="98"/>
      <c r="GHZ161" s="98"/>
      <c r="GIA161" s="98"/>
      <c r="GIB161" s="98"/>
      <c r="GIC161" s="98"/>
      <c r="GID161" s="98"/>
      <c r="GIE161" s="98"/>
      <c r="GIF161" s="98"/>
      <c r="GIG161" s="98"/>
      <c r="GIH161" s="98"/>
      <c r="GII161" s="98"/>
      <c r="GIJ161" s="98"/>
      <c r="GIK161" s="98"/>
      <c r="GIL161" s="98"/>
      <c r="GIM161" s="98"/>
      <c r="GIN161" s="98"/>
      <c r="GIO161" s="98"/>
      <c r="GIP161" s="98"/>
      <c r="GIQ161" s="98"/>
      <c r="GIR161" s="98"/>
      <c r="GIS161" s="98"/>
      <c r="GIT161" s="98"/>
      <c r="GIU161" s="98"/>
      <c r="GIV161" s="98"/>
      <c r="GIW161" s="98"/>
      <c r="GIX161" s="98"/>
      <c r="GIY161" s="98"/>
      <c r="GIZ161" s="98"/>
      <c r="GJA161" s="98"/>
      <c r="GJB161" s="98"/>
      <c r="GJC161" s="98"/>
      <c r="GJD161" s="98"/>
      <c r="GJE161" s="98"/>
      <c r="GJF161" s="98"/>
      <c r="GJG161" s="98"/>
      <c r="GJH161" s="98"/>
      <c r="GJI161" s="98"/>
      <c r="GJJ161" s="98"/>
      <c r="GJK161" s="98"/>
      <c r="GJL161" s="98"/>
      <c r="GJM161" s="98"/>
      <c r="GJN161" s="98"/>
      <c r="GJO161" s="98"/>
      <c r="GJP161" s="98"/>
      <c r="GJQ161" s="98"/>
      <c r="GJR161" s="98"/>
      <c r="GJS161" s="98"/>
      <c r="GJT161" s="98"/>
      <c r="GJU161" s="98"/>
      <c r="GJV161" s="98"/>
      <c r="GJW161" s="98"/>
      <c r="GJX161" s="98"/>
      <c r="GJY161" s="98"/>
      <c r="GJZ161" s="98"/>
      <c r="GKA161" s="98"/>
      <c r="GKB161" s="98"/>
      <c r="GKC161" s="98"/>
      <c r="GKD161" s="98"/>
      <c r="GKE161" s="98"/>
      <c r="GKF161" s="98"/>
      <c r="GKG161" s="98"/>
      <c r="GKH161" s="98"/>
      <c r="GKI161" s="98"/>
      <c r="GKJ161" s="98"/>
      <c r="GKK161" s="98"/>
      <c r="GKL161" s="98"/>
      <c r="GKM161" s="98"/>
      <c r="GKN161" s="98"/>
      <c r="GKO161" s="98"/>
      <c r="GKP161" s="98"/>
      <c r="GKQ161" s="98"/>
      <c r="GKR161" s="98"/>
      <c r="GKS161" s="98"/>
      <c r="GKT161" s="98"/>
      <c r="GKU161" s="98"/>
      <c r="GKV161" s="98"/>
      <c r="GKW161" s="98"/>
      <c r="GKX161" s="98"/>
      <c r="GKY161" s="98"/>
      <c r="GKZ161" s="98"/>
      <c r="GLA161" s="98"/>
      <c r="GLB161" s="98"/>
      <c r="GLC161" s="98"/>
      <c r="GLD161" s="98"/>
      <c r="GLE161" s="98"/>
      <c r="GLF161" s="98"/>
      <c r="GLG161" s="98"/>
      <c r="GLH161" s="98"/>
      <c r="GLI161" s="98"/>
      <c r="GLJ161" s="98"/>
      <c r="GLK161" s="98"/>
      <c r="GLL161" s="98"/>
      <c r="GLM161" s="98"/>
      <c r="GLN161" s="98"/>
      <c r="GLO161" s="98"/>
      <c r="GLP161" s="98"/>
      <c r="GLQ161" s="98"/>
      <c r="GLR161" s="98"/>
      <c r="GLS161" s="98"/>
      <c r="GLT161" s="98"/>
      <c r="GLU161" s="98"/>
      <c r="GLV161" s="98"/>
      <c r="GLW161" s="98"/>
      <c r="GLX161" s="98"/>
      <c r="GLY161" s="98"/>
      <c r="GLZ161" s="98"/>
      <c r="GMA161" s="98"/>
      <c r="GMB161" s="98"/>
      <c r="GMC161" s="98"/>
      <c r="GMD161" s="98"/>
      <c r="GME161" s="98"/>
      <c r="GMF161" s="98"/>
      <c r="GMG161" s="98"/>
      <c r="GMH161" s="98"/>
      <c r="GMI161" s="98"/>
      <c r="GMJ161" s="98"/>
      <c r="GMK161" s="98"/>
      <c r="GML161" s="98"/>
      <c r="GMM161" s="98"/>
      <c r="GMN161" s="98"/>
      <c r="GMO161" s="98"/>
      <c r="GMP161" s="98"/>
      <c r="GMQ161" s="98"/>
      <c r="GMR161" s="98"/>
      <c r="GMS161" s="98"/>
      <c r="GMT161" s="98"/>
      <c r="GMU161" s="98"/>
      <c r="GMV161" s="98"/>
      <c r="GMW161" s="98"/>
      <c r="GMX161" s="98"/>
      <c r="GMY161" s="98"/>
      <c r="GMZ161" s="98"/>
      <c r="GNA161" s="98"/>
      <c r="GNB161" s="98"/>
      <c r="GNC161" s="98"/>
      <c r="GND161" s="98"/>
      <c r="GNE161" s="98"/>
      <c r="GNF161" s="98"/>
      <c r="GNG161" s="98"/>
      <c r="GNH161" s="98"/>
      <c r="GNI161" s="98"/>
      <c r="GNJ161" s="98"/>
      <c r="GNK161" s="98"/>
      <c r="GNL161" s="98"/>
      <c r="GNM161" s="98"/>
      <c r="GNN161" s="98"/>
      <c r="GNO161" s="98"/>
      <c r="GNP161" s="98"/>
      <c r="GNQ161" s="98"/>
      <c r="GNR161" s="98"/>
      <c r="GNS161" s="98"/>
      <c r="GNT161" s="98"/>
      <c r="GNU161" s="98"/>
      <c r="GNV161" s="98"/>
      <c r="GNW161" s="98"/>
      <c r="GNX161" s="98"/>
      <c r="GNY161" s="98"/>
      <c r="GNZ161" s="98"/>
      <c r="GOA161" s="98"/>
      <c r="GOB161" s="98"/>
      <c r="GOC161" s="98"/>
      <c r="GOD161" s="98"/>
      <c r="GOE161" s="98"/>
      <c r="GOF161" s="98"/>
      <c r="GOG161" s="98"/>
      <c r="GOH161" s="98"/>
      <c r="GOI161" s="98"/>
      <c r="GOJ161" s="98"/>
      <c r="GOK161" s="98"/>
      <c r="GOL161" s="98"/>
      <c r="GOM161" s="98"/>
      <c r="GON161" s="98"/>
      <c r="GOO161" s="98"/>
      <c r="GOP161" s="98"/>
      <c r="GOQ161" s="98"/>
      <c r="GOR161" s="98"/>
      <c r="GOS161" s="98"/>
      <c r="GOT161" s="98"/>
      <c r="GOU161" s="98"/>
      <c r="GOV161" s="98"/>
      <c r="GOW161" s="98"/>
      <c r="GOX161" s="98"/>
      <c r="GOY161" s="98"/>
      <c r="GOZ161" s="98"/>
      <c r="GPA161" s="98"/>
      <c r="GPB161" s="98"/>
      <c r="GPC161" s="98"/>
      <c r="GPD161" s="98"/>
      <c r="GPE161" s="98"/>
      <c r="GPF161" s="98"/>
      <c r="GPG161" s="98"/>
      <c r="GPH161" s="98"/>
      <c r="GPI161" s="98"/>
      <c r="GPJ161" s="98"/>
      <c r="GPK161" s="98"/>
      <c r="GPL161" s="98"/>
      <c r="GPM161" s="98"/>
      <c r="GPN161" s="98"/>
      <c r="GPO161" s="98"/>
      <c r="GPP161" s="98"/>
      <c r="GPQ161" s="98"/>
      <c r="GPR161" s="98"/>
      <c r="GPS161" s="98"/>
      <c r="GPT161" s="98"/>
      <c r="GPU161" s="98"/>
      <c r="GPV161" s="98"/>
      <c r="GPW161" s="98"/>
      <c r="GPX161" s="98"/>
      <c r="GPY161" s="98"/>
      <c r="GPZ161" s="98"/>
      <c r="GQA161" s="98"/>
      <c r="GQB161" s="98"/>
      <c r="GQC161" s="98"/>
      <c r="GQD161" s="98"/>
      <c r="GQE161" s="98"/>
      <c r="GQF161" s="98"/>
      <c r="GQG161" s="98"/>
      <c r="GQH161" s="98"/>
      <c r="GQI161" s="98"/>
      <c r="GQJ161" s="98"/>
      <c r="GQK161" s="98"/>
      <c r="GQL161" s="98"/>
      <c r="GQM161" s="98"/>
      <c r="GQN161" s="98"/>
      <c r="GQO161" s="98"/>
      <c r="GQP161" s="98"/>
      <c r="GQQ161" s="98"/>
      <c r="GQR161" s="98"/>
      <c r="GQS161" s="98"/>
      <c r="GQT161" s="98"/>
      <c r="GQU161" s="98"/>
      <c r="GQV161" s="98"/>
      <c r="GQW161" s="98"/>
      <c r="GQX161" s="98"/>
      <c r="GQY161" s="98"/>
      <c r="GQZ161" s="98"/>
      <c r="GRA161" s="98"/>
      <c r="GRB161" s="98"/>
      <c r="GRC161" s="98"/>
      <c r="GRD161" s="98"/>
      <c r="GRE161" s="98"/>
      <c r="GRF161" s="98"/>
      <c r="GRG161" s="98"/>
      <c r="GRH161" s="98"/>
      <c r="GRI161" s="98"/>
      <c r="GRJ161" s="98"/>
      <c r="GRK161" s="98"/>
      <c r="GRL161" s="98"/>
      <c r="GRM161" s="98"/>
      <c r="GRN161" s="98"/>
      <c r="GRO161" s="98"/>
      <c r="GRP161" s="98"/>
      <c r="GRQ161" s="98"/>
      <c r="GRR161" s="98"/>
      <c r="GRS161" s="98"/>
      <c r="GRT161" s="98"/>
      <c r="GRU161" s="98"/>
      <c r="GRV161" s="98"/>
      <c r="GRW161" s="98"/>
      <c r="GRX161" s="98"/>
      <c r="GRY161" s="98"/>
      <c r="GRZ161" s="98"/>
      <c r="GSA161" s="98"/>
      <c r="GSB161" s="98"/>
      <c r="GSC161" s="98"/>
      <c r="GSD161" s="98"/>
      <c r="GSE161" s="98"/>
      <c r="GSF161" s="98"/>
      <c r="GSG161" s="98"/>
      <c r="GSH161" s="98"/>
      <c r="GSI161" s="98"/>
      <c r="GSJ161" s="98"/>
      <c r="GSK161" s="98"/>
      <c r="GSL161" s="98"/>
      <c r="GSM161" s="98"/>
      <c r="GSN161" s="98"/>
      <c r="GSO161" s="98"/>
      <c r="GSP161" s="98"/>
      <c r="GSQ161" s="98"/>
      <c r="GSR161" s="98"/>
      <c r="GSS161" s="98"/>
      <c r="GST161" s="98"/>
      <c r="GSU161" s="98"/>
      <c r="GSV161" s="98"/>
      <c r="GSW161" s="98"/>
      <c r="GSX161" s="98"/>
      <c r="GSY161" s="98"/>
      <c r="GSZ161" s="98"/>
      <c r="GTA161" s="98"/>
      <c r="GTB161" s="98"/>
      <c r="GTC161" s="98"/>
      <c r="GTD161" s="98"/>
      <c r="GTE161" s="98"/>
      <c r="GTF161" s="98"/>
      <c r="GTG161" s="98"/>
      <c r="GTH161" s="98"/>
      <c r="GTI161" s="98"/>
      <c r="GTJ161" s="98"/>
      <c r="GTK161" s="98"/>
      <c r="GTL161" s="98"/>
      <c r="GTM161" s="98"/>
      <c r="GTN161" s="98"/>
      <c r="GTO161" s="98"/>
      <c r="GTP161" s="98"/>
      <c r="GTQ161" s="98"/>
      <c r="GTR161" s="98"/>
      <c r="GTS161" s="98"/>
      <c r="GTT161" s="98"/>
      <c r="GTU161" s="98"/>
      <c r="GTV161" s="98"/>
      <c r="GTW161" s="98"/>
      <c r="GTX161" s="98"/>
      <c r="GTY161" s="98"/>
      <c r="GTZ161" s="98"/>
      <c r="GUA161" s="98"/>
      <c r="GUB161" s="98"/>
      <c r="GUC161" s="98"/>
      <c r="GUD161" s="98"/>
      <c r="GUE161" s="98"/>
      <c r="GUF161" s="98"/>
      <c r="GUG161" s="98"/>
      <c r="GUH161" s="98"/>
      <c r="GUI161" s="98"/>
      <c r="GUJ161" s="98"/>
      <c r="GUK161" s="98"/>
      <c r="GUL161" s="98"/>
      <c r="GUM161" s="98"/>
      <c r="GUN161" s="98"/>
      <c r="GUO161" s="98"/>
      <c r="GUP161" s="98"/>
      <c r="GUQ161" s="98"/>
      <c r="GUR161" s="98"/>
      <c r="GUS161" s="98"/>
      <c r="GUT161" s="98"/>
      <c r="GUU161" s="98"/>
      <c r="GUV161" s="98"/>
      <c r="GUW161" s="98"/>
      <c r="GUX161" s="98"/>
      <c r="GUY161" s="98"/>
      <c r="GUZ161" s="98"/>
      <c r="GVA161" s="98"/>
      <c r="GVB161" s="98"/>
      <c r="GVC161" s="98"/>
      <c r="GVD161" s="98"/>
      <c r="GVE161" s="98"/>
      <c r="GVF161" s="98"/>
      <c r="GVG161" s="98"/>
      <c r="GVH161" s="98"/>
      <c r="GVI161" s="98"/>
      <c r="GVJ161" s="98"/>
      <c r="GVK161" s="98"/>
      <c r="GVL161" s="98"/>
      <c r="GVM161" s="98"/>
      <c r="GVN161" s="98"/>
      <c r="GVO161" s="98"/>
      <c r="GVP161" s="98"/>
      <c r="GVQ161" s="98"/>
      <c r="GVR161" s="98"/>
      <c r="GVS161" s="98"/>
      <c r="GVT161" s="98"/>
      <c r="GVU161" s="98"/>
      <c r="GVV161" s="98"/>
      <c r="GVW161" s="98"/>
      <c r="GVX161" s="98"/>
      <c r="GVY161" s="98"/>
      <c r="GVZ161" s="98"/>
      <c r="GWA161" s="98"/>
      <c r="GWB161" s="98"/>
      <c r="GWC161" s="98"/>
      <c r="GWD161" s="98"/>
      <c r="GWE161" s="98"/>
      <c r="GWF161" s="98"/>
      <c r="GWG161" s="98"/>
      <c r="GWH161" s="98"/>
      <c r="GWI161" s="98"/>
      <c r="GWJ161" s="98"/>
      <c r="GWK161" s="98"/>
      <c r="GWL161" s="98"/>
      <c r="GWM161" s="98"/>
      <c r="GWN161" s="98"/>
      <c r="GWO161" s="98"/>
      <c r="GWP161" s="98"/>
      <c r="GWQ161" s="98"/>
      <c r="GWR161" s="98"/>
      <c r="GWS161" s="98"/>
      <c r="GWT161" s="98"/>
      <c r="GWU161" s="98"/>
      <c r="GWV161" s="98"/>
      <c r="GWW161" s="98"/>
      <c r="GWX161" s="98"/>
      <c r="GWY161" s="98"/>
      <c r="GWZ161" s="98"/>
      <c r="GXA161" s="98"/>
      <c r="GXB161" s="98"/>
      <c r="GXC161" s="98"/>
      <c r="GXD161" s="98"/>
      <c r="GXE161" s="98"/>
      <c r="GXF161" s="98"/>
      <c r="GXG161" s="98"/>
      <c r="GXH161" s="98"/>
      <c r="GXI161" s="98"/>
      <c r="GXJ161" s="98"/>
      <c r="GXK161" s="98"/>
      <c r="GXL161" s="98"/>
      <c r="GXM161" s="98"/>
      <c r="GXN161" s="98"/>
      <c r="GXO161" s="98"/>
      <c r="GXP161" s="98"/>
      <c r="GXQ161" s="98"/>
      <c r="GXR161" s="98"/>
      <c r="GXS161" s="98"/>
      <c r="GXT161" s="98"/>
      <c r="GXU161" s="98"/>
      <c r="GXV161" s="98"/>
      <c r="GXW161" s="98"/>
      <c r="GXX161" s="98"/>
      <c r="GXY161" s="98"/>
      <c r="GXZ161" s="98"/>
      <c r="GYA161" s="98"/>
      <c r="GYB161" s="98"/>
      <c r="GYC161" s="98"/>
      <c r="GYD161" s="98"/>
      <c r="GYE161" s="98"/>
      <c r="GYF161" s="98"/>
      <c r="GYG161" s="98"/>
      <c r="GYH161" s="98"/>
      <c r="GYI161" s="98"/>
      <c r="GYJ161" s="98"/>
      <c r="GYK161" s="98"/>
      <c r="GYL161" s="98"/>
      <c r="GYM161" s="98"/>
      <c r="GYN161" s="98"/>
      <c r="GYO161" s="98"/>
      <c r="GYP161" s="98"/>
      <c r="GYQ161" s="98"/>
      <c r="GYR161" s="98"/>
      <c r="GYS161" s="98"/>
      <c r="GYT161" s="98"/>
      <c r="GYU161" s="98"/>
      <c r="GYV161" s="98"/>
      <c r="GYW161" s="98"/>
      <c r="GYX161" s="98"/>
      <c r="GYY161" s="98"/>
      <c r="GYZ161" s="98"/>
      <c r="GZA161" s="98"/>
      <c r="GZB161" s="98"/>
      <c r="GZC161" s="98"/>
      <c r="GZD161" s="98"/>
      <c r="GZE161" s="98"/>
      <c r="GZF161" s="98"/>
      <c r="GZG161" s="98"/>
      <c r="GZH161" s="98"/>
      <c r="GZI161" s="98"/>
      <c r="GZJ161" s="98"/>
      <c r="GZK161" s="98"/>
      <c r="GZL161" s="98"/>
      <c r="GZM161" s="98"/>
      <c r="GZN161" s="98"/>
      <c r="GZO161" s="98"/>
      <c r="GZP161" s="98"/>
      <c r="GZQ161" s="98"/>
      <c r="GZR161" s="98"/>
      <c r="GZS161" s="98"/>
      <c r="GZT161" s="98"/>
      <c r="GZU161" s="98"/>
      <c r="GZV161" s="98"/>
      <c r="GZW161" s="98"/>
      <c r="GZX161" s="98"/>
      <c r="GZY161" s="98"/>
      <c r="GZZ161" s="98"/>
      <c r="HAA161" s="98"/>
      <c r="HAB161" s="98"/>
      <c r="HAC161" s="98"/>
      <c r="HAD161" s="98"/>
      <c r="HAE161" s="98"/>
      <c r="HAF161" s="98"/>
      <c r="HAG161" s="98"/>
      <c r="HAH161" s="98"/>
      <c r="HAI161" s="98"/>
      <c r="HAJ161" s="98"/>
      <c r="HAK161" s="98"/>
      <c r="HAL161" s="98"/>
      <c r="HAM161" s="98"/>
      <c r="HAN161" s="98"/>
      <c r="HAO161" s="98"/>
      <c r="HAP161" s="98"/>
      <c r="HAQ161" s="98"/>
      <c r="HAR161" s="98"/>
      <c r="HAS161" s="98"/>
      <c r="HAT161" s="98"/>
      <c r="HAU161" s="98"/>
      <c r="HAV161" s="98"/>
      <c r="HAW161" s="98"/>
      <c r="HAX161" s="98"/>
      <c r="HAY161" s="98"/>
      <c r="HAZ161" s="98"/>
      <c r="HBA161" s="98"/>
      <c r="HBB161" s="98"/>
      <c r="HBC161" s="98"/>
      <c r="HBD161" s="98"/>
      <c r="HBE161" s="98"/>
      <c r="HBF161" s="98"/>
      <c r="HBG161" s="98"/>
      <c r="HBH161" s="98"/>
      <c r="HBI161" s="98"/>
      <c r="HBJ161" s="98"/>
      <c r="HBK161" s="98"/>
      <c r="HBL161" s="98"/>
      <c r="HBM161" s="98"/>
      <c r="HBN161" s="98"/>
      <c r="HBO161" s="98"/>
      <c r="HBP161" s="98"/>
      <c r="HBQ161" s="98"/>
      <c r="HBR161" s="98"/>
      <c r="HBS161" s="98"/>
      <c r="HBT161" s="98"/>
      <c r="HBU161" s="98"/>
      <c r="HBV161" s="98"/>
      <c r="HBW161" s="98"/>
      <c r="HBX161" s="98"/>
      <c r="HBY161" s="98"/>
      <c r="HBZ161" s="98"/>
      <c r="HCA161" s="98"/>
      <c r="HCB161" s="98"/>
      <c r="HCC161" s="98"/>
      <c r="HCD161" s="98"/>
      <c r="HCE161" s="98"/>
      <c r="HCF161" s="98"/>
      <c r="HCG161" s="98"/>
      <c r="HCH161" s="98"/>
      <c r="HCI161" s="98"/>
      <c r="HCJ161" s="98"/>
      <c r="HCK161" s="98"/>
      <c r="HCL161" s="98"/>
      <c r="HCM161" s="98"/>
      <c r="HCN161" s="98"/>
      <c r="HCO161" s="98"/>
      <c r="HCP161" s="98"/>
      <c r="HCQ161" s="98"/>
      <c r="HCR161" s="98"/>
      <c r="HCS161" s="98"/>
      <c r="HCT161" s="98"/>
      <c r="HCU161" s="98"/>
      <c r="HCV161" s="98"/>
      <c r="HCW161" s="98"/>
      <c r="HCX161" s="98"/>
      <c r="HCY161" s="98"/>
      <c r="HCZ161" s="98"/>
      <c r="HDA161" s="98"/>
      <c r="HDB161" s="98"/>
      <c r="HDC161" s="98"/>
      <c r="HDD161" s="98"/>
      <c r="HDE161" s="98"/>
      <c r="HDF161" s="98"/>
      <c r="HDG161" s="98"/>
      <c r="HDH161" s="98"/>
      <c r="HDI161" s="98"/>
      <c r="HDJ161" s="98"/>
      <c r="HDK161" s="98"/>
      <c r="HDL161" s="98"/>
      <c r="HDM161" s="98"/>
      <c r="HDN161" s="98"/>
      <c r="HDO161" s="98"/>
      <c r="HDP161" s="98"/>
      <c r="HDQ161" s="98"/>
      <c r="HDR161" s="98"/>
      <c r="HDS161" s="98"/>
      <c r="HDT161" s="98"/>
      <c r="HDU161" s="98"/>
      <c r="HDV161" s="98"/>
      <c r="HDW161" s="98"/>
      <c r="HDX161" s="98"/>
      <c r="HDY161" s="98"/>
      <c r="HDZ161" s="98"/>
      <c r="HEA161" s="98"/>
      <c r="HEB161" s="98"/>
      <c r="HEC161" s="98"/>
      <c r="HED161" s="98"/>
      <c r="HEE161" s="98"/>
      <c r="HEF161" s="98"/>
      <c r="HEG161" s="98"/>
      <c r="HEH161" s="98"/>
      <c r="HEI161" s="98"/>
      <c r="HEJ161" s="98"/>
      <c r="HEK161" s="98"/>
      <c r="HEL161" s="98"/>
      <c r="HEM161" s="98"/>
      <c r="HEN161" s="98"/>
      <c r="HEO161" s="98"/>
      <c r="HEP161" s="98"/>
      <c r="HEQ161" s="98"/>
      <c r="HER161" s="98"/>
      <c r="HES161" s="98"/>
      <c r="HET161" s="98"/>
      <c r="HEU161" s="98"/>
      <c r="HEV161" s="98"/>
      <c r="HEW161" s="98"/>
      <c r="HEX161" s="98"/>
      <c r="HEY161" s="98"/>
      <c r="HEZ161" s="98"/>
      <c r="HFA161" s="98"/>
      <c r="HFB161" s="98"/>
      <c r="HFC161" s="98"/>
      <c r="HFD161" s="98"/>
      <c r="HFE161" s="98"/>
      <c r="HFF161" s="98"/>
      <c r="HFG161" s="98"/>
      <c r="HFH161" s="98"/>
      <c r="HFI161" s="98"/>
      <c r="HFJ161" s="98"/>
      <c r="HFK161" s="98"/>
      <c r="HFL161" s="98"/>
      <c r="HFM161" s="98"/>
      <c r="HFN161" s="98"/>
      <c r="HFO161" s="98"/>
      <c r="HFP161" s="98"/>
      <c r="HFQ161" s="98"/>
      <c r="HFR161" s="98"/>
      <c r="HFS161" s="98"/>
      <c r="HFT161" s="98"/>
      <c r="HFU161" s="98"/>
      <c r="HFV161" s="98"/>
      <c r="HFW161" s="98"/>
      <c r="HFX161" s="98"/>
      <c r="HFY161" s="98"/>
      <c r="HFZ161" s="98"/>
      <c r="HGA161" s="98"/>
      <c r="HGB161" s="98"/>
      <c r="HGC161" s="98"/>
      <c r="HGD161" s="98"/>
      <c r="HGE161" s="98"/>
      <c r="HGF161" s="98"/>
      <c r="HGG161" s="98"/>
      <c r="HGH161" s="98"/>
      <c r="HGI161" s="98"/>
      <c r="HGJ161" s="98"/>
      <c r="HGK161" s="98"/>
      <c r="HGL161" s="98"/>
      <c r="HGM161" s="98"/>
      <c r="HGN161" s="98"/>
      <c r="HGO161" s="98"/>
      <c r="HGP161" s="98"/>
      <c r="HGQ161" s="98"/>
      <c r="HGR161" s="98"/>
      <c r="HGS161" s="98"/>
      <c r="HGT161" s="98"/>
      <c r="HGU161" s="98"/>
      <c r="HGV161" s="98"/>
      <c r="HGW161" s="98"/>
      <c r="HGX161" s="98"/>
      <c r="HGY161" s="98"/>
      <c r="HGZ161" s="98"/>
      <c r="HHA161" s="98"/>
      <c r="HHB161" s="98"/>
      <c r="HHC161" s="98"/>
      <c r="HHD161" s="98"/>
      <c r="HHE161" s="98"/>
      <c r="HHF161" s="98"/>
      <c r="HHG161" s="98"/>
      <c r="HHH161" s="98"/>
      <c r="HHI161" s="98"/>
      <c r="HHJ161" s="98"/>
      <c r="HHK161" s="98"/>
      <c r="HHL161" s="98"/>
      <c r="HHM161" s="98"/>
      <c r="HHN161" s="98"/>
      <c r="HHO161" s="98"/>
      <c r="HHP161" s="98"/>
      <c r="HHQ161" s="98"/>
      <c r="HHR161" s="98"/>
      <c r="HHS161" s="98"/>
      <c r="HHT161" s="98"/>
      <c r="HHU161" s="98"/>
      <c r="HHV161" s="98"/>
      <c r="HHW161" s="98"/>
      <c r="HHX161" s="98"/>
      <c r="HHY161" s="98"/>
      <c r="HHZ161" s="98"/>
      <c r="HIA161" s="98"/>
      <c r="HIB161" s="98"/>
      <c r="HIC161" s="98"/>
      <c r="HID161" s="98"/>
      <c r="HIE161" s="98"/>
      <c r="HIF161" s="98"/>
      <c r="HIG161" s="98"/>
      <c r="HIH161" s="98"/>
      <c r="HII161" s="98"/>
      <c r="HIJ161" s="98"/>
      <c r="HIK161" s="98"/>
      <c r="HIL161" s="98"/>
      <c r="HIM161" s="98"/>
      <c r="HIN161" s="98"/>
      <c r="HIO161" s="98"/>
      <c r="HIP161" s="98"/>
      <c r="HIQ161" s="98"/>
      <c r="HIR161" s="98"/>
      <c r="HIS161" s="98"/>
      <c r="HIT161" s="98"/>
      <c r="HIU161" s="98"/>
      <c r="HIV161" s="98"/>
      <c r="HIW161" s="98"/>
      <c r="HIX161" s="98"/>
      <c r="HIY161" s="98"/>
      <c r="HIZ161" s="98"/>
      <c r="HJA161" s="98"/>
      <c r="HJB161" s="98"/>
      <c r="HJC161" s="98"/>
      <c r="HJD161" s="98"/>
      <c r="HJE161" s="98"/>
      <c r="HJF161" s="98"/>
      <c r="HJG161" s="98"/>
      <c r="HJH161" s="98"/>
      <c r="HJI161" s="98"/>
      <c r="HJJ161" s="98"/>
      <c r="HJK161" s="98"/>
      <c r="HJL161" s="98"/>
      <c r="HJM161" s="98"/>
      <c r="HJN161" s="98"/>
      <c r="HJO161" s="98"/>
      <c r="HJP161" s="98"/>
      <c r="HJQ161" s="98"/>
      <c r="HJR161" s="98"/>
      <c r="HJS161" s="98"/>
      <c r="HJT161" s="98"/>
      <c r="HJU161" s="98"/>
      <c r="HJV161" s="98"/>
      <c r="HJW161" s="98"/>
      <c r="HJX161" s="98"/>
      <c r="HJY161" s="98"/>
      <c r="HJZ161" s="98"/>
      <c r="HKA161" s="98"/>
      <c r="HKB161" s="98"/>
      <c r="HKC161" s="98"/>
      <c r="HKD161" s="98"/>
      <c r="HKE161" s="98"/>
      <c r="HKF161" s="98"/>
      <c r="HKG161" s="98"/>
      <c r="HKH161" s="98"/>
      <c r="HKI161" s="98"/>
      <c r="HKJ161" s="98"/>
      <c r="HKK161" s="98"/>
      <c r="HKL161" s="98"/>
      <c r="HKM161" s="98"/>
      <c r="HKN161" s="98"/>
      <c r="HKO161" s="98"/>
      <c r="HKP161" s="98"/>
      <c r="HKQ161" s="98"/>
      <c r="HKR161" s="98"/>
      <c r="HKS161" s="98"/>
      <c r="HKT161" s="98"/>
      <c r="HKU161" s="98"/>
      <c r="HKV161" s="98"/>
      <c r="HKW161" s="98"/>
      <c r="HKX161" s="98"/>
      <c r="HKY161" s="98"/>
      <c r="HKZ161" s="98"/>
      <c r="HLA161" s="98"/>
      <c r="HLB161" s="98"/>
      <c r="HLC161" s="98"/>
      <c r="HLD161" s="98"/>
      <c r="HLE161" s="98"/>
      <c r="HLF161" s="98"/>
      <c r="HLG161" s="98"/>
      <c r="HLH161" s="98"/>
      <c r="HLI161" s="98"/>
      <c r="HLJ161" s="98"/>
      <c r="HLK161" s="98"/>
      <c r="HLL161" s="98"/>
      <c r="HLM161" s="98"/>
      <c r="HLN161" s="98"/>
      <c r="HLO161" s="98"/>
      <c r="HLP161" s="98"/>
      <c r="HLQ161" s="98"/>
      <c r="HLR161" s="98"/>
      <c r="HLS161" s="98"/>
      <c r="HLT161" s="98"/>
      <c r="HLU161" s="98"/>
      <c r="HLV161" s="98"/>
      <c r="HLW161" s="98"/>
      <c r="HLX161" s="98"/>
      <c r="HLY161" s="98"/>
      <c r="HLZ161" s="98"/>
      <c r="HMA161" s="98"/>
      <c r="HMB161" s="98"/>
      <c r="HMC161" s="98"/>
      <c r="HMD161" s="98"/>
      <c r="HME161" s="98"/>
      <c r="HMF161" s="98"/>
      <c r="HMG161" s="98"/>
      <c r="HMH161" s="98"/>
      <c r="HMI161" s="98"/>
      <c r="HMJ161" s="98"/>
      <c r="HMK161" s="98"/>
      <c r="HML161" s="98"/>
      <c r="HMM161" s="98"/>
      <c r="HMN161" s="98"/>
      <c r="HMO161" s="98"/>
      <c r="HMP161" s="98"/>
      <c r="HMQ161" s="98"/>
      <c r="HMR161" s="98"/>
      <c r="HMS161" s="98"/>
      <c r="HMT161" s="98"/>
      <c r="HMU161" s="98"/>
      <c r="HMV161" s="98"/>
      <c r="HMW161" s="98"/>
      <c r="HMX161" s="98"/>
      <c r="HMY161" s="98"/>
      <c r="HMZ161" s="98"/>
      <c r="HNA161" s="98"/>
      <c r="HNB161" s="98"/>
      <c r="HNC161" s="98"/>
      <c r="HND161" s="98"/>
      <c r="HNE161" s="98"/>
      <c r="HNF161" s="98"/>
      <c r="HNG161" s="98"/>
      <c r="HNH161" s="98"/>
      <c r="HNI161" s="98"/>
      <c r="HNJ161" s="98"/>
      <c r="HNK161" s="98"/>
      <c r="HNL161" s="98"/>
      <c r="HNM161" s="98"/>
      <c r="HNN161" s="98"/>
      <c r="HNO161" s="98"/>
      <c r="HNP161" s="98"/>
      <c r="HNQ161" s="98"/>
      <c r="HNR161" s="98"/>
      <c r="HNS161" s="98"/>
      <c r="HNT161" s="98"/>
      <c r="HNU161" s="98"/>
      <c r="HNV161" s="98"/>
      <c r="HNW161" s="98"/>
      <c r="HNX161" s="98"/>
      <c r="HNY161" s="98"/>
      <c r="HNZ161" s="98"/>
      <c r="HOA161" s="98"/>
      <c r="HOB161" s="98"/>
      <c r="HOC161" s="98"/>
      <c r="HOD161" s="98"/>
      <c r="HOE161" s="98"/>
      <c r="HOF161" s="98"/>
      <c r="HOG161" s="98"/>
      <c r="HOH161" s="98"/>
      <c r="HOI161" s="98"/>
      <c r="HOJ161" s="98"/>
      <c r="HOK161" s="98"/>
      <c r="HOL161" s="98"/>
      <c r="HOM161" s="98"/>
      <c r="HON161" s="98"/>
      <c r="HOO161" s="98"/>
      <c r="HOP161" s="98"/>
      <c r="HOQ161" s="98"/>
      <c r="HOR161" s="98"/>
      <c r="HOS161" s="98"/>
      <c r="HOT161" s="98"/>
      <c r="HOU161" s="98"/>
      <c r="HOV161" s="98"/>
      <c r="HOW161" s="98"/>
      <c r="HOX161" s="98"/>
      <c r="HOY161" s="98"/>
      <c r="HOZ161" s="98"/>
      <c r="HPA161" s="98"/>
      <c r="HPB161" s="98"/>
      <c r="HPC161" s="98"/>
      <c r="HPD161" s="98"/>
      <c r="HPE161" s="98"/>
      <c r="HPF161" s="98"/>
      <c r="HPG161" s="98"/>
      <c r="HPH161" s="98"/>
      <c r="HPI161" s="98"/>
      <c r="HPJ161" s="98"/>
      <c r="HPK161" s="98"/>
      <c r="HPL161" s="98"/>
      <c r="HPM161" s="98"/>
      <c r="HPN161" s="98"/>
      <c r="HPO161" s="98"/>
      <c r="HPP161" s="98"/>
      <c r="HPQ161" s="98"/>
      <c r="HPR161" s="98"/>
      <c r="HPS161" s="98"/>
      <c r="HPT161" s="98"/>
      <c r="HPU161" s="98"/>
      <c r="HPV161" s="98"/>
      <c r="HPW161" s="98"/>
      <c r="HPX161" s="98"/>
      <c r="HPY161" s="98"/>
      <c r="HPZ161" s="98"/>
      <c r="HQA161" s="98"/>
      <c r="HQB161" s="98"/>
      <c r="HQC161" s="98"/>
      <c r="HQD161" s="98"/>
      <c r="HQE161" s="98"/>
      <c r="HQF161" s="98"/>
      <c r="HQG161" s="98"/>
      <c r="HQH161" s="98"/>
      <c r="HQI161" s="98"/>
      <c r="HQJ161" s="98"/>
      <c r="HQK161" s="98"/>
      <c r="HQL161" s="98"/>
      <c r="HQM161" s="98"/>
      <c r="HQN161" s="98"/>
      <c r="HQO161" s="98"/>
      <c r="HQP161" s="98"/>
      <c r="HQQ161" s="98"/>
      <c r="HQR161" s="98"/>
      <c r="HQS161" s="98"/>
      <c r="HQT161" s="98"/>
      <c r="HQU161" s="98"/>
      <c r="HQV161" s="98"/>
      <c r="HQW161" s="98"/>
      <c r="HQX161" s="98"/>
      <c r="HQY161" s="98"/>
      <c r="HQZ161" s="98"/>
      <c r="HRA161" s="98"/>
      <c r="HRB161" s="98"/>
      <c r="HRC161" s="98"/>
      <c r="HRD161" s="98"/>
      <c r="HRE161" s="98"/>
      <c r="HRF161" s="98"/>
      <c r="HRG161" s="98"/>
      <c r="HRH161" s="98"/>
      <c r="HRI161" s="98"/>
      <c r="HRJ161" s="98"/>
      <c r="HRK161" s="98"/>
      <c r="HRL161" s="98"/>
      <c r="HRM161" s="98"/>
      <c r="HRN161" s="98"/>
      <c r="HRO161" s="98"/>
      <c r="HRP161" s="98"/>
      <c r="HRQ161" s="98"/>
      <c r="HRR161" s="98"/>
      <c r="HRS161" s="98"/>
      <c r="HRT161" s="98"/>
      <c r="HRU161" s="98"/>
      <c r="HRV161" s="98"/>
      <c r="HRW161" s="98"/>
      <c r="HRX161" s="98"/>
      <c r="HRY161" s="98"/>
      <c r="HRZ161" s="98"/>
      <c r="HSA161" s="98"/>
      <c r="HSB161" s="98"/>
      <c r="HSC161" s="98"/>
      <c r="HSD161" s="98"/>
      <c r="HSE161" s="98"/>
      <c r="HSF161" s="98"/>
      <c r="HSG161" s="98"/>
      <c r="HSH161" s="98"/>
      <c r="HSI161" s="98"/>
      <c r="HSJ161" s="98"/>
      <c r="HSK161" s="98"/>
      <c r="HSL161" s="98"/>
      <c r="HSM161" s="98"/>
      <c r="HSN161" s="98"/>
      <c r="HSO161" s="98"/>
      <c r="HSP161" s="98"/>
      <c r="HSQ161" s="98"/>
      <c r="HSR161" s="98"/>
      <c r="HSS161" s="98"/>
      <c r="HST161" s="98"/>
      <c r="HSU161" s="98"/>
      <c r="HSV161" s="98"/>
      <c r="HSW161" s="98"/>
      <c r="HSX161" s="98"/>
      <c r="HSY161" s="98"/>
      <c r="HSZ161" s="98"/>
      <c r="HTA161" s="98"/>
      <c r="HTB161" s="98"/>
      <c r="HTC161" s="98"/>
      <c r="HTD161" s="98"/>
      <c r="HTE161" s="98"/>
      <c r="HTF161" s="98"/>
      <c r="HTG161" s="98"/>
      <c r="HTH161" s="98"/>
      <c r="HTI161" s="98"/>
      <c r="HTJ161" s="98"/>
      <c r="HTK161" s="98"/>
      <c r="HTL161" s="98"/>
      <c r="HTM161" s="98"/>
      <c r="HTN161" s="98"/>
      <c r="HTO161" s="98"/>
      <c r="HTP161" s="98"/>
      <c r="HTQ161" s="98"/>
      <c r="HTR161" s="98"/>
      <c r="HTS161" s="98"/>
      <c r="HTT161" s="98"/>
      <c r="HTU161" s="98"/>
      <c r="HTV161" s="98"/>
      <c r="HTW161" s="98"/>
      <c r="HTX161" s="98"/>
      <c r="HTY161" s="98"/>
      <c r="HTZ161" s="98"/>
      <c r="HUA161" s="98"/>
      <c r="HUB161" s="98"/>
      <c r="HUC161" s="98"/>
      <c r="HUD161" s="98"/>
      <c r="HUE161" s="98"/>
      <c r="HUF161" s="98"/>
      <c r="HUG161" s="98"/>
      <c r="HUH161" s="98"/>
      <c r="HUI161" s="98"/>
      <c r="HUJ161" s="98"/>
      <c r="HUK161" s="98"/>
      <c r="HUL161" s="98"/>
      <c r="HUM161" s="98"/>
      <c r="HUN161" s="98"/>
      <c r="HUO161" s="98"/>
      <c r="HUP161" s="98"/>
      <c r="HUQ161" s="98"/>
      <c r="HUR161" s="98"/>
      <c r="HUS161" s="98"/>
      <c r="HUT161" s="98"/>
      <c r="HUU161" s="98"/>
      <c r="HUV161" s="98"/>
      <c r="HUW161" s="98"/>
      <c r="HUX161" s="98"/>
      <c r="HUY161" s="98"/>
      <c r="HUZ161" s="98"/>
      <c r="HVA161" s="98"/>
      <c r="HVB161" s="98"/>
      <c r="HVC161" s="98"/>
      <c r="HVD161" s="98"/>
      <c r="HVE161" s="98"/>
      <c r="HVF161" s="98"/>
      <c r="HVG161" s="98"/>
      <c r="HVH161" s="98"/>
      <c r="HVI161" s="98"/>
      <c r="HVJ161" s="98"/>
      <c r="HVK161" s="98"/>
      <c r="HVL161" s="98"/>
      <c r="HVM161" s="98"/>
      <c r="HVN161" s="98"/>
      <c r="HVO161" s="98"/>
      <c r="HVP161" s="98"/>
      <c r="HVQ161" s="98"/>
      <c r="HVR161" s="98"/>
      <c r="HVS161" s="98"/>
      <c r="HVT161" s="98"/>
      <c r="HVU161" s="98"/>
      <c r="HVV161" s="98"/>
      <c r="HVW161" s="98"/>
      <c r="HVX161" s="98"/>
      <c r="HVY161" s="98"/>
      <c r="HVZ161" s="98"/>
      <c r="HWA161" s="98"/>
      <c r="HWB161" s="98"/>
      <c r="HWC161" s="98"/>
      <c r="HWD161" s="98"/>
      <c r="HWE161" s="98"/>
      <c r="HWF161" s="98"/>
      <c r="HWG161" s="98"/>
      <c r="HWH161" s="98"/>
      <c r="HWI161" s="98"/>
      <c r="HWJ161" s="98"/>
      <c r="HWK161" s="98"/>
      <c r="HWL161" s="98"/>
      <c r="HWM161" s="98"/>
      <c r="HWN161" s="98"/>
      <c r="HWO161" s="98"/>
      <c r="HWP161" s="98"/>
      <c r="HWQ161" s="98"/>
      <c r="HWR161" s="98"/>
      <c r="HWS161" s="98"/>
      <c r="HWT161" s="98"/>
      <c r="HWU161" s="98"/>
      <c r="HWV161" s="98"/>
      <c r="HWW161" s="98"/>
      <c r="HWX161" s="98"/>
      <c r="HWY161" s="98"/>
      <c r="HWZ161" s="98"/>
      <c r="HXA161" s="98"/>
      <c r="HXB161" s="98"/>
      <c r="HXC161" s="98"/>
      <c r="HXD161" s="98"/>
      <c r="HXE161" s="98"/>
      <c r="HXF161" s="98"/>
      <c r="HXG161" s="98"/>
      <c r="HXH161" s="98"/>
      <c r="HXI161" s="98"/>
      <c r="HXJ161" s="98"/>
      <c r="HXK161" s="98"/>
      <c r="HXL161" s="98"/>
      <c r="HXM161" s="98"/>
      <c r="HXN161" s="98"/>
      <c r="HXO161" s="98"/>
      <c r="HXP161" s="98"/>
      <c r="HXQ161" s="98"/>
      <c r="HXR161" s="98"/>
      <c r="HXS161" s="98"/>
      <c r="HXT161" s="98"/>
      <c r="HXU161" s="98"/>
      <c r="HXV161" s="98"/>
      <c r="HXW161" s="98"/>
      <c r="HXX161" s="98"/>
      <c r="HXY161" s="98"/>
      <c r="HXZ161" s="98"/>
      <c r="HYA161" s="98"/>
      <c r="HYB161" s="98"/>
      <c r="HYC161" s="98"/>
      <c r="HYD161" s="98"/>
      <c r="HYE161" s="98"/>
      <c r="HYF161" s="98"/>
      <c r="HYG161" s="98"/>
      <c r="HYH161" s="98"/>
      <c r="HYI161" s="98"/>
      <c r="HYJ161" s="98"/>
      <c r="HYK161" s="98"/>
      <c r="HYL161" s="98"/>
      <c r="HYM161" s="98"/>
      <c r="HYN161" s="98"/>
      <c r="HYO161" s="98"/>
      <c r="HYP161" s="98"/>
      <c r="HYQ161" s="98"/>
      <c r="HYR161" s="98"/>
      <c r="HYS161" s="98"/>
      <c r="HYT161" s="98"/>
      <c r="HYU161" s="98"/>
      <c r="HYV161" s="98"/>
      <c r="HYW161" s="98"/>
      <c r="HYX161" s="98"/>
      <c r="HYY161" s="98"/>
      <c r="HYZ161" s="98"/>
      <c r="HZA161" s="98"/>
      <c r="HZB161" s="98"/>
      <c r="HZC161" s="98"/>
      <c r="HZD161" s="98"/>
      <c r="HZE161" s="98"/>
      <c r="HZF161" s="98"/>
      <c r="HZG161" s="98"/>
      <c r="HZH161" s="98"/>
      <c r="HZI161" s="98"/>
      <c r="HZJ161" s="98"/>
      <c r="HZK161" s="98"/>
      <c r="HZL161" s="98"/>
      <c r="HZM161" s="98"/>
      <c r="HZN161" s="98"/>
      <c r="HZO161" s="98"/>
      <c r="HZP161" s="98"/>
      <c r="HZQ161" s="98"/>
      <c r="HZR161" s="98"/>
      <c r="HZS161" s="98"/>
      <c r="HZT161" s="98"/>
      <c r="HZU161" s="98"/>
      <c r="HZV161" s="98"/>
      <c r="HZW161" s="98"/>
      <c r="HZX161" s="98"/>
      <c r="HZY161" s="98"/>
      <c r="HZZ161" s="98"/>
      <c r="IAA161" s="98"/>
      <c r="IAB161" s="98"/>
      <c r="IAC161" s="98"/>
      <c r="IAD161" s="98"/>
      <c r="IAE161" s="98"/>
      <c r="IAF161" s="98"/>
      <c r="IAG161" s="98"/>
      <c r="IAH161" s="98"/>
      <c r="IAI161" s="98"/>
      <c r="IAJ161" s="98"/>
      <c r="IAK161" s="98"/>
      <c r="IAL161" s="98"/>
      <c r="IAM161" s="98"/>
      <c r="IAN161" s="98"/>
      <c r="IAO161" s="98"/>
      <c r="IAP161" s="98"/>
      <c r="IAQ161" s="98"/>
      <c r="IAR161" s="98"/>
      <c r="IAS161" s="98"/>
      <c r="IAT161" s="98"/>
      <c r="IAU161" s="98"/>
      <c r="IAV161" s="98"/>
      <c r="IAW161" s="98"/>
      <c r="IAX161" s="98"/>
      <c r="IAY161" s="98"/>
      <c r="IAZ161" s="98"/>
      <c r="IBA161" s="98"/>
      <c r="IBB161" s="98"/>
      <c r="IBC161" s="98"/>
      <c r="IBD161" s="98"/>
      <c r="IBE161" s="98"/>
      <c r="IBF161" s="98"/>
      <c r="IBG161" s="98"/>
      <c r="IBH161" s="98"/>
      <c r="IBI161" s="98"/>
      <c r="IBJ161" s="98"/>
      <c r="IBK161" s="98"/>
      <c r="IBL161" s="98"/>
      <c r="IBM161" s="98"/>
      <c r="IBN161" s="98"/>
      <c r="IBO161" s="98"/>
      <c r="IBP161" s="98"/>
      <c r="IBQ161" s="98"/>
      <c r="IBR161" s="98"/>
      <c r="IBS161" s="98"/>
      <c r="IBT161" s="98"/>
      <c r="IBU161" s="98"/>
      <c r="IBV161" s="98"/>
      <c r="IBW161" s="98"/>
      <c r="IBX161" s="98"/>
      <c r="IBY161" s="98"/>
      <c r="IBZ161" s="98"/>
      <c r="ICA161" s="98"/>
      <c r="ICB161" s="98"/>
      <c r="ICC161" s="98"/>
      <c r="ICD161" s="98"/>
      <c r="ICE161" s="98"/>
      <c r="ICF161" s="98"/>
      <c r="ICG161" s="98"/>
      <c r="ICH161" s="98"/>
      <c r="ICI161" s="98"/>
      <c r="ICJ161" s="98"/>
      <c r="ICK161" s="98"/>
      <c r="ICL161" s="98"/>
      <c r="ICM161" s="98"/>
      <c r="ICN161" s="98"/>
      <c r="ICO161" s="98"/>
      <c r="ICP161" s="98"/>
      <c r="ICQ161" s="98"/>
      <c r="ICR161" s="98"/>
      <c r="ICS161" s="98"/>
      <c r="ICT161" s="98"/>
      <c r="ICU161" s="98"/>
      <c r="ICV161" s="98"/>
      <c r="ICW161" s="98"/>
      <c r="ICX161" s="98"/>
      <c r="ICY161" s="98"/>
      <c r="ICZ161" s="98"/>
      <c r="IDA161" s="98"/>
      <c r="IDB161" s="98"/>
      <c r="IDC161" s="98"/>
      <c r="IDD161" s="98"/>
      <c r="IDE161" s="98"/>
      <c r="IDF161" s="98"/>
      <c r="IDG161" s="98"/>
      <c r="IDH161" s="98"/>
      <c r="IDI161" s="98"/>
      <c r="IDJ161" s="98"/>
      <c r="IDK161" s="98"/>
      <c r="IDL161" s="98"/>
      <c r="IDM161" s="98"/>
      <c r="IDN161" s="98"/>
      <c r="IDO161" s="98"/>
      <c r="IDP161" s="98"/>
      <c r="IDQ161" s="98"/>
      <c r="IDR161" s="98"/>
      <c r="IDS161" s="98"/>
      <c r="IDT161" s="98"/>
      <c r="IDU161" s="98"/>
      <c r="IDV161" s="98"/>
      <c r="IDW161" s="98"/>
      <c r="IDX161" s="98"/>
      <c r="IDY161" s="98"/>
      <c r="IDZ161" s="98"/>
      <c r="IEA161" s="98"/>
      <c r="IEB161" s="98"/>
      <c r="IEC161" s="98"/>
      <c r="IED161" s="98"/>
      <c r="IEE161" s="98"/>
      <c r="IEF161" s="98"/>
      <c r="IEG161" s="98"/>
      <c r="IEH161" s="98"/>
      <c r="IEI161" s="98"/>
      <c r="IEJ161" s="98"/>
      <c r="IEK161" s="98"/>
      <c r="IEL161" s="98"/>
      <c r="IEM161" s="98"/>
      <c r="IEN161" s="98"/>
      <c r="IEO161" s="98"/>
      <c r="IEP161" s="98"/>
      <c r="IEQ161" s="98"/>
      <c r="IER161" s="98"/>
      <c r="IES161" s="98"/>
      <c r="IET161" s="98"/>
      <c r="IEU161" s="98"/>
      <c r="IEV161" s="98"/>
      <c r="IEW161" s="98"/>
      <c r="IEX161" s="98"/>
      <c r="IEY161" s="98"/>
      <c r="IEZ161" s="98"/>
      <c r="IFA161" s="98"/>
      <c r="IFB161" s="98"/>
      <c r="IFC161" s="98"/>
      <c r="IFD161" s="98"/>
      <c r="IFE161" s="98"/>
      <c r="IFF161" s="98"/>
      <c r="IFG161" s="98"/>
      <c r="IFH161" s="98"/>
      <c r="IFI161" s="98"/>
      <c r="IFJ161" s="98"/>
      <c r="IFK161" s="98"/>
      <c r="IFL161" s="98"/>
      <c r="IFM161" s="98"/>
      <c r="IFN161" s="98"/>
      <c r="IFO161" s="98"/>
      <c r="IFP161" s="98"/>
      <c r="IFQ161" s="98"/>
      <c r="IFR161" s="98"/>
      <c r="IFS161" s="98"/>
      <c r="IFT161" s="98"/>
      <c r="IFU161" s="98"/>
      <c r="IFV161" s="98"/>
      <c r="IFW161" s="98"/>
      <c r="IFX161" s="98"/>
      <c r="IFY161" s="98"/>
      <c r="IFZ161" s="98"/>
      <c r="IGA161" s="98"/>
      <c r="IGB161" s="98"/>
      <c r="IGC161" s="98"/>
      <c r="IGD161" s="98"/>
      <c r="IGE161" s="98"/>
      <c r="IGF161" s="98"/>
      <c r="IGG161" s="98"/>
      <c r="IGH161" s="98"/>
      <c r="IGI161" s="98"/>
      <c r="IGJ161" s="98"/>
      <c r="IGK161" s="98"/>
      <c r="IGL161" s="98"/>
      <c r="IGM161" s="98"/>
      <c r="IGN161" s="98"/>
      <c r="IGO161" s="98"/>
      <c r="IGP161" s="98"/>
      <c r="IGQ161" s="98"/>
      <c r="IGR161" s="98"/>
      <c r="IGS161" s="98"/>
      <c r="IGT161" s="98"/>
      <c r="IGU161" s="98"/>
      <c r="IGV161" s="98"/>
      <c r="IGW161" s="98"/>
      <c r="IGX161" s="98"/>
      <c r="IGY161" s="98"/>
      <c r="IGZ161" s="98"/>
      <c r="IHA161" s="98"/>
      <c r="IHB161" s="98"/>
      <c r="IHC161" s="98"/>
      <c r="IHD161" s="98"/>
      <c r="IHE161" s="98"/>
      <c r="IHF161" s="98"/>
      <c r="IHG161" s="98"/>
      <c r="IHH161" s="98"/>
      <c r="IHI161" s="98"/>
      <c r="IHJ161" s="98"/>
      <c r="IHK161" s="98"/>
      <c r="IHL161" s="98"/>
      <c r="IHM161" s="98"/>
      <c r="IHN161" s="98"/>
      <c r="IHO161" s="98"/>
      <c r="IHP161" s="98"/>
      <c r="IHQ161" s="98"/>
      <c r="IHR161" s="98"/>
      <c r="IHS161" s="98"/>
      <c r="IHT161" s="98"/>
      <c r="IHU161" s="98"/>
      <c r="IHV161" s="98"/>
      <c r="IHW161" s="98"/>
      <c r="IHX161" s="98"/>
      <c r="IHY161" s="98"/>
      <c r="IHZ161" s="98"/>
      <c r="IIA161" s="98"/>
      <c r="IIB161" s="98"/>
      <c r="IIC161" s="98"/>
      <c r="IID161" s="98"/>
      <c r="IIE161" s="98"/>
      <c r="IIF161" s="98"/>
      <c r="IIG161" s="98"/>
      <c r="IIH161" s="98"/>
      <c r="III161" s="98"/>
      <c r="IIJ161" s="98"/>
      <c r="IIK161" s="98"/>
      <c r="IIL161" s="98"/>
      <c r="IIM161" s="98"/>
      <c r="IIN161" s="98"/>
      <c r="IIO161" s="98"/>
      <c r="IIP161" s="98"/>
      <c r="IIQ161" s="98"/>
      <c r="IIR161" s="98"/>
      <c r="IIS161" s="98"/>
      <c r="IIT161" s="98"/>
      <c r="IIU161" s="98"/>
      <c r="IIV161" s="98"/>
      <c r="IIW161" s="98"/>
      <c r="IIX161" s="98"/>
      <c r="IIY161" s="98"/>
      <c r="IIZ161" s="98"/>
      <c r="IJA161" s="98"/>
      <c r="IJB161" s="98"/>
      <c r="IJC161" s="98"/>
      <c r="IJD161" s="98"/>
      <c r="IJE161" s="98"/>
      <c r="IJF161" s="98"/>
      <c r="IJG161" s="98"/>
      <c r="IJH161" s="98"/>
      <c r="IJI161" s="98"/>
      <c r="IJJ161" s="98"/>
      <c r="IJK161" s="98"/>
      <c r="IJL161" s="98"/>
      <c r="IJM161" s="98"/>
      <c r="IJN161" s="98"/>
      <c r="IJO161" s="98"/>
      <c r="IJP161" s="98"/>
      <c r="IJQ161" s="98"/>
      <c r="IJR161" s="98"/>
      <c r="IJS161" s="98"/>
      <c r="IJT161" s="98"/>
      <c r="IJU161" s="98"/>
      <c r="IJV161" s="98"/>
      <c r="IJW161" s="98"/>
      <c r="IJX161" s="98"/>
      <c r="IJY161" s="98"/>
      <c r="IJZ161" s="98"/>
      <c r="IKA161" s="98"/>
      <c r="IKB161" s="98"/>
      <c r="IKC161" s="98"/>
      <c r="IKD161" s="98"/>
      <c r="IKE161" s="98"/>
      <c r="IKF161" s="98"/>
      <c r="IKG161" s="98"/>
      <c r="IKH161" s="98"/>
      <c r="IKI161" s="98"/>
      <c r="IKJ161" s="98"/>
      <c r="IKK161" s="98"/>
      <c r="IKL161" s="98"/>
      <c r="IKM161" s="98"/>
      <c r="IKN161" s="98"/>
      <c r="IKO161" s="98"/>
      <c r="IKP161" s="98"/>
      <c r="IKQ161" s="98"/>
      <c r="IKR161" s="98"/>
      <c r="IKS161" s="98"/>
      <c r="IKT161" s="98"/>
      <c r="IKU161" s="98"/>
      <c r="IKV161" s="98"/>
      <c r="IKW161" s="98"/>
      <c r="IKX161" s="98"/>
      <c r="IKY161" s="98"/>
      <c r="IKZ161" s="98"/>
      <c r="ILA161" s="98"/>
      <c r="ILB161" s="98"/>
      <c r="ILC161" s="98"/>
      <c r="ILD161" s="98"/>
      <c r="ILE161" s="98"/>
      <c r="ILF161" s="98"/>
      <c r="ILG161" s="98"/>
      <c r="ILH161" s="98"/>
      <c r="ILI161" s="98"/>
      <c r="ILJ161" s="98"/>
      <c r="ILK161" s="98"/>
      <c r="ILL161" s="98"/>
      <c r="ILM161" s="98"/>
      <c r="ILN161" s="98"/>
      <c r="ILO161" s="98"/>
      <c r="ILP161" s="98"/>
      <c r="ILQ161" s="98"/>
      <c r="ILR161" s="98"/>
      <c r="ILS161" s="98"/>
      <c r="ILT161" s="98"/>
      <c r="ILU161" s="98"/>
      <c r="ILV161" s="98"/>
      <c r="ILW161" s="98"/>
      <c r="ILX161" s="98"/>
      <c r="ILY161" s="98"/>
      <c r="ILZ161" s="98"/>
      <c r="IMA161" s="98"/>
      <c r="IMB161" s="98"/>
      <c r="IMC161" s="98"/>
      <c r="IMD161" s="98"/>
      <c r="IME161" s="98"/>
      <c r="IMF161" s="98"/>
      <c r="IMG161" s="98"/>
      <c r="IMH161" s="98"/>
      <c r="IMI161" s="98"/>
      <c r="IMJ161" s="98"/>
      <c r="IMK161" s="98"/>
      <c r="IML161" s="98"/>
      <c r="IMM161" s="98"/>
      <c r="IMN161" s="98"/>
      <c r="IMO161" s="98"/>
      <c r="IMP161" s="98"/>
      <c r="IMQ161" s="98"/>
      <c r="IMR161" s="98"/>
      <c r="IMS161" s="98"/>
      <c r="IMT161" s="98"/>
      <c r="IMU161" s="98"/>
      <c r="IMV161" s="98"/>
      <c r="IMW161" s="98"/>
      <c r="IMX161" s="98"/>
      <c r="IMY161" s="98"/>
      <c r="IMZ161" s="98"/>
      <c r="INA161" s="98"/>
      <c r="INB161" s="98"/>
      <c r="INC161" s="98"/>
      <c r="IND161" s="98"/>
      <c r="INE161" s="98"/>
      <c r="INF161" s="98"/>
      <c r="ING161" s="98"/>
      <c r="INH161" s="98"/>
      <c r="INI161" s="98"/>
      <c r="INJ161" s="98"/>
      <c r="INK161" s="98"/>
      <c r="INL161" s="98"/>
      <c r="INM161" s="98"/>
      <c r="INN161" s="98"/>
      <c r="INO161" s="98"/>
      <c r="INP161" s="98"/>
      <c r="INQ161" s="98"/>
      <c r="INR161" s="98"/>
      <c r="INS161" s="98"/>
      <c r="INT161" s="98"/>
      <c r="INU161" s="98"/>
      <c r="INV161" s="98"/>
      <c r="INW161" s="98"/>
      <c r="INX161" s="98"/>
      <c r="INY161" s="98"/>
      <c r="INZ161" s="98"/>
      <c r="IOA161" s="98"/>
      <c r="IOB161" s="98"/>
      <c r="IOC161" s="98"/>
      <c r="IOD161" s="98"/>
      <c r="IOE161" s="98"/>
      <c r="IOF161" s="98"/>
      <c r="IOG161" s="98"/>
      <c r="IOH161" s="98"/>
      <c r="IOI161" s="98"/>
      <c r="IOJ161" s="98"/>
      <c r="IOK161" s="98"/>
      <c r="IOL161" s="98"/>
      <c r="IOM161" s="98"/>
      <c r="ION161" s="98"/>
      <c r="IOO161" s="98"/>
      <c r="IOP161" s="98"/>
      <c r="IOQ161" s="98"/>
      <c r="IOR161" s="98"/>
      <c r="IOS161" s="98"/>
      <c r="IOT161" s="98"/>
      <c r="IOU161" s="98"/>
      <c r="IOV161" s="98"/>
      <c r="IOW161" s="98"/>
      <c r="IOX161" s="98"/>
      <c r="IOY161" s="98"/>
      <c r="IOZ161" s="98"/>
      <c r="IPA161" s="98"/>
      <c r="IPB161" s="98"/>
      <c r="IPC161" s="98"/>
      <c r="IPD161" s="98"/>
      <c r="IPE161" s="98"/>
      <c r="IPF161" s="98"/>
      <c r="IPG161" s="98"/>
      <c r="IPH161" s="98"/>
      <c r="IPI161" s="98"/>
      <c r="IPJ161" s="98"/>
      <c r="IPK161" s="98"/>
      <c r="IPL161" s="98"/>
      <c r="IPM161" s="98"/>
      <c r="IPN161" s="98"/>
      <c r="IPO161" s="98"/>
      <c r="IPP161" s="98"/>
      <c r="IPQ161" s="98"/>
      <c r="IPR161" s="98"/>
      <c r="IPS161" s="98"/>
      <c r="IPT161" s="98"/>
      <c r="IPU161" s="98"/>
      <c r="IPV161" s="98"/>
      <c r="IPW161" s="98"/>
      <c r="IPX161" s="98"/>
      <c r="IPY161" s="98"/>
      <c r="IPZ161" s="98"/>
      <c r="IQA161" s="98"/>
      <c r="IQB161" s="98"/>
      <c r="IQC161" s="98"/>
      <c r="IQD161" s="98"/>
      <c r="IQE161" s="98"/>
      <c r="IQF161" s="98"/>
      <c r="IQG161" s="98"/>
      <c r="IQH161" s="98"/>
      <c r="IQI161" s="98"/>
      <c r="IQJ161" s="98"/>
      <c r="IQK161" s="98"/>
      <c r="IQL161" s="98"/>
      <c r="IQM161" s="98"/>
      <c r="IQN161" s="98"/>
      <c r="IQO161" s="98"/>
      <c r="IQP161" s="98"/>
      <c r="IQQ161" s="98"/>
      <c r="IQR161" s="98"/>
      <c r="IQS161" s="98"/>
      <c r="IQT161" s="98"/>
      <c r="IQU161" s="98"/>
      <c r="IQV161" s="98"/>
      <c r="IQW161" s="98"/>
      <c r="IQX161" s="98"/>
      <c r="IQY161" s="98"/>
      <c r="IQZ161" s="98"/>
      <c r="IRA161" s="98"/>
      <c r="IRB161" s="98"/>
      <c r="IRC161" s="98"/>
      <c r="IRD161" s="98"/>
      <c r="IRE161" s="98"/>
      <c r="IRF161" s="98"/>
      <c r="IRG161" s="98"/>
      <c r="IRH161" s="98"/>
      <c r="IRI161" s="98"/>
      <c r="IRJ161" s="98"/>
      <c r="IRK161" s="98"/>
      <c r="IRL161" s="98"/>
      <c r="IRM161" s="98"/>
      <c r="IRN161" s="98"/>
      <c r="IRO161" s="98"/>
      <c r="IRP161" s="98"/>
      <c r="IRQ161" s="98"/>
      <c r="IRR161" s="98"/>
      <c r="IRS161" s="98"/>
      <c r="IRT161" s="98"/>
      <c r="IRU161" s="98"/>
      <c r="IRV161" s="98"/>
      <c r="IRW161" s="98"/>
      <c r="IRX161" s="98"/>
      <c r="IRY161" s="98"/>
      <c r="IRZ161" s="98"/>
      <c r="ISA161" s="98"/>
      <c r="ISB161" s="98"/>
      <c r="ISC161" s="98"/>
      <c r="ISD161" s="98"/>
      <c r="ISE161" s="98"/>
      <c r="ISF161" s="98"/>
      <c r="ISG161" s="98"/>
      <c r="ISH161" s="98"/>
      <c r="ISI161" s="98"/>
      <c r="ISJ161" s="98"/>
      <c r="ISK161" s="98"/>
      <c r="ISL161" s="98"/>
      <c r="ISM161" s="98"/>
      <c r="ISN161" s="98"/>
      <c r="ISO161" s="98"/>
      <c r="ISP161" s="98"/>
      <c r="ISQ161" s="98"/>
      <c r="ISR161" s="98"/>
      <c r="ISS161" s="98"/>
      <c r="IST161" s="98"/>
      <c r="ISU161" s="98"/>
      <c r="ISV161" s="98"/>
      <c r="ISW161" s="98"/>
      <c r="ISX161" s="98"/>
      <c r="ISY161" s="98"/>
      <c r="ISZ161" s="98"/>
      <c r="ITA161" s="98"/>
      <c r="ITB161" s="98"/>
      <c r="ITC161" s="98"/>
      <c r="ITD161" s="98"/>
      <c r="ITE161" s="98"/>
      <c r="ITF161" s="98"/>
      <c r="ITG161" s="98"/>
      <c r="ITH161" s="98"/>
      <c r="ITI161" s="98"/>
      <c r="ITJ161" s="98"/>
      <c r="ITK161" s="98"/>
      <c r="ITL161" s="98"/>
      <c r="ITM161" s="98"/>
      <c r="ITN161" s="98"/>
      <c r="ITO161" s="98"/>
      <c r="ITP161" s="98"/>
      <c r="ITQ161" s="98"/>
      <c r="ITR161" s="98"/>
      <c r="ITS161" s="98"/>
      <c r="ITT161" s="98"/>
      <c r="ITU161" s="98"/>
      <c r="ITV161" s="98"/>
      <c r="ITW161" s="98"/>
      <c r="ITX161" s="98"/>
      <c r="ITY161" s="98"/>
      <c r="ITZ161" s="98"/>
      <c r="IUA161" s="98"/>
      <c r="IUB161" s="98"/>
      <c r="IUC161" s="98"/>
      <c r="IUD161" s="98"/>
      <c r="IUE161" s="98"/>
      <c r="IUF161" s="98"/>
      <c r="IUG161" s="98"/>
      <c r="IUH161" s="98"/>
      <c r="IUI161" s="98"/>
      <c r="IUJ161" s="98"/>
      <c r="IUK161" s="98"/>
      <c r="IUL161" s="98"/>
      <c r="IUM161" s="98"/>
      <c r="IUN161" s="98"/>
      <c r="IUO161" s="98"/>
      <c r="IUP161" s="98"/>
      <c r="IUQ161" s="98"/>
      <c r="IUR161" s="98"/>
      <c r="IUS161" s="98"/>
      <c r="IUT161" s="98"/>
      <c r="IUU161" s="98"/>
      <c r="IUV161" s="98"/>
      <c r="IUW161" s="98"/>
      <c r="IUX161" s="98"/>
      <c r="IUY161" s="98"/>
      <c r="IUZ161" s="98"/>
      <c r="IVA161" s="98"/>
      <c r="IVB161" s="98"/>
      <c r="IVC161" s="98"/>
      <c r="IVD161" s="98"/>
      <c r="IVE161" s="98"/>
      <c r="IVF161" s="98"/>
      <c r="IVG161" s="98"/>
      <c r="IVH161" s="98"/>
      <c r="IVI161" s="98"/>
      <c r="IVJ161" s="98"/>
      <c r="IVK161" s="98"/>
      <c r="IVL161" s="98"/>
      <c r="IVM161" s="98"/>
      <c r="IVN161" s="98"/>
      <c r="IVO161" s="98"/>
      <c r="IVP161" s="98"/>
      <c r="IVQ161" s="98"/>
      <c r="IVR161" s="98"/>
      <c r="IVS161" s="98"/>
      <c r="IVT161" s="98"/>
      <c r="IVU161" s="98"/>
      <c r="IVV161" s="98"/>
      <c r="IVW161" s="98"/>
      <c r="IVX161" s="98"/>
      <c r="IVY161" s="98"/>
      <c r="IVZ161" s="98"/>
      <c r="IWA161" s="98"/>
      <c r="IWB161" s="98"/>
      <c r="IWC161" s="98"/>
      <c r="IWD161" s="98"/>
      <c r="IWE161" s="98"/>
      <c r="IWF161" s="98"/>
      <c r="IWG161" s="98"/>
      <c r="IWH161" s="98"/>
      <c r="IWI161" s="98"/>
      <c r="IWJ161" s="98"/>
      <c r="IWK161" s="98"/>
      <c r="IWL161" s="98"/>
      <c r="IWM161" s="98"/>
      <c r="IWN161" s="98"/>
      <c r="IWO161" s="98"/>
      <c r="IWP161" s="98"/>
      <c r="IWQ161" s="98"/>
      <c r="IWR161" s="98"/>
      <c r="IWS161" s="98"/>
      <c r="IWT161" s="98"/>
      <c r="IWU161" s="98"/>
      <c r="IWV161" s="98"/>
      <c r="IWW161" s="98"/>
      <c r="IWX161" s="98"/>
      <c r="IWY161" s="98"/>
      <c r="IWZ161" s="98"/>
      <c r="IXA161" s="98"/>
      <c r="IXB161" s="98"/>
      <c r="IXC161" s="98"/>
      <c r="IXD161" s="98"/>
      <c r="IXE161" s="98"/>
      <c r="IXF161" s="98"/>
      <c r="IXG161" s="98"/>
      <c r="IXH161" s="98"/>
      <c r="IXI161" s="98"/>
      <c r="IXJ161" s="98"/>
      <c r="IXK161" s="98"/>
      <c r="IXL161" s="98"/>
      <c r="IXM161" s="98"/>
      <c r="IXN161" s="98"/>
      <c r="IXO161" s="98"/>
      <c r="IXP161" s="98"/>
      <c r="IXQ161" s="98"/>
      <c r="IXR161" s="98"/>
      <c r="IXS161" s="98"/>
      <c r="IXT161" s="98"/>
      <c r="IXU161" s="98"/>
      <c r="IXV161" s="98"/>
      <c r="IXW161" s="98"/>
      <c r="IXX161" s="98"/>
      <c r="IXY161" s="98"/>
      <c r="IXZ161" s="98"/>
      <c r="IYA161" s="98"/>
      <c r="IYB161" s="98"/>
      <c r="IYC161" s="98"/>
      <c r="IYD161" s="98"/>
      <c r="IYE161" s="98"/>
      <c r="IYF161" s="98"/>
      <c r="IYG161" s="98"/>
      <c r="IYH161" s="98"/>
      <c r="IYI161" s="98"/>
      <c r="IYJ161" s="98"/>
      <c r="IYK161" s="98"/>
      <c r="IYL161" s="98"/>
      <c r="IYM161" s="98"/>
      <c r="IYN161" s="98"/>
      <c r="IYO161" s="98"/>
      <c r="IYP161" s="98"/>
      <c r="IYQ161" s="98"/>
      <c r="IYR161" s="98"/>
      <c r="IYS161" s="98"/>
      <c r="IYT161" s="98"/>
      <c r="IYU161" s="98"/>
      <c r="IYV161" s="98"/>
      <c r="IYW161" s="98"/>
      <c r="IYX161" s="98"/>
      <c r="IYY161" s="98"/>
      <c r="IYZ161" s="98"/>
      <c r="IZA161" s="98"/>
      <c r="IZB161" s="98"/>
      <c r="IZC161" s="98"/>
      <c r="IZD161" s="98"/>
      <c r="IZE161" s="98"/>
      <c r="IZF161" s="98"/>
      <c r="IZG161" s="98"/>
      <c r="IZH161" s="98"/>
      <c r="IZI161" s="98"/>
      <c r="IZJ161" s="98"/>
      <c r="IZK161" s="98"/>
      <c r="IZL161" s="98"/>
      <c r="IZM161" s="98"/>
      <c r="IZN161" s="98"/>
      <c r="IZO161" s="98"/>
      <c r="IZP161" s="98"/>
      <c r="IZQ161" s="98"/>
      <c r="IZR161" s="98"/>
      <c r="IZS161" s="98"/>
      <c r="IZT161" s="98"/>
      <c r="IZU161" s="98"/>
      <c r="IZV161" s="98"/>
      <c r="IZW161" s="98"/>
      <c r="IZX161" s="98"/>
      <c r="IZY161" s="98"/>
      <c r="IZZ161" s="98"/>
      <c r="JAA161" s="98"/>
      <c r="JAB161" s="98"/>
      <c r="JAC161" s="98"/>
      <c r="JAD161" s="98"/>
      <c r="JAE161" s="98"/>
      <c r="JAF161" s="98"/>
      <c r="JAG161" s="98"/>
      <c r="JAH161" s="98"/>
      <c r="JAI161" s="98"/>
      <c r="JAJ161" s="98"/>
      <c r="JAK161" s="98"/>
      <c r="JAL161" s="98"/>
      <c r="JAM161" s="98"/>
      <c r="JAN161" s="98"/>
      <c r="JAO161" s="98"/>
      <c r="JAP161" s="98"/>
      <c r="JAQ161" s="98"/>
      <c r="JAR161" s="98"/>
      <c r="JAS161" s="98"/>
      <c r="JAT161" s="98"/>
      <c r="JAU161" s="98"/>
      <c r="JAV161" s="98"/>
      <c r="JAW161" s="98"/>
      <c r="JAX161" s="98"/>
      <c r="JAY161" s="98"/>
      <c r="JAZ161" s="98"/>
      <c r="JBA161" s="98"/>
      <c r="JBB161" s="98"/>
      <c r="JBC161" s="98"/>
      <c r="JBD161" s="98"/>
      <c r="JBE161" s="98"/>
      <c r="JBF161" s="98"/>
      <c r="JBG161" s="98"/>
      <c r="JBH161" s="98"/>
      <c r="JBI161" s="98"/>
      <c r="JBJ161" s="98"/>
      <c r="JBK161" s="98"/>
      <c r="JBL161" s="98"/>
      <c r="JBM161" s="98"/>
      <c r="JBN161" s="98"/>
      <c r="JBO161" s="98"/>
      <c r="JBP161" s="98"/>
      <c r="JBQ161" s="98"/>
      <c r="JBR161" s="98"/>
      <c r="JBS161" s="98"/>
      <c r="JBT161" s="98"/>
      <c r="JBU161" s="98"/>
      <c r="JBV161" s="98"/>
      <c r="JBW161" s="98"/>
      <c r="JBX161" s="98"/>
      <c r="JBY161" s="98"/>
      <c r="JBZ161" s="98"/>
      <c r="JCA161" s="98"/>
      <c r="JCB161" s="98"/>
      <c r="JCC161" s="98"/>
      <c r="JCD161" s="98"/>
      <c r="JCE161" s="98"/>
      <c r="JCF161" s="98"/>
      <c r="JCG161" s="98"/>
      <c r="JCH161" s="98"/>
      <c r="JCI161" s="98"/>
      <c r="JCJ161" s="98"/>
      <c r="JCK161" s="98"/>
      <c r="JCL161" s="98"/>
      <c r="JCM161" s="98"/>
      <c r="JCN161" s="98"/>
      <c r="JCO161" s="98"/>
      <c r="JCP161" s="98"/>
      <c r="JCQ161" s="98"/>
      <c r="JCR161" s="98"/>
      <c r="JCS161" s="98"/>
      <c r="JCT161" s="98"/>
      <c r="JCU161" s="98"/>
      <c r="JCV161" s="98"/>
      <c r="JCW161" s="98"/>
      <c r="JCX161" s="98"/>
      <c r="JCY161" s="98"/>
      <c r="JCZ161" s="98"/>
      <c r="JDA161" s="98"/>
      <c r="JDB161" s="98"/>
      <c r="JDC161" s="98"/>
      <c r="JDD161" s="98"/>
      <c r="JDE161" s="98"/>
      <c r="JDF161" s="98"/>
      <c r="JDG161" s="98"/>
      <c r="JDH161" s="98"/>
      <c r="JDI161" s="98"/>
      <c r="JDJ161" s="98"/>
      <c r="JDK161" s="98"/>
      <c r="JDL161" s="98"/>
      <c r="JDM161" s="98"/>
      <c r="JDN161" s="98"/>
      <c r="JDO161" s="98"/>
      <c r="JDP161" s="98"/>
      <c r="JDQ161" s="98"/>
      <c r="JDR161" s="98"/>
      <c r="JDS161" s="98"/>
      <c r="JDT161" s="98"/>
      <c r="JDU161" s="98"/>
      <c r="JDV161" s="98"/>
      <c r="JDW161" s="98"/>
      <c r="JDX161" s="98"/>
      <c r="JDY161" s="98"/>
      <c r="JDZ161" s="98"/>
      <c r="JEA161" s="98"/>
      <c r="JEB161" s="98"/>
      <c r="JEC161" s="98"/>
      <c r="JED161" s="98"/>
      <c r="JEE161" s="98"/>
      <c r="JEF161" s="98"/>
      <c r="JEG161" s="98"/>
      <c r="JEH161" s="98"/>
      <c r="JEI161" s="98"/>
      <c r="JEJ161" s="98"/>
      <c r="JEK161" s="98"/>
      <c r="JEL161" s="98"/>
      <c r="JEM161" s="98"/>
      <c r="JEN161" s="98"/>
      <c r="JEO161" s="98"/>
      <c r="JEP161" s="98"/>
      <c r="JEQ161" s="98"/>
      <c r="JER161" s="98"/>
      <c r="JES161" s="98"/>
      <c r="JET161" s="98"/>
      <c r="JEU161" s="98"/>
      <c r="JEV161" s="98"/>
      <c r="JEW161" s="98"/>
      <c r="JEX161" s="98"/>
      <c r="JEY161" s="98"/>
      <c r="JEZ161" s="98"/>
      <c r="JFA161" s="98"/>
      <c r="JFB161" s="98"/>
      <c r="JFC161" s="98"/>
      <c r="JFD161" s="98"/>
      <c r="JFE161" s="98"/>
      <c r="JFF161" s="98"/>
      <c r="JFG161" s="98"/>
      <c r="JFH161" s="98"/>
      <c r="JFI161" s="98"/>
      <c r="JFJ161" s="98"/>
      <c r="JFK161" s="98"/>
      <c r="JFL161" s="98"/>
      <c r="JFM161" s="98"/>
      <c r="JFN161" s="98"/>
      <c r="JFO161" s="98"/>
      <c r="JFP161" s="98"/>
      <c r="JFQ161" s="98"/>
      <c r="JFR161" s="98"/>
      <c r="JFS161" s="98"/>
      <c r="JFT161" s="98"/>
      <c r="JFU161" s="98"/>
      <c r="JFV161" s="98"/>
      <c r="JFW161" s="98"/>
      <c r="JFX161" s="98"/>
      <c r="JFY161" s="98"/>
      <c r="JFZ161" s="98"/>
      <c r="JGA161" s="98"/>
      <c r="JGB161" s="98"/>
      <c r="JGC161" s="98"/>
      <c r="JGD161" s="98"/>
      <c r="JGE161" s="98"/>
      <c r="JGF161" s="98"/>
      <c r="JGG161" s="98"/>
      <c r="JGH161" s="98"/>
      <c r="JGI161" s="98"/>
      <c r="JGJ161" s="98"/>
      <c r="JGK161" s="98"/>
      <c r="JGL161" s="98"/>
      <c r="JGM161" s="98"/>
      <c r="JGN161" s="98"/>
      <c r="JGO161" s="98"/>
      <c r="JGP161" s="98"/>
      <c r="JGQ161" s="98"/>
      <c r="JGR161" s="98"/>
      <c r="JGS161" s="98"/>
      <c r="JGT161" s="98"/>
      <c r="JGU161" s="98"/>
      <c r="JGV161" s="98"/>
      <c r="JGW161" s="98"/>
      <c r="JGX161" s="98"/>
      <c r="JGY161" s="98"/>
      <c r="JGZ161" s="98"/>
      <c r="JHA161" s="98"/>
      <c r="JHB161" s="98"/>
      <c r="JHC161" s="98"/>
      <c r="JHD161" s="98"/>
      <c r="JHE161" s="98"/>
      <c r="JHF161" s="98"/>
      <c r="JHG161" s="98"/>
      <c r="JHH161" s="98"/>
      <c r="JHI161" s="98"/>
      <c r="JHJ161" s="98"/>
      <c r="JHK161" s="98"/>
      <c r="JHL161" s="98"/>
      <c r="JHM161" s="98"/>
      <c r="JHN161" s="98"/>
      <c r="JHO161" s="98"/>
      <c r="JHP161" s="98"/>
      <c r="JHQ161" s="98"/>
      <c r="JHR161" s="98"/>
      <c r="JHS161" s="98"/>
      <c r="JHT161" s="98"/>
      <c r="JHU161" s="98"/>
      <c r="JHV161" s="98"/>
      <c r="JHW161" s="98"/>
      <c r="JHX161" s="98"/>
      <c r="JHY161" s="98"/>
      <c r="JHZ161" s="98"/>
      <c r="JIA161" s="98"/>
      <c r="JIB161" s="98"/>
      <c r="JIC161" s="98"/>
      <c r="JID161" s="98"/>
      <c r="JIE161" s="98"/>
      <c r="JIF161" s="98"/>
      <c r="JIG161" s="98"/>
      <c r="JIH161" s="98"/>
      <c r="JII161" s="98"/>
      <c r="JIJ161" s="98"/>
      <c r="JIK161" s="98"/>
      <c r="JIL161" s="98"/>
      <c r="JIM161" s="98"/>
      <c r="JIN161" s="98"/>
      <c r="JIO161" s="98"/>
      <c r="JIP161" s="98"/>
      <c r="JIQ161" s="98"/>
      <c r="JIR161" s="98"/>
      <c r="JIS161" s="98"/>
      <c r="JIT161" s="98"/>
      <c r="JIU161" s="98"/>
      <c r="JIV161" s="98"/>
      <c r="JIW161" s="98"/>
      <c r="JIX161" s="98"/>
      <c r="JIY161" s="98"/>
      <c r="JIZ161" s="98"/>
      <c r="JJA161" s="98"/>
      <c r="JJB161" s="98"/>
      <c r="JJC161" s="98"/>
      <c r="JJD161" s="98"/>
      <c r="JJE161" s="98"/>
      <c r="JJF161" s="98"/>
      <c r="JJG161" s="98"/>
      <c r="JJH161" s="98"/>
      <c r="JJI161" s="98"/>
      <c r="JJJ161" s="98"/>
      <c r="JJK161" s="98"/>
      <c r="JJL161" s="98"/>
      <c r="JJM161" s="98"/>
      <c r="JJN161" s="98"/>
      <c r="JJO161" s="98"/>
      <c r="JJP161" s="98"/>
      <c r="JJQ161" s="98"/>
      <c r="JJR161" s="98"/>
      <c r="JJS161" s="98"/>
      <c r="JJT161" s="98"/>
      <c r="JJU161" s="98"/>
      <c r="JJV161" s="98"/>
      <c r="JJW161" s="98"/>
      <c r="JJX161" s="98"/>
      <c r="JJY161" s="98"/>
      <c r="JJZ161" s="98"/>
      <c r="JKA161" s="98"/>
      <c r="JKB161" s="98"/>
      <c r="JKC161" s="98"/>
      <c r="JKD161" s="98"/>
      <c r="JKE161" s="98"/>
      <c r="JKF161" s="98"/>
      <c r="JKG161" s="98"/>
      <c r="JKH161" s="98"/>
      <c r="JKI161" s="98"/>
      <c r="JKJ161" s="98"/>
      <c r="JKK161" s="98"/>
      <c r="JKL161" s="98"/>
      <c r="JKM161" s="98"/>
      <c r="JKN161" s="98"/>
      <c r="JKO161" s="98"/>
      <c r="JKP161" s="98"/>
      <c r="JKQ161" s="98"/>
      <c r="JKR161" s="98"/>
      <c r="JKS161" s="98"/>
      <c r="JKT161" s="98"/>
      <c r="JKU161" s="98"/>
      <c r="JKV161" s="98"/>
      <c r="JKW161" s="98"/>
      <c r="JKX161" s="98"/>
      <c r="JKY161" s="98"/>
      <c r="JKZ161" s="98"/>
      <c r="JLA161" s="98"/>
      <c r="JLB161" s="98"/>
      <c r="JLC161" s="98"/>
      <c r="JLD161" s="98"/>
      <c r="JLE161" s="98"/>
      <c r="JLF161" s="98"/>
      <c r="JLG161" s="98"/>
      <c r="JLH161" s="98"/>
      <c r="JLI161" s="98"/>
      <c r="JLJ161" s="98"/>
      <c r="JLK161" s="98"/>
      <c r="JLL161" s="98"/>
      <c r="JLM161" s="98"/>
      <c r="JLN161" s="98"/>
      <c r="JLO161" s="98"/>
      <c r="JLP161" s="98"/>
      <c r="JLQ161" s="98"/>
      <c r="JLR161" s="98"/>
      <c r="JLS161" s="98"/>
      <c r="JLT161" s="98"/>
      <c r="JLU161" s="98"/>
      <c r="JLV161" s="98"/>
      <c r="JLW161" s="98"/>
      <c r="JLX161" s="98"/>
      <c r="JLY161" s="98"/>
      <c r="JLZ161" s="98"/>
      <c r="JMA161" s="98"/>
      <c r="JMB161" s="98"/>
      <c r="JMC161" s="98"/>
      <c r="JMD161" s="98"/>
      <c r="JME161" s="98"/>
      <c r="JMF161" s="98"/>
      <c r="JMG161" s="98"/>
      <c r="JMH161" s="98"/>
      <c r="JMI161" s="98"/>
      <c r="JMJ161" s="98"/>
      <c r="JMK161" s="98"/>
      <c r="JML161" s="98"/>
      <c r="JMM161" s="98"/>
      <c r="JMN161" s="98"/>
      <c r="JMO161" s="98"/>
      <c r="JMP161" s="98"/>
      <c r="JMQ161" s="98"/>
      <c r="JMR161" s="98"/>
      <c r="JMS161" s="98"/>
      <c r="JMT161" s="98"/>
      <c r="JMU161" s="98"/>
      <c r="JMV161" s="98"/>
      <c r="JMW161" s="98"/>
      <c r="JMX161" s="98"/>
      <c r="JMY161" s="98"/>
      <c r="JMZ161" s="98"/>
      <c r="JNA161" s="98"/>
      <c r="JNB161" s="98"/>
      <c r="JNC161" s="98"/>
      <c r="JND161" s="98"/>
      <c r="JNE161" s="98"/>
      <c r="JNF161" s="98"/>
      <c r="JNG161" s="98"/>
      <c r="JNH161" s="98"/>
      <c r="JNI161" s="98"/>
      <c r="JNJ161" s="98"/>
      <c r="JNK161" s="98"/>
      <c r="JNL161" s="98"/>
      <c r="JNM161" s="98"/>
      <c r="JNN161" s="98"/>
      <c r="JNO161" s="98"/>
      <c r="JNP161" s="98"/>
      <c r="JNQ161" s="98"/>
      <c r="JNR161" s="98"/>
      <c r="JNS161" s="98"/>
      <c r="JNT161" s="98"/>
      <c r="JNU161" s="98"/>
      <c r="JNV161" s="98"/>
      <c r="JNW161" s="98"/>
      <c r="JNX161" s="98"/>
      <c r="JNY161" s="98"/>
      <c r="JNZ161" s="98"/>
      <c r="JOA161" s="98"/>
      <c r="JOB161" s="98"/>
      <c r="JOC161" s="98"/>
      <c r="JOD161" s="98"/>
      <c r="JOE161" s="98"/>
      <c r="JOF161" s="98"/>
      <c r="JOG161" s="98"/>
      <c r="JOH161" s="98"/>
      <c r="JOI161" s="98"/>
      <c r="JOJ161" s="98"/>
      <c r="JOK161" s="98"/>
      <c r="JOL161" s="98"/>
      <c r="JOM161" s="98"/>
      <c r="JON161" s="98"/>
      <c r="JOO161" s="98"/>
      <c r="JOP161" s="98"/>
      <c r="JOQ161" s="98"/>
      <c r="JOR161" s="98"/>
      <c r="JOS161" s="98"/>
      <c r="JOT161" s="98"/>
      <c r="JOU161" s="98"/>
      <c r="JOV161" s="98"/>
      <c r="JOW161" s="98"/>
      <c r="JOX161" s="98"/>
      <c r="JOY161" s="98"/>
      <c r="JOZ161" s="98"/>
      <c r="JPA161" s="98"/>
      <c r="JPB161" s="98"/>
      <c r="JPC161" s="98"/>
      <c r="JPD161" s="98"/>
      <c r="JPE161" s="98"/>
      <c r="JPF161" s="98"/>
      <c r="JPG161" s="98"/>
      <c r="JPH161" s="98"/>
      <c r="JPI161" s="98"/>
      <c r="JPJ161" s="98"/>
      <c r="JPK161" s="98"/>
      <c r="JPL161" s="98"/>
      <c r="JPM161" s="98"/>
      <c r="JPN161" s="98"/>
      <c r="JPO161" s="98"/>
      <c r="JPP161" s="98"/>
      <c r="JPQ161" s="98"/>
      <c r="JPR161" s="98"/>
      <c r="JPS161" s="98"/>
      <c r="JPT161" s="98"/>
      <c r="JPU161" s="98"/>
      <c r="JPV161" s="98"/>
      <c r="JPW161" s="98"/>
      <c r="JPX161" s="98"/>
      <c r="JPY161" s="98"/>
      <c r="JPZ161" s="98"/>
      <c r="JQA161" s="98"/>
      <c r="JQB161" s="98"/>
      <c r="JQC161" s="98"/>
      <c r="JQD161" s="98"/>
      <c r="JQE161" s="98"/>
      <c r="JQF161" s="98"/>
      <c r="JQG161" s="98"/>
      <c r="JQH161" s="98"/>
      <c r="JQI161" s="98"/>
      <c r="JQJ161" s="98"/>
      <c r="JQK161" s="98"/>
      <c r="JQL161" s="98"/>
      <c r="JQM161" s="98"/>
      <c r="JQN161" s="98"/>
      <c r="JQO161" s="98"/>
      <c r="JQP161" s="98"/>
      <c r="JQQ161" s="98"/>
      <c r="JQR161" s="98"/>
      <c r="JQS161" s="98"/>
      <c r="JQT161" s="98"/>
      <c r="JQU161" s="98"/>
      <c r="JQV161" s="98"/>
      <c r="JQW161" s="98"/>
      <c r="JQX161" s="98"/>
      <c r="JQY161" s="98"/>
      <c r="JQZ161" s="98"/>
      <c r="JRA161" s="98"/>
      <c r="JRB161" s="98"/>
      <c r="JRC161" s="98"/>
      <c r="JRD161" s="98"/>
      <c r="JRE161" s="98"/>
      <c r="JRF161" s="98"/>
      <c r="JRG161" s="98"/>
      <c r="JRH161" s="98"/>
      <c r="JRI161" s="98"/>
      <c r="JRJ161" s="98"/>
      <c r="JRK161" s="98"/>
      <c r="JRL161" s="98"/>
      <c r="JRM161" s="98"/>
      <c r="JRN161" s="98"/>
      <c r="JRO161" s="98"/>
      <c r="JRP161" s="98"/>
      <c r="JRQ161" s="98"/>
      <c r="JRR161" s="98"/>
      <c r="JRS161" s="98"/>
      <c r="JRT161" s="98"/>
      <c r="JRU161" s="98"/>
      <c r="JRV161" s="98"/>
      <c r="JRW161" s="98"/>
      <c r="JRX161" s="98"/>
      <c r="JRY161" s="98"/>
      <c r="JRZ161" s="98"/>
      <c r="JSA161" s="98"/>
      <c r="JSB161" s="98"/>
      <c r="JSC161" s="98"/>
      <c r="JSD161" s="98"/>
      <c r="JSE161" s="98"/>
      <c r="JSF161" s="98"/>
      <c r="JSG161" s="98"/>
      <c r="JSH161" s="98"/>
      <c r="JSI161" s="98"/>
      <c r="JSJ161" s="98"/>
      <c r="JSK161" s="98"/>
      <c r="JSL161" s="98"/>
      <c r="JSM161" s="98"/>
      <c r="JSN161" s="98"/>
      <c r="JSO161" s="98"/>
      <c r="JSP161" s="98"/>
      <c r="JSQ161" s="98"/>
      <c r="JSR161" s="98"/>
      <c r="JSS161" s="98"/>
      <c r="JST161" s="98"/>
      <c r="JSU161" s="98"/>
      <c r="JSV161" s="98"/>
      <c r="JSW161" s="98"/>
      <c r="JSX161" s="98"/>
      <c r="JSY161" s="98"/>
      <c r="JSZ161" s="98"/>
      <c r="JTA161" s="98"/>
      <c r="JTB161" s="98"/>
      <c r="JTC161" s="98"/>
      <c r="JTD161" s="98"/>
      <c r="JTE161" s="98"/>
      <c r="JTF161" s="98"/>
      <c r="JTG161" s="98"/>
      <c r="JTH161" s="98"/>
      <c r="JTI161" s="98"/>
      <c r="JTJ161" s="98"/>
      <c r="JTK161" s="98"/>
      <c r="JTL161" s="98"/>
      <c r="JTM161" s="98"/>
      <c r="JTN161" s="98"/>
      <c r="JTO161" s="98"/>
      <c r="JTP161" s="98"/>
      <c r="JTQ161" s="98"/>
      <c r="JTR161" s="98"/>
      <c r="JTS161" s="98"/>
      <c r="JTT161" s="98"/>
      <c r="JTU161" s="98"/>
      <c r="JTV161" s="98"/>
      <c r="JTW161" s="98"/>
      <c r="JTX161" s="98"/>
      <c r="JTY161" s="98"/>
      <c r="JTZ161" s="98"/>
      <c r="JUA161" s="98"/>
      <c r="JUB161" s="98"/>
      <c r="JUC161" s="98"/>
      <c r="JUD161" s="98"/>
      <c r="JUE161" s="98"/>
      <c r="JUF161" s="98"/>
      <c r="JUG161" s="98"/>
      <c r="JUH161" s="98"/>
      <c r="JUI161" s="98"/>
      <c r="JUJ161" s="98"/>
      <c r="JUK161" s="98"/>
      <c r="JUL161" s="98"/>
      <c r="JUM161" s="98"/>
      <c r="JUN161" s="98"/>
      <c r="JUO161" s="98"/>
      <c r="JUP161" s="98"/>
      <c r="JUQ161" s="98"/>
      <c r="JUR161" s="98"/>
      <c r="JUS161" s="98"/>
      <c r="JUT161" s="98"/>
      <c r="JUU161" s="98"/>
      <c r="JUV161" s="98"/>
      <c r="JUW161" s="98"/>
      <c r="JUX161" s="98"/>
      <c r="JUY161" s="98"/>
      <c r="JUZ161" s="98"/>
      <c r="JVA161" s="98"/>
      <c r="JVB161" s="98"/>
      <c r="JVC161" s="98"/>
      <c r="JVD161" s="98"/>
      <c r="JVE161" s="98"/>
      <c r="JVF161" s="98"/>
      <c r="JVG161" s="98"/>
      <c r="JVH161" s="98"/>
      <c r="JVI161" s="98"/>
      <c r="JVJ161" s="98"/>
      <c r="JVK161" s="98"/>
      <c r="JVL161" s="98"/>
      <c r="JVM161" s="98"/>
      <c r="JVN161" s="98"/>
      <c r="JVO161" s="98"/>
      <c r="JVP161" s="98"/>
      <c r="JVQ161" s="98"/>
      <c r="JVR161" s="98"/>
      <c r="JVS161" s="98"/>
      <c r="JVT161" s="98"/>
      <c r="JVU161" s="98"/>
      <c r="JVV161" s="98"/>
      <c r="JVW161" s="98"/>
      <c r="JVX161" s="98"/>
      <c r="JVY161" s="98"/>
      <c r="JVZ161" s="98"/>
      <c r="JWA161" s="98"/>
      <c r="JWB161" s="98"/>
      <c r="JWC161" s="98"/>
      <c r="JWD161" s="98"/>
      <c r="JWE161" s="98"/>
      <c r="JWF161" s="98"/>
      <c r="JWG161" s="98"/>
      <c r="JWH161" s="98"/>
      <c r="JWI161" s="98"/>
      <c r="JWJ161" s="98"/>
      <c r="JWK161" s="98"/>
      <c r="JWL161" s="98"/>
      <c r="JWM161" s="98"/>
      <c r="JWN161" s="98"/>
      <c r="JWO161" s="98"/>
      <c r="JWP161" s="98"/>
      <c r="JWQ161" s="98"/>
      <c r="JWR161" s="98"/>
      <c r="JWS161" s="98"/>
      <c r="JWT161" s="98"/>
      <c r="JWU161" s="98"/>
      <c r="JWV161" s="98"/>
      <c r="JWW161" s="98"/>
      <c r="JWX161" s="98"/>
      <c r="JWY161" s="98"/>
      <c r="JWZ161" s="98"/>
      <c r="JXA161" s="98"/>
      <c r="JXB161" s="98"/>
      <c r="JXC161" s="98"/>
      <c r="JXD161" s="98"/>
      <c r="JXE161" s="98"/>
      <c r="JXF161" s="98"/>
      <c r="JXG161" s="98"/>
      <c r="JXH161" s="98"/>
      <c r="JXI161" s="98"/>
      <c r="JXJ161" s="98"/>
      <c r="JXK161" s="98"/>
      <c r="JXL161" s="98"/>
      <c r="JXM161" s="98"/>
      <c r="JXN161" s="98"/>
      <c r="JXO161" s="98"/>
      <c r="JXP161" s="98"/>
      <c r="JXQ161" s="98"/>
      <c r="JXR161" s="98"/>
      <c r="JXS161" s="98"/>
      <c r="JXT161" s="98"/>
      <c r="JXU161" s="98"/>
      <c r="JXV161" s="98"/>
      <c r="JXW161" s="98"/>
      <c r="JXX161" s="98"/>
      <c r="JXY161" s="98"/>
      <c r="JXZ161" s="98"/>
      <c r="JYA161" s="98"/>
      <c r="JYB161" s="98"/>
      <c r="JYC161" s="98"/>
      <c r="JYD161" s="98"/>
      <c r="JYE161" s="98"/>
      <c r="JYF161" s="98"/>
      <c r="JYG161" s="98"/>
      <c r="JYH161" s="98"/>
      <c r="JYI161" s="98"/>
      <c r="JYJ161" s="98"/>
      <c r="JYK161" s="98"/>
      <c r="JYL161" s="98"/>
      <c r="JYM161" s="98"/>
      <c r="JYN161" s="98"/>
      <c r="JYO161" s="98"/>
      <c r="JYP161" s="98"/>
      <c r="JYQ161" s="98"/>
      <c r="JYR161" s="98"/>
      <c r="JYS161" s="98"/>
      <c r="JYT161" s="98"/>
      <c r="JYU161" s="98"/>
      <c r="JYV161" s="98"/>
      <c r="JYW161" s="98"/>
      <c r="JYX161" s="98"/>
      <c r="JYY161" s="98"/>
      <c r="JYZ161" s="98"/>
      <c r="JZA161" s="98"/>
      <c r="JZB161" s="98"/>
      <c r="JZC161" s="98"/>
      <c r="JZD161" s="98"/>
      <c r="JZE161" s="98"/>
      <c r="JZF161" s="98"/>
      <c r="JZG161" s="98"/>
      <c r="JZH161" s="98"/>
      <c r="JZI161" s="98"/>
      <c r="JZJ161" s="98"/>
      <c r="JZK161" s="98"/>
      <c r="JZL161" s="98"/>
      <c r="JZM161" s="98"/>
      <c r="JZN161" s="98"/>
      <c r="JZO161" s="98"/>
      <c r="JZP161" s="98"/>
      <c r="JZQ161" s="98"/>
      <c r="JZR161" s="98"/>
      <c r="JZS161" s="98"/>
      <c r="JZT161" s="98"/>
      <c r="JZU161" s="98"/>
      <c r="JZV161" s="98"/>
      <c r="JZW161" s="98"/>
      <c r="JZX161" s="98"/>
      <c r="JZY161" s="98"/>
      <c r="JZZ161" s="98"/>
      <c r="KAA161" s="98"/>
      <c r="KAB161" s="98"/>
      <c r="KAC161" s="98"/>
      <c r="KAD161" s="98"/>
      <c r="KAE161" s="98"/>
      <c r="KAF161" s="98"/>
      <c r="KAG161" s="98"/>
      <c r="KAH161" s="98"/>
      <c r="KAI161" s="98"/>
      <c r="KAJ161" s="98"/>
      <c r="KAK161" s="98"/>
      <c r="KAL161" s="98"/>
      <c r="KAM161" s="98"/>
      <c r="KAN161" s="98"/>
      <c r="KAO161" s="98"/>
      <c r="KAP161" s="98"/>
      <c r="KAQ161" s="98"/>
      <c r="KAR161" s="98"/>
      <c r="KAS161" s="98"/>
      <c r="KAT161" s="98"/>
      <c r="KAU161" s="98"/>
      <c r="KAV161" s="98"/>
      <c r="KAW161" s="98"/>
      <c r="KAX161" s="98"/>
      <c r="KAY161" s="98"/>
      <c r="KAZ161" s="98"/>
      <c r="KBA161" s="98"/>
      <c r="KBB161" s="98"/>
      <c r="KBC161" s="98"/>
      <c r="KBD161" s="98"/>
      <c r="KBE161" s="98"/>
      <c r="KBF161" s="98"/>
      <c r="KBG161" s="98"/>
      <c r="KBH161" s="98"/>
      <c r="KBI161" s="98"/>
      <c r="KBJ161" s="98"/>
      <c r="KBK161" s="98"/>
      <c r="KBL161" s="98"/>
      <c r="KBM161" s="98"/>
      <c r="KBN161" s="98"/>
      <c r="KBO161" s="98"/>
      <c r="KBP161" s="98"/>
      <c r="KBQ161" s="98"/>
      <c r="KBR161" s="98"/>
      <c r="KBS161" s="98"/>
      <c r="KBT161" s="98"/>
      <c r="KBU161" s="98"/>
      <c r="KBV161" s="98"/>
      <c r="KBW161" s="98"/>
      <c r="KBX161" s="98"/>
      <c r="KBY161" s="98"/>
      <c r="KBZ161" s="98"/>
      <c r="KCA161" s="98"/>
      <c r="KCB161" s="98"/>
      <c r="KCC161" s="98"/>
      <c r="KCD161" s="98"/>
      <c r="KCE161" s="98"/>
      <c r="KCF161" s="98"/>
      <c r="KCG161" s="98"/>
      <c r="KCH161" s="98"/>
      <c r="KCI161" s="98"/>
      <c r="KCJ161" s="98"/>
      <c r="KCK161" s="98"/>
      <c r="KCL161" s="98"/>
      <c r="KCM161" s="98"/>
      <c r="KCN161" s="98"/>
      <c r="KCO161" s="98"/>
      <c r="KCP161" s="98"/>
      <c r="KCQ161" s="98"/>
      <c r="KCR161" s="98"/>
      <c r="KCS161" s="98"/>
      <c r="KCT161" s="98"/>
      <c r="KCU161" s="98"/>
      <c r="KCV161" s="98"/>
      <c r="KCW161" s="98"/>
      <c r="KCX161" s="98"/>
      <c r="KCY161" s="98"/>
      <c r="KCZ161" s="98"/>
      <c r="KDA161" s="98"/>
      <c r="KDB161" s="98"/>
      <c r="KDC161" s="98"/>
      <c r="KDD161" s="98"/>
      <c r="KDE161" s="98"/>
      <c r="KDF161" s="98"/>
      <c r="KDG161" s="98"/>
      <c r="KDH161" s="98"/>
      <c r="KDI161" s="98"/>
      <c r="KDJ161" s="98"/>
      <c r="KDK161" s="98"/>
      <c r="KDL161" s="98"/>
      <c r="KDM161" s="98"/>
      <c r="KDN161" s="98"/>
      <c r="KDO161" s="98"/>
      <c r="KDP161" s="98"/>
      <c r="KDQ161" s="98"/>
      <c r="KDR161" s="98"/>
      <c r="KDS161" s="98"/>
      <c r="KDT161" s="98"/>
      <c r="KDU161" s="98"/>
      <c r="KDV161" s="98"/>
      <c r="KDW161" s="98"/>
      <c r="KDX161" s="98"/>
      <c r="KDY161" s="98"/>
      <c r="KDZ161" s="98"/>
      <c r="KEA161" s="98"/>
      <c r="KEB161" s="98"/>
      <c r="KEC161" s="98"/>
      <c r="KED161" s="98"/>
      <c r="KEE161" s="98"/>
      <c r="KEF161" s="98"/>
      <c r="KEG161" s="98"/>
      <c r="KEH161" s="98"/>
      <c r="KEI161" s="98"/>
      <c r="KEJ161" s="98"/>
      <c r="KEK161" s="98"/>
      <c r="KEL161" s="98"/>
      <c r="KEM161" s="98"/>
      <c r="KEN161" s="98"/>
      <c r="KEO161" s="98"/>
      <c r="KEP161" s="98"/>
      <c r="KEQ161" s="98"/>
      <c r="KER161" s="98"/>
      <c r="KES161" s="98"/>
      <c r="KET161" s="98"/>
      <c r="KEU161" s="98"/>
      <c r="KEV161" s="98"/>
      <c r="KEW161" s="98"/>
      <c r="KEX161" s="98"/>
      <c r="KEY161" s="98"/>
      <c r="KEZ161" s="98"/>
      <c r="KFA161" s="98"/>
      <c r="KFB161" s="98"/>
      <c r="KFC161" s="98"/>
      <c r="KFD161" s="98"/>
      <c r="KFE161" s="98"/>
      <c r="KFF161" s="98"/>
      <c r="KFG161" s="98"/>
      <c r="KFH161" s="98"/>
      <c r="KFI161" s="98"/>
      <c r="KFJ161" s="98"/>
      <c r="KFK161" s="98"/>
      <c r="KFL161" s="98"/>
      <c r="KFM161" s="98"/>
      <c r="KFN161" s="98"/>
      <c r="KFO161" s="98"/>
      <c r="KFP161" s="98"/>
      <c r="KFQ161" s="98"/>
      <c r="KFR161" s="98"/>
      <c r="KFS161" s="98"/>
      <c r="KFT161" s="98"/>
      <c r="KFU161" s="98"/>
      <c r="KFV161" s="98"/>
      <c r="KFW161" s="98"/>
      <c r="KFX161" s="98"/>
      <c r="KFY161" s="98"/>
      <c r="KFZ161" s="98"/>
      <c r="KGA161" s="98"/>
      <c r="KGB161" s="98"/>
      <c r="KGC161" s="98"/>
      <c r="KGD161" s="98"/>
      <c r="KGE161" s="98"/>
      <c r="KGF161" s="98"/>
      <c r="KGG161" s="98"/>
      <c r="KGH161" s="98"/>
      <c r="KGI161" s="98"/>
      <c r="KGJ161" s="98"/>
      <c r="KGK161" s="98"/>
      <c r="KGL161" s="98"/>
      <c r="KGM161" s="98"/>
      <c r="KGN161" s="98"/>
      <c r="KGO161" s="98"/>
      <c r="KGP161" s="98"/>
      <c r="KGQ161" s="98"/>
      <c r="KGR161" s="98"/>
      <c r="KGS161" s="98"/>
      <c r="KGT161" s="98"/>
      <c r="KGU161" s="98"/>
      <c r="KGV161" s="98"/>
      <c r="KGW161" s="98"/>
      <c r="KGX161" s="98"/>
      <c r="KGY161" s="98"/>
      <c r="KGZ161" s="98"/>
      <c r="KHA161" s="98"/>
      <c r="KHB161" s="98"/>
      <c r="KHC161" s="98"/>
      <c r="KHD161" s="98"/>
      <c r="KHE161" s="98"/>
      <c r="KHF161" s="98"/>
      <c r="KHG161" s="98"/>
      <c r="KHH161" s="98"/>
      <c r="KHI161" s="98"/>
      <c r="KHJ161" s="98"/>
      <c r="KHK161" s="98"/>
      <c r="KHL161" s="98"/>
      <c r="KHM161" s="98"/>
      <c r="KHN161" s="98"/>
      <c r="KHO161" s="98"/>
      <c r="KHP161" s="98"/>
      <c r="KHQ161" s="98"/>
      <c r="KHR161" s="98"/>
      <c r="KHS161" s="98"/>
      <c r="KHT161" s="98"/>
      <c r="KHU161" s="98"/>
      <c r="KHV161" s="98"/>
      <c r="KHW161" s="98"/>
      <c r="KHX161" s="98"/>
      <c r="KHY161" s="98"/>
      <c r="KHZ161" s="98"/>
      <c r="KIA161" s="98"/>
      <c r="KIB161" s="98"/>
      <c r="KIC161" s="98"/>
      <c r="KID161" s="98"/>
      <c r="KIE161" s="98"/>
      <c r="KIF161" s="98"/>
      <c r="KIG161" s="98"/>
      <c r="KIH161" s="98"/>
      <c r="KII161" s="98"/>
      <c r="KIJ161" s="98"/>
      <c r="KIK161" s="98"/>
      <c r="KIL161" s="98"/>
      <c r="KIM161" s="98"/>
      <c r="KIN161" s="98"/>
      <c r="KIO161" s="98"/>
      <c r="KIP161" s="98"/>
      <c r="KIQ161" s="98"/>
      <c r="KIR161" s="98"/>
      <c r="KIS161" s="98"/>
      <c r="KIT161" s="98"/>
      <c r="KIU161" s="98"/>
      <c r="KIV161" s="98"/>
      <c r="KIW161" s="98"/>
      <c r="KIX161" s="98"/>
      <c r="KIY161" s="98"/>
      <c r="KIZ161" s="98"/>
      <c r="KJA161" s="98"/>
      <c r="KJB161" s="98"/>
      <c r="KJC161" s="98"/>
      <c r="KJD161" s="98"/>
      <c r="KJE161" s="98"/>
      <c r="KJF161" s="98"/>
      <c r="KJG161" s="98"/>
      <c r="KJH161" s="98"/>
      <c r="KJI161" s="98"/>
      <c r="KJJ161" s="98"/>
      <c r="KJK161" s="98"/>
      <c r="KJL161" s="98"/>
      <c r="KJM161" s="98"/>
      <c r="KJN161" s="98"/>
      <c r="KJO161" s="98"/>
      <c r="KJP161" s="98"/>
      <c r="KJQ161" s="98"/>
      <c r="KJR161" s="98"/>
      <c r="KJS161" s="98"/>
      <c r="KJT161" s="98"/>
      <c r="KJU161" s="98"/>
      <c r="KJV161" s="98"/>
      <c r="KJW161" s="98"/>
      <c r="KJX161" s="98"/>
      <c r="KJY161" s="98"/>
      <c r="KJZ161" s="98"/>
      <c r="KKA161" s="98"/>
      <c r="KKB161" s="98"/>
      <c r="KKC161" s="98"/>
      <c r="KKD161" s="98"/>
      <c r="KKE161" s="98"/>
      <c r="KKF161" s="98"/>
      <c r="KKG161" s="98"/>
      <c r="KKH161" s="98"/>
      <c r="KKI161" s="98"/>
      <c r="KKJ161" s="98"/>
      <c r="KKK161" s="98"/>
      <c r="KKL161" s="98"/>
      <c r="KKM161" s="98"/>
      <c r="KKN161" s="98"/>
      <c r="KKO161" s="98"/>
      <c r="KKP161" s="98"/>
      <c r="KKQ161" s="98"/>
      <c r="KKR161" s="98"/>
      <c r="KKS161" s="98"/>
      <c r="KKT161" s="98"/>
      <c r="KKU161" s="98"/>
      <c r="KKV161" s="98"/>
      <c r="KKW161" s="98"/>
      <c r="KKX161" s="98"/>
      <c r="KKY161" s="98"/>
      <c r="KKZ161" s="98"/>
      <c r="KLA161" s="98"/>
      <c r="KLB161" s="98"/>
      <c r="KLC161" s="98"/>
      <c r="KLD161" s="98"/>
      <c r="KLE161" s="98"/>
      <c r="KLF161" s="98"/>
      <c r="KLG161" s="98"/>
      <c r="KLH161" s="98"/>
      <c r="KLI161" s="98"/>
      <c r="KLJ161" s="98"/>
      <c r="KLK161" s="98"/>
      <c r="KLL161" s="98"/>
      <c r="KLM161" s="98"/>
      <c r="KLN161" s="98"/>
      <c r="KLO161" s="98"/>
      <c r="KLP161" s="98"/>
      <c r="KLQ161" s="98"/>
      <c r="KLR161" s="98"/>
      <c r="KLS161" s="98"/>
      <c r="KLT161" s="98"/>
      <c r="KLU161" s="98"/>
      <c r="KLV161" s="98"/>
      <c r="KLW161" s="98"/>
      <c r="KLX161" s="98"/>
      <c r="KLY161" s="98"/>
      <c r="KLZ161" s="98"/>
      <c r="KMA161" s="98"/>
      <c r="KMB161" s="98"/>
      <c r="KMC161" s="98"/>
      <c r="KMD161" s="98"/>
      <c r="KME161" s="98"/>
      <c r="KMF161" s="98"/>
      <c r="KMG161" s="98"/>
      <c r="KMH161" s="98"/>
      <c r="KMI161" s="98"/>
      <c r="KMJ161" s="98"/>
      <c r="KMK161" s="98"/>
      <c r="KML161" s="98"/>
      <c r="KMM161" s="98"/>
      <c r="KMN161" s="98"/>
      <c r="KMO161" s="98"/>
      <c r="KMP161" s="98"/>
      <c r="KMQ161" s="98"/>
      <c r="KMR161" s="98"/>
      <c r="KMS161" s="98"/>
      <c r="KMT161" s="98"/>
      <c r="KMU161" s="98"/>
      <c r="KMV161" s="98"/>
      <c r="KMW161" s="98"/>
      <c r="KMX161" s="98"/>
      <c r="KMY161" s="98"/>
      <c r="KMZ161" s="98"/>
      <c r="KNA161" s="98"/>
      <c r="KNB161" s="98"/>
      <c r="KNC161" s="98"/>
      <c r="KND161" s="98"/>
      <c r="KNE161" s="98"/>
      <c r="KNF161" s="98"/>
      <c r="KNG161" s="98"/>
      <c r="KNH161" s="98"/>
      <c r="KNI161" s="98"/>
      <c r="KNJ161" s="98"/>
      <c r="KNK161" s="98"/>
      <c r="KNL161" s="98"/>
      <c r="KNM161" s="98"/>
      <c r="KNN161" s="98"/>
      <c r="KNO161" s="98"/>
      <c r="KNP161" s="98"/>
      <c r="KNQ161" s="98"/>
      <c r="KNR161" s="98"/>
      <c r="KNS161" s="98"/>
      <c r="KNT161" s="98"/>
      <c r="KNU161" s="98"/>
      <c r="KNV161" s="98"/>
      <c r="KNW161" s="98"/>
      <c r="KNX161" s="98"/>
      <c r="KNY161" s="98"/>
      <c r="KNZ161" s="98"/>
      <c r="KOA161" s="98"/>
      <c r="KOB161" s="98"/>
      <c r="KOC161" s="98"/>
      <c r="KOD161" s="98"/>
      <c r="KOE161" s="98"/>
      <c r="KOF161" s="98"/>
      <c r="KOG161" s="98"/>
      <c r="KOH161" s="98"/>
      <c r="KOI161" s="98"/>
      <c r="KOJ161" s="98"/>
      <c r="KOK161" s="98"/>
      <c r="KOL161" s="98"/>
      <c r="KOM161" s="98"/>
      <c r="KON161" s="98"/>
      <c r="KOO161" s="98"/>
      <c r="KOP161" s="98"/>
      <c r="KOQ161" s="98"/>
      <c r="KOR161" s="98"/>
      <c r="KOS161" s="98"/>
      <c r="KOT161" s="98"/>
      <c r="KOU161" s="98"/>
      <c r="KOV161" s="98"/>
      <c r="KOW161" s="98"/>
      <c r="KOX161" s="98"/>
      <c r="KOY161" s="98"/>
      <c r="KOZ161" s="98"/>
      <c r="KPA161" s="98"/>
      <c r="KPB161" s="98"/>
      <c r="KPC161" s="98"/>
      <c r="KPD161" s="98"/>
      <c r="KPE161" s="98"/>
      <c r="KPF161" s="98"/>
      <c r="KPG161" s="98"/>
      <c r="KPH161" s="98"/>
      <c r="KPI161" s="98"/>
      <c r="KPJ161" s="98"/>
      <c r="KPK161" s="98"/>
      <c r="KPL161" s="98"/>
      <c r="KPM161" s="98"/>
      <c r="KPN161" s="98"/>
      <c r="KPO161" s="98"/>
      <c r="KPP161" s="98"/>
      <c r="KPQ161" s="98"/>
      <c r="KPR161" s="98"/>
      <c r="KPS161" s="98"/>
      <c r="KPT161" s="98"/>
      <c r="KPU161" s="98"/>
      <c r="KPV161" s="98"/>
      <c r="KPW161" s="98"/>
      <c r="KPX161" s="98"/>
      <c r="KPY161" s="98"/>
      <c r="KPZ161" s="98"/>
      <c r="KQA161" s="98"/>
      <c r="KQB161" s="98"/>
      <c r="KQC161" s="98"/>
      <c r="KQD161" s="98"/>
      <c r="KQE161" s="98"/>
      <c r="KQF161" s="98"/>
      <c r="KQG161" s="98"/>
      <c r="KQH161" s="98"/>
      <c r="KQI161" s="98"/>
      <c r="KQJ161" s="98"/>
      <c r="KQK161" s="98"/>
      <c r="KQL161" s="98"/>
      <c r="KQM161" s="98"/>
      <c r="KQN161" s="98"/>
      <c r="KQO161" s="98"/>
      <c r="KQP161" s="98"/>
      <c r="KQQ161" s="98"/>
      <c r="KQR161" s="98"/>
      <c r="KQS161" s="98"/>
      <c r="KQT161" s="98"/>
      <c r="KQU161" s="98"/>
      <c r="KQV161" s="98"/>
      <c r="KQW161" s="98"/>
      <c r="KQX161" s="98"/>
      <c r="KQY161" s="98"/>
      <c r="KQZ161" s="98"/>
      <c r="KRA161" s="98"/>
      <c r="KRB161" s="98"/>
      <c r="KRC161" s="98"/>
      <c r="KRD161" s="98"/>
      <c r="KRE161" s="98"/>
      <c r="KRF161" s="98"/>
      <c r="KRG161" s="98"/>
      <c r="KRH161" s="98"/>
      <c r="KRI161" s="98"/>
      <c r="KRJ161" s="98"/>
      <c r="KRK161" s="98"/>
      <c r="KRL161" s="98"/>
      <c r="KRM161" s="98"/>
      <c r="KRN161" s="98"/>
      <c r="KRO161" s="98"/>
      <c r="KRP161" s="98"/>
      <c r="KRQ161" s="98"/>
      <c r="KRR161" s="98"/>
      <c r="KRS161" s="98"/>
      <c r="KRT161" s="98"/>
      <c r="KRU161" s="98"/>
      <c r="KRV161" s="98"/>
      <c r="KRW161" s="98"/>
      <c r="KRX161" s="98"/>
      <c r="KRY161" s="98"/>
      <c r="KRZ161" s="98"/>
      <c r="KSA161" s="98"/>
      <c r="KSB161" s="98"/>
      <c r="KSC161" s="98"/>
      <c r="KSD161" s="98"/>
      <c r="KSE161" s="98"/>
      <c r="KSF161" s="98"/>
      <c r="KSG161" s="98"/>
      <c r="KSH161" s="98"/>
      <c r="KSI161" s="98"/>
      <c r="KSJ161" s="98"/>
      <c r="KSK161" s="98"/>
      <c r="KSL161" s="98"/>
      <c r="KSM161" s="98"/>
      <c r="KSN161" s="98"/>
      <c r="KSO161" s="98"/>
      <c r="KSP161" s="98"/>
      <c r="KSQ161" s="98"/>
      <c r="KSR161" s="98"/>
      <c r="KSS161" s="98"/>
      <c r="KST161" s="98"/>
      <c r="KSU161" s="98"/>
      <c r="KSV161" s="98"/>
      <c r="KSW161" s="98"/>
      <c r="KSX161" s="98"/>
      <c r="KSY161" s="98"/>
      <c r="KSZ161" s="98"/>
      <c r="KTA161" s="98"/>
      <c r="KTB161" s="98"/>
      <c r="KTC161" s="98"/>
      <c r="KTD161" s="98"/>
      <c r="KTE161" s="98"/>
      <c r="KTF161" s="98"/>
      <c r="KTG161" s="98"/>
      <c r="KTH161" s="98"/>
      <c r="KTI161" s="98"/>
      <c r="KTJ161" s="98"/>
      <c r="KTK161" s="98"/>
      <c r="KTL161" s="98"/>
      <c r="KTM161" s="98"/>
      <c r="KTN161" s="98"/>
      <c r="KTO161" s="98"/>
      <c r="KTP161" s="98"/>
      <c r="KTQ161" s="98"/>
      <c r="KTR161" s="98"/>
      <c r="KTS161" s="98"/>
      <c r="KTT161" s="98"/>
      <c r="KTU161" s="98"/>
      <c r="KTV161" s="98"/>
      <c r="KTW161" s="98"/>
      <c r="KTX161" s="98"/>
      <c r="KTY161" s="98"/>
      <c r="KTZ161" s="98"/>
      <c r="KUA161" s="98"/>
      <c r="KUB161" s="98"/>
      <c r="KUC161" s="98"/>
      <c r="KUD161" s="98"/>
      <c r="KUE161" s="98"/>
      <c r="KUF161" s="98"/>
      <c r="KUG161" s="98"/>
      <c r="KUH161" s="98"/>
      <c r="KUI161" s="98"/>
      <c r="KUJ161" s="98"/>
      <c r="KUK161" s="98"/>
      <c r="KUL161" s="98"/>
      <c r="KUM161" s="98"/>
      <c r="KUN161" s="98"/>
      <c r="KUO161" s="98"/>
      <c r="KUP161" s="98"/>
      <c r="KUQ161" s="98"/>
      <c r="KUR161" s="98"/>
      <c r="KUS161" s="98"/>
      <c r="KUT161" s="98"/>
      <c r="KUU161" s="98"/>
      <c r="KUV161" s="98"/>
      <c r="KUW161" s="98"/>
      <c r="KUX161" s="98"/>
      <c r="KUY161" s="98"/>
      <c r="KUZ161" s="98"/>
      <c r="KVA161" s="98"/>
      <c r="KVB161" s="98"/>
      <c r="KVC161" s="98"/>
      <c r="KVD161" s="98"/>
      <c r="KVE161" s="98"/>
      <c r="KVF161" s="98"/>
      <c r="KVG161" s="98"/>
      <c r="KVH161" s="98"/>
      <c r="KVI161" s="98"/>
      <c r="KVJ161" s="98"/>
      <c r="KVK161" s="98"/>
      <c r="KVL161" s="98"/>
      <c r="KVM161" s="98"/>
      <c r="KVN161" s="98"/>
      <c r="KVO161" s="98"/>
      <c r="KVP161" s="98"/>
      <c r="KVQ161" s="98"/>
      <c r="KVR161" s="98"/>
      <c r="KVS161" s="98"/>
      <c r="KVT161" s="98"/>
      <c r="KVU161" s="98"/>
      <c r="KVV161" s="98"/>
      <c r="KVW161" s="98"/>
      <c r="KVX161" s="98"/>
      <c r="KVY161" s="98"/>
      <c r="KVZ161" s="98"/>
      <c r="KWA161" s="98"/>
      <c r="KWB161" s="98"/>
      <c r="KWC161" s="98"/>
      <c r="KWD161" s="98"/>
      <c r="KWE161" s="98"/>
      <c r="KWF161" s="98"/>
      <c r="KWG161" s="98"/>
      <c r="KWH161" s="98"/>
      <c r="KWI161" s="98"/>
      <c r="KWJ161" s="98"/>
      <c r="KWK161" s="98"/>
      <c r="KWL161" s="98"/>
      <c r="KWM161" s="98"/>
      <c r="KWN161" s="98"/>
      <c r="KWO161" s="98"/>
      <c r="KWP161" s="98"/>
      <c r="KWQ161" s="98"/>
      <c r="KWR161" s="98"/>
      <c r="KWS161" s="98"/>
      <c r="KWT161" s="98"/>
      <c r="KWU161" s="98"/>
      <c r="KWV161" s="98"/>
      <c r="KWW161" s="98"/>
      <c r="KWX161" s="98"/>
      <c r="KWY161" s="98"/>
      <c r="KWZ161" s="98"/>
      <c r="KXA161" s="98"/>
      <c r="KXB161" s="98"/>
      <c r="KXC161" s="98"/>
      <c r="KXD161" s="98"/>
      <c r="KXE161" s="98"/>
      <c r="KXF161" s="98"/>
      <c r="KXG161" s="98"/>
      <c r="KXH161" s="98"/>
      <c r="KXI161" s="98"/>
      <c r="KXJ161" s="98"/>
      <c r="KXK161" s="98"/>
      <c r="KXL161" s="98"/>
      <c r="KXM161" s="98"/>
      <c r="KXN161" s="98"/>
      <c r="KXO161" s="98"/>
      <c r="KXP161" s="98"/>
      <c r="KXQ161" s="98"/>
      <c r="KXR161" s="98"/>
      <c r="KXS161" s="98"/>
      <c r="KXT161" s="98"/>
      <c r="KXU161" s="98"/>
      <c r="KXV161" s="98"/>
      <c r="KXW161" s="98"/>
      <c r="KXX161" s="98"/>
      <c r="KXY161" s="98"/>
      <c r="KXZ161" s="98"/>
      <c r="KYA161" s="98"/>
      <c r="KYB161" s="98"/>
      <c r="KYC161" s="98"/>
      <c r="KYD161" s="98"/>
      <c r="KYE161" s="98"/>
      <c r="KYF161" s="98"/>
      <c r="KYG161" s="98"/>
      <c r="KYH161" s="98"/>
      <c r="KYI161" s="98"/>
      <c r="KYJ161" s="98"/>
      <c r="KYK161" s="98"/>
      <c r="KYL161" s="98"/>
      <c r="KYM161" s="98"/>
      <c r="KYN161" s="98"/>
      <c r="KYO161" s="98"/>
      <c r="KYP161" s="98"/>
      <c r="KYQ161" s="98"/>
      <c r="KYR161" s="98"/>
      <c r="KYS161" s="98"/>
      <c r="KYT161" s="98"/>
      <c r="KYU161" s="98"/>
      <c r="KYV161" s="98"/>
      <c r="KYW161" s="98"/>
      <c r="KYX161" s="98"/>
      <c r="KYY161" s="98"/>
      <c r="KYZ161" s="98"/>
      <c r="KZA161" s="98"/>
      <c r="KZB161" s="98"/>
      <c r="KZC161" s="98"/>
      <c r="KZD161" s="98"/>
      <c r="KZE161" s="98"/>
      <c r="KZF161" s="98"/>
      <c r="KZG161" s="98"/>
      <c r="KZH161" s="98"/>
      <c r="KZI161" s="98"/>
      <c r="KZJ161" s="98"/>
      <c r="KZK161" s="98"/>
      <c r="KZL161" s="98"/>
      <c r="KZM161" s="98"/>
      <c r="KZN161" s="98"/>
      <c r="KZO161" s="98"/>
      <c r="KZP161" s="98"/>
      <c r="KZQ161" s="98"/>
      <c r="KZR161" s="98"/>
      <c r="KZS161" s="98"/>
      <c r="KZT161" s="98"/>
      <c r="KZU161" s="98"/>
      <c r="KZV161" s="98"/>
      <c r="KZW161" s="98"/>
      <c r="KZX161" s="98"/>
      <c r="KZY161" s="98"/>
      <c r="KZZ161" s="98"/>
      <c r="LAA161" s="98"/>
      <c r="LAB161" s="98"/>
      <c r="LAC161" s="98"/>
      <c r="LAD161" s="98"/>
      <c r="LAE161" s="98"/>
      <c r="LAF161" s="98"/>
      <c r="LAG161" s="98"/>
      <c r="LAH161" s="98"/>
      <c r="LAI161" s="98"/>
      <c r="LAJ161" s="98"/>
      <c r="LAK161" s="98"/>
      <c r="LAL161" s="98"/>
      <c r="LAM161" s="98"/>
      <c r="LAN161" s="98"/>
      <c r="LAO161" s="98"/>
      <c r="LAP161" s="98"/>
      <c r="LAQ161" s="98"/>
      <c r="LAR161" s="98"/>
      <c r="LAS161" s="98"/>
      <c r="LAT161" s="98"/>
      <c r="LAU161" s="98"/>
      <c r="LAV161" s="98"/>
      <c r="LAW161" s="98"/>
      <c r="LAX161" s="98"/>
      <c r="LAY161" s="98"/>
      <c r="LAZ161" s="98"/>
      <c r="LBA161" s="98"/>
      <c r="LBB161" s="98"/>
      <c r="LBC161" s="98"/>
      <c r="LBD161" s="98"/>
      <c r="LBE161" s="98"/>
      <c r="LBF161" s="98"/>
      <c r="LBG161" s="98"/>
      <c r="LBH161" s="98"/>
      <c r="LBI161" s="98"/>
      <c r="LBJ161" s="98"/>
      <c r="LBK161" s="98"/>
      <c r="LBL161" s="98"/>
      <c r="LBM161" s="98"/>
      <c r="LBN161" s="98"/>
      <c r="LBO161" s="98"/>
      <c r="LBP161" s="98"/>
      <c r="LBQ161" s="98"/>
      <c r="LBR161" s="98"/>
      <c r="LBS161" s="98"/>
      <c r="LBT161" s="98"/>
      <c r="LBU161" s="98"/>
      <c r="LBV161" s="98"/>
      <c r="LBW161" s="98"/>
      <c r="LBX161" s="98"/>
      <c r="LBY161" s="98"/>
      <c r="LBZ161" s="98"/>
      <c r="LCA161" s="98"/>
      <c r="LCB161" s="98"/>
      <c r="LCC161" s="98"/>
      <c r="LCD161" s="98"/>
      <c r="LCE161" s="98"/>
      <c r="LCF161" s="98"/>
      <c r="LCG161" s="98"/>
      <c r="LCH161" s="98"/>
      <c r="LCI161" s="98"/>
      <c r="LCJ161" s="98"/>
      <c r="LCK161" s="98"/>
      <c r="LCL161" s="98"/>
      <c r="LCM161" s="98"/>
      <c r="LCN161" s="98"/>
      <c r="LCO161" s="98"/>
      <c r="LCP161" s="98"/>
      <c r="LCQ161" s="98"/>
      <c r="LCR161" s="98"/>
      <c r="LCS161" s="98"/>
      <c r="LCT161" s="98"/>
      <c r="LCU161" s="98"/>
      <c r="LCV161" s="98"/>
      <c r="LCW161" s="98"/>
      <c r="LCX161" s="98"/>
      <c r="LCY161" s="98"/>
      <c r="LCZ161" s="98"/>
      <c r="LDA161" s="98"/>
      <c r="LDB161" s="98"/>
      <c r="LDC161" s="98"/>
      <c r="LDD161" s="98"/>
      <c r="LDE161" s="98"/>
      <c r="LDF161" s="98"/>
      <c r="LDG161" s="98"/>
      <c r="LDH161" s="98"/>
      <c r="LDI161" s="98"/>
      <c r="LDJ161" s="98"/>
      <c r="LDK161" s="98"/>
      <c r="LDL161" s="98"/>
      <c r="LDM161" s="98"/>
      <c r="LDN161" s="98"/>
      <c r="LDO161" s="98"/>
      <c r="LDP161" s="98"/>
      <c r="LDQ161" s="98"/>
      <c r="LDR161" s="98"/>
      <c r="LDS161" s="98"/>
      <c r="LDT161" s="98"/>
      <c r="LDU161" s="98"/>
      <c r="LDV161" s="98"/>
      <c r="LDW161" s="98"/>
      <c r="LDX161" s="98"/>
      <c r="LDY161" s="98"/>
      <c r="LDZ161" s="98"/>
      <c r="LEA161" s="98"/>
      <c r="LEB161" s="98"/>
      <c r="LEC161" s="98"/>
      <c r="LED161" s="98"/>
      <c r="LEE161" s="98"/>
      <c r="LEF161" s="98"/>
      <c r="LEG161" s="98"/>
      <c r="LEH161" s="98"/>
      <c r="LEI161" s="98"/>
      <c r="LEJ161" s="98"/>
      <c r="LEK161" s="98"/>
      <c r="LEL161" s="98"/>
      <c r="LEM161" s="98"/>
      <c r="LEN161" s="98"/>
      <c r="LEO161" s="98"/>
      <c r="LEP161" s="98"/>
      <c r="LEQ161" s="98"/>
      <c r="LER161" s="98"/>
      <c r="LES161" s="98"/>
      <c r="LET161" s="98"/>
      <c r="LEU161" s="98"/>
      <c r="LEV161" s="98"/>
      <c r="LEW161" s="98"/>
      <c r="LEX161" s="98"/>
      <c r="LEY161" s="98"/>
      <c r="LEZ161" s="98"/>
      <c r="LFA161" s="98"/>
      <c r="LFB161" s="98"/>
      <c r="LFC161" s="98"/>
      <c r="LFD161" s="98"/>
      <c r="LFE161" s="98"/>
      <c r="LFF161" s="98"/>
      <c r="LFG161" s="98"/>
      <c r="LFH161" s="98"/>
      <c r="LFI161" s="98"/>
      <c r="LFJ161" s="98"/>
      <c r="LFK161" s="98"/>
      <c r="LFL161" s="98"/>
      <c r="LFM161" s="98"/>
      <c r="LFN161" s="98"/>
      <c r="LFO161" s="98"/>
      <c r="LFP161" s="98"/>
      <c r="LFQ161" s="98"/>
      <c r="LFR161" s="98"/>
      <c r="LFS161" s="98"/>
      <c r="LFT161" s="98"/>
      <c r="LFU161" s="98"/>
      <c r="LFV161" s="98"/>
      <c r="LFW161" s="98"/>
      <c r="LFX161" s="98"/>
      <c r="LFY161" s="98"/>
      <c r="LFZ161" s="98"/>
      <c r="LGA161" s="98"/>
      <c r="LGB161" s="98"/>
      <c r="LGC161" s="98"/>
      <c r="LGD161" s="98"/>
      <c r="LGE161" s="98"/>
      <c r="LGF161" s="98"/>
      <c r="LGG161" s="98"/>
      <c r="LGH161" s="98"/>
      <c r="LGI161" s="98"/>
      <c r="LGJ161" s="98"/>
      <c r="LGK161" s="98"/>
      <c r="LGL161" s="98"/>
      <c r="LGM161" s="98"/>
      <c r="LGN161" s="98"/>
      <c r="LGO161" s="98"/>
      <c r="LGP161" s="98"/>
      <c r="LGQ161" s="98"/>
      <c r="LGR161" s="98"/>
      <c r="LGS161" s="98"/>
      <c r="LGT161" s="98"/>
      <c r="LGU161" s="98"/>
      <c r="LGV161" s="98"/>
      <c r="LGW161" s="98"/>
      <c r="LGX161" s="98"/>
      <c r="LGY161" s="98"/>
      <c r="LGZ161" s="98"/>
      <c r="LHA161" s="98"/>
      <c r="LHB161" s="98"/>
      <c r="LHC161" s="98"/>
      <c r="LHD161" s="98"/>
      <c r="LHE161" s="98"/>
      <c r="LHF161" s="98"/>
      <c r="LHG161" s="98"/>
      <c r="LHH161" s="98"/>
      <c r="LHI161" s="98"/>
      <c r="LHJ161" s="98"/>
      <c r="LHK161" s="98"/>
      <c r="LHL161" s="98"/>
      <c r="LHM161" s="98"/>
      <c r="LHN161" s="98"/>
      <c r="LHO161" s="98"/>
      <c r="LHP161" s="98"/>
      <c r="LHQ161" s="98"/>
      <c r="LHR161" s="98"/>
      <c r="LHS161" s="98"/>
      <c r="LHT161" s="98"/>
      <c r="LHU161" s="98"/>
      <c r="LHV161" s="98"/>
      <c r="LHW161" s="98"/>
      <c r="LHX161" s="98"/>
      <c r="LHY161" s="98"/>
      <c r="LHZ161" s="98"/>
      <c r="LIA161" s="98"/>
      <c r="LIB161" s="98"/>
      <c r="LIC161" s="98"/>
      <c r="LID161" s="98"/>
      <c r="LIE161" s="98"/>
      <c r="LIF161" s="98"/>
      <c r="LIG161" s="98"/>
      <c r="LIH161" s="98"/>
      <c r="LII161" s="98"/>
      <c r="LIJ161" s="98"/>
      <c r="LIK161" s="98"/>
      <c r="LIL161" s="98"/>
      <c r="LIM161" s="98"/>
      <c r="LIN161" s="98"/>
      <c r="LIO161" s="98"/>
      <c r="LIP161" s="98"/>
      <c r="LIQ161" s="98"/>
      <c r="LIR161" s="98"/>
      <c r="LIS161" s="98"/>
      <c r="LIT161" s="98"/>
      <c r="LIU161" s="98"/>
      <c r="LIV161" s="98"/>
      <c r="LIW161" s="98"/>
      <c r="LIX161" s="98"/>
      <c r="LIY161" s="98"/>
      <c r="LIZ161" s="98"/>
      <c r="LJA161" s="98"/>
      <c r="LJB161" s="98"/>
      <c r="LJC161" s="98"/>
      <c r="LJD161" s="98"/>
      <c r="LJE161" s="98"/>
      <c r="LJF161" s="98"/>
      <c r="LJG161" s="98"/>
      <c r="LJH161" s="98"/>
      <c r="LJI161" s="98"/>
      <c r="LJJ161" s="98"/>
      <c r="LJK161" s="98"/>
      <c r="LJL161" s="98"/>
      <c r="LJM161" s="98"/>
      <c r="LJN161" s="98"/>
      <c r="LJO161" s="98"/>
      <c r="LJP161" s="98"/>
      <c r="LJQ161" s="98"/>
      <c r="LJR161" s="98"/>
      <c r="LJS161" s="98"/>
      <c r="LJT161" s="98"/>
      <c r="LJU161" s="98"/>
      <c r="LJV161" s="98"/>
      <c r="LJW161" s="98"/>
      <c r="LJX161" s="98"/>
      <c r="LJY161" s="98"/>
      <c r="LJZ161" s="98"/>
      <c r="LKA161" s="98"/>
      <c r="LKB161" s="98"/>
      <c r="LKC161" s="98"/>
      <c r="LKD161" s="98"/>
      <c r="LKE161" s="98"/>
      <c r="LKF161" s="98"/>
      <c r="LKG161" s="98"/>
      <c r="LKH161" s="98"/>
      <c r="LKI161" s="98"/>
      <c r="LKJ161" s="98"/>
      <c r="LKK161" s="98"/>
      <c r="LKL161" s="98"/>
      <c r="LKM161" s="98"/>
      <c r="LKN161" s="98"/>
      <c r="LKO161" s="98"/>
      <c r="LKP161" s="98"/>
      <c r="LKQ161" s="98"/>
      <c r="LKR161" s="98"/>
      <c r="LKS161" s="98"/>
      <c r="LKT161" s="98"/>
      <c r="LKU161" s="98"/>
      <c r="LKV161" s="98"/>
      <c r="LKW161" s="98"/>
      <c r="LKX161" s="98"/>
      <c r="LKY161" s="98"/>
      <c r="LKZ161" s="98"/>
      <c r="LLA161" s="98"/>
      <c r="LLB161" s="98"/>
      <c r="LLC161" s="98"/>
      <c r="LLD161" s="98"/>
      <c r="LLE161" s="98"/>
      <c r="LLF161" s="98"/>
      <c r="LLG161" s="98"/>
      <c r="LLH161" s="98"/>
      <c r="LLI161" s="98"/>
      <c r="LLJ161" s="98"/>
      <c r="LLK161" s="98"/>
      <c r="LLL161" s="98"/>
      <c r="LLM161" s="98"/>
      <c r="LLN161" s="98"/>
      <c r="LLO161" s="98"/>
      <c r="LLP161" s="98"/>
      <c r="LLQ161" s="98"/>
      <c r="LLR161" s="98"/>
      <c r="LLS161" s="98"/>
      <c r="LLT161" s="98"/>
      <c r="LLU161" s="98"/>
      <c r="LLV161" s="98"/>
      <c r="LLW161" s="98"/>
      <c r="LLX161" s="98"/>
      <c r="LLY161" s="98"/>
      <c r="LLZ161" s="98"/>
      <c r="LMA161" s="98"/>
      <c r="LMB161" s="98"/>
      <c r="LMC161" s="98"/>
      <c r="LMD161" s="98"/>
      <c r="LME161" s="98"/>
      <c r="LMF161" s="98"/>
      <c r="LMG161" s="98"/>
      <c r="LMH161" s="98"/>
      <c r="LMI161" s="98"/>
      <c r="LMJ161" s="98"/>
      <c r="LMK161" s="98"/>
      <c r="LML161" s="98"/>
      <c r="LMM161" s="98"/>
      <c r="LMN161" s="98"/>
      <c r="LMO161" s="98"/>
      <c r="LMP161" s="98"/>
      <c r="LMQ161" s="98"/>
      <c r="LMR161" s="98"/>
      <c r="LMS161" s="98"/>
      <c r="LMT161" s="98"/>
      <c r="LMU161" s="98"/>
      <c r="LMV161" s="98"/>
      <c r="LMW161" s="98"/>
      <c r="LMX161" s="98"/>
      <c r="LMY161" s="98"/>
      <c r="LMZ161" s="98"/>
      <c r="LNA161" s="98"/>
      <c r="LNB161" s="98"/>
      <c r="LNC161" s="98"/>
      <c r="LND161" s="98"/>
      <c r="LNE161" s="98"/>
      <c r="LNF161" s="98"/>
      <c r="LNG161" s="98"/>
      <c r="LNH161" s="98"/>
      <c r="LNI161" s="98"/>
      <c r="LNJ161" s="98"/>
      <c r="LNK161" s="98"/>
      <c r="LNL161" s="98"/>
      <c r="LNM161" s="98"/>
      <c r="LNN161" s="98"/>
      <c r="LNO161" s="98"/>
      <c r="LNP161" s="98"/>
      <c r="LNQ161" s="98"/>
      <c r="LNR161" s="98"/>
      <c r="LNS161" s="98"/>
      <c r="LNT161" s="98"/>
      <c r="LNU161" s="98"/>
      <c r="LNV161" s="98"/>
      <c r="LNW161" s="98"/>
      <c r="LNX161" s="98"/>
      <c r="LNY161" s="98"/>
      <c r="LNZ161" s="98"/>
      <c r="LOA161" s="98"/>
      <c r="LOB161" s="98"/>
      <c r="LOC161" s="98"/>
      <c r="LOD161" s="98"/>
      <c r="LOE161" s="98"/>
      <c r="LOF161" s="98"/>
      <c r="LOG161" s="98"/>
      <c r="LOH161" s="98"/>
      <c r="LOI161" s="98"/>
      <c r="LOJ161" s="98"/>
      <c r="LOK161" s="98"/>
      <c r="LOL161" s="98"/>
      <c r="LOM161" s="98"/>
      <c r="LON161" s="98"/>
      <c r="LOO161" s="98"/>
      <c r="LOP161" s="98"/>
      <c r="LOQ161" s="98"/>
      <c r="LOR161" s="98"/>
      <c r="LOS161" s="98"/>
      <c r="LOT161" s="98"/>
      <c r="LOU161" s="98"/>
      <c r="LOV161" s="98"/>
      <c r="LOW161" s="98"/>
      <c r="LOX161" s="98"/>
      <c r="LOY161" s="98"/>
      <c r="LOZ161" s="98"/>
      <c r="LPA161" s="98"/>
      <c r="LPB161" s="98"/>
      <c r="LPC161" s="98"/>
      <c r="LPD161" s="98"/>
      <c r="LPE161" s="98"/>
      <c r="LPF161" s="98"/>
      <c r="LPG161" s="98"/>
      <c r="LPH161" s="98"/>
      <c r="LPI161" s="98"/>
      <c r="LPJ161" s="98"/>
      <c r="LPK161" s="98"/>
      <c r="LPL161" s="98"/>
      <c r="LPM161" s="98"/>
      <c r="LPN161" s="98"/>
      <c r="LPO161" s="98"/>
      <c r="LPP161" s="98"/>
      <c r="LPQ161" s="98"/>
      <c r="LPR161" s="98"/>
      <c r="LPS161" s="98"/>
      <c r="LPT161" s="98"/>
      <c r="LPU161" s="98"/>
      <c r="LPV161" s="98"/>
      <c r="LPW161" s="98"/>
      <c r="LPX161" s="98"/>
      <c r="LPY161" s="98"/>
      <c r="LPZ161" s="98"/>
      <c r="LQA161" s="98"/>
      <c r="LQB161" s="98"/>
      <c r="LQC161" s="98"/>
      <c r="LQD161" s="98"/>
      <c r="LQE161" s="98"/>
      <c r="LQF161" s="98"/>
      <c r="LQG161" s="98"/>
      <c r="LQH161" s="98"/>
      <c r="LQI161" s="98"/>
      <c r="LQJ161" s="98"/>
      <c r="LQK161" s="98"/>
      <c r="LQL161" s="98"/>
      <c r="LQM161" s="98"/>
      <c r="LQN161" s="98"/>
      <c r="LQO161" s="98"/>
      <c r="LQP161" s="98"/>
      <c r="LQQ161" s="98"/>
      <c r="LQR161" s="98"/>
      <c r="LQS161" s="98"/>
      <c r="LQT161" s="98"/>
      <c r="LQU161" s="98"/>
      <c r="LQV161" s="98"/>
      <c r="LQW161" s="98"/>
      <c r="LQX161" s="98"/>
      <c r="LQY161" s="98"/>
      <c r="LQZ161" s="98"/>
      <c r="LRA161" s="98"/>
      <c r="LRB161" s="98"/>
      <c r="LRC161" s="98"/>
      <c r="LRD161" s="98"/>
      <c r="LRE161" s="98"/>
      <c r="LRF161" s="98"/>
      <c r="LRG161" s="98"/>
      <c r="LRH161" s="98"/>
      <c r="LRI161" s="98"/>
      <c r="LRJ161" s="98"/>
      <c r="LRK161" s="98"/>
      <c r="LRL161" s="98"/>
      <c r="LRM161" s="98"/>
      <c r="LRN161" s="98"/>
      <c r="LRO161" s="98"/>
      <c r="LRP161" s="98"/>
      <c r="LRQ161" s="98"/>
      <c r="LRR161" s="98"/>
      <c r="LRS161" s="98"/>
      <c r="LRT161" s="98"/>
      <c r="LRU161" s="98"/>
      <c r="LRV161" s="98"/>
      <c r="LRW161" s="98"/>
      <c r="LRX161" s="98"/>
      <c r="LRY161" s="98"/>
      <c r="LRZ161" s="98"/>
      <c r="LSA161" s="98"/>
      <c r="LSB161" s="98"/>
      <c r="LSC161" s="98"/>
      <c r="LSD161" s="98"/>
      <c r="LSE161" s="98"/>
      <c r="LSF161" s="98"/>
      <c r="LSG161" s="98"/>
      <c r="LSH161" s="98"/>
      <c r="LSI161" s="98"/>
      <c r="LSJ161" s="98"/>
      <c r="LSK161" s="98"/>
      <c r="LSL161" s="98"/>
      <c r="LSM161" s="98"/>
      <c r="LSN161" s="98"/>
      <c r="LSO161" s="98"/>
      <c r="LSP161" s="98"/>
      <c r="LSQ161" s="98"/>
      <c r="LSR161" s="98"/>
      <c r="LSS161" s="98"/>
      <c r="LST161" s="98"/>
      <c r="LSU161" s="98"/>
      <c r="LSV161" s="98"/>
      <c r="LSW161" s="98"/>
      <c r="LSX161" s="98"/>
      <c r="LSY161" s="98"/>
      <c r="LSZ161" s="98"/>
      <c r="LTA161" s="98"/>
      <c r="LTB161" s="98"/>
      <c r="LTC161" s="98"/>
      <c r="LTD161" s="98"/>
      <c r="LTE161" s="98"/>
      <c r="LTF161" s="98"/>
      <c r="LTG161" s="98"/>
      <c r="LTH161" s="98"/>
      <c r="LTI161" s="98"/>
      <c r="LTJ161" s="98"/>
      <c r="LTK161" s="98"/>
      <c r="LTL161" s="98"/>
      <c r="LTM161" s="98"/>
      <c r="LTN161" s="98"/>
      <c r="LTO161" s="98"/>
      <c r="LTP161" s="98"/>
      <c r="LTQ161" s="98"/>
      <c r="LTR161" s="98"/>
      <c r="LTS161" s="98"/>
      <c r="LTT161" s="98"/>
      <c r="LTU161" s="98"/>
      <c r="LTV161" s="98"/>
      <c r="LTW161" s="98"/>
      <c r="LTX161" s="98"/>
      <c r="LTY161" s="98"/>
      <c r="LTZ161" s="98"/>
      <c r="LUA161" s="98"/>
      <c r="LUB161" s="98"/>
      <c r="LUC161" s="98"/>
      <c r="LUD161" s="98"/>
      <c r="LUE161" s="98"/>
      <c r="LUF161" s="98"/>
      <c r="LUG161" s="98"/>
      <c r="LUH161" s="98"/>
      <c r="LUI161" s="98"/>
      <c r="LUJ161" s="98"/>
      <c r="LUK161" s="98"/>
      <c r="LUL161" s="98"/>
      <c r="LUM161" s="98"/>
      <c r="LUN161" s="98"/>
      <c r="LUO161" s="98"/>
      <c r="LUP161" s="98"/>
      <c r="LUQ161" s="98"/>
      <c r="LUR161" s="98"/>
      <c r="LUS161" s="98"/>
      <c r="LUT161" s="98"/>
      <c r="LUU161" s="98"/>
      <c r="LUV161" s="98"/>
      <c r="LUW161" s="98"/>
      <c r="LUX161" s="98"/>
      <c r="LUY161" s="98"/>
      <c r="LUZ161" s="98"/>
      <c r="LVA161" s="98"/>
      <c r="LVB161" s="98"/>
      <c r="LVC161" s="98"/>
      <c r="LVD161" s="98"/>
      <c r="LVE161" s="98"/>
      <c r="LVF161" s="98"/>
      <c r="LVG161" s="98"/>
      <c r="LVH161" s="98"/>
      <c r="LVI161" s="98"/>
      <c r="LVJ161" s="98"/>
      <c r="LVK161" s="98"/>
      <c r="LVL161" s="98"/>
      <c r="LVM161" s="98"/>
      <c r="LVN161" s="98"/>
      <c r="LVO161" s="98"/>
      <c r="LVP161" s="98"/>
      <c r="LVQ161" s="98"/>
      <c r="LVR161" s="98"/>
      <c r="LVS161" s="98"/>
      <c r="LVT161" s="98"/>
      <c r="LVU161" s="98"/>
      <c r="LVV161" s="98"/>
      <c r="LVW161" s="98"/>
      <c r="LVX161" s="98"/>
      <c r="LVY161" s="98"/>
      <c r="LVZ161" s="98"/>
      <c r="LWA161" s="98"/>
      <c r="LWB161" s="98"/>
      <c r="LWC161" s="98"/>
      <c r="LWD161" s="98"/>
      <c r="LWE161" s="98"/>
      <c r="LWF161" s="98"/>
      <c r="LWG161" s="98"/>
      <c r="LWH161" s="98"/>
      <c r="LWI161" s="98"/>
      <c r="LWJ161" s="98"/>
      <c r="LWK161" s="98"/>
      <c r="LWL161" s="98"/>
      <c r="LWM161" s="98"/>
      <c r="LWN161" s="98"/>
      <c r="LWO161" s="98"/>
      <c r="LWP161" s="98"/>
      <c r="LWQ161" s="98"/>
      <c r="LWR161" s="98"/>
      <c r="LWS161" s="98"/>
      <c r="LWT161" s="98"/>
      <c r="LWU161" s="98"/>
      <c r="LWV161" s="98"/>
      <c r="LWW161" s="98"/>
      <c r="LWX161" s="98"/>
      <c r="LWY161" s="98"/>
      <c r="LWZ161" s="98"/>
      <c r="LXA161" s="98"/>
      <c r="LXB161" s="98"/>
      <c r="LXC161" s="98"/>
      <c r="LXD161" s="98"/>
      <c r="LXE161" s="98"/>
      <c r="LXF161" s="98"/>
      <c r="LXG161" s="98"/>
      <c r="LXH161" s="98"/>
      <c r="LXI161" s="98"/>
      <c r="LXJ161" s="98"/>
      <c r="LXK161" s="98"/>
      <c r="LXL161" s="98"/>
      <c r="LXM161" s="98"/>
      <c r="LXN161" s="98"/>
      <c r="LXO161" s="98"/>
      <c r="LXP161" s="98"/>
      <c r="LXQ161" s="98"/>
      <c r="LXR161" s="98"/>
      <c r="LXS161" s="98"/>
      <c r="LXT161" s="98"/>
      <c r="LXU161" s="98"/>
      <c r="LXV161" s="98"/>
      <c r="LXW161" s="98"/>
      <c r="LXX161" s="98"/>
      <c r="LXY161" s="98"/>
      <c r="LXZ161" s="98"/>
      <c r="LYA161" s="98"/>
      <c r="LYB161" s="98"/>
      <c r="LYC161" s="98"/>
      <c r="LYD161" s="98"/>
      <c r="LYE161" s="98"/>
      <c r="LYF161" s="98"/>
      <c r="LYG161" s="98"/>
      <c r="LYH161" s="98"/>
      <c r="LYI161" s="98"/>
      <c r="LYJ161" s="98"/>
      <c r="LYK161" s="98"/>
      <c r="LYL161" s="98"/>
      <c r="LYM161" s="98"/>
      <c r="LYN161" s="98"/>
      <c r="LYO161" s="98"/>
      <c r="LYP161" s="98"/>
      <c r="LYQ161" s="98"/>
      <c r="LYR161" s="98"/>
      <c r="LYS161" s="98"/>
      <c r="LYT161" s="98"/>
      <c r="LYU161" s="98"/>
      <c r="LYV161" s="98"/>
      <c r="LYW161" s="98"/>
      <c r="LYX161" s="98"/>
      <c r="LYY161" s="98"/>
      <c r="LYZ161" s="98"/>
      <c r="LZA161" s="98"/>
      <c r="LZB161" s="98"/>
      <c r="LZC161" s="98"/>
      <c r="LZD161" s="98"/>
      <c r="LZE161" s="98"/>
      <c r="LZF161" s="98"/>
      <c r="LZG161" s="98"/>
      <c r="LZH161" s="98"/>
      <c r="LZI161" s="98"/>
      <c r="LZJ161" s="98"/>
      <c r="LZK161" s="98"/>
      <c r="LZL161" s="98"/>
      <c r="LZM161" s="98"/>
      <c r="LZN161" s="98"/>
      <c r="LZO161" s="98"/>
      <c r="LZP161" s="98"/>
      <c r="LZQ161" s="98"/>
      <c r="LZR161" s="98"/>
      <c r="LZS161" s="98"/>
      <c r="LZT161" s="98"/>
      <c r="LZU161" s="98"/>
      <c r="LZV161" s="98"/>
      <c r="LZW161" s="98"/>
      <c r="LZX161" s="98"/>
      <c r="LZY161" s="98"/>
      <c r="LZZ161" s="98"/>
      <c r="MAA161" s="98"/>
      <c r="MAB161" s="98"/>
      <c r="MAC161" s="98"/>
      <c r="MAD161" s="98"/>
      <c r="MAE161" s="98"/>
      <c r="MAF161" s="98"/>
      <c r="MAG161" s="98"/>
      <c r="MAH161" s="98"/>
      <c r="MAI161" s="98"/>
      <c r="MAJ161" s="98"/>
      <c r="MAK161" s="98"/>
      <c r="MAL161" s="98"/>
      <c r="MAM161" s="98"/>
      <c r="MAN161" s="98"/>
      <c r="MAO161" s="98"/>
      <c r="MAP161" s="98"/>
      <c r="MAQ161" s="98"/>
      <c r="MAR161" s="98"/>
      <c r="MAS161" s="98"/>
      <c r="MAT161" s="98"/>
      <c r="MAU161" s="98"/>
      <c r="MAV161" s="98"/>
      <c r="MAW161" s="98"/>
      <c r="MAX161" s="98"/>
      <c r="MAY161" s="98"/>
      <c r="MAZ161" s="98"/>
      <c r="MBA161" s="98"/>
      <c r="MBB161" s="98"/>
      <c r="MBC161" s="98"/>
      <c r="MBD161" s="98"/>
      <c r="MBE161" s="98"/>
      <c r="MBF161" s="98"/>
      <c r="MBG161" s="98"/>
      <c r="MBH161" s="98"/>
      <c r="MBI161" s="98"/>
      <c r="MBJ161" s="98"/>
      <c r="MBK161" s="98"/>
      <c r="MBL161" s="98"/>
      <c r="MBM161" s="98"/>
      <c r="MBN161" s="98"/>
      <c r="MBO161" s="98"/>
      <c r="MBP161" s="98"/>
      <c r="MBQ161" s="98"/>
      <c r="MBR161" s="98"/>
      <c r="MBS161" s="98"/>
      <c r="MBT161" s="98"/>
      <c r="MBU161" s="98"/>
      <c r="MBV161" s="98"/>
      <c r="MBW161" s="98"/>
      <c r="MBX161" s="98"/>
      <c r="MBY161" s="98"/>
      <c r="MBZ161" s="98"/>
      <c r="MCA161" s="98"/>
      <c r="MCB161" s="98"/>
      <c r="MCC161" s="98"/>
      <c r="MCD161" s="98"/>
      <c r="MCE161" s="98"/>
      <c r="MCF161" s="98"/>
      <c r="MCG161" s="98"/>
      <c r="MCH161" s="98"/>
      <c r="MCI161" s="98"/>
      <c r="MCJ161" s="98"/>
      <c r="MCK161" s="98"/>
      <c r="MCL161" s="98"/>
      <c r="MCM161" s="98"/>
      <c r="MCN161" s="98"/>
      <c r="MCO161" s="98"/>
      <c r="MCP161" s="98"/>
      <c r="MCQ161" s="98"/>
      <c r="MCR161" s="98"/>
      <c r="MCS161" s="98"/>
      <c r="MCT161" s="98"/>
      <c r="MCU161" s="98"/>
      <c r="MCV161" s="98"/>
      <c r="MCW161" s="98"/>
      <c r="MCX161" s="98"/>
      <c r="MCY161" s="98"/>
      <c r="MCZ161" s="98"/>
      <c r="MDA161" s="98"/>
      <c r="MDB161" s="98"/>
      <c r="MDC161" s="98"/>
      <c r="MDD161" s="98"/>
      <c r="MDE161" s="98"/>
      <c r="MDF161" s="98"/>
      <c r="MDG161" s="98"/>
      <c r="MDH161" s="98"/>
      <c r="MDI161" s="98"/>
      <c r="MDJ161" s="98"/>
      <c r="MDK161" s="98"/>
      <c r="MDL161" s="98"/>
      <c r="MDM161" s="98"/>
      <c r="MDN161" s="98"/>
      <c r="MDO161" s="98"/>
      <c r="MDP161" s="98"/>
      <c r="MDQ161" s="98"/>
      <c r="MDR161" s="98"/>
      <c r="MDS161" s="98"/>
      <c r="MDT161" s="98"/>
      <c r="MDU161" s="98"/>
      <c r="MDV161" s="98"/>
      <c r="MDW161" s="98"/>
      <c r="MDX161" s="98"/>
      <c r="MDY161" s="98"/>
      <c r="MDZ161" s="98"/>
      <c r="MEA161" s="98"/>
      <c r="MEB161" s="98"/>
      <c r="MEC161" s="98"/>
      <c r="MED161" s="98"/>
      <c r="MEE161" s="98"/>
      <c r="MEF161" s="98"/>
      <c r="MEG161" s="98"/>
      <c r="MEH161" s="98"/>
      <c r="MEI161" s="98"/>
      <c r="MEJ161" s="98"/>
      <c r="MEK161" s="98"/>
      <c r="MEL161" s="98"/>
      <c r="MEM161" s="98"/>
      <c r="MEN161" s="98"/>
      <c r="MEO161" s="98"/>
      <c r="MEP161" s="98"/>
      <c r="MEQ161" s="98"/>
      <c r="MER161" s="98"/>
      <c r="MES161" s="98"/>
      <c r="MET161" s="98"/>
      <c r="MEU161" s="98"/>
      <c r="MEV161" s="98"/>
      <c r="MEW161" s="98"/>
      <c r="MEX161" s="98"/>
      <c r="MEY161" s="98"/>
      <c r="MEZ161" s="98"/>
      <c r="MFA161" s="98"/>
      <c r="MFB161" s="98"/>
      <c r="MFC161" s="98"/>
      <c r="MFD161" s="98"/>
      <c r="MFE161" s="98"/>
      <c r="MFF161" s="98"/>
      <c r="MFG161" s="98"/>
      <c r="MFH161" s="98"/>
      <c r="MFI161" s="98"/>
      <c r="MFJ161" s="98"/>
      <c r="MFK161" s="98"/>
      <c r="MFL161" s="98"/>
      <c r="MFM161" s="98"/>
      <c r="MFN161" s="98"/>
      <c r="MFO161" s="98"/>
      <c r="MFP161" s="98"/>
      <c r="MFQ161" s="98"/>
      <c r="MFR161" s="98"/>
      <c r="MFS161" s="98"/>
      <c r="MFT161" s="98"/>
      <c r="MFU161" s="98"/>
      <c r="MFV161" s="98"/>
      <c r="MFW161" s="98"/>
      <c r="MFX161" s="98"/>
      <c r="MFY161" s="98"/>
      <c r="MFZ161" s="98"/>
      <c r="MGA161" s="98"/>
      <c r="MGB161" s="98"/>
      <c r="MGC161" s="98"/>
      <c r="MGD161" s="98"/>
      <c r="MGE161" s="98"/>
      <c r="MGF161" s="98"/>
      <c r="MGG161" s="98"/>
      <c r="MGH161" s="98"/>
      <c r="MGI161" s="98"/>
      <c r="MGJ161" s="98"/>
      <c r="MGK161" s="98"/>
      <c r="MGL161" s="98"/>
      <c r="MGM161" s="98"/>
      <c r="MGN161" s="98"/>
      <c r="MGO161" s="98"/>
      <c r="MGP161" s="98"/>
      <c r="MGQ161" s="98"/>
      <c r="MGR161" s="98"/>
      <c r="MGS161" s="98"/>
      <c r="MGT161" s="98"/>
      <c r="MGU161" s="98"/>
      <c r="MGV161" s="98"/>
      <c r="MGW161" s="98"/>
      <c r="MGX161" s="98"/>
      <c r="MGY161" s="98"/>
      <c r="MGZ161" s="98"/>
      <c r="MHA161" s="98"/>
      <c r="MHB161" s="98"/>
      <c r="MHC161" s="98"/>
      <c r="MHD161" s="98"/>
      <c r="MHE161" s="98"/>
      <c r="MHF161" s="98"/>
      <c r="MHG161" s="98"/>
      <c r="MHH161" s="98"/>
      <c r="MHI161" s="98"/>
      <c r="MHJ161" s="98"/>
      <c r="MHK161" s="98"/>
      <c r="MHL161" s="98"/>
      <c r="MHM161" s="98"/>
      <c r="MHN161" s="98"/>
      <c r="MHO161" s="98"/>
      <c r="MHP161" s="98"/>
      <c r="MHQ161" s="98"/>
      <c r="MHR161" s="98"/>
      <c r="MHS161" s="98"/>
      <c r="MHT161" s="98"/>
      <c r="MHU161" s="98"/>
      <c r="MHV161" s="98"/>
      <c r="MHW161" s="98"/>
      <c r="MHX161" s="98"/>
      <c r="MHY161" s="98"/>
      <c r="MHZ161" s="98"/>
      <c r="MIA161" s="98"/>
      <c r="MIB161" s="98"/>
      <c r="MIC161" s="98"/>
      <c r="MID161" s="98"/>
      <c r="MIE161" s="98"/>
      <c r="MIF161" s="98"/>
      <c r="MIG161" s="98"/>
      <c r="MIH161" s="98"/>
      <c r="MII161" s="98"/>
      <c r="MIJ161" s="98"/>
      <c r="MIK161" s="98"/>
      <c r="MIL161" s="98"/>
      <c r="MIM161" s="98"/>
      <c r="MIN161" s="98"/>
      <c r="MIO161" s="98"/>
      <c r="MIP161" s="98"/>
      <c r="MIQ161" s="98"/>
      <c r="MIR161" s="98"/>
      <c r="MIS161" s="98"/>
      <c r="MIT161" s="98"/>
      <c r="MIU161" s="98"/>
      <c r="MIV161" s="98"/>
      <c r="MIW161" s="98"/>
      <c r="MIX161" s="98"/>
      <c r="MIY161" s="98"/>
      <c r="MIZ161" s="98"/>
      <c r="MJA161" s="98"/>
      <c r="MJB161" s="98"/>
      <c r="MJC161" s="98"/>
      <c r="MJD161" s="98"/>
      <c r="MJE161" s="98"/>
      <c r="MJF161" s="98"/>
      <c r="MJG161" s="98"/>
      <c r="MJH161" s="98"/>
      <c r="MJI161" s="98"/>
      <c r="MJJ161" s="98"/>
      <c r="MJK161" s="98"/>
      <c r="MJL161" s="98"/>
      <c r="MJM161" s="98"/>
      <c r="MJN161" s="98"/>
      <c r="MJO161" s="98"/>
      <c r="MJP161" s="98"/>
      <c r="MJQ161" s="98"/>
      <c r="MJR161" s="98"/>
      <c r="MJS161" s="98"/>
      <c r="MJT161" s="98"/>
      <c r="MJU161" s="98"/>
      <c r="MJV161" s="98"/>
      <c r="MJW161" s="98"/>
      <c r="MJX161" s="98"/>
      <c r="MJY161" s="98"/>
      <c r="MJZ161" s="98"/>
      <c r="MKA161" s="98"/>
      <c r="MKB161" s="98"/>
      <c r="MKC161" s="98"/>
      <c r="MKD161" s="98"/>
      <c r="MKE161" s="98"/>
      <c r="MKF161" s="98"/>
      <c r="MKG161" s="98"/>
      <c r="MKH161" s="98"/>
      <c r="MKI161" s="98"/>
      <c r="MKJ161" s="98"/>
      <c r="MKK161" s="98"/>
      <c r="MKL161" s="98"/>
      <c r="MKM161" s="98"/>
      <c r="MKN161" s="98"/>
      <c r="MKO161" s="98"/>
      <c r="MKP161" s="98"/>
      <c r="MKQ161" s="98"/>
      <c r="MKR161" s="98"/>
      <c r="MKS161" s="98"/>
      <c r="MKT161" s="98"/>
      <c r="MKU161" s="98"/>
      <c r="MKV161" s="98"/>
      <c r="MKW161" s="98"/>
      <c r="MKX161" s="98"/>
      <c r="MKY161" s="98"/>
      <c r="MKZ161" s="98"/>
      <c r="MLA161" s="98"/>
      <c r="MLB161" s="98"/>
      <c r="MLC161" s="98"/>
      <c r="MLD161" s="98"/>
      <c r="MLE161" s="98"/>
      <c r="MLF161" s="98"/>
      <c r="MLG161" s="98"/>
      <c r="MLH161" s="98"/>
      <c r="MLI161" s="98"/>
      <c r="MLJ161" s="98"/>
      <c r="MLK161" s="98"/>
      <c r="MLL161" s="98"/>
      <c r="MLM161" s="98"/>
      <c r="MLN161" s="98"/>
      <c r="MLO161" s="98"/>
      <c r="MLP161" s="98"/>
      <c r="MLQ161" s="98"/>
      <c r="MLR161" s="98"/>
      <c r="MLS161" s="98"/>
      <c r="MLT161" s="98"/>
      <c r="MLU161" s="98"/>
      <c r="MLV161" s="98"/>
      <c r="MLW161" s="98"/>
      <c r="MLX161" s="98"/>
      <c r="MLY161" s="98"/>
      <c r="MLZ161" s="98"/>
      <c r="MMA161" s="98"/>
      <c r="MMB161" s="98"/>
      <c r="MMC161" s="98"/>
      <c r="MMD161" s="98"/>
      <c r="MME161" s="98"/>
      <c r="MMF161" s="98"/>
      <c r="MMG161" s="98"/>
      <c r="MMH161" s="98"/>
      <c r="MMI161" s="98"/>
      <c r="MMJ161" s="98"/>
      <c r="MMK161" s="98"/>
      <c r="MML161" s="98"/>
      <c r="MMM161" s="98"/>
      <c r="MMN161" s="98"/>
      <c r="MMO161" s="98"/>
      <c r="MMP161" s="98"/>
      <c r="MMQ161" s="98"/>
      <c r="MMR161" s="98"/>
      <c r="MMS161" s="98"/>
      <c r="MMT161" s="98"/>
      <c r="MMU161" s="98"/>
      <c r="MMV161" s="98"/>
      <c r="MMW161" s="98"/>
      <c r="MMX161" s="98"/>
      <c r="MMY161" s="98"/>
      <c r="MMZ161" s="98"/>
      <c r="MNA161" s="98"/>
      <c r="MNB161" s="98"/>
      <c r="MNC161" s="98"/>
      <c r="MND161" s="98"/>
      <c r="MNE161" s="98"/>
      <c r="MNF161" s="98"/>
      <c r="MNG161" s="98"/>
      <c r="MNH161" s="98"/>
      <c r="MNI161" s="98"/>
      <c r="MNJ161" s="98"/>
      <c r="MNK161" s="98"/>
      <c r="MNL161" s="98"/>
      <c r="MNM161" s="98"/>
      <c r="MNN161" s="98"/>
      <c r="MNO161" s="98"/>
      <c r="MNP161" s="98"/>
      <c r="MNQ161" s="98"/>
      <c r="MNR161" s="98"/>
      <c r="MNS161" s="98"/>
      <c r="MNT161" s="98"/>
      <c r="MNU161" s="98"/>
      <c r="MNV161" s="98"/>
      <c r="MNW161" s="98"/>
      <c r="MNX161" s="98"/>
      <c r="MNY161" s="98"/>
      <c r="MNZ161" s="98"/>
      <c r="MOA161" s="98"/>
      <c r="MOB161" s="98"/>
      <c r="MOC161" s="98"/>
      <c r="MOD161" s="98"/>
      <c r="MOE161" s="98"/>
      <c r="MOF161" s="98"/>
      <c r="MOG161" s="98"/>
      <c r="MOH161" s="98"/>
      <c r="MOI161" s="98"/>
      <c r="MOJ161" s="98"/>
      <c r="MOK161" s="98"/>
      <c r="MOL161" s="98"/>
      <c r="MOM161" s="98"/>
      <c r="MON161" s="98"/>
      <c r="MOO161" s="98"/>
      <c r="MOP161" s="98"/>
      <c r="MOQ161" s="98"/>
      <c r="MOR161" s="98"/>
      <c r="MOS161" s="98"/>
      <c r="MOT161" s="98"/>
      <c r="MOU161" s="98"/>
      <c r="MOV161" s="98"/>
      <c r="MOW161" s="98"/>
      <c r="MOX161" s="98"/>
      <c r="MOY161" s="98"/>
      <c r="MOZ161" s="98"/>
      <c r="MPA161" s="98"/>
      <c r="MPB161" s="98"/>
      <c r="MPC161" s="98"/>
      <c r="MPD161" s="98"/>
      <c r="MPE161" s="98"/>
      <c r="MPF161" s="98"/>
      <c r="MPG161" s="98"/>
      <c r="MPH161" s="98"/>
      <c r="MPI161" s="98"/>
      <c r="MPJ161" s="98"/>
      <c r="MPK161" s="98"/>
      <c r="MPL161" s="98"/>
      <c r="MPM161" s="98"/>
      <c r="MPN161" s="98"/>
      <c r="MPO161" s="98"/>
      <c r="MPP161" s="98"/>
      <c r="MPQ161" s="98"/>
      <c r="MPR161" s="98"/>
      <c r="MPS161" s="98"/>
      <c r="MPT161" s="98"/>
      <c r="MPU161" s="98"/>
      <c r="MPV161" s="98"/>
      <c r="MPW161" s="98"/>
      <c r="MPX161" s="98"/>
      <c r="MPY161" s="98"/>
      <c r="MPZ161" s="98"/>
      <c r="MQA161" s="98"/>
      <c r="MQB161" s="98"/>
      <c r="MQC161" s="98"/>
      <c r="MQD161" s="98"/>
      <c r="MQE161" s="98"/>
      <c r="MQF161" s="98"/>
      <c r="MQG161" s="98"/>
      <c r="MQH161" s="98"/>
      <c r="MQI161" s="98"/>
      <c r="MQJ161" s="98"/>
      <c r="MQK161" s="98"/>
      <c r="MQL161" s="98"/>
      <c r="MQM161" s="98"/>
      <c r="MQN161" s="98"/>
      <c r="MQO161" s="98"/>
      <c r="MQP161" s="98"/>
      <c r="MQQ161" s="98"/>
      <c r="MQR161" s="98"/>
      <c r="MQS161" s="98"/>
      <c r="MQT161" s="98"/>
      <c r="MQU161" s="98"/>
      <c r="MQV161" s="98"/>
      <c r="MQW161" s="98"/>
      <c r="MQX161" s="98"/>
      <c r="MQY161" s="98"/>
      <c r="MQZ161" s="98"/>
      <c r="MRA161" s="98"/>
      <c r="MRB161" s="98"/>
      <c r="MRC161" s="98"/>
      <c r="MRD161" s="98"/>
      <c r="MRE161" s="98"/>
      <c r="MRF161" s="98"/>
      <c r="MRG161" s="98"/>
      <c r="MRH161" s="98"/>
      <c r="MRI161" s="98"/>
      <c r="MRJ161" s="98"/>
      <c r="MRK161" s="98"/>
      <c r="MRL161" s="98"/>
      <c r="MRM161" s="98"/>
      <c r="MRN161" s="98"/>
      <c r="MRO161" s="98"/>
      <c r="MRP161" s="98"/>
      <c r="MRQ161" s="98"/>
      <c r="MRR161" s="98"/>
      <c r="MRS161" s="98"/>
      <c r="MRT161" s="98"/>
      <c r="MRU161" s="98"/>
      <c r="MRV161" s="98"/>
      <c r="MRW161" s="98"/>
      <c r="MRX161" s="98"/>
      <c r="MRY161" s="98"/>
      <c r="MRZ161" s="98"/>
      <c r="MSA161" s="98"/>
      <c r="MSB161" s="98"/>
      <c r="MSC161" s="98"/>
      <c r="MSD161" s="98"/>
      <c r="MSE161" s="98"/>
      <c r="MSF161" s="98"/>
      <c r="MSG161" s="98"/>
      <c r="MSH161" s="98"/>
      <c r="MSI161" s="98"/>
      <c r="MSJ161" s="98"/>
      <c r="MSK161" s="98"/>
      <c r="MSL161" s="98"/>
      <c r="MSM161" s="98"/>
      <c r="MSN161" s="98"/>
      <c r="MSO161" s="98"/>
      <c r="MSP161" s="98"/>
      <c r="MSQ161" s="98"/>
      <c r="MSR161" s="98"/>
      <c r="MSS161" s="98"/>
      <c r="MST161" s="98"/>
      <c r="MSU161" s="98"/>
      <c r="MSV161" s="98"/>
      <c r="MSW161" s="98"/>
      <c r="MSX161" s="98"/>
      <c r="MSY161" s="98"/>
      <c r="MSZ161" s="98"/>
      <c r="MTA161" s="98"/>
      <c r="MTB161" s="98"/>
      <c r="MTC161" s="98"/>
      <c r="MTD161" s="98"/>
      <c r="MTE161" s="98"/>
      <c r="MTF161" s="98"/>
      <c r="MTG161" s="98"/>
      <c r="MTH161" s="98"/>
      <c r="MTI161" s="98"/>
      <c r="MTJ161" s="98"/>
      <c r="MTK161" s="98"/>
      <c r="MTL161" s="98"/>
      <c r="MTM161" s="98"/>
      <c r="MTN161" s="98"/>
      <c r="MTO161" s="98"/>
      <c r="MTP161" s="98"/>
      <c r="MTQ161" s="98"/>
      <c r="MTR161" s="98"/>
      <c r="MTS161" s="98"/>
      <c r="MTT161" s="98"/>
      <c r="MTU161" s="98"/>
      <c r="MTV161" s="98"/>
      <c r="MTW161" s="98"/>
      <c r="MTX161" s="98"/>
      <c r="MTY161" s="98"/>
      <c r="MTZ161" s="98"/>
      <c r="MUA161" s="98"/>
      <c r="MUB161" s="98"/>
      <c r="MUC161" s="98"/>
      <c r="MUD161" s="98"/>
      <c r="MUE161" s="98"/>
      <c r="MUF161" s="98"/>
      <c r="MUG161" s="98"/>
      <c r="MUH161" s="98"/>
      <c r="MUI161" s="98"/>
      <c r="MUJ161" s="98"/>
      <c r="MUK161" s="98"/>
      <c r="MUL161" s="98"/>
      <c r="MUM161" s="98"/>
      <c r="MUN161" s="98"/>
      <c r="MUO161" s="98"/>
      <c r="MUP161" s="98"/>
      <c r="MUQ161" s="98"/>
      <c r="MUR161" s="98"/>
      <c r="MUS161" s="98"/>
      <c r="MUT161" s="98"/>
      <c r="MUU161" s="98"/>
      <c r="MUV161" s="98"/>
      <c r="MUW161" s="98"/>
      <c r="MUX161" s="98"/>
      <c r="MUY161" s="98"/>
      <c r="MUZ161" s="98"/>
      <c r="MVA161" s="98"/>
      <c r="MVB161" s="98"/>
      <c r="MVC161" s="98"/>
      <c r="MVD161" s="98"/>
      <c r="MVE161" s="98"/>
      <c r="MVF161" s="98"/>
      <c r="MVG161" s="98"/>
      <c r="MVH161" s="98"/>
      <c r="MVI161" s="98"/>
      <c r="MVJ161" s="98"/>
      <c r="MVK161" s="98"/>
      <c r="MVL161" s="98"/>
      <c r="MVM161" s="98"/>
      <c r="MVN161" s="98"/>
      <c r="MVO161" s="98"/>
      <c r="MVP161" s="98"/>
      <c r="MVQ161" s="98"/>
      <c r="MVR161" s="98"/>
      <c r="MVS161" s="98"/>
      <c r="MVT161" s="98"/>
      <c r="MVU161" s="98"/>
      <c r="MVV161" s="98"/>
      <c r="MVW161" s="98"/>
      <c r="MVX161" s="98"/>
      <c r="MVY161" s="98"/>
      <c r="MVZ161" s="98"/>
      <c r="MWA161" s="98"/>
      <c r="MWB161" s="98"/>
      <c r="MWC161" s="98"/>
      <c r="MWD161" s="98"/>
      <c r="MWE161" s="98"/>
      <c r="MWF161" s="98"/>
      <c r="MWG161" s="98"/>
      <c r="MWH161" s="98"/>
      <c r="MWI161" s="98"/>
      <c r="MWJ161" s="98"/>
      <c r="MWK161" s="98"/>
      <c r="MWL161" s="98"/>
      <c r="MWM161" s="98"/>
      <c r="MWN161" s="98"/>
      <c r="MWO161" s="98"/>
      <c r="MWP161" s="98"/>
      <c r="MWQ161" s="98"/>
      <c r="MWR161" s="98"/>
      <c r="MWS161" s="98"/>
      <c r="MWT161" s="98"/>
      <c r="MWU161" s="98"/>
      <c r="MWV161" s="98"/>
      <c r="MWW161" s="98"/>
      <c r="MWX161" s="98"/>
      <c r="MWY161" s="98"/>
      <c r="MWZ161" s="98"/>
      <c r="MXA161" s="98"/>
      <c r="MXB161" s="98"/>
      <c r="MXC161" s="98"/>
      <c r="MXD161" s="98"/>
      <c r="MXE161" s="98"/>
      <c r="MXF161" s="98"/>
      <c r="MXG161" s="98"/>
      <c r="MXH161" s="98"/>
      <c r="MXI161" s="98"/>
      <c r="MXJ161" s="98"/>
      <c r="MXK161" s="98"/>
      <c r="MXL161" s="98"/>
      <c r="MXM161" s="98"/>
      <c r="MXN161" s="98"/>
      <c r="MXO161" s="98"/>
      <c r="MXP161" s="98"/>
      <c r="MXQ161" s="98"/>
      <c r="MXR161" s="98"/>
      <c r="MXS161" s="98"/>
      <c r="MXT161" s="98"/>
      <c r="MXU161" s="98"/>
      <c r="MXV161" s="98"/>
      <c r="MXW161" s="98"/>
      <c r="MXX161" s="98"/>
      <c r="MXY161" s="98"/>
      <c r="MXZ161" s="98"/>
      <c r="MYA161" s="98"/>
      <c r="MYB161" s="98"/>
      <c r="MYC161" s="98"/>
      <c r="MYD161" s="98"/>
      <c r="MYE161" s="98"/>
      <c r="MYF161" s="98"/>
      <c r="MYG161" s="98"/>
      <c r="MYH161" s="98"/>
      <c r="MYI161" s="98"/>
      <c r="MYJ161" s="98"/>
      <c r="MYK161" s="98"/>
      <c r="MYL161" s="98"/>
      <c r="MYM161" s="98"/>
      <c r="MYN161" s="98"/>
      <c r="MYO161" s="98"/>
      <c r="MYP161" s="98"/>
      <c r="MYQ161" s="98"/>
      <c r="MYR161" s="98"/>
      <c r="MYS161" s="98"/>
      <c r="MYT161" s="98"/>
      <c r="MYU161" s="98"/>
      <c r="MYV161" s="98"/>
      <c r="MYW161" s="98"/>
      <c r="MYX161" s="98"/>
      <c r="MYY161" s="98"/>
      <c r="MYZ161" s="98"/>
      <c r="MZA161" s="98"/>
      <c r="MZB161" s="98"/>
      <c r="MZC161" s="98"/>
      <c r="MZD161" s="98"/>
      <c r="MZE161" s="98"/>
      <c r="MZF161" s="98"/>
      <c r="MZG161" s="98"/>
      <c r="MZH161" s="98"/>
      <c r="MZI161" s="98"/>
      <c r="MZJ161" s="98"/>
      <c r="MZK161" s="98"/>
      <c r="MZL161" s="98"/>
      <c r="MZM161" s="98"/>
      <c r="MZN161" s="98"/>
      <c r="MZO161" s="98"/>
      <c r="MZP161" s="98"/>
      <c r="MZQ161" s="98"/>
      <c r="MZR161" s="98"/>
      <c r="MZS161" s="98"/>
      <c r="MZT161" s="98"/>
      <c r="MZU161" s="98"/>
      <c r="MZV161" s="98"/>
      <c r="MZW161" s="98"/>
      <c r="MZX161" s="98"/>
      <c r="MZY161" s="98"/>
      <c r="MZZ161" s="98"/>
      <c r="NAA161" s="98"/>
      <c r="NAB161" s="98"/>
      <c r="NAC161" s="98"/>
      <c r="NAD161" s="98"/>
      <c r="NAE161" s="98"/>
      <c r="NAF161" s="98"/>
      <c r="NAG161" s="98"/>
      <c r="NAH161" s="98"/>
      <c r="NAI161" s="98"/>
      <c r="NAJ161" s="98"/>
      <c r="NAK161" s="98"/>
      <c r="NAL161" s="98"/>
      <c r="NAM161" s="98"/>
      <c r="NAN161" s="98"/>
      <c r="NAO161" s="98"/>
      <c r="NAP161" s="98"/>
      <c r="NAQ161" s="98"/>
      <c r="NAR161" s="98"/>
      <c r="NAS161" s="98"/>
      <c r="NAT161" s="98"/>
      <c r="NAU161" s="98"/>
      <c r="NAV161" s="98"/>
      <c r="NAW161" s="98"/>
      <c r="NAX161" s="98"/>
      <c r="NAY161" s="98"/>
      <c r="NAZ161" s="98"/>
      <c r="NBA161" s="98"/>
      <c r="NBB161" s="98"/>
      <c r="NBC161" s="98"/>
      <c r="NBD161" s="98"/>
      <c r="NBE161" s="98"/>
      <c r="NBF161" s="98"/>
      <c r="NBG161" s="98"/>
      <c r="NBH161" s="98"/>
      <c r="NBI161" s="98"/>
      <c r="NBJ161" s="98"/>
      <c r="NBK161" s="98"/>
      <c r="NBL161" s="98"/>
      <c r="NBM161" s="98"/>
      <c r="NBN161" s="98"/>
      <c r="NBO161" s="98"/>
      <c r="NBP161" s="98"/>
      <c r="NBQ161" s="98"/>
      <c r="NBR161" s="98"/>
      <c r="NBS161" s="98"/>
      <c r="NBT161" s="98"/>
      <c r="NBU161" s="98"/>
      <c r="NBV161" s="98"/>
      <c r="NBW161" s="98"/>
      <c r="NBX161" s="98"/>
      <c r="NBY161" s="98"/>
      <c r="NBZ161" s="98"/>
      <c r="NCA161" s="98"/>
      <c r="NCB161" s="98"/>
      <c r="NCC161" s="98"/>
      <c r="NCD161" s="98"/>
      <c r="NCE161" s="98"/>
      <c r="NCF161" s="98"/>
      <c r="NCG161" s="98"/>
      <c r="NCH161" s="98"/>
      <c r="NCI161" s="98"/>
      <c r="NCJ161" s="98"/>
      <c r="NCK161" s="98"/>
      <c r="NCL161" s="98"/>
      <c r="NCM161" s="98"/>
      <c r="NCN161" s="98"/>
      <c r="NCO161" s="98"/>
      <c r="NCP161" s="98"/>
      <c r="NCQ161" s="98"/>
      <c r="NCR161" s="98"/>
      <c r="NCS161" s="98"/>
      <c r="NCT161" s="98"/>
      <c r="NCU161" s="98"/>
      <c r="NCV161" s="98"/>
      <c r="NCW161" s="98"/>
      <c r="NCX161" s="98"/>
      <c r="NCY161" s="98"/>
      <c r="NCZ161" s="98"/>
      <c r="NDA161" s="98"/>
      <c r="NDB161" s="98"/>
      <c r="NDC161" s="98"/>
      <c r="NDD161" s="98"/>
      <c r="NDE161" s="98"/>
      <c r="NDF161" s="98"/>
      <c r="NDG161" s="98"/>
      <c r="NDH161" s="98"/>
      <c r="NDI161" s="98"/>
      <c r="NDJ161" s="98"/>
      <c r="NDK161" s="98"/>
      <c r="NDL161" s="98"/>
      <c r="NDM161" s="98"/>
      <c r="NDN161" s="98"/>
      <c r="NDO161" s="98"/>
      <c r="NDP161" s="98"/>
      <c r="NDQ161" s="98"/>
      <c r="NDR161" s="98"/>
      <c r="NDS161" s="98"/>
      <c r="NDT161" s="98"/>
      <c r="NDU161" s="98"/>
      <c r="NDV161" s="98"/>
      <c r="NDW161" s="98"/>
      <c r="NDX161" s="98"/>
      <c r="NDY161" s="98"/>
      <c r="NDZ161" s="98"/>
      <c r="NEA161" s="98"/>
      <c r="NEB161" s="98"/>
      <c r="NEC161" s="98"/>
      <c r="NED161" s="98"/>
      <c r="NEE161" s="98"/>
      <c r="NEF161" s="98"/>
      <c r="NEG161" s="98"/>
      <c r="NEH161" s="98"/>
      <c r="NEI161" s="98"/>
      <c r="NEJ161" s="98"/>
      <c r="NEK161" s="98"/>
      <c r="NEL161" s="98"/>
      <c r="NEM161" s="98"/>
      <c r="NEN161" s="98"/>
      <c r="NEO161" s="98"/>
      <c r="NEP161" s="98"/>
      <c r="NEQ161" s="98"/>
      <c r="NER161" s="98"/>
      <c r="NES161" s="98"/>
      <c r="NET161" s="98"/>
      <c r="NEU161" s="98"/>
      <c r="NEV161" s="98"/>
      <c r="NEW161" s="98"/>
      <c r="NEX161" s="98"/>
      <c r="NEY161" s="98"/>
      <c r="NEZ161" s="98"/>
      <c r="NFA161" s="98"/>
      <c r="NFB161" s="98"/>
      <c r="NFC161" s="98"/>
      <c r="NFD161" s="98"/>
      <c r="NFE161" s="98"/>
      <c r="NFF161" s="98"/>
      <c r="NFG161" s="98"/>
      <c r="NFH161" s="98"/>
      <c r="NFI161" s="98"/>
      <c r="NFJ161" s="98"/>
      <c r="NFK161" s="98"/>
      <c r="NFL161" s="98"/>
      <c r="NFM161" s="98"/>
      <c r="NFN161" s="98"/>
      <c r="NFO161" s="98"/>
      <c r="NFP161" s="98"/>
      <c r="NFQ161" s="98"/>
      <c r="NFR161" s="98"/>
      <c r="NFS161" s="98"/>
      <c r="NFT161" s="98"/>
      <c r="NFU161" s="98"/>
      <c r="NFV161" s="98"/>
      <c r="NFW161" s="98"/>
      <c r="NFX161" s="98"/>
      <c r="NFY161" s="98"/>
      <c r="NFZ161" s="98"/>
      <c r="NGA161" s="98"/>
      <c r="NGB161" s="98"/>
      <c r="NGC161" s="98"/>
      <c r="NGD161" s="98"/>
      <c r="NGE161" s="98"/>
      <c r="NGF161" s="98"/>
      <c r="NGG161" s="98"/>
      <c r="NGH161" s="98"/>
      <c r="NGI161" s="98"/>
      <c r="NGJ161" s="98"/>
      <c r="NGK161" s="98"/>
      <c r="NGL161" s="98"/>
      <c r="NGM161" s="98"/>
      <c r="NGN161" s="98"/>
      <c r="NGO161" s="98"/>
      <c r="NGP161" s="98"/>
      <c r="NGQ161" s="98"/>
      <c r="NGR161" s="98"/>
      <c r="NGS161" s="98"/>
      <c r="NGT161" s="98"/>
      <c r="NGU161" s="98"/>
      <c r="NGV161" s="98"/>
      <c r="NGW161" s="98"/>
      <c r="NGX161" s="98"/>
      <c r="NGY161" s="98"/>
      <c r="NGZ161" s="98"/>
      <c r="NHA161" s="98"/>
      <c r="NHB161" s="98"/>
      <c r="NHC161" s="98"/>
      <c r="NHD161" s="98"/>
      <c r="NHE161" s="98"/>
      <c r="NHF161" s="98"/>
      <c r="NHG161" s="98"/>
      <c r="NHH161" s="98"/>
      <c r="NHI161" s="98"/>
      <c r="NHJ161" s="98"/>
      <c r="NHK161" s="98"/>
      <c r="NHL161" s="98"/>
      <c r="NHM161" s="98"/>
      <c r="NHN161" s="98"/>
      <c r="NHO161" s="98"/>
      <c r="NHP161" s="98"/>
      <c r="NHQ161" s="98"/>
      <c r="NHR161" s="98"/>
      <c r="NHS161" s="98"/>
      <c r="NHT161" s="98"/>
      <c r="NHU161" s="98"/>
      <c r="NHV161" s="98"/>
      <c r="NHW161" s="98"/>
      <c r="NHX161" s="98"/>
      <c r="NHY161" s="98"/>
      <c r="NHZ161" s="98"/>
      <c r="NIA161" s="98"/>
      <c r="NIB161" s="98"/>
      <c r="NIC161" s="98"/>
      <c r="NID161" s="98"/>
      <c r="NIE161" s="98"/>
      <c r="NIF161" s="98"/>
      <c r="NIG161" s="98"/>
      <c r="NIH161" s="98"/>
      <c r="NII161" s="98"/>
      <c r="NIJ161" s="98"/>
      <c r="NIK161" s="98"/>
      <c r="NIL161" s="98"/>
      <c r="NIM161" s="98"/>
      <c r="NIN161" s="98"/>
      <c r="NIO161" s="98"/>
      <c r="NIP161" s="98"/>
      <c r="NIQ161" s="98"/>
      <c r="NIR161" s="98"/>
      <c r="NIS161" s="98"/>
      <c r="NIT161" s="98"/>
      <c r="NIU161" s="98"/>
      <c r="NIV161" s="98"/>
      <c r="NIW161" s="98"/>
      <c r="NIX161" s="98"/>
      <c r="NIY161" s="98"/>
      <c r="NIZ161" s="98"/>
      <c r="NJA161" s="98"/>
      <c r="NJB161" s="98"/>
      <c r="NJC161" s="98"/>
      <c r="NJD161" s="98"/>
      <c r="NJE161" s="98"/>
      <c r="NJF161" s="98"/>
      <c r="NJG161" s="98"/>
      <c r="NJH161" s="98"/>
      <c r="NJI161" s="98"/>
      <c r="NJJ161" s="98"/>
      <c r="NJK161" s="98"/>
      <c r="NJL161" s="98"/>
      <c r="NJM161" s="98"/>
      <c r="NJN161" s="98"/>
      <c r="NJO161" s="98"/>
      <c r="NJP161" s="98"/>
      <c r="NJQ161" s="98"/>
      <c r="NJR161" s="98"/>
      <c r="NJS161" s="98"/>
      <c r="NJT161" s="98"/>
      <c r="NJU161" s="98"/>
      <c r="NJV161" s="98"/>
      <c r="NJW161" s="98"/>
      <c r="NJX161" s="98"/>
      <c r="NJY161" s="98"/>
      <c r="NJZ161" s="98"/>
      <c r="NKA161" s="98"/>
      <c r="NKB161" s="98"/>
      <c r="NKC161" s="98"/>
      <c r="NKD161" s="98"/>
      <c r="NKE161" s="98"/>
      <c r="NKF161" s="98"/>
      <c r="NKG161" s="98"/>
      <c r="NKH161" s="98"/>
      <c r="NKI161" s="98"/>
      <c r="NKJ161" s="98"/>
      <c r="NKK161" s="98"/>
      <c r="NKL161" s="98"/>
      <c r="NKM161" s="98"/>
      <c r="NKN161" s="98"/>
      <c r="NKO161" s="98"/>
      <c r="NKP161" s="98"/>
      <c r="NKQ161" s="98"/>
      <c r="NKR161" s="98"/>
      <c r="NKS161" s="98"/>
      <c r="NKT161" s="98"/>
      <c r="NKU161" s="98"/>
      <c r="NKV161" s="98"/>
      <c r="NKW161" s="98"/>
      <c r="NKX161" s="98"/>
      <c r="NKY161" s="98"/>
      <c r="NKZ161" s="98"/>
      <c r="NLA161" s="98"/>
      <c r="NLB161" s="98"/>
      <c r="NLC161" s="98"/>
      <c r="NLD161" s="98"/>
      <c r="NLE161" s="98"/>
      <c r="NLF161" s="98"/>
      <c r="NLG161" s="98"/>
      <c r="NLH161" s="98"/>
      <c r="NLI161" s="98"/>
      <c r="NLJ161" s="98"/>
      <c r="NLK161" s="98"/>
      <c r="NLL161" s="98"/>
      <c r="NLM161" s="98"/>
      <c r="NLN161" s="98"/>
      <c r="NLO161" s="98"/>
      <c r="NLP161" s="98"/>
      <c r="NLQ161" s="98"/>
      <c r="NLR161" s="98"/>
      <c r="NLS161" s="98"/>
      <c r="NLT161" s="98"/>
      <c r="NLU161" s="98"/>
      <c r="NLV161" s="98"/>
      <c r="NLW161" s="98"/>
      <c r="NLX161" s="98"/>
      <c r="NLY161" s="98"/>
      <c r="NLZ161" s="98"/>
      <c r="NMA161" s="98"/>
      <c r="NMB161" s="98"/>
      <c r="NMC161" s="98"/>
      <c r="NMD161" s="98"/>
      <c r="NME161" s="98"/>
      <c r="NMF161" s="98"/>
      <c r="NMG161" s="98"/>
      <c r="NMH161" s="98"/>
      <c r="NMI161" s="98"/>
      <c r="NMJ161" s="98"/>
      <c r="NMK161" s="98"/>
      <c r="NML161" s="98"/>
      <c r="NMM161" s="98"/>
      <c r="NMN161" s="98"/>
      <c r="NMO161" s="98"/>
      <c r="NMP161" s="98"/>
      <c r="NMQ161" s="98"/>
      <c r="NMR161" s="98"/>
      <c r="NMS161" s="98"/>
      <c r="NMT161" s="98"/>
      <c r="NMU161" s="98"/>
      <c r="NMV161" s="98"/>
      <c r="NMW161" s="98"/>
      <c r="NMX161" s="98"/>
      <c r="NMY161" s="98"/>
      <c r="NMZ161" s="98"/>
      <c r="NNA161" s="98"/>
      <c r="NNB161" s="98"/>
      <c r="NNC161" s="98"/>
      <c r="NND161" s="98"/>
      <c r="NNE161" s="98"/>
      <c r="NNF161" s="98"/>
      <c r="NNG161" s="98"/>
      <c r="NNH161" s="98"/>
      <c r="NNI161" s="98"/>
      <c r="NNJ161" s="98"/>
      <c r="NNK161" s="98"/>
      <c r="NNL161" s="98"/>
      <c r="NNM161" s="98"/>
      <c r="NNN161" s="98"/>
      <c r="NNO161" s="98"/>
      <c r="NNP161" s="98"/>
      <c r="NNQ161" s="98"/>
      <c r="NNR161" s="98"/>
      <c r="NNS161" s="98"/>
      <c r="NNT161" s="98"/>
      <c r="NNU161" s="98"/>
      <c r="NNV161" s="98"/>
      <c r="NNW161" s="98"/>
      <c r="NNX161" s="98"/>
      <c r="NNY161" s="98"/>
      <c r="NNZ161" s="98"/>
      <c r="NOA161" s="98"/>
      <c r="NOB161" s="98"/>
      <c r="NOC161" s="98"/>
      <c r="NOD161" s="98"/>
      <c r="NOE161" s="98"/>
      <c r="NOF161" s="98"/>
      <c r="NOG161" s="98"/>
      <c r="NOH161" s="98"/>
      <c r="NOI161" s="98"/>
      <c r="NOJ161" s="98"/>
      <c r="NOK161" s="98"/>
      <c r="NOL161" s="98"/>
      <c r="NOM161" s="98"/>
      <c r="NON161" s="98"/>
      <c r="NOO161" s="98"/>
      <c r="NOP161" s="98"/>
      <c r="NOQ161" s="98"/>
      <c r="NOR161" s="98"/>
      <c r="NOS161" s="98"/>
      <c r="NOT161" s="98"/>
      <c r="NOU161" s="98"/>
      <c r="NOV161" s="98"/>
      <c r="NOW161" s="98"/>
      <c r="NOX161" s="98"/>
      <c r="NOY161" s="98"/>
      <c r="NOZ161" s="98"/>
      <c r="NPA161" s="98"/>
      <c r="NPB161" s="98"/>
      <c r="NPC161" s="98"/>
      <c r="NPD161" s="98"/>
      <c r="NPE161" s="98"/>
      <c r="NPF161" s="98"/>
      <c r="NPG161" s="98"/>
      <c r="NPH161" s="98"/>
      <c r="NPI161" s="98"/>
      <c r="NPJ161" s="98"/>
      <c r="NPK161" s="98"/>
      <c r="NPL161" s="98"/>
      <c r="NPM161" s="98"/>
      <c r="NPN161" s="98"/>
      <c r="NPO161" s="98"/>
      <c r="NPP161" s="98"/>
      <c r="NPQ161" s="98"/>
      <c r="NPR161" s="98"/>
      <c r="NPS161" s="98"/>
      <c r="NPT161" s="98"/>
      <c r="NPU161" s="98"/>
      <c r="NPV161" s="98"/>
      <c r="NPW161" s="98"/>
      <c r="NPX161" s="98"/>
      <c r="NPY161" s="98"/>
      <c r="NPZ161" s="98"/>
      <c r="NQA161" s="98"/>
      <c r="NQB161" s="98"/>
      <c r="NQC161" s="98"/>
      <c r="NQD161" s="98"/>
      <c r="NQE161" s="98"/>
      <c r="NQF161" s="98"/>
      <c r="NQG161" s="98"/>
      <c r="NQH161" s="98"/>
      <c r="NQI161" s="98"/>
      <c r="NQJ161" s="98"/>
      <c r="NQK161" s="98"/>
      <c r="NQL161" s="98"/>
      <c r="NQM161" s="98"/>
      <c r="NQN161" s="98"/>
      <c r="NQO161" s="98"/>
      <c r="NQP161" s="98"/>
      <c r="NQQ161" s="98"/>
      <c r="NQR161" s="98"/>
      <c r="NQS161" s="98"/>
      <c r="NQT161" s="98"/>
      <c r="NQU161" s="98"/>
      <c r="NQV161" s="98"/>
      <c r="NQW161" s="98"/>
      <c r="NQX161" s="98"/>
      <c r="NQY161" s="98"/>
      <c r="NQZ161" s="98"/>
      <c r="NRA161" s="98"/>
      <c r="NRB161" s="98"/>
      <c r="NRC161" s="98"/>
      <c r="NRD161" s="98"/>
      <c r="NRE161" s="98"/>
      <c r="NRF161" s="98"/>
      <c r="NRG161" s="98"/>
      <c r="NRH161" s="98"/>
      <c r="NRI161" s="98"/>
      <c r="NRJ161" s="98"/>
      <c r="NRK161" s="98"/>
      <c r="NRL161" s="98"/>
      <c r="NRM161" s="98"/>
      <c r="NRN161" s="98"/>
      <c r="NRO161" s="98"/>
      <c r="NRP161" s="98"/>
      <c r="NRQ161" s="98"/>
      <c r="NRR161" s="98"/>
      <c r="NRS161" s="98"/>
      <c r="NRT161" s="98"/>
      <c r="NRU161" s="98"/>
      <c r="NRV161" s="98"/>
      <c r="NRW161" s="98"/>
      <c r="NRX161" s="98"/>
      <c r="NRY161" s="98"/>
      <c r="NRZ161" s="98"/>
      <c r="NSA161" s="98"/>
      <c r="NSB161" s="98"/>
      <c r="NSC161" s="98"/>
      <c r="NSD161" s="98"/>
      <c r="NSE161" s="98"/>
      <c r="NSF161" s="98"/>
      <c r="NSG161" s="98"/>
      <c r="NSH161" s="98"/>
      <c r="NSI161" s="98"/>
      <c r="NSJ161" s="98"/>
      <c r="NSK161" s="98"/>
      <c r="NSL161" s="98"/>
      <c r="NSM161" s="98"/>
      <c r="NSN161" s="98"/>
      <c r="NSO161" s="98"/>
      <c r="NSP161" s="98"/>
      <c r="NSQ161" s="98"/>
      <c r="NSR161" s="98"/>
      <c r="NSS161" s="98"/>
      <c r="NST161" s="98"/>
      <c r="NSU161" s="98"/>
      <c r="NSV161" s="98"/>
      <c r="NSW161" s="98"/>
      <c r="NSX161" s="98"/>
      <c r="NSY161" s="98"/>
      <c r="NSZ161" s="98"/>
      <c r="NTA161" s="98"/>
      <c r="NTB161" s="98"/>
      <c r="NTC161" s="98"/>
      <c r="NTD161" s="98"/>
      <c r="NTE161" s="98"/>
      <c r="NTF161" s="98"/>
      <c r="NTG161" s="98"/>
      <c r="NTH161" s="98"/>
      <c r="NTI161" s="98"/>
      <c r="NTJ161" s="98"/>
      <c r="NTK161" s="98"/>
      <c r="NTL161" s="98"/>
      <c r="NTM161" s="98"/>
      <c r="NTN161" s="98"/>
      <c r="NTO161" s="98"/>
      <c r="NTP161" s="98"/>
      <c r="NTQ161" s="98"/>
      <c r="NTR161" s="98"/>
      <c r="NTS161" s="98"/>
      <c r="NTT161" s="98"/>
      <c r="NTU161" s="98"/>
      <c r="NTV161" s="98"/>
      <c r="NTW161" s="98"/>
      <c r="NTX161" s="98"/>
      <c r="NTY161" s="98"/>
      <c r="NTZ161" s="98"/>
      <c r="NUA161" s="98"/>
      <c r="NUB161" s="98"/>
      <c r="NUC161" s="98"/>
      <c r="NUD161" s="98"/>
      <c r="NUE161" s="98"/>
      <c r="NUF161" s="98"/>
      <c r="NUG161" s="98"/>
      <c r="NUH161" s="98"/>
      <c r="NUI161" s="98"/>
      <c r="NUJ161" s="98"/>
      <c r="NUK161" s="98"/>
      <c r="NUL161" s="98"/>
      <c r="NUM161" s="98"/>
      <c r="NUN161" s="98"/>
      <c r="NUO161" s="98"/>
      <c r="NUP161" s="98"/>
      <c r="NUQ161" s="98"/>
      <c r="NUR161" s="98"/>
      <c r="NUS161" s="98"/>
      <c r="NUT161" s="98"/>
      <c r="NUU161" s="98"/>
      <c r="NUV161" s="98"/>
      <c r="NUW161" s="98"/>
      <c r="NUX161" s="98"/>
      <c r="NUY161" s="98"/>
      <c r="NUZ161" s="98"/>
      <c r="NVA161" s="98"/>
      <c r="NVB161" s="98"/>
      <c r="NVC161" s="98"/>
      <c r="NVD161" s="98"/>
      <c r="NVE161" s="98"/>
      <c r="NVF161" s="98"/>
      <c r="NVG161" s="98"/>
      <c r="NVH161" s="98"/>
      <c r="NVI161" s="98"/>
      <c r="NVJ161" s="98"/>
      <c r="NVK161" s="98"/>
      <c r="NVL161" s="98"/>
      <c r="NVM161" s="98"/>
      <c r="NVN161" s="98"/>
      <c r="NVO161" s="98"/>
      <c r="NVP161" s="98"/>
      <c r="NVQ161" s="98"/>
      <c r="NVR161" s="98"/>
      <c r="NVS161" s="98"/>
      <c r="NVT161" s="98"/>
      <c r="NVU161" s="98"/>
      <c r="NVV161" s="98"/>
      <c r="NVW161" s="98"/>
      <c r="NVX161" s="98"/>
      <c r="NVY161" s="98"/>
      <c r="NVZ161" s="98"/>
      <c r="NWA161" s="98"/>
      <c r="NWB161" s="98"/>
      <c r="NWC161" s="98"/>
      <c r="NWD161" s="98"/>
      <c r="NWE161" s="98"/>
      <c r="NWF161" s="98"/>
      <c r="NWG161" s="98"/>
      <c r="NWH161" s="98"/>
      <c r="NWI161" s="98"/>
      <c r="NWJ161" s="98"/>
      <c r="NWK161" s="98"/>
      <c r="NWL161" s="98"/>
      <c r="NWM161" s="98"/>
      <c r="NWN161" s="98"/>
      <c r="NWO161" s="98"/>
      <c r="NWP161" s="98"/>
      <c r="NWQ161" s="98"/>
      <c r="NWR161" s="98"/>
      <c r="NWS161" s="98"/>
      <c r="NWT161" s="98"/>
      <c r="NWU161" s="98"/>
      <c r="NWV161" s="98"/>
      <c r="NWW161" s="98"/>
      <c r="NWX161" s="98"/>
      <c r="NWY161" s="98"/>
      <c r="NWZ161" s="98"/>
      <c r="NXA161" s="98"/>
      <c r="NXB161" s="98"/>
      <c r="NXC161" s="98"/>
      <c r="NXD161" s="98"/>
      <c r="NXE161" s="98"/>
      <c r="NXF161" s="98"/>
      <c r="NXG161" s="98"/>
      <c r="NXH161" s="98"/>
      <c r="NXI161" s="98"/>
      <c r="NXJ161" s="98"/>
      <c r="NXK161" s="98"/>
      <c r="NXL161" s="98"/>
      <c r="NXM161" s="98"/>
      <c r="NXN161" s="98"/>
      <c r="NXO161" s="98"/>
      <c r="NXP161" s="98"/>
      <c r="NXQ161" s="98"/>
      <c r="NXR161" s="98"/>
      <c r="NXS161" s="98"/>
      <c r="NXT161" s="98"/>
      <c r="NXU161" s="98"/>
      <c r="NXV161" s="98"/>
      <c r="NXW161" s="98"/>
      <c r="NXX161" s="98"/>
      <c r="NXY161" s="98"/>
      <c r="NXZ161" s="98"/>
      <c r="NYA161" s="98"/>
      <c r="NYB161" s="98"/>
      <c r="NYC161" s="98"/>
      <c r="NYD161" s="98"/>
      <c r="NYE161" s="98"/>
      <c r="NYF161" s="98"/>
      <c r="NYG161" s="98"/>
      <c r="NYH161" s="98"/>
      <c r="NYI161" s="98"/>
      <c r="NYJ161" s="98"/>
      <c r="NYK161" s="98"/>
      <c r="NYL161" s="98"/>
      <c r="NYM161" s="98"/>
      <c r="NYN161" s="98"/>
      <c r="NYO161" s="98"/>
      <c r="NYP161" s="98"/>
      <c r="NYQ161" s="98"/>
      <c r="NYR161" s="98"/>
      <c r="NYS161" s="98"/>
      <c r="NYT161" s="98"/>
      <c r="NYU161" s="98"/>
      <c r="NYV161" s="98"/>
      <c r="NYW161" s="98"/>
      <c r="NYX161" s="98"/>
      <c r="NYY161" s="98"/>
      <c r="NYZ161" s="98"/>
      <c r="NZA161" s="98"/>
      <c r="NZB161" s="98"/>
      <c r="NZC161" s="98"/>
      <c r="NZD161" s="98"/>
      <c r="NZE161" s="98"/>
      <c r="NZF161" s="98"/>
      <c r="NZG161" s="98"/>
      <c r="NZH161" s="98"/>
      <c r="NZI161" s="98"/>
      <c r="NZJ161" s="98"/>
      <c r="NZK161" s="98"/>
      <c r="NZL161" s="98"/>
      <c r="NZM161" s="98"/>
      <c r="NZN161" s="98"/>
      <c r="NZO161" s="98"/>
      <c r="NZP161" s="98"/>
      <c r="NZQ161" s="98"/>
      <c r="NZR161" s="98"/>
      <c r="NZS161" s="98"/>
      <c r="NZT161" s="98"/>
      <c r="NZU161" s="98"/>
      <c r="NZV161" s="98"/>
      <c r="NZW161" s="98"/>
      <c r="NZX161" s="98"/>
      <c r="NZY161" s="98"/>
      <c r="NZZ161" s="98"/>
      <c r="OAA161" s="98"/>
      <c r="OAB161" s="98"/>
      <c r="OAC161" s="98"/>
      <c r="OAD161" s="98"/>
      <c r="OAE161" s="98"/>
      <c r="OAF161" s="98"/>
      <c r="OAG161" s="98"/>
      <c r="OAH161" s="98"/>
      <c r="OAI161" s="98"/>
      <c r="OAJ161" s="98"/>
      <c r="OAK161" s="98"/>
      <c r="OAL161" s="98"/>
      <c r="OAM161" s="98"/>
      <c r="OAN161" s="98"/>
      <c r="OAO161" s="98"/>
      <c r="OAP161" s="98"/>
      <c r="OAQ161" s="98"/>
      <c r="OAR161" s="98"/>
      <c r="OAS161" s="98"/>
      <c r="OAT161" s="98"/>
      <c r="OAU161" s="98"/>
      <c r="OAV161" s="98"/>
      <c r="OAW161" s="98"/>
      <c r="OAX161" s="98"/>
      <c r="OAY161" s="98"/>
      <c r="OAZ161" s="98"/>
      <c r="OBA161" s="98"/>
      <c r="OBB161" s="98"/>
      <c r="OBC161" s="98"/>
      <c r="OBD161" s="98"/>
      <c r="OBE161" s="98"/>
      <c r="OBF161" s="98"/>
      <c r="OBG161" s="98"/>
      <c r="OBH161" s="98"/>
      <c r="OBI161" s="98"/>
      <c r="OBJ161" s="98"/>
      <c r="OBK161" s="98"/>
      <c r="OBL161" s="98"/>
      <c r="OBM161" s="98"/>
      <c r="OBN161" s="98"/>
      <c r="OBO161" s="98"/>
      <c r="OBP161" s="98"/>
      <c r="OBQ161" s="98"/>
      <c r="OBR161" s="98"/>
      <c r="OBS161" s="98"/>
      <c r="OBT161" s="98"/>
      <c r="OBU161" s="98"/>
      <c r="OBV161" s="98"/>
      <c r="OBW161" s="98"/>
      <c r="OBX161" s="98"/>
      <c r="OBY161" s="98"/>
      <c r="OBZ161" s="98"/>
      <c r="OCA161" s="98"/>
      <c r="OCB161" s="98"/>
      <c r="OCC161" s="98"/>
      <c r="OCD161" s="98"/>
      <c r="OCE161" s="98"/>
      <c r="OCF161" s="98"/>
      <c r="OCG161" s="98"/>
      <c r="OCH161" s="98"/>
      <c r="OCI161" s="98"/>
      <c r="OCJ161" s="98"/>
      <c r="OCK161" s="98"/>
      <c r="OCL161" s="98"/>
      <c r="OCM161" s="98"/>
      <c r="OCN161" s="98"/>
      <c r="OCO161" s="98"/>
      <c r="OCP161" s="98"/>
      <c r="OCQ161" s="98"/>
      <c r="OCR161" s="98"/>
      <c r="OCS161" s="98"/>
      <c r="OCT161" s="98"/>
      <c r="OCU161" s="98"/>
      <c r="OCV161" s="98"/>
      <c r="OCW161" s="98"/>
      <c r="OCX161" s="98"/>
      <c r="OCY161" s="98"/>
      <c r="OCZ161" s="98"/>
      <c r="ODA161" s="98"/>
      <c r="ODB161" s="98"/>
      <c r="ODC161" s="98"/>
      <c r="ODD161" s="98"/>
      <c r="ODE161" s="98"/>
      <c r="ODF161" s="98"/>
      <c r="ODG161" s="98"/>
      <c r="ODH161" s="98"/>
      <c r="ODI161" s="98"/>
      <c r="ODJ161" s="98"/>
      <c r="ODK161" s="98"/>
      <c r="ODL161" s="98"/>
      <c r="ODM161" s="98"/>
      <c r="ODN161" s="98"/>
      <c r="ODO161" s="98"/>
      <c r="ODP161" s="98"/>
      <c r="ODQ161" s="98"/>
      <c r="ODR161" s="98"/>
      <c r="ODS161" s="98"/>
      <c r="ODT161" s="98"/>
      <c r="ODU161" s="98"/>
      <c r="ODV161" s="98"/>
      <c r="ODW161" s="98"/>
      <c r="ODX161" s="98"/>
      <c r="ODY161" s="98"/>
      <c r="ODZ161" s="98"/>
      <c r="OEA161" s="98"/>
      <c r="OEB161" s="98"/>
      <c r="OEC161" s="98"/>
      <c r="OED161" s="98"/>
      <c r="OEE161" s="98"/>
      <c r="OEF161" s="98"/>
      <c r="OEG161" s="98"/>
      <c r="OEH161" s="98"/>
      <c r="OEI161" s="98"/>
      <c r="OEJ161" s="98"/>
      <c r="OEK161" s="98"/>
      <c r="OEL161" s="98"/>
      <c r="OEM161" s="98"/>
      <c r="OEN161" s="98"/>
      <c r="OEO161" s="98"/>
      <c r="OEP161" s="98"/>
      <c r="OEQ161" s="98"/>
      <c r="OER161" s="98"/>
      <c r="OES161" s="98"/>
      <c r="OET161" s="98"/>
      <c r="OEU161" s="98"/>
      <c r="OEV161" s="98"/>
      <c r="OEW161" s="98"/>
      <c r="OEX161" s="98"/>
      <c r="OEY161" s="98"/>
      <c r="OEZ161" s="98"/>
      <c r="OFA161" s="98"/>
      <c r="OFB161" s="98"/>
      <c r="OFC161" s="98"/>
      <c r="OFD161" s="98"/>
      <c r="OFE161" s="98"/>
      <c r="OFF161" s="98"/>
      <c r="OFG161" s="98"/>
      <c r="OFH161" s="98"/>
      <c r="OFI161" s="98"/>
      <c r="OFJ161" s="98"/>
      <c r="OFK161" s="98"/>
      <c r="OFL161" s="98"/>
      <c r="OFM161" s="98"/>
      <c r="OFN161" s="98"/>
      <c r="OFO161" s="98"/>
      <c r="OFP161" s="98"/>
      <c r="OFQ161" s="98"/>
      <c r="OFR161" s="98"/>
      <c r="OFS161" s="98"/>
      <c r="OFT161" s="98"/>
      <c r="OFU161" s="98"/>
      <c r="OFV161" s="98"/>
      <c r="OFW161" s="98"/>
      <c r="OFX161" s="98"/>
      <c r="OFY161" s="98"/>
      <c r="OFZ161" s="98"/>
      <c r="OGA161" s="98"/>
      <c r="OGB161" s="98"/>
      <c r="OGC161" s="98"/>
      <c r="OGD161" s="98"/>
      <c r="OGE161" s="98"/>
      <c r="OGF161" s="98"/>
      <c r="OGG161" s="98"/>
      <c r="OGH161" s="98"/>
      <c r="OGI161" s="98"/>
      <c r="OGJ161" s="98"/>
      <c r="OGK161" s="98"/>
      <c r="OGL161" s="98"/>
      <c r="OGM161" s="98"/>
      <c r="OGN161" s="98"/>
      <c r="OGO161" s="98"/>
      <c r="OGP161" s="98"/>
      <c r="OGQ161" s="98"/>
      <c r="OGR161" s="98"/>
      <c r="OGS161" s="98"/>
      <c r="OGT161" s="98"/>
      <c r="OGU161" s="98"/>
      <c r="OGV161" s="98"/>
      <c r="OGW161" s="98"/>
      <c r="OGX161" s="98"/>
      <c r="OGY161" s="98"/>
      <c r="OGZ161" s="98"/>
      <c r="OHA161" s="98"/>
      <c r="OHB161" s="98"/>
      <c r="OHC161" s="98"/>
      <c r="OHD161" s="98"/>
      <c r="OHE161" s="98"/>
      <c r="OHF161" s="98"/>
      <c r="OHG161" s="98"/>
      <c r="OHH161" s="98"/>
      <c r="OHI161" s="98"/>
      <c r="OHJ161" s="98"/>
      <c r="OHK161" s="98"/>
      <c r="OHL161" s="98"/>
      <c r="OHM161" s="98"/>
      <c r="OHN161" s="98"/>
      <c r="OHO161" s="98"/>
      <c r="OHP161" s="98"/>
      <c r="OHQ161" s="98"/>
      <c r="OHR161" s="98"/>
      <c r="OHS161" s="98"/>
      <c r="OHT161" s="98"/>
      <c r="OHU161" s="98"/>
      <c r="OHV161" s="98"/>
      <c r="OHW161" s="98"/>
      <c r="OHX161" s="98"/>
      <c r="OHY161" s="98"/>
      <c r="OHZ161" s="98"/>
      <c r="OIA161" s="98"/>
      <c r="OIB161" s="98"/>
      <c r="OIC161" s="98"/>
      <c r="OID161" s="98"/>
      <c r="OIE161" s="98"/>
      <c r="OIF161" s="98"/>
      <c r="OIG161" s="98"/>
      <c r="OIH161" s="98"/>
      <c r="OII161" s="98"/>
      <c r="OIJ161" s="98"/>
      <c r="OIK161" s="98"/>
      <c r="OIL161" s="98"/>
      <c r="OIM161" s="98"/>
      <c r="OIN161" s="98"/>
      <c r="OIO161" s="98"/>
      <c r="OIP161" s="98"/>
      <c r="OIQ161" s="98"/>
      <c r="OIR161" s="98"/>
      <c r="OIS161" s="98"/>
      <c r="OIT161" s="98"/>
      <c r="OIU161" s="98"/>
      <c r="OIV161" s="98"/>
      <c r="OIW161" s="98"/>
      <c r="OIX161" s="98"/>
      <c r="OIY161" s="98"/>
      <c r="OIZ161" s="98"/>
      <c r="OJA161" s="98"/>
      <c r="OJB161" s="98"/>
      <c r="OJC161" s="98"/>
      <c r="OJD161" s="98"/>
      <c r="OJE161" s="98"/>
      <c r="OJF161" s="98"/>
      <c r="OJG161" s="98"/>
      <c r="OJH161" s="98"/>
      <c r="OJI161" s="98"/>
      <c r="OJJ161" s="98"/>
      <c r="OJK161" s="98"/>
      <c r="OJL161" s="98"/>
      <c r="OJM161" s="98"/>
      <c r="OJN161" s="98"/>
      <c r="OJO161" s="98"/>
      <c r="OJP161" s="98"/>
      <c r="OJQ161" s="98"/>
      <c r="OJR161" s="98"/>
      <c r="OJS161" s="98"/>
      <c r="OJT161" s="98"/>
      <c r="OJU161" s="98"/>
      <c r="OJV161" s="98"/>
      <c r="OJW161" s="98"/>
      <c r="OJX161" s="98"/>
      <c r="OJY161" s="98"/>
      <c r="OJZ161" s="98"/>
      <c r="OKA161" s="98"/>
      <c r="OKB161" s="98"/>
      <c r="OKC161" s="98"/>
      <c r="OKD161" s="98"/>
      <c r="OKE161" s="98"/>
      <c r="OKF161" s="98"/>
      <c r="OKG161" s="98"/>
      <c r="OKH161" s="98"/>
      <c r="OKI161" s="98"/>
      <c r="OKJ161" s="98"/>
      <c r="OKK161" s="98"/>
      <c r="OKL161" s="98"/>
      <c r="OKM161" s="98"/>
      <c r="OKN161" s="98"/>
      <c r="OKO161" s="98"/>
      <c r="OKP161" s="98"/>
      <c r="OKQ161" s="98"/>
      <c r="OKR161" s="98"/>
      <c r="OKS161" s="98"/>
      <c r="OKT161" s="98"/>
      <c r="OKU161" s="98"/>
      <c r="OKV161" s="98"/>
      <c r="OKW161" s="98"/>
      <c r="OKX161" s="98"/>
      <c r="OKY161" s="98"/>
      <c r="OKZ161" s="98"/>
      <c r="OLA161" s="98"/>
      <c r="OLB161" s="98"/>
      <c r="OLC161" s="98"/>
      <c r="OLD161" s="98"/>
      <c r="OLE161" s="98"/>
      <c r="OLF161" s="98"/>
      <c r="OLG161" s="98"/>
      <c r="OLH161" s="98"/>
      <c r="OLI161" s="98"/>
      <c r="OLJ161" s="98"/>
      <c r="OLK161" s="98"/>
      <c r="OLL161" s="98"/>
      <c r="OLM161" s="98"/>
      <c r="OLN161" s="98"/>
      <c r="OLO161" s="98"/>
      <c r="OLP161" s="98"/>
      <c r="OLQ161" s="98"/>
      <c r="OLR161" s="98"/>
      <c r="OLS161" s="98"/>
      <c r="OLT161" s="98"/>
      <c r="OLU161" s="98"/>
      <c r="OLV161" s="98"/>
      <c r="OLW161" s="98"/>
      <c r="OLX161" s="98"/>
      <c r="OLY161" s="98"/>
      <c r="OLZ161" s="98"/>
      <c r="OMA161" s="98"/>
      <c r="OMB161" s="98"/>
      <c r="OMC161" s="98"/>
      <c r="OMD161" s="98"/>
      <c r="OME161" s="98"/>
      <c r="OMF161" s="98"/>
      <c r="OMG161" s="98"/>
      <c r="OMH161" s="98"/>
      <c r="OMI161" s="98"/>
      <c r="OMJ161" s="98"/>
      <c r="OMK161" s="98"/>
      <c r="OML161" s="98"/>
      <c r="OMM161" s="98"/>
      <c r="OMN161" s="98"/>
      <c r="OMO161" s="98"/>
      <c r="OMP161" s="98"/>
      <c r="OMQ161" s="98"/>
      <c r="OMR161" s="98"/>
      <c r="OMS161" s="98"/>
      <c r="OMT161" s="98"/>
      <c r="OMU161" s="98"/>
      <c r="OMV161" s="98"/>
      <c r="OMW161" s="98"/>
      <c r="OMX161" s="98"/>
      <c r="OMY161" s="98"/>
      <c r="OMZ161" s="98"/>
      <c r="ONA161" s="98"/>
      <c r="ONB161" s="98"/>
      <c r="ONC161" s="98"/>
      <c r="OND161" s="98"/>
      <c r="ONE161" s="98"/>
      <c r="ONF161" s="98"/>
      <c r="ONG161" s="98"/>
      <c r="ONH161" s="98"/>
      <c r="ONI161" s="98"/>
      <c r="ONJ161" s="98"/>
      <c r="ONK161" s="98"/>
      <c r="ONL161" s="98"/>
      <c r="ONM161" s="98"/>
      <c r="ONN161" s="98"/>
      <c r="ONO161" s="98"/>
      <c r="ONP161" s="98"/>
      <c r="ONQ161" s="98"/>
      <c r="ONR161" s="98"/>
      <c r="ONS161" s="98"/>
      <c r="ONT161" s="98"/>
      <c r="ONU161" s="98"/>
      <c r="ONV161" s="98"/>
      <c r="ONW161" s="98"/>
      <c r="ONX161" s="98"/>
      <c r="ONY161" s="98"/>
      <c r="ONZ161" s="98"/>
      <c r="OOA161" s="98"/>
      <c r="OOB161" s="98"/>
      <c r="OOC161" s="98"/>
      <c r="OOD161" s="98"/>
      <c r="OOE161" s="98"/>
      <c r="OOF161" s="98"/>
      <c r="OOG161" s="98"/>
      <c r="OOH161" s="98"/>
      <c r="OOI161" s="98"/>
      <c r="OOJ161" s="98"/>
      <c r="OOK161" s="98"/>
      <c r="OOL161" s="98"/>
      <c r="OOM161" s="98"/>
      <c r="OON161" s="98"/>
      <c r="OOO161" s="98"/>
      <c r="OOP161" s="98"/>
      <c r="OOQ161" s="98"/>
      <c r="OOR161" s="98"/>
      <c r="OOS161" s="98"/>
      <c r="OOT161" s="98"/>
      <c r="OOU161" s="98"/>
      <c r="OOV161" s="98"/>
      <c r="OOW161" s="98"/>
      <c r="OOX161" s="98"/>
      <c r="OOY161" s="98"/>
      <c r="OOZ161" s="98"/>
      <c r="OPA161" s="98"/>
      <c r="OPB161" s="98"/>
      <c r="OPC161" s="98"/>
      <c r="OPD161" s="98"/>
      <c r="OPE161" s="98"/>
      <c r="OPF161" s="98"/>
      <c r="OPG161" s="98"/>
      <c r="OPH161" s="98"/>
      <c r="OPI161" s="98"/>
      <c r="OPJ161" s="98"/>
      <c r="OPK161" s="98"/>
      <c r="OPL161" s="98"/>
      <c r="OPM161" s="98"/>
      <c r="OPN161" s="98"/>
      <c r="OPO161" s="98"/>
      <c r="OPP161" s="98"/>
      <c r="OPQ161" s="98"/>
      <c r="OPR161" s="98"/>
      <c r="OPS161" s="98"/>
      <c r="OPT161" s="98"/>
      <c r="OPU161" s="98"/>
      <c r="OPV161" s="98"/>
      <c r="OPW161" s="98"/>
      <c r="OPX161" s="98"/>
      <c r="OPY161" s="98"/>
      <c r="OPZ161" s="98"/>
      <c r="OQA161" s="98"/>
      <c r="OQB161" s="98"/>
      <c r="OQC161" s="98"/>
      <c r="OQD161" s="98"/>
      <c r="OQE161" s="98"/>
      <c r="OQF161" s="98"/>
      <c r="OQG161" s="98"/>
      <c r="OQH161" s="98"/>
      <c r="OQI161" s="98"/>
      <c r="OQJ161" s="98"/>
      <c r="OQK161" s="98"/>
      <c r="OQL161" s="98"/>
      <c r="OQM161" s="98"/>
      <c r="OQN161" s="98"/>
      <c r="OQO161" s="98"/>
      <c r="OQP161" s="98"/>
      <c r="OQQ161" s="98"/>
      <c r="OQR161" s="98"/>
      <c r="OQS161" s="98"/>
      <c r="OQT161" s="98"/>
      <c r="OQU161" s="98"/>
      <c r="OQV161" s="98"/>
      <c r="OQW161" s="98"/>
      <c r="OQX161" s="98"/>
      <c r="OQY161" s="98"/>
      <c r="OQZ161" s="98"/>
      <c r="ORA161" s="98"/>
      <c r="ORB161" s="98"/>
      <c r="ORC161" s="98"/>
      <c r="ORD161" s="98"/>
      <c r="ORE161" s="98"/>
      <c r="ORF161" s="98"/>
      <c r="ORG161" s="98"/>
      <c r="ORH161" s="98"/>
      <c r="ORI161" s="98"/>
      <c r="ORJ161" s="98"/>
      <c r="ORK161" s="98"/>
      <c r="ORL161" s="98"/>
      <c r="ORM161" s="98"/>
      <c r="ORN161" s="98"/>
      <c r="ORO161" s="98"/>
      <c r="ORP161" s="98"/>
      <c r="ORQ161" s="98"/>
      <c r="ORR161" s="98"/>
      <c r="ORS161" s="98"/>
      <c r="ORT161" s="98"/>
      <c r="ORU161" s="98"/>
      <c r="ORV161" s="98"/>
      <c r="ORW161" s="98"/>
      <c r="ORX161" s="98"/>
      <c r="ORY161" s="98"/>
      <c r="ORZ161" s="98"/>
      <c r="OSA161" s="98"/>
      <c r="OSB161" s="98"/>
      <c r="OSC161" s="98"/>
      <c r="OSD161" s="98"/>
      <c r="OSE161" s="98"/>
      <c r="OSF161" s="98"/>
      <c r="OSG161" s="98"/>
      <c r="OSH161" s="98"/>
      <c r="OSI161" s="98"/>
      <c r="OSJ161" s="98"/>
      <c r="OSK161" s="98"/>
      <c r="OSL161" s="98"/>
      <c r="OSM161" s="98"/>
      <c r="OSN161" s="98"/>
      <c r="OSO161" s="98"/>
      <c r="OSP161" s="98"/>
      <c r="OSQ161" s="98"/>
      <c r="OSR161" s="98"/>
      <c r="OSS161" s="98"/>
      <c r="OST161" s="98"/>
      <c r="OSU161" s="98"/>
      <c r="OSV161" s="98"/>
      <c r="OSW161" s="98"/>
      <c r="OSX161" s="98"/>
      <c r="OSY161" s="98"/>
      <c r="OSZ161" s="98"/>
      <c r="OTA161" s="98"/>
      <c r="OTB161" s="98"/>
      <c r="OTC161" s="98"/>
      <c r="OTD161" s="98"/>
      <c r="OTE161" s="98"/>
      <c r="OTF161" s="98"/>
      <c r="OTG161" s="98"/>
      <c r="OTH161" s="98"/>
      <c r="OTI161" s="98"/>
      <c r="OTJ161" s="98"/>
      <c r="OTK161" s="98"/>
      <c r="OTL161" s="98"/>
      <c r="OTM161" s="98"/>
      <c r="OTN161" s="98"/>
      <c r="OTO161" s="98"/>
      <c r="OTP161" s="98"/>
      <c r="OTQ161" s="98"/>
      <c r="OTR161" s="98"/>
      <c r="OTS161" s="98"/>
      <c r="OTT161" s="98"/>
      <c r="OTU161" s="98"/>
      <c r="OTV161" s="98"/>
      <c r="OTW161" s="98"/>
      <c r="OTX161" s="98"/>
      <c r="OTY161" s="98"/>
      <c r="OTZ161" s="98"/>
      <c r="OUA161" s="98"/>
      <c r="OUB161" s="98"/>
      <c r="OUC161" s="98"/>
      <c r="OUD161" s="98"/>
      <c r="OUE161" s="98"/>
      <c r="OUF161" s="98"/>
      <c r="OUG161" s="98"/>
      <c r="OUH161" s="98"/>
      <c r="OUI161" s="98"/>
      <c r="OUJ161" s="98"/>
      <c r="OUK161" s="98"/>
      <c r="OUL161" s="98"/>
      <c r="OUM161" s="98"/>
      <c r="OUN161" s="98"/>
      <c r="OUO161" s="98"/>
      <c r="OUP161" s="98"/>
      <c r="OUQ161" s="98"/>
      <c r="OUR161" s="98"/>
      <c r="OUS161" s="98"/>
      <c r="OUT161" s="98"/>
      <c r="OUU161" s="98"/>
      <c r="OUV161" s="98"/>
      <c r="OUW161" s="98"/>
      <c r="OUX161" s="98"/>
      <c r="OUY161" s="98"/>
      <c r="OUZ161" s="98"/>
      <c r="OVA161" s="98"/>
      <c r="OVB161" s="98"/>
      <c r="OVC161" s="98"/>
      <c r="OVD161" s="98"/>
      <c r="OVE161" s="98"/>
      <c r="OVF161" s="98"/>
      <c r="OVG161" s="98"/>
      <c r="OVH161" s="98"/>
      <c r="OVI161" s="98"/>
      <c r="OVJ161" s="98"/>
      <c r="OVK161" s="98"/>
      <c r="OVL161" s="98"/>
      <c r="OVM161" s="98"/>
      <c r="OVN161" s="98"/>
      <c r="OVO161" s="98"/>
      <c r="OVP161" s="98"/>
      <c r="OVQ161" s="98"/>
      <c r="OVR161" s="98"/>
      <c r="OVS161" s="98"/>
      <c r="OVT161" s="98"/>
      <c r="OVU161" s="98"/>
      <c r="OVV161" s="98"/>
      <c r="OVW161" s="98"/>
      <c r="OVX161" s="98"/>
      <c r="OVY161" s="98"/>
      <c r="OVZ161" s="98"/>
      <c r="OWA161" s="98"/>
      <c r="OWB161" s="98"/>
      <c r="OWC161" s="98"/>
      <c r="OWD161" s="98"/>
      <c r="OWE161" s="98"/>
      <c r="OWF161" s="98"/>
      <c r="OWG161" s="98"/>
      <c r="OWH161" s="98"/>
      <c r="OWI161" s="98"/>
      <c r="OWJ161" s="98"/>
      <c r="OWK161" s="98"/>
      <c r="OWL161" s="98"/>
      <c r="OWM161" s="98"/>
      <c r="OWN161" s="98"/>
      <c r="OWO161" s="98"/>
      <c r="OWP161" s="98"/>
      <c r="OWQ161" s="98"/>
      <c r="OWR161" s="98"/>
      <c r="OWS161" s="98"/>
      <c r="OWT161" s="98"/>
      <c r="OWU161" s="98"/>
      <c r="OWV161" s="98"/>
      <c r="OWW161" s="98"/>
      <c r="OWX161" s="98"/>
      <c r="OWY161" s="98"/>
      <c r="OWZ161" s="98"/>
      <c r="OXA161" s="98"/>
      <c r="OXB161" s="98"/>
      <c r="OXC161" s="98"/>
      <c r="OXD161" s="98"/>
      <c r="OXE161" s="98"/>
      <c r="OXF161" s="98"/>
      <c r="OXG161" s="98"/>
      <c r="OXH161" s="98"/>
      <c r="OXI161" s="98"/>
      <c r="OXJ161" s="98"/>
      <c r="OXK161" s="98"/>
      <c r="OXL161" s="98"/>
      <c r="OXM161" s="98"/>
      <c r="OXN161" s="98"/>
      <c r="OXO161" s="98"/>
      <c r="OXP161" s="98"/>
      <c r="OXQ161" s="98"/>
      <c r="OXR161" s="98"/>
      <c r="OXS161" s="98"/>
      <c r="OXT161" s="98"/>
      <c r="OXU161" s="98"/>
      <c r="OXV161" s="98"/>
      <c r="OXW161" s="98"/>
      <c r="OXX161" s="98"/>
      <c r="OXY161" s="98"/>
      <c r="OXZ161" s="98"/>
      <c r="OYA161" s="98"/>
      <c r="OYB161" s="98"/>
      <c r="OYC161" s="98"/>
      <c r="OYD161" s="98"/>
      <c r="OYE161" s="98"/>
      <c r="OYF161" s="98"/>
      <c r="OYG161" s="98"/>
      <c r="OYH161" s="98"/>
      <c r="OYI161" s="98"/>
      <c r="OYJ161" s="98"/>
      <c r="OYK161" s="98"/>
      <c r="OYL161" s="98"/>
      <c r="OYM161" s="98"/>
      <c r="OYN161" s="98"/>
      <c r="OYO161" s="98"/>
      <c r="OYP161" s="98"/>
      <c r="OYQ161" s="98"/>
      <c r="OYR161" s="98"/>
      <c r="OYS161" s="98"/>
      <c r="OYT161" s="98"/>
      <c r="OYU161" s="98"/>
      <c r="OYV161" s="98"/>
      <c r="OYW161" s="98"/>
      <c r="OYX161" s="98"/>
      <c r="OYY161" s="98"/>
      <c r="OYZ161" s="98"/>
      <c r="OZA161" s="98"/>
      <c r="OZB161" s="98"/>
      <c r="OZC161" s="98"/>
      <c r="OZD161" s="98"/>
      <c r="OZE161" s="98"/>
      <c r="OZF161" s="98"/>
      <c r="OZG161" s="98"/>
      <c r="OZH161" s="98"/>
      <c r="OZI161" s="98"/>
      <c r="OZJ161" s="98"/>
      <c r="OZK161" s="98"/>
      <c r="OZL161" s="98"/>
      <c r="OZM161" s="98"/>
      <c r="OZN161" s="98"/>
      <c r="OZO161" s="98"/>
      <c r="OZP161" s="98"/>
      <c r="OZQ161" s="98"/>
      <c r="OZR161" s="98"/>
      <c r="OZS161" s="98"/>
      <c r="OZT161" s="98"/>
      <c r="OZU161" s="98"/>
      <c r="OZV161" s="98"/>
      <c r="OZW161" s="98"/>
      <c r="OZX161" s="98"/>
      <c r="OZY161" s="98"/>
      <c r="OZZ161" s="98"/>
      <c r="PAA161" s="98"/>
      <c r="PAB161" s="98"/>
      <c r="PAC161" s="98"/>
      <c r="PAD161" s="98"/>
      <c r="PAE161" s="98"/>
      <c r="PAF161" s="98"/>
      <c r="PAG161" s="98"/>
      <c r="PAH161" s="98"/>
      <c r="PAI161" s="98"/>
      <c r="PAJ161" s="98"/>
      <c r="PAK161" s="98"/>
      <c r="PAL161" s="98"/>
      <c r="PAM161" s="98"/>
      <c r="PAN161" s="98"/>
      <c r="PAO161" s="98"/>
      <c r="PAP161" s="98"/>
      <c r="PAQ161" s="98"/>
      <c r="PAR161" s="98"/>
      <c r="PAS161" s="98"/>
      <c r="PAT161" s="98"/>
      <c r="PAU161" s="98"/>
      <c r="PAV161" s="98"/>
      <c r="PAW161" s="98"/>
      <c r="PAX161" s="98"/>
      <c r="PAY161" s="98"/>
      <c r="PAZ161" s="98"/>
      <c r="PBA161" s="98"/>
      <c r="PBB161" s="98"/>
      <c r="PBC161" s="98"/>
      <c r="PBD161" s="98"/>
      <c r="PBE161" s="98"/>
      <c r="PBF161" s="98"/>
      <c r="PBG161" s="98"/>
      <c r="PBH161" s="98"/>
      <c r="PBI161" s="98"/>
      <c r="PBJ161" s="98"/>
      <c r="PBK161" s="98"/>
      <c r="PBL161" s="98"/>
      <c r="PBM161" s="98"/>
      <c r="PBN161" s="98"/>
      <c r="PBO161" s="98"/>
      <c r="PBP161" s="98"/>
      <c r="PBQ161" s="98"/>
      <c r="PBR161" s="98"/>
      <c r="PBS161" s="98"/>
      <c r="PBT161" s="98"/>
      <c r="PBU161" s="98"/>
      <c r="PBV161" s="98"/>
      <c r="PBW161" s="98"/>
      <c r="PBX161" s="98"/>
      <c r="PBY161" s="98"/>
      <c r="PBZ161" s="98"/>
      <c r="PCA161" s="98"/>
      <c r="PCB161" s="98"/>
      <c r="PCC161" s="98"/>
      <c r="PCD161" s="98"/>
      <c r="PCE161" s="98"/>
      <c r="PCF161" s="98"/>
      <c r="PCG161" s="98"/>
      <c r="PCH161" s="98"/>
      <c r="PCI161" s="98"/>
      <c r="PCJ161" s="98"/>
      <c r="PCK161" s="98"/>
      <c r="PCL161" s="98"/>
      <c r="PCM161" s="98"/>
      <c r="PCN161" s="98"/>
      <c r="PCO161" s="98"/>
      <c r="PCP161" s="98"/>
      <c r="PCQ161" s="98"/>
      <c r="PCR161" s="98"/>
      <c r="PCS161" s="98"/>
      <c r="PCT161" s="98"/>
      <c r="PCU161" s="98"/>
      <c r="PCV161" s="98"/>
      <c r="PCW161" s="98"/>
      <c r="PCX161" s="98"/>
      <c r="PCY161" s="98"/>
      <c r="PCZ161" s="98"/>
      <c r="PDA161" s="98"/>
      <c r="PDB161" s="98"/>
      <c r="PDC161" s="98"/>
      <c r="PDD161" s="98"/>
      <c r="PDE161" s="98"/>
      <c r="PDF161" s="98"/>
      <c r="PDG161" s="98"/>
      <c r="PDH161" s="98"/>
      <c r="PDI161" s="98"/>
      <c r="PDJ161" s="98"/>
      <c r="PDK161" s="98"/>
      <c r="PDL161" s="98"/>
      <c r="PDM161" s="98"/>
      <c r="PDN161" s="98"/>
      <c r="PDO161" s="98"/>
      <c r="PDP161" s="98"/>
      <c r="PDQ161" s="98"/>
      <c r="PDR161" s="98"/>
      <c r="PDS161" s="98"/>
      <c r="PDT161" s="98"/>
      <c r="PDU161" s="98"/>
      <c r="PDV161" s="98"/>
      <c r="PDW161" s="98"/>
      <c r="PDX161" s="98"/>
      <c r="PDY161" s="98"/>
      <c r="PDZ161" s="98"/>
      <c r="PEA161" s="98"/>
      <c r="PEB161" s="98"/>
      <c r="PEC161" s="98"/>
      <c r="PED161" s="98"/>
      <c r="PEE161" s="98"/>
      <c r="PEF161" s="98"/>
      <c r="PEG161" s="98"/>
      <c r="PEH161" s="98"/>
      <c r="PEI161" s="98"/>
      <c r="PEJ161" s="98"/>
      <c r="PEK161" s="98"/>
      <c r="PEL161" s="98"/>
      <c r="PEM161" s="98"/>
      <c r="PEN161" s="98"/>
      <c r="PEO161" s="98"/>
      <c r="PEP161" s="98"/>
      <c r="PEQ161" s="98"/>
      <c r="PER161" s="98"/>
      <c r="PES161" s="98"/>
      <c r="PET161" s="98"/>
      <c r="PEU161" s="98"/>
      <c r="PEV161" s="98"/>
      <c r="PEW161" s="98"/>
      <c r="PEX161" s="98"/>
      <c r="PEY161" s="98"/>
      <c r="PEZ161" s="98"/>
      <c r="PFA161" s="98"/>
      <c r="PFB161" s="98"/>
      <c r="PFC161" s="98"/>
      <c r="PFD161" s="98"/>
      <c r="PFE161" s="98"/>
      <c r="PFF161" s="98"/>
      <c r="PFG161" s="98"/>
      <c r="PFH161" s="98"/>
      <c r="PFI161" s="98"/>
      <c r="PFJ161" s="98"/>
      <c r="PFK161" s="98"/>
      <c r="PFL161" s="98"/>
      <c r="PFM161" s="98"/>
      <c r="PFN161" s="98"/>
      <c r="PFO161" s="98"/>
      <c r="PFP161" s="98"/>
      <c r="PFQ161" s="98"/>
      <c r="PFR161" s="98"/>
      <c r="PFS161" s="98"/>
      <c r="PFT161" s="98"/>
      <c r="PFU161" s="98"/>
      <c r="PFV161" s="98"/>
      <c r="PFW161" s="98"/>
      <c r="PFX161" s="98"/>
      <c r="PFY161" s="98"/>
      <c r="PFZ161" s="98"/>
      <c r="PGA161" s="98"/>
      <c r="PGB161" s="98"/>
      <c r="PGC161" s="98"/>
      <c r="PGD161" s="98"/>
      <c r="PGE161" s="98"/>
      <c r="PGF161" s="98"/>
      <c r="PGG161" s="98"/>
      <c r="PGH161" s="98"/>
      <c r="PGI161" s="98"/>
      <c r="PGJ161" s="98"/>
      <c r="PGK161" s="98"/>
      <c r="PGL161" s="98"/>
      <c r="PGM161" s="98"/>
      <c r="PGN161" s="98"/>
      <c r="PGO161" s="98"/>
      <c r="PGP161" s="98"/>
      <c r="PGQ161" s="98"/>
      <c r="PGR161" s="98"/>
      <c r="PGS161" s="98"/>
      <c r="PGT161" s="98"/>
      <c r="PGU161" s="98"/>
      <c r="PGV161" s="98"/>
      <c r="PGW161" s="98"/>
      <c r="PGX161" s="98"/>
      <c r="PGY161" s="98"/>
      <c r="PGZ161" s="98"/>
      <c r="PHA161" s="98"/>
      <c r="PHB161" s="98"/>
      <c r="PHC161" s="98"/>
      <c r="PHD161" s="98"/>
      <c r="PHE161" s="98"/>
      <c r="PHF161" s="98"/>
      <c r="PHG161" s="98"/>
      <c r="PHH161" s="98"/>
      <c r="PHI161" s="98"/>
      <c r="PHJ161" s="98"/>
      <c r="PHK161" s="98"/>
      <c r="PHL161" s="98"/>
      <c r="PHM161" s="98"/>
      <c r="PHN161" s="98"/>
      <c r="PHO161" s="98"/>
      <c r="PHP161" s="98"/>
      <c r="PHQ161" s="98"/>
      <c r="PHR161" s="98"/>
      <c r="PHS161" s="98"/>
      <c r="PHT161" s="98"/>
      <c r="PHU161" s="98"/>
      <c r="PHV161" s="98"/>
      <c r="PHW161" s="98"/>
      <c r="PHX161" s="98"/>
      <c r="PHY161" s="98"/>
      <c r="PHZ161" s="98"/>
      <c r="PIA161" s="98"/>
      <c r="PIB161" s="98"/>
      <c r="PIC161" s="98"/>
      <c r="PID161" s="98"/>
      <c r="PIE161" s="98"/>
      <c r="PIF161" s="98"/>
      <c r="PIG161" s="98"/>
      <c r="PIH161" s="98"/>
      <c r="PII161" s="98"/>
      <c r="PIJ161" s="98"/>
      <c r="PIK161" s="98"/>
      <c r="PIL161" s="98"/>
      <c r="PIM161" s="98"/>
      <c r="PIN161" s="98"/>
      <c r="PIO161" s="98"/>
      <c r="PIP161" s="98"/>
      <c r="PIQ161" s="98"/>
      <c r="PIR161" s="98"/>
      <c r="PIS161" s="98"/>
      <c r="PIT161" s="98"/>
      <c r="PIU161" s="98"/>
      <c r="PIV161" s="98"/>
      <c r="PIW161" s="98"/>
      <c r="PIX161" s="98"/>
      <c r="PIY161" s="98"/>
      <c r="PIZ161" s="98"/>
      <c r="PJA161" s="98"/>
      <c r="PJB161" s="98"/>
      <c r="PJC161" s="98"/>
      <c r="PJD161" s="98"/>
      <c r="PJE161" s="98"/>
      <c r="PJF161" s="98"/>
      <c r="PJG161" s="98"/>
      <c r="PJH161" s="98"/>
      <c r="PJI161" s="98"/>
      <c r="PJJ161" s="98"/>
      <c r="PJK161" s="98"/>
      <c r="PJL161" s="98"/>
      <c r="PJM161" s="98"/>
      <c r="PJN161" s="98"/>
      <c r="PJO161" s="98"/>
      <c r="PJP161" s="98"/>
      <c r="PJQ161" s="98"/>
      <c r="PJR161" s="98"/>
      <c r="PJS161" s="98"/>
      <c r="PJT161" s="98"/>
      <c r="PJU161" s="98"/>
      <c r="PJV161" s="98"/>
      <c r="PJW161" s="98"/>
      <c r="PJX161" s="98"/>
      <c r="PJY161" s="98"/>
      <c r="PJZ161" s="98"/>
      <c r="PKA161" s="98"/>
      <c r="PKB161" s="98"/>
      <c r="PKC161" s="98"/>
      <c r="PKD161" s="98"/>
      <c r="PKE161" s="98"/>
      <c r="PKF161" s="98"/>
      <c r="PKG161" s="98"/>
      <c r="PKH161" s="98"/>
      <c r="PKI161" s="98"/>
      <c r="PKJ161" s="98"/>
      <c r="PKK161" s="98"/>
      <c r="PKL161" s="98"/>
      <c r="PKM161" s="98"/>
      <c r="PKN161" s="98"/>
      <c r="PKO161" s="98"/>
      <c r="PKP161" s="98"/>
      <c r="PKQ161" s="98"/>
      <c r="PKR161" s="98"/>
      <c r="PKS161" s="98"/>
      <c r="PKT161" s="98"/>
      <c r="PKU161" s="98"/>
      <c r="PKV161" s="98"/>
      <c r="PKW161" s="98"/>
      <c r="PKX161" s="98"/>
      <c r="PKY161" s="98"/>
      <c r="PKZ161" s="98"/>
      <c r="PLA161" s="98"/>
      <c r="PLB161" s="98"/>
      <c r="PLC161" s="98"/>
      <c r="PLD161" s="98"/>
      <c r="PLE161" s="98"/>
      <c r="PLF161" s="98"/>
      <c r="PLG161" s="98"/>
      <c r="PLH161" s="98"/>
      <c r="PLI161" s="98"/>
      <c r="PLJ161" s="98"/>
      <c r="PLK161" s="98"/>
      <c r="PLL161" s="98"/>
      <c r="PLM161" s="98"/>
      <c r="PLN161" s="98"/>
      <c r="PLO161" s="98"/>
      <c r="PLP161" s="98"/>
      <c r="PLQ161" s="98"/>
      <c r="PLR161" s="98"/>
      <c r="PLS161" s="98"/>
      <c r="PLT161" s="98"/>
      <c r="PLU161" s="98"/>
      <c r="PLV161" s="98"/>
      <c r="PLW161" s="98"/>
      <c r="PLX161" s="98"/>
      <c r="PLY161" s="98"/>
      <c r="PLZ161" s="98"/>
      <c r="PMA161" s="98"/>
      <c r="PMB161" s="98"/>
      <c r="PMC161" s="98"/>
      <c r="PMD161" s="98"/>
      <c r="PME161" s="98"/>
      <c r="PMF161" s="98"/>
      <c r="PMG161" s="98"/>
      <c r="PMH161" s="98"/>
      <c r="PMI161" s="98"/>
      <c r="PMJ161" s="98"/>
      <c r="PMK161" s="98"/>
      <c r="PML161" s="98"/>
      <c r="PMM161" s="98"/>
      <c r="PMN161" s="98"/>
      <c r="PMO161" s="98"/>
      <c r="PMP161" s="98"/>
      <c r="PMQ161" s="98"/>
      <c r="PMR161" s="98"/>
      <c r="PMS161" s="98"/>
      <c r="PMT161" s="98"/>
      <c r="PMU161" s="98"/>
      <c r="PMV161" s="98"/>
      <c r="PMW161" s="98"/>
      <c r="PMX161" s="98"/>
      <c r="PMY161" s="98"/>
      <c r="PMZ161" s="98"/>
      <c r="PNA161" s="98"/>
      <c r="PNB161" s="98"/>
      <c r="PNC161" s="98"/>
      <c r="PND161" s="98"/>
      <c r="PNE161" s="98"/>
      <c r="PNF161" s="98"/>
      <c r="PNG161" s="98"/>
      <c r="PNH161" s="98"/>
      <c r="PNI161" s="98"/>
      <c r="PNJ161" s="98"/>
      <c r="PNK161" s="98"/>
      <c r="PNL161" s="98"/>
      <c r="PNM161" s="98"/>
      <c r="PNN161" s="98"/>
      <c r="PNO161" s="98"/>
      <c r="PNP161" s="98"/>
      <c r="PNQ161" s="98"/>
      <c r="PNR161" s="98"/>
      <c r="PNS161" s="98"/>
      <c r="PNT161" s="98"/>
      <c r="PNU161" s="98"/>
      <c r="PNV161" s="98"/>
      <c r="PNW161" s="98"/>
      <c r="PNX161" s="98"/>
      <c r="PNY161" s="98"/>
      <c r="PNZ161" s="98"/>
      <c r="POA161" s="98"/>
      <c r="POB161" s="98"/>
      <c r="POC161" s="98"/>
      <c r="POD161" s="98"/>
      <c r="POE161" s="98"/>
      <c r="POF161" s="98"/>
      <c r="POG161" s="98"/>
      <c r="POH161" s="98"/>
      <c r="POI161" s="98"/>
      <c r="POJ161" s="98"/>
      <c r="POK161" s="98"/>
      <c r="POL161" s="98"/>
      <c r="POM161" s="98"/>
      <c r="PON161" s="98"/>
      <c r="POO161" s="98"/>
      <c r="POP161" s="98"/>
      <c r="POQ161" s="98"/>
      <c r="POR161" s="98"/>
      <c r="POS161" s="98"/>
      <c r="POT161" s="98"/>
      <c r="POU161" s="98"/>
      <c r="POV161" s="98"/>
      <c r="POW161" s="98"/>
      <c r="POX161" s="98"/>
      <c r="POY161" s="98"/>
      <c r="POZ161" s="98"/>
      <c r="PPA161" s="98"/>
      <c r="PPB161" s="98"/>
      <c r="PPC161" s="98"/>
      <c r="PPD161" s="98"/>
      <c r="PPE161" s="98"/>
      <c r="PPF161" s="98"/>
      <c r="PPG161" s="98"/>
      <c r="PPH161" s="98"/>
      <c r="PPI161" s="98"/>
      <c r="PPJ161" s="98"/>
      <c r="PPK161" s="98"/>
      <c r="PPL161" s="98"/>
      <c r="PPM161" s="98"/>
      <c r="PPN161" s="98"/>
      <c r="PPO161" s="98"/>
      <c r="PPP161" s="98"/>
      <c r="PPQ161" s="98"/>
      <c r="PPR161" s="98"/>
      <c r="PPS161" s="98"/>
      <c r="PPT161" s="98"/>
      <c r="PPU161" s="98"/>
      <c r="PPV161" s="98"/>
      <c r="PPW161" s="98"/>
      <c r="PPX161" s="98"/>
      <c r="PPY161" s="98"/>
      <c r="PPZ161" s="98"/>
      <c r="PQA161" s="98"/>
      <c r="PQB161" s="98"/>
      <c r="PQC161" s="98"/>
      <c r="PQD161" s="98"/>
      <c r="PQE161" s="98"/>
      <c r="PQF161" s="98"/>
      <c r="PQG161" s="98"/>
      <c r="PQH161" s="98"/>
      <c r="PQI161" s="98"/>
      <c r="PQJ161" s="98"/>
      <c r="PQK161" s="98"/>
      <c r="PQL161" s="98"/>
      <c r="PQM161" s="98"/>
      <c r="PQN161" s="98"/>
      <c r="PQO161" s="98"/>
      <c r="PQP161" s="98"/>
      <c r="PQQ161" s="98"/>
      <c r="PQR161" s="98"/>
      <c r="PQS161" s="98"/>
      <c r="PQT161" s="98"/>
      <c r="PQU161" s="98"/>
      <c r="PQV161" s="98"/>
      <c r="PQW161" s="98"/>
      <c r="PQX161" s="98"/>
      <c r="PQY161" s="98"/>
      <c r="PQZ161" s="98"/>
      <c r="PRA161" s="98"/>
      <c r="PRB161" s="98"/>
      <c r="PRC161" s="98"/>
      <c r="PRD161" s="98"/>
      <c r="PRE161" s="98"/>
      <c r="PRF161" s="98"/>
      <c r="PRG161" s="98"/>
      <c r="PRH161" s="98"/>
      <c r="PRI161" s="98"/>
      <c r="PRJ161" s="98"/>
      <c r="PRK161" s="98"/>
      <c r="PRL161" s="98"/>
      <c r="PRM161" s="98"/>
      <c r="PRN161" s="98"/>
      <c r="PRO161" s="98"/>
      <c r="PRP161" s="98"/>
      <c r="PRQ161" s="98"/>
      <c r="PRR161" s="98"/>
      <c r="PRS161" s="98"/>
      <c r="PRT161" s="98"/>
      <c r="PRU161" s="98"/>
      <c r="PRV161" s="98"/>
      <c r="PRW161" s="98"/>
      <c r="PRX161" s="98"/>
      <c r="PRY161" s="98"/>
      <c r="PRZ161" s="98"/>
      <c r="PSA161" s="98"/>
      <c r="PSB161" s="98"/>
      <c r="PSC161" s="98"/>
      <c r="PSD161" s="98"/>
      <c r="PSE161" s="98"/>
      <c r="PSF161" s="98"/>
      <c r="PSG161" s="98"/>
      <c r="PSH161" s="98"/>
      <c r="PSI161" s="98"/>
      <c r="PSJ161" s="98"/>
      <c r="PSK161" s="98"/>
      <c r="PSL161" s="98"/>
      <c r="PSM161" s="98"/>
      <c r="PSN161" s="98"/>
      <c r="PSO161" s="98"/>
      <c r="PSP161" s="98"/>
      <c r="PSQ161" s="98"/>
      <c r="PSR161" s="98"/>
      <c r="PSS161" s="98"/>
      <c r="PST161" s="98"/>
      <c r="PSU161" s="98"/>
      <c r="PSV161" s="98"/>
      <c r="PSW161" s="98"/>
      <c r="PSX161" s="98"/>
      <c r="PSY161" s="98"/>
      <c r="PSZ161" s="98"/>
      <c r="PTA161" s="98"/>
      <c r="PTB161" s="98"/>
      <c r="PTC161" s="98"/>
      <c r="PTD161" s="98"/>
      <c r="PTE161" s="98"/>
      <c r="PTF161" s="98"/>
      <c r="PTG161" s="98"/>
      <c r="PTH161" s="98"/>
      <c r="PTI161" s="98"/>
      <c r="PTJ161" s="98"/>
      <c r="PTK161" s="98"/>
      <c r="PTL161" s="98"/>
      <c r="PTM161" s="98"/>
      <c r="PTN161" s="98"/>
      <c r="PTO161" s="98"/>
      <c r="PTP161" s="98"/>
      <c r="PTQ161" s="98"/>
      <c r="PTR161" s="98"/>
      <c r="PTS161" s="98"/>
      <c r="PTT161" s="98"/>
      <c r="PTU161" s="98"/>
      <c r="PTV161" s="98"/>
      <c r="PTW161" s="98"/>
      <c r="PTX161" s="98"/>
      <c r="PTY161" s="98"/>
      <c r="PTZ161" s="98"/>
      <c r="PUA161" s="98"/>
      <c r="PUB161" s="98"/>
      <c r="PUC161" s="98"/>
      <c r="PUD161" s="98"/>
      <c r="PUE161" s="98"/>
      <c r="PUF161" s="98"/>
      <c r="PUG161" s="98"/>
      <c r="PUH161" s="98"/>
      <c r="PUI161" s="98"/>
      <c r="PUJ161" s="98"/>
      <c r="PUK161" s="98"/>
      <c r="PUL161" s="98"/>
      <c r="PUM161" s="98"/>
      <c r="PUN161" s="98"/>
      <c r="PUO161" s="98"/>
      <c r="PUP161" s="98"/>
      <c r="PUQ161" s="98"/>
      <c r="PUR161" s="98"/>
      <c r="PUS161" s="98"/>
      <c r="PUT161" s="98"/>
      <c r="PUU161" s="98"/>
      <c r="PUV161" s="98"/>
      <c r="PUW161" s="98"/>
      <c r="PUX161" s="98"/>
      <c r="PUY161" s="98"/>
      <c r="PUZ161" s="98"/>
      <c r="PVA161" s="98"/>
      <c r="PVB161" s="98"/>
      <c r="PVC161" s="98"/>
      <c r="PVD161" s="98"/>
      <c r="PVE161" s="98"/>
      <c r="PVF161" s="98"/>
      <c r="PVG161" s="98"/>
      <c r="PVH161" s="98"/>
      <c r="PVI161" s="98"/>
      <c r="PVJ161" s="98"/>
      <c r="PVK161" s="98"/>
      <c r="PVL161" s="98"/>
      <c r="PVM161" s="98"/>
      <c r="PVN161" s="98"/>
      <c r="PVO161" s="98"/>
      <c r="PVP161" s="98"/>
      <c r="PVQ161" s="98"/>
      <c r="PVR161" s="98"/>
      <c r="PVS161" s="98"/>
      <c r="PVT161" s="98"/>
      <c r="PVU161" s="98"/>
      <c r="PVV161" s="98"/>
      <c r="PVW161" s="98"/>
      <c r="PVX161" s="98"/>
      <c r="PVY161" s="98"/>
      <c r="PVZ161" s="98"/>
      <c r="PWA161" s="98"/>
      <c r="PWB161" s="98"/>
      <c r="PWC161" s="98"/>
      <c r="PWD161" s="98"/>
      <c r="PWE161" s="98"/>
      <c r="PWF161" s="98"/>
      <c r="PWG161" s="98"/>
      <c r="PWH161" s="98"/>
      <c r="PWI161" s="98"/>
      <c r="PWJ161" s="98"/>
      <c r="PWK161" s="98"/>
      <c r="PWL161" s="98"/>
      <c r="PWM161" s="98"/>
      <c r="PWN161" s="98"/>
      <c r="PWO161" s="98"/>
      <c r="PWP161" s="98"/>
      <c r="PWQ161" s="98"/>
      <c r="PWR161" s="98"/>
      <c r="PWS161" s="98"/>
      <c r="PWT161" s="98"/>
      <c r="PWU161" s="98"/>
      <c r="PWV161" s="98"/>
      <c r="PWW161" s="98"/>
      <c r="PWX161" s="98"/>
      <c r="PWY161" s="98"/>
      <c r="PWZ161" s="98"/>
      <c r="PXA161" s="98"/>
      <c r="PXB161" s="98"/>
      <c r="PXC161" s="98"/>
      <c r="PXD161" s="98"/>
      <c r="PXE161" s="98"/>
      <c r="PXF161" s="98"/>
      <c r="PXG161" s="98"/>
      <c r="PXH161" s="98"/>
      <c r="PXI161" s="98"/>
      <c r="PXJ161" s="98"/>
      <c r="PXK161" s="98"/>
      <c r="PXL161" s="98"/>
      <c r="PXM161" s="98"/>
      <c r="PXN161" s="98"/>
      <c r="PXO161" s="98"/>
      <c r="PXP161" s="98"/>
      <c r="PXQ161" s="98"/>
      <c r="PXR161" s="98"/>
      <c r="PXS161" s="98"/>
      <c r="PXT161" s="98"/>
      <c r="PXU161" s="98"/>
      <c r="PXV161" s="98"/>
      <c r="PXW161" s="98"/>
      <c r="PXX161" s="98"/>
      <c r="PXY161" s="98"/>
      <c r="PXZ161" s="98"/>
      <c r="PYA161" s="98"/>
      <c r="PYB161" s="98"/>
      <c r="PYC161" s="98"/>
      <c r="PYD161" s="98"/>
      <c r="PYE161" s="98"/>
      <c r="PYF161" s="98"/>
      <c r="PYG161" s="98"/>
      <c r="PYH161" s="98"/>
      <c r="PYI161" s="98"/>
      <c r="PYJ161" s="98"/>
      <c r="PYK161" s="98"/>
      <c r="PYL161" s="98"/>
      <c r="PYM161" s="98"/>
      <c r="PYN161" s="98"/>
      <c r="PYO161" s="98"/>
      <c r="PYP161" s="98"/>
      <c r="PYQ161" s="98"/>
      <c r="PYR161" s="98"/>
      <c r="PYS161" s="98"/>
      <c r="PYT161" s="98"/>
      <c r="PYU161" s="98"/>
      <c r="PYV161" s="98"/>
      <c r="PYW161" s="98"/>
      <c r="PYX161" s="98"/>
      <c r="PYY161" s="98"/>
      <c r="PYZ161" s="98"/>
      <c r="PZA161" s="98"/>
      <c r="PZB161" s="98"/>
      <c r="PZC161" s="98"/>
      <c r="PZD161" s="98"/>
      <c r="PZE161" s="98"/>
      <c r="PZF161" s="98"/>
      <c r="PZG161" s="98"/>
      <c r="PZH161" s="98"/>
      <c r="PZI161" s="98"/>
      <c r="PZJ161" s="98"/>
      <c r="PZK161" s="98"/>
      <c r="PZL161" s="98"/>
      <c r="PZM161" s="98"/>
      <c r="PZN161" s="98"/>
      <c r="PZO161" s="98"/>
      <c r="PZP161" s="98"/>
      <c r="PZQ161" s="98"/>
      <c r="PZR161" s="98"/>
      <c r="PZS161" s="98"/>
      <c r="PZT161" s="98"/>
      <c r="PZU161" s="98"/>
      <c r="PZV161" s="98"/>
      <c r="PZW161" s="98"/>
      <c r="PZX161" s="98"/>
      <c r="PZY161" s="98"/>
      <c r="PZZ161" s="98"/>
      <c r="QAA161" s="98"/>
      <c r="QAB161" s="98"/>
      <c r="QAC161" s="98"/>
      <c r="QAD161" s="98"/>
      <c r="QAE161" s="98"/>
      <c r="QAF161" s="98"/>
      <c r="QAG161" s="98"/>
      <c r="QAH161" s="98"/>
      <c r="QAI161" s="98"/>
      <c r="QAJ161" s="98"/>
      <c r="QAK161" s="98"/>
      <c r="QAL161" s="98"/>
      <c r="QAM161" s="98"/>
      <c r="QAN161" s="98"/>
      <c r="QAO161" s="98"/>
      <c r="QAP161" s="98"/>
      <c r="QAQ161" s="98"/>
      <c r="QAR161" s="98"/>
      <c r="QAS161" s="98"/>
      <c r="QAT161" s="98"/>
      <c r="QAU161" s="98"/>
      <c r="QAV161" s="98"/>
      <c r="QAW161" s="98"/>
      <c r="QAX161" s="98"/>
      <c r="QAY161" s="98"/>
      <c r="QAZ161" s="98"/>
      <c r="QBA161" s="98"/>
      <c r="QBB161" s="98"/>
      <c r="QBC161" s="98"/>
      <c r="QBD161" s="98"/>
      <c r="QBE161" s="98"/>
      <c r="QBF161" s="98"/>
      <c r="QBG161" s="98"/>
      <c r="QBH161" s="98"/>
      <c r="QBI161" s="98"/>
      <c r="QBJ161" s="98"/>
      <c r="QBK161" s="98"/>
      <c r="QBL161" s="98"/>
      <c r="QBM161" s="98"/>
      <c r="QBN161" s="98"/>
      <c r="QBO161" s="98"/>
      <c r="QBP161" s="98"/>
      <c r="QBQ161" s="98"/>
      <c r="QBR161" s="98"/>
      <c r="QBS161" s="98"/>
      <c r="QBT161" s="98"/>
      <c r="QBU161" s="98"/>
      <c r="QBV161" s="98"/>
      <c r="QBW161" s="98"/>
      <c r="QBX161" s="98"/>
      <c r="QBY161" s="98"/>
      <c r="QBZ161" s="98"/>
      <c r="QCA161" s="98"/>
      <c r="QCB161" s="98"/>
      <c r="QCC161" s="98"/>
      <c r="QCD161" s="98"/>
      <c r="QCE161" s="98"/>
      <c r="QCF161" s="98"/>
      <c r="QCG161" s="98"/>
      <c r="QCH161" s="98"/>
      <c r="QCI161" s="98"/>
      <c r="QCJ161" s="98"/>
      <c r="QCK161" s="98"/>
      <c r="QCL161" s="98"/>
      <c r="QCM161" s="98"/>
      <c r="QCN161" s="98"/>
      <c r="QCO161" s="98"/>
      <c r="QCP161" s="98"/>
      <c r="QCQ161" s="98"/>
      <c r="QCR161" s="98"/>
      <c r="QCS161" s="98"/>
      <c r="QCT161" s="98"/>
      <c r="QCU161" s="98"/>
      <c r="QCV161" s="98"/>
      <c r="QCW161" s="98"/>
      <c r="QCX161" s="98"/>
      <c r="QCY161" s="98"/>
      <c r="QCZ161" s="98"/>
      <c r="QDA161" s="98"/>
      <c r="QDB161" s="98"/>
      <c r="QDC161" s="98"/>
      <c r="QDD161" s="98"/>
      <c r="QDE161" s="98"/>
      <c r="QDF161" s="98"/>
      <c r="QDG161" s="98"/>
      <c r="QDH161" s="98"/>
      <c r="QDI161" s="98"/>
      <c r="QDJ161" s="98"/>
      <c r="QDK161" s="98"/>
      <c r="QDL161" s="98"/>
      <c r="QDM161" s="98"/>
      <c r="QDN161" s="98"/>
      <c r="QDO161" s="98"/>
      <c r="QDP161" s="98"/>
      <c r="QDQ161" s="98"/>
      <c r="QDR161" s="98"/>
      <c r="QDS161" s="98"/>
      <c r="QDT161" s="98"/>
      <c r="QDU161" s="98"/>
      <c r="QDV161" s="98"/>
      <c r="QDW161" s="98"/>
      <c r="QDX161" s="98"/>
      <c r="QDY161" s="98"/>
      <c r="QDZ161" s="98"/>
      <c r="QEA161" s="98"/>
      <c r="QEB161" s="98"/>
      <c r="QEC161" s="98"/>
      <c r="QED161" s="98"/>
      <c r="QEE161" s="98"/>
      <c r="QEF161" s="98"/>
      <c r="QEG161" s="98"/>
      <c r="QEH161" s="98"/>
      <c r="QEI161" s="98"/>
      <c r="QEJ161" s="98"/>
      <c r="QEK161" s="98"/>
      <c r="QEL161" s="98"/>
      <c r="QEM161" s="98"/>
      <c r="QEN161" s="98"/>
      <c r="QEO161" s="98"/>
      <c r="QEP161" s="98"/>
      <c r="QEQ161" s="98"/>
      <c r="QER161" s="98"/>
      <c r="QES161" s="98"/>
      <c r="QET161" s="98"/>
      <c r="QEU161" s="98"/>
      <c r="QEV161" s="98"/>
      <c r="QEW161" s="98"/>
      <c r="QEX161" s="98"/>
      <c r="QEY161" s="98"/>
      <c r="QEZ161" s="98"/>
      <c r="QFA161" s="98"/>
      <c r="QFB161" s="98"/>
      <c r="QFC161" s="98"/>
      <c r="QFD161" s="98"/>
      <c r="QFE161" s="98"/>
      <c r="QFF161" s="98"/>
      <c r="QFG161" s="98"/>
      <c r="QFH161" s="98"/>
      <c r="QFI161" s="98"/>
      <c r="QFJ161" s="98"/>
      <c r="QFK161" s="98"/>
      <c r="QFL161" s="98"/>
      <c r="QFM161" s="98"/>
      <c r="QFN161" s="98"/>
      <c r="QFO161" s="98"/>
      <c r="QFP161" s="98"/>
      <c r="QFQ161" s="98"/>
      <c r="QFR161" s="98"/>
      <c r="QFS161" s="98"/>
      <c r="QFT161" s="98"/>
      <c r="QFU161" s="98"/>
      <c r="QFV161" s="98"/>
      <c r="QFW161" s="98"/>
      <c r="QFX161" s="98"/>
      <c r="QFY161" s="98"/>
      <c r="QFZ161" s="98"/>
      <c r="QGA161" s="98"/>
      <c r="QGB161" s="98"/>
      <c r="QGC161" s="98"/>
      <c r="QGD161" s="98"/>
      <c r="QGE161" s="98"/>
      <c r="QGF161" s="98"/>
      <c r="QGG161" s="98"/>
      <c r="QGH161" s="98"/>
      <c r="QGI161" s="98"/>
      <c r="QGJ161" s="98"/>
      <c r="QGK161" s="98"/>
      <c r="QGL161" s="98"/>
      <c r="QGM161" s="98"/>
      <c r="QGN161" s="98"/>
      <c r="QGO161" s="98"/>
      <c r="QGP161" s="98"/>
      <c r="QGQ161" s="98"/>
      <c r="QGR161" s="98"/>
      <c r="QGS161" s="98"/>
      <c r="QGT161" s="98"/>
      <c r="QGU161" s="98"/>
      <c r="QGV161" s="98"/>
      <c r="QGW161" s="98"/>
      <c r="QGX161" s="98"/>
      <c r="QGY161" s="98"/>
      <c r="QGZ161" s="98"/>
      <c r="QHA161" s="98"/>
      <c r="QHB161" s="98"/>
      <c r="QHC161" s="98"/>
      <c r="QHD161" s="98"/>
      <c r="QHE161" s="98"/>
      <c r="QHF161" s="98"/>
      <c r="QHG161" s="98"/>
      <c r="QHH161" s="98"/>
      <c r="QHI161" s="98"/>
      <c r="QHJ161" s="98"/>
      <c r="QHK161" s="98"/>
      <c r="QHL161" s="98"/>
      <c r="QHM161" s="98"/>
      <c r="QHN161" s="98"/>
      <c r="QHO161" s="98"/>
      <c r="QHP161" s="98"/>
      <c r="QHQ161" s="98"/>
      <c r="QHR161" s="98"/>
      <c r="QHS161" s="98"/>
      <c r="QHT161" s="98"/>
      <c r="QHU161" s="98"/>
      <c r="QHV161" s="98"/>
      <c r="QHW161" s="98"/>
      <c r="QHX161" s="98"/>
      <c r="QHY161" s="98"/>
      <c r="QHZ161" s="98"/>
      <c r="QIA161" s="98"/>
      <c r="QIB161" s="98"/>
      <c r="QIC161" s="98"/>
      <c r="QID161" s="98"/>
      <c r="QIE161" s="98"/>
      <c r="QIF161" s="98"/>
      <c r="QIG161" s="98"/>
      <c r="QIH161" s="98"/>
      <c r="QII161" s="98"/>
      <c r="QIJ161" s="98"/>
      <c r="QIK161" s="98"/>
      <c r="QIL161" s="98"/>
      <c r="QIM161" s="98"/>
      <c r="QIN161" s="98"/>
      <c r="QIO161" s="98"/>
      <c r="QIP161" s="98"/>
      <c r="QIQ161" s="98"/>
      <c r="QIR161" s="98"/>
      <c r="QIS161" s="98"/>
      <c r="QIT161" s="98"/>
      <c r="QIU161" s="98"/>
      <c r="QIV161" s="98"/>
      <c r="QIW161" s="98"/>
      <c r="QIX161" s="98"/>
      <c r="QIY161" s="98"/>
      <c r="QIZ161" s="98"/>
      <c r="QJA161" s="98"/>
      <c r="QJB161" s="98"/>
      <c r="QJC161" s="98"/>
      <c r="QJD161" s="98"/>
      <c r="QJE161" s="98"/>
      <c r="QJF161" s="98"/>
      <c r="QJG161" s="98"/>
      <c r="QJH161" s="98"/>
      <c r="QJI161" s="98"/>
      <c r="QJJ161" s="98"/>
      <c r="QJK161" s="98"/>
      <c r="QJL161" s="98"/>
      <c r="QJM161" s="98"/>
      <c r="QJN161" s="98"/>
      <c r="QJO161" s="98"/>
      <c r="QJP161" s="98"/>
      <c r="QJQ161" s="98"/>
      <c r="QJR161" s="98"/>
      <c r="QJS161" s="98"/>
      <c r="QJT161" s="98"/>
      <c r="QJU161" s="98"/>
      <c r="QJV161" s="98"/>
      <c r="QJW161" s="98"/>
      <c r="QJX161" s="98"/>
      <c r="QJY161" s="98"/>
      <c r="QJZ161" s="98"/>
      <c r="QKA161" s="98"/>
      <c r="QKB161" s="98"/>
      <c r="QKC161" s="98"/>
      <c r="QKD161" s="98"/>
      <c r="QKE161" s="98"/>
      <c r="QKF161" s="98"/>
      <c r="QKG161" s="98"/>
      <c r="QKH161" s="98"/>
      <c r="QKI161" s="98"/>
      <c r="QKJ161" s="98"/>
      <c r="QKK161" s="98"/>
      <c r="QKL161" s="98"/>
      <c r="QKM161" s="98"/>
      <c r="QKN161" s="98"/>
      <c r="QKO161" s="98"/>
      <c r="QKP161" s="98"/>
      <c r="QKQ161" s="98"/>
      <c r="QKR161" s="98"/>
      <c r="QKS161" s="98"/>
      <c r="QKT161" s="98"/>
      <c r="QKU161" s="98"/>
      <c r="QKV161" s="98"/>
      <c r="QKW161" s="98"/>
      <c r="QKX161" s="98"/>
      <c r="QKY161" s="98"/>
      <c r="QKZ161" s="98"/>
      <c r="QLA161" s="98"/>
      <c r="QLB161" s="98"/>
      <c r="QLC161" s="98"/>
      <c r="QLD161" s="98"/>
      <c r="QLE161" s="98"/>
      <c r="QLF161" s="98"/>
      <c r="QLG161" s="98"/>
      <c r="QLH161" s="98"/>
      <c r="QLI161" s="98"/>
      <c r="QLJ161" s="98"/>
      <c r="QLK161" s="98"/>
      <c r="QLL161" s="98"/>
      <c r="QLM161" s="98"/>
      <c r="QLN161" s="98"/>
      <c r="QLO161" s="98"/>
      <c r="QLP161" s="98"/>
      <c r="QLQ161" s="98"/>
      <c r="QLR161" s="98"/>
      <c r="QLS161" s="98"/>
      <c r="QLT161" s="98"/>
      <c r="QLU161" s="98"/>
      <c r="QLV161" s="98"/>
      <c r="QLW161" s="98"/>
      <c r="QLX161" s="98"/>
      <c r="QLY161" s="98"/>
      <c r="QLZ161" s="98"/>
      <c r="QMA161" s="98"/>
      <c r="QMB161" s="98"/>
      <c r="QMC161" s="98"/>
      <c r="QMD161" s="98"/>
      <c r="QME161" s="98"/>
      <c r="QMF161" s="98"/>
      <c r="QMG161" s="98"/>
      <c r="QMH161" s="98"/>
      <c r="QMI161" s="98"/>
      <c r="QMJ161" s="98"/>
      <c r="QMK161" s="98"/>
      <c r="QML161" s="98"/>
      <c r="QMM161" s="98"/>
      <c r="QMN161" s="98"/>
      <c r="QMO161" s="98"/>
      <c r="QMP161" s="98"/>
      <c r="QMQ161" s="98"/>
      <c r="QMR161" s="98"/>
      <c r="QMS161" s="98"/>
      <c r="QMT161" s="98"/>
      <c r="QMU161" s="98"/>
      <c r="QMV161" s="98"/>
      <c r="QMW161" s="98"/>
      <c r="QMX161" s="98"/>
      <c r="QMY161" s="98"/>
      <c r="QMZ161" s="98"/>
      <c r="QNA161" s="98"/>
      <c r="QNB161" s="98"/>
      <c r="QNC161" s="98"/>
      <c r="QND161" s="98"/>
      <c r="QNE161" s="98"/>
      <c r="QNF161" s="98"/>
      <c r="QNG161" s="98"/>
      <c r="QNH161" s="98"/>
      <c r="QNI161" s="98"/>
      <c r="QNJ161" s="98"/>
      <c r="QNK161" s="98"/>
      <c r="QNL161" s="98"/>
      <c r="QNM161" s="98"/>
      <c r="QNN161" s="98"/>
      <c r="QNO161" s="98"/>
      <c r="QNP161" s="98"/>
      <c r="QNQ161" s="98"/>
      <c r="QNR161" s="98"/>
      <c r="QNS161" s="98"/>
      <c r="QNT161" s="98"/>
      <c r="QNU161" s="98"/>
      <c r="QNV161" s="98"/>
      <c r="QNW161" s="98"/>
      <c r="QNX161" s="98"/>
      <c r="QNY161" s="98"/>
      <c r="QNZ161" s="98"/>
      <c r="QOA161" s="98"/>
      <c r="QOB161" s="98"/>
      <c r="QOC161" s="98"/>
      <c r="QOD161" s="98"/>
      <c r="QOE161" s="98"/>
      <c r="QOF161" s="98"/>
      <c r="QOG161" s="98"/>
      <c r="QOH161" s="98"/>
      <c r="QOI161" s="98"/>
      <c r="QOJ161" s="98"/>
      <c r="QOK161" s="98"/>
      <c r="QOL161" s="98"/>
      <c r="QOM161" s="98"/>
      <c r="QON161" s="98"/>
      <c r="QOO161" s="98"/>
      <c r="QOP161" s="98"/>
      <c r="QOQ161" s="98"/>
      <c r="QOR161" s="98"/>
      <c r="QOS161" s="98"/>
      <c r="QOT161" s="98"/>
      <c r="QOU161" s="98"/>
      <c r="QOV161" s="98"/>
      <c r="QOW161" s="98"/>
      <c r="QOX161" s="98"/>
      <c r="QOY161" s="98"/>
      <c r="QOZ161" s="98"/>
      <c r="QPA161" s="98"/>
      <c r="QPB161" s="98"/>
      <c r="QPC161" s="98"/>
      <c r="QPD161" s="98"/>
      <c r="QPE161" s="98"/>
      <c r="QPF161" s="98"/>
      <c r="QPG161" s="98"/>
      <c r="QPH161" s="98"/>
      <c r="QPI161" s="98"/>
      <c r="QPJ161" s="98"/>
      <c r="QPK161" s="98"/>
      <c r="QPL161" s="98"/>
      <c r="QPM161" s="98"/>
      <c r="QPN161" s="98"/>
      <c r="QPO161" s="98"/>
      <c r="QPP161" s="98"/>
      <c r="QPQ161" s="98"/>
      <c r="QPR161" s="98"/>
      <c r="QPS161" s="98"/>
      <c r="QPT161" s="98"/>
      <c r="QPU161" s="98"/>
      <c r="QPV161" s="98"/>
      <c r="QPW161" s="98"/>
      <c r="QPX161" s="98"/>
      <c r="QPY161" s="98"/>
      <c r="QPZ161" s="98"/>
      <c r="QQA161" s="98"/>
      <c r="QQB161" s="98"/>
      <c r="QQC161" s="98"/>
      <c r="QQD161" s="98"/>
      <c r="QQE161" s="98"/>
      <c r="QQF161" s="98"/>
      <c r="QQG161" s="98"/>
      <c r="QQH161" s="98"/>
      <c r="QQI161" s="98"/>
      <c r="QQJ161" s="98"/>
      <c r="QQK161" s="98"/>
      <c r="QQL161" s="98"/>
      <c r="QQM161" s="98"/>
      <c r="QQN161" s="98"/>
      <c r="QQO161" s="98"/>
      <c r="QQP161" s="98"/>
      <c r="QQQ161" s="98"/>
      <c r="QQR161" s="98"/>
      <c r="QQS161" s="98"/>
      <c r="QQT161" s="98"/>
      <c r="QQU161" s="98"/>
      <c r="QQV161" s="98"/>
      <c r="QQW161" s="98"/>
      <c r="QQX161" s="98"/>
      <c r="QQY161" s="98"/>
      <c r="QQZ161" s="98"/>
      <c r="QRA161" s="98"/>
      <c r="QRB161" s="98"/>
      <c r="QRC161" s="98"/>
      <c r="QRD161" s="98"/>
      <c r="QRE161" s="98"/>
      <c r="QRF161" s="98"/>
      <c r="QRG161" s="98"/>
      <c r="QRH161" s="98"/>
      <c r="QRI161" s="98"/>
      <c r="QRJ161" s="98"/>
      <c r="QRK161" s="98"/>
      <c r="QRL161" s="98"/>
      <c r="QRM161" s="98"/>
      <c r="QRN161" s="98"/>
      <c r="QRO161" s="98"/>
      <c r="QRP161" s="98"/>
      <c r="QRQ161" s="98"/>
      <c r="QRR161" s="98"/>
      <c r="QRS161" s="98"/>
      <c r="QRT161" s="98"/>
      <c r="QRU161" s="98"/>
      <c r="QRV161" s="98"/>
      <c r="QRW161" s="98"/>
      <c r="QRX161" s="98"/>
      <c r="QRY161" s="98"/>
      <c r="QRZ161" s="98"/>
      <c r="QSA161" s="98"/>
      <c r="QSB161" s="98"/>
      <c r="QSC161" s="98"/>
      <c r="QSD161" s="98"/>
      <c r="QSE161" s="98"/>
      <c r="QSF161" s="98"/>
      <c r="QSG161" s="98"/>
      <c r="QSH161" s="98"/>
      <c r="QSI161" s="98"/>
      <c r="QSJ161" s="98"/>
      <c r="QSK161" s="98"/>
      <c r="QSL161" s="98"/>
      <c r="QSM161" s="98"/>
      <c r="QSN161" s="98"/>
      <c r="QSO161" s="98"/>
      <c r="QSP161" s="98"/>
      <c r="QSQ161" s="98"/>
      <c r="QSR161" s="98"/>
      <c r="QSS161" s="98"/>
      <c r="QST161" s="98"/>
      <c r="QSU161" s="98"/>
      <c r="QSV161" s="98"/>
      <c r="QSW161" s="98"/>
      <c r="QSX161" s="98"/>
      <c r="QSY161" s="98"/>
      <c r="QSZ161" s="98"/>
      <c r="QTA161" s="98"/>
      <c r="QTB161" s="98"/>
      <c r="QTC161" s="98"/>
      <c r="QTD161" s="98"/>
      <c r="QTE161" s="98"/>
      <c r="QTF161" s="98"/>
      <c r="QTG161" s="98"/>
      <c r="QTH161" s="98"/>
      <c r="QTI161" s="98"/>
      <c r="QTJ161" s="98"/>
      <c r="QTK161" s="98"/>
      <c r="QTL161" s="98"/>
      <c r="QTM161" s="98"/>
      <c r="QTN161" s="98"/>
      <c r="QTO161" s="98"/>
      <c r="QTP161" s="98"/>
      <c r="QTQ161" s="98"/>
      <c r="QTR161" s="98"/>
      <c r="QTS161" s="98"/>
      <c r="QTT161" s="98"/>
      <c r="QTU161" s="98"/>
      <c r="QTV161" s="98"/>
      <c r="QTW161" s="98"/>
      <c r="QTX161" s="98"/>
      <c r="QTY161" s="98"/>
      <c r="QTZ161" s="98"/>
      <c r="QUA161" s="98"/>
      <c r="QUB161" s="98"/>
      <c r="QUC161" s="98"/>
      <c r="QUD161" s="98"/>
      <c r="QUE161" s="98"/>
      <c r="QUF161" s="98"/>
      <c r="QUG161" s="98"/>
      <c r="QUH161" s="98"/>
      <c r="QUI161" s="98"/>
      <c r="QUJ161" s="98"/>
      <c r="QUK161" s="98"/>
      <c r="QUL161" s="98"/>
      <c r="QUM161" s="98"/>
      <c r="QUN161" s="98"/>
      <c r="QUO161" s="98"/>
      <c r="QUP161" s="98"/>
      <c r="QUQ161" s="98"/>
      <c r="QUR161" s="98"/>
      <c r="QUS161" s="98"/>
      <c r="QUT161" s="98"/>
      <c r="QUU161" s="98"/>
      <c r="QUV161" s="98"/>
      <c r="QUW161" s="98"/>
      <c r="QUX161" s="98"/>
      <c r="QUY161" s="98"/>
      <c r="QUZ161" s="98"/>
      <c r="QVA161" s="98"/>
      <c r="QVB161" s="98"/>
      <c r="QVC161" s="98"/>
      <c r="QVD161" s="98"/>
      <c r="QVE161" s="98"/>
      <c r="QVF161" s="98"/>
      <c r="QVG161" s="98"/>
      <c r="QVH161" s="98"/>
      <c r="QVI161" s="98"/>
      <c r="QVJ161" s="98"/>
      <c r="QVK161" s="98"/>
      <c r="QVL161" s="98"/>
      <c r="QVM161" s="98"/>
      <c r="QVN161" s="98"/>
      <c r="QVO161" s="98"/>
      <c r="QVP161" s="98"/>
      <c r="QVQ161" s="98"/>
      <c r="QVR161" s="98"/>
      <c r="QVS161" s="98"/>
      <c r="QVT161" s="98"/>
      <c r="QVU161" s="98"/>
      <c r="QVV161" s="98"/>
      <c r="QVW161" s="98"/>
      <c r="QVX161" s="98"/>
      <c r="QVY161" s="98"/>
      <c r="QVZ161" s="98"/>
      <c r="QWA161" s="98"/>
      <c r="QWB161" s="98"/>
      <c r="QWC161" s="98"/>
      <c r="QWD161" s="98"/>
      <c r="QWE161" s="98"/>
      <c r="QWF161" s="98"/>
      <c r="QWG161" s="98"/>
      <c r="QWH161" s="98"/>
      <c r="QWI161" s="98"/>
      <c r="QWJ161" s="98"/>
      <c r="QWK161" s="98"/>
      <c r="QWL161" s="98"/>
      <c r="QWM161" s="98"/>
      <c r="QWN161" s="98"/>
      <c r="QWO161" s="98"/>
      <c r="QWP161" s="98"/>
      <c r="QWQ161" s="98"/>
      <c r="QWR161" s="98"/>
      <c r="QWS161" s="98"/>
      <c r="QWT161" s="98"/>
      <c r="QWU161" s="98"/>
      <c r="QWV161" s="98"/>
      <c r="QWW161" s="98"/>
      <c r="QWX161" s="98"/>
      <c r="QWY161" s="98"/>
      <c r="QWZ161" s="98"/>
      <c r="QXA161" s="98"/>
      <c r="QXB161" s="98"/>
      <c r="QXC161" s="98"/>
      <c r="QXD161" s="98"/>
      <c r="QXE161" s="98"/>
      <c r="QXF161" s="98"/>
      <c r="QXG161" s="98"/>
      <c r="QXH161" s="98"/>
      <c r="QXI161" s="98"/>
      <c r="QXJ161" s="98"/>
      <c r="QXK161" s="98"/>
      <c r="QXL161" s="98"/>
      <c r="QXM161" s="98"/>
      <c r="QXN161" s="98"/>
      <c r="QXO161" s="98"/>
      <c r="QXP161" s="98"/>
      <c r="QXQ161" s="98"/>
      <c r="QXR161" s="98"/>
      <c r="QXS161" s="98"/>
      <c r="QXT161" s="98"/>
      <c r="QXU161" s="98"/>
      <c r="QXV161" s="98"/>
      <c r="QXW161" s="98"/>
      <c r="QXX161" s="98"/>
      <c r="QXY161" s="98"/>
      <c r="QXZ161" s="98"/>
      <c r="QYA161" s="98"/>
      <c r="QYB161" s="98"/>
      <c r="QYC161" s="98"/>
      <c r="QYD161" s="98"/>
      <c r="QYE161" s="98"/>
      <c r="QYF161" s="98"/>
      <c r="QYG161" s="98"/>
      <c r="QYH161" s="98"/>
      <c r="QYI161" s="98"/>
      <c r="QYJ161" s="98"/>
      <c r="QYK161" s="98"/>
      <c r="QYL161" s="98"/>
      <c r="QYM161" s="98"/>
      <c r="QYN161" s="98"/>
      <c r="QYO161" s="98"/>
      <c r="QYP161" s="98"/>
      <c r="QYQ161" s="98"/>
      <c r="QYR161" s="98"/>
      <c r="QYS161" s="98"/>
      <c r="QYT161" s="98"/>
      <c r="QYU161" s="98"/>
      <c r="QYV161" s="98"/>
      <c r="QYW161" s="98"/>
      <c r="QYX161" s="98"/>
      <c r="QYY161" s="98"/>
      <c r="QYZ161" s="98"/>
      <c r="QZA161" s="98"/>
      <c r="QZB161" s="98"/>
      <c r="QZC161" s="98"/>
      <c r="QZD161" s="98"/>
      <c r="QZE161" s="98"/>
      <c r="QZF161" s="98"/>
      <c r="QZG161" s="98"/>
      <c r="QZH161" s="98"/>
      <c r="QZI161" s="98"/>
      <c r="QZJ161" s="98"/>
      <c r="QZK161" s="98"/>
      <c r="QZL161" s="98"/>
      <c r="QZM161" s="98"/>
      <c r="QZN161" s="98"/>
      <c r="QZO161" s="98"/>
      <c r="QZP161" s="98"/>
      <c r="QZQ161" s="98"/>
      <c r="QZR161" s="98"/>
      <c r="QZS161" s="98"/>
      <c r="QZT161" s="98"/>
      <c r="QZU161" s="98"/>
      <c r="QZV161" s="98"/>
      <c r="QZW161" s="98"/>
      <c r="QZX161" s="98"/>
      <c r="QZY161" s="98"/>
      <c r="QZZ161" s="98"/>
      <c r="RAA161" s="98"/>
      <c r="RAB161" s="98"/>
      <c r="RAC161" s="98"/>
      <c r="RAD161" s="98"/>
      <c r="RAE161" s="98"/>
      <c r="RAF161" s="98"/>
      <c r="RAG161" s="98"/>
      <c r="RAH161" s="98"/>
      <c r="RAI161" s="98"/>
      <c r="RAJ161" s="98"/>
      <c r="RAK161" s="98"/>
      <c r="RAL161" s="98"/>
      <c r="RAM161" s="98"/>
      <c r="RAN161" s="98"/>
      <c r="RAO161" s="98"/>
      <c r="RAP161" s="98"/>
      <c r="RAQ161" s="98"/>
      <c r="RAR161" s="98"/>
      <c r="RAS161" s="98"/>
      <c r="RAT161" s="98"/>
      <c r="RAU161" s="98"/>
      <c r="RAV161" s="98"/>
      <c r="RAW161" s="98"/>
      <c r="RAX161" s="98"/>
      <c r="RAY161" s="98"/>
      <c r="RAZ161" s="98"/>
      <c r="RBA161" s="98"/>
      <c r="RBB161" s="98"/>
      <c r="RBC161" s="98"/>
      <c r="RBD161" s="98"/>
      <c r="RBE161" s="98"/>
      <c r="RBF161" s="98"/>
      <c r="RBG161" s="98"/>
      <c r="RBH161" s="98"/>
      <c r="RBI161" s="98"/>
      <c r="RBJ161" s="98"/>
      <c r="RBK161" s="98"/>
      <c r="RBL161" s="98"/>
      <c r="RBM161" s="98"/>
      <c r="RBN161" s="98"/>
      <c r="RBO161" s="98"/>
      <c r="RBP161" s="98"/>
      <c r="RBQ161" s="98"/>
      <c r="RBR161" s="98"/>
      <c r="RBS161" s="98"/>
      <c r="RBT161" s="98"/>
      <c r="RBU161" s="98"/>
      <c r="RBV161" s="98"/>
      <c r="RBW161" s="98"/>
      <c r="RBX161" s="98"/>
      <c r="RBY161" s="98"/>
      <c r="RBZ161" s="98"/>
      <c r="RCA161" s="98"/>
      <c r="RCB161" s="98"/>
      <c r="RCC161" s="98"/>
      <c r="RCD161" s="98"/>
      <c r="RCE161" s="98"/>
      <c r="RCF161" s="98"/>
      <c r="RCG161" s="98"/>
      <c r="RCH161" s="98"/>
      <c r="RCI161" s="98"/>
      <c r="RCJ161" s="98"/>
      <c r="RCK161" s="98"/>
      <c r="RCL161" s="98"/>
      <c r="RCM161" s="98"/>
      <c r="RCN161" s="98"/>
      <c r="RCO161" s="98"/>
      <c r="RCP161" s="98"/>
      <c r="RCQ161" s="98"/>
      <c r="RCR161" s="98"/>
      <c r="RCS161" s="98"/>
      <c r="RCT161" s="98"/>
      <c r="RCU161" s="98"/>
      <c r="RCV161" s="98"/>
      <c r="RCW161" s="98"/>
      <c r="RCX161" s="98"/>
      <c r="RCY161" s="98"/>
      <c r="RCZ161" s="98"/>
      <c r="RDA161" s="98"/>
      <c r="RDB161" s="98"/>
      <c r="RDC161" s="98"/>
      <c r="RDD161" s="98"/>
      <c r="RDE161" s="98"/>
      <c r="RDF161" s="98"/>
      <c r="RDG161" s="98"/>
      <c r="RDH161" s="98"/>
      <c r="RDI161" s="98"/>
      <c r="RDJ161" s="98"/>
      <c r="RDK161" s="98"/>
      <c r="RDL161" s="98"/>
      <c r="RDM161" s="98"/>
      <c r="RDN161" s="98"/>
      <c r="RDO161" s="98"/>
      <c r="RDP161" s="98"/>
      <c r="RDQ161" s="98"/>
      <c r="RDR161" s="98"/>
      <c r="RDS161" s="98"/>
      <c r="RDT161" s="98"/>
      <c r="RDU161" s="98"/>
      <c r="RDV161" s="98"/>
      <c r="RDW161" s="98"/>
      <c r="RDX161" s="98"/>
      <c r="RDY161" s="98"/>
      <c r="RDZ161" s="98"/>
      <c r="REA161" s="98"/>
      <c r="REB161" s="98"/>
      <c r="REC161" s="98"/>
      <c r="RED161" s="98"/>
      <c r="REE161" s="98"/>
      <c r="REF161" s="98"/>
      <c r="REG161" s="98"/>
      <c r="REH161" s="98"/>
      <c r="REI161" s="98"/>
      <c r="REJ161" s="98"/>
      <c r="REK161" s="98"/>
      <c r="REL161" s="98"/>
      <c r="REM161" s="98"/>
      <c r="REN161" s="98"/>
      <c r="REO161" s="98"/>
      <c r="REP161" s="98"/>
      <c r="REQ161" s="98"/>
      <c r="RER161" s="98"/>
      <c r="RES161" s="98"/>
      <c r="RET161" s="98"/>
      <c r="REU161" s="98"/>
      <c r="REV161" s="98"/>
      <c r="REW161" s="98"/>
      <c r="REX161" s="98"/>
      <c r="REY161" s="98"/>
      <c r="REZ161" s="98"/>
      <c r="RFA161" s="98"/>
      <c r="RFB161" s="98"/>
      <c r="RFC161" s="98"/>
      <c r="RFD161" s="98"/>
      <c r="RFE161" s="98"/>
      <c r="RFF161" s="98"/>
      <c r="RFG161" s="98"/>
      <c r="RFH161" s="98"/>
      <c r="RFI161" s="98"/>
      <c r="RFJ161" s="98"/>
      <c r="RFK161" s="98"/>
      <c r="RFL161" s="98"/>
      <c r="RFM161" s="98"/>
      <c r="RFN161" s="98"/>
      <c r="RFO161" s="98"/>
      <c r="RFP161" s="98"/>
      <c r="RFQ161" s="98"/>
      <c r="RFR161" s="98"/>
      <c r="RFS161" s="98"/>
      <c r="RFT161" s="98"/>
      <c r="RFU161" s="98"/>
      <c r="RFV161" s="98"/>
      <c r="RFW161" s="98"/>
      <c r="RFX161" s="98"/>
      <c r="RFY161" s="98"/>
      <c r="RFZ161" s="98"/>
      <c r="RGA161" s="98"/>
      <c r="RGB161" s="98"/>
      <c r="RGC161" s="98"/>
      <c r="RGD161" s="98"/>
      <c r="RGE161" s="98"/>
      <c r="RGF161" s="98"/>
      <c r="RGG161" s="98"/>
      <c r="RGH161" s="98"/>
      <c r="RGI161" s="98"/>
      <c r="RGJ161" s="98"/>
      <c r="RGK161" s="98"/>
      <c r="RGL161" s="98"/>
      <c r="RGM161" s="98"/>
      <c r="RGN161" s="98"/>
      <c r="RGO161" s="98"/>
      <c r="RGP161" s="98"/>
      <c r="RGQ161" s="98"/>
      <c r="RGR161" s="98"/>
      <c r="RGS161" s="98"/>
      <c r="RGT161" s="98"/>
      <c r="RGU161" s="98"/>
      <c r="RGV161" s="98"/>
      <c r="RGW161" s="98"/>
      <c r="RGX161" s="98"/>
      <c r="RGY161" s="98"/>
      <c r="RGZ161" s="98"/>
      <c r="RHA161" s="98"/>
      <c r="RHB161" s="98"/>
      <c r="RHC161" s="98"/>
      <c r="RHD161" s="98"/>
      <c r="RHE161" s="98"/>
      <c r="RHF161" s="98"/>
      <c r="RHG161" s="98"/>
      <c r="RHH161" s="98"/>
      <c r="RHI161" s="98"/>
      <c r="RHJ161" s="98"/>
      <c r="RHK161" s="98"/>
      <c r="RHL161" s="98"/>
      <c r="RHM161" s="98"/>
      <c r="RHN161" s="98"/>
      <c r="RHO161" s="98"/>
      <c r="RHP161" s="98"/>
      <c r="RHQ161" s="98"/>
      <c r="RHR161" s="98"/>
      <c r="RHS161" s="98"/>
      <c r="RHT161" s="98"/>
      <c r="RHU161" s="98"/>
      <c r="RHV161" s="98"/>
      <c r="RHW161" s="98"/>
      <c r="RHX161" s="98"/>
      <c r="RHY161" s="98"/>
      <c r="RHZ161" s="98"/>
      <c r="RIA161" s="98"/>
      <c r="RIB161" s="98"/>
      <c r="RIC161" s="98"/>
      <c r="RID161" s="98"/>
      <c r="RIE161" s="98"/>
      <c r="RIF161" s="98"/>
      <c r="RIG161" s="98"/>
      <c r="RIH161" s="98"/>
      <c r="RII161" s="98"/>
      <c r="RIJ161" s="98"/>
      <c r="RIK161" s="98"/>
      <c r="RIL161" s="98"/>
      <c r="RIM161" s="98"/>
      <c r="RIN161" s="98"/>
      <c r="RIO161" s="98"/>
      <c r="RIP161" s="98"/>
      <c r="RIQ161" s="98"/>
      <c r="RIR161" s="98"/>
      <c r="RIS161" s="98"/>
      <c r="RIT161" s="98"/>
      <c r="RIU161" s="98"/>
      <c r="RIV161" s="98"/>
      <c r="RIW161" s="98"/>
      <c r="RIX161" s="98"/>
      <c r="RIY161" s="98"/>
      <c r="RIZ161" s="98"/>
      <c r="RJA161" s="98"/>
      <c r="RJB161" s="98"/>
      <c r="RJC161" s="98"/>
      <c r="RJD161" s="98"/>
      <c r="RJE161" s="98"/>
      <c r="RJF161" s="98"/>
      <c r="RJG161" s="98"/>
      <c r="RJH161" s="98"/>
      <c r="RJI161" s="98"/>
      <c r="RJJ161" s="98"/>
      <c r="RJK161" s="98"/>
      <c r="RJL161" s="98"/>
      <c r="RJM161" s="98"/>
      <c r="RJN161" s="98"/>
      <c r="RJO161" s="98"/>
      <c r="RJP161" s="98"/>
      <c r="RJQ161" s="98"/>
      <c r="RJR161" s="98"/>
      <c r="RJS161" s="98"/>
      <c r="RJT161" s="98"/>
      <c r="RJU161" s="98"/>
      <c r="RJV161" s="98"/>
      <c r="RJW161" s="98"/>
      <c r="RJX161" s="98"/>
      <c r="RJY161" s="98"/>
      <c r="RJZ161" s="98"/>
      <c r="RKA161" s="98"/>
      <c r="RKB161" s="98"/>
      <c r="RKC161" s="98"/>
      <c r="RKD161" s="98"/>
      <c r="RKE161" s="98"/>
      <c r="RKF161" s="98"/>
      <c r="RKG161" s="98"/>
      <c r="RKH161" s="98"/>
      <c r="RKI161" s="98"/>
      <c r="RKJ161" s="98"/>
      <c r="RKK161" s="98"/>
      <c r="RKL161" s="98"/>
      <c r="RKM161" s="98"/>
      <c r="RKN161" s="98"/>
      <c r="RKO161" s="98"/>
      <c r="RKP161" s="98"/>
      <c r="RKQ161" s="98"/>
      <c r="RKR161" s="98"/>
      <c r="RKS161" s="98"/>
      <c r="RKT161" s="98"/>
      <c r="RKU161" s="98"/>
      <c r="RKV161" s="98"/>
      <c r="RKW161" s="98"/>
      <c r="RKX161" s="98"/>
      <c r="RKY161" s="98"/>
      <c r="RKZ161" s="98"/>
      <c r="RLA161" s="98"/>
      <c r="RLB161" s="98"/>
      <c r="RLC161" s="98"/>
      <c r="RLD161" s="98"/>
      <c r="RLE161" s="98"/>
      <c r="RLF161" s="98"/>
      <c r="RLG161" s="98"/>
      <c r="RLH161" s="98"/>
      <c r="RLI161" s="98"/>
      <c r="RLJ161" s="98"/>
      <c r="RLK161" s="98"/>
      <c r="RLL161" s="98"/>
      <c r="RLM161" s="98"/>
      <c r="RLN161" s="98"/>
      <c r="RLO161" s="98"/>
      <c r="RLP161" s="98"/>
      <c r="RLQ161" s="98"/>
      <c r="RLR161" s="98"/>
      <c r="RLS161" s="98"/>
      <c r="RLT161" s="98"/>
      <c r="RLU161" s="98"/>
      <c r="RLV161" s="98"/>
      <c r="RLW161" s="98"/>
      <c r="RLX161" s="98"/>
      <c r="RLY161" s="98"/>
      <c r="RLZ161" s="98"/>
      <c r="RMA161" s="98"/>
      <c r="RMB161" s="98"/>
      <c r="RMC161" s="98"/>
      <c r="RMD161" s="98"/>
      <c r="RME161" s="98"/>
      <c r="RMF161" s="98"/>
      <c r="RMG161" s="98"/>
      <c r="RMH161" s="98"/>
      <c r="RMI161" s="98"/>
      <c r="RMJ161" s="98"/>
      <c r="RMK161" s="98"/>
      <c r="RML161" s="98"/>
      <c r="RMM161" s="98"/>
      <c r="RMN161" s="98"/>
      <c r="RMO161" s="98"/>
      <c r="RMP161" s="98"/>
      <c r="RMQ161" s="98"/>
      <c r="RMR161" s="98"/>
      <c r="RMS161" s="98"/>
      <c r="RMT161" s="98"/>
      <c r="RMU161" s="98"/>
      <c r="RMV161" s="98"/>
      <c r="RMW161" s="98"/>
      <c r="RMX161" s="98"/>
      <c r="RMY161" s="98"/>
      <c r="RMZ161" s="98"/>
      <c r="RNA161" s="98"/>
      <c r="RNB161" s="98"/>
      <c r="RNC161" s="98"/>
      <c r="RND161" s="98"/>
      <c r="RNE161" s="98"/>
      <c r="RNF161" s="98"/>
      <c r="RNG161" s="98"/>
      <c r="RNH161" s="98"/>
      <c r="RNI161" s="98"/>
      <c r="RNJ161" s="98"/>
      <c r="RNK161" s="98"/>
      <c r="RNL161" s="98"/>
      <c r="RNM161" s="98"/>
      <c r="RNN161" s="98"/>
      <c r="RNO161" s="98"/>
      <c r="RNP161" s="98"/>
      <c r="RNQ161" s="98"/>
      <c r="RNR161" s="98"/>
      <c r="RNS161" s="98"/>
      <c r="RNT161" s="98"/>
      <c r="RNU161" s="98"/>
      <c r="RNV161" s="98"/>
      <c r="RNW161" s="98"/>
      <c r="RNX161" s="98"/>
      <c r="RNY161" s="98"/>
      <c r="RNZ161" s="98"/>
      <c r="ROA161" s="98"/>
      <c r="ROB161" s="98"/>
      <c r="ROC161" s="98"/>
      <c r="ROD161" s="98"/>
      <c r="ROE161" s="98"/>
      <c r="ROF161" s="98"/>
      <c r="ROG161" s="98"/>
      <c r="ROH161" s="98"/>
      <c r="ROI161" s="98"/>
      <c r="ROJ161" s="98"/>
      <c r="ROK161" s="98"/>
      <c r="ROL161" s="98"/>
      <c r="ROM161" s="98"/>
      <c r="RON161" s="98"/>
      <c r="ROO161" s="98"/>
      <c r="ROP161" s="98"/>
      <c r="ROQ161" s="98"/>
      <c r="ROR161" s="98"/>
      <c r="ROS161" s="98"/>
      <c r="ROT161" s="98"/>
      <c r="ROU161" s="98"/>
      <c r="ROV161" s="98"/>
      <c r="ROW161" s="98"/>
      <c r="ROX161" s="98"/>
      <c r="ROY161" s="98"/>
      <c r="ROZ161" s="98"/>
      <c r="RPA161" s="98"/>
      <c r="RPB161" s="98"/>
      <c r="RPC161" s="98"/>
      <c r="RPD161" s="98"/>
      <c r="RPE161" s="98"/>
      <c r="RPF161" s="98"/>
      <c r="RPG161" s="98"/>
      <c r="RPH161" s="98"/>
      <c r="RPI161" s="98"/>
      <c r="RPJ161" s="98"/>
      <c r="RPK161" s="98"/>
      <c r="RPL161" s="98"/>
      <c r="RPM161" s="98"/>
      <c r="RPN161" s="98"/>
      <c r="RPO161" s="98"/>
      <c r="RPP161" s="98"/>
      <c r="RPQ161" s="98"/>
      <c r="RPR161" s="98"/>
      <c r="RPS161" s="98"/>
      <c r="RPT161" s="98"/>
      <c r="RPU161" s="98"/>
      <c r="RPV161" s="98"/>
      <c r="RPW161" s="98"/>
      <c r="RPX161" s="98"/>
      <c r="RPY161" s="98"/>
      <c r="RPZ161" s="98"/>
      <c r="RQA161" s="98"/>
      <c r="RQB161" s="98"/>
      <c r="RQC161" s="98"/>
      <c r="RQD161" s="98"/>
      <c r="RQE161" s="98"/>
      <c r="RQF161" s="98"/>
      <c r="RQG161" s="98"/>
      <c r="RQH161" s="98"/>
      <c r="RQI161" s="98"/>
      <c r="RQJ161" s="98"/>
      <c r="RQK161" s="98"/>
      <c r="RQL161" s="98"/>
      <c r="RQM161" s="98"/>
      <c r="RQN161" s="98"/>
      <c r="RQO161" s="98"/>
      <c r="RQP161" s="98"/>
      <c r="RQQ161" s="98"/>
      <c r="RQR161" s="98"/>
      <c r="RQS161" s="98"/>
      <c r="RQT161" s="98"/>
      <c r="RQU161" s="98"/>
      <c r="RQV161" s="98"/>
      <c r="RQW161" s="98"/>
      <c r="RQX161" s="98"/>
      <c r="RQY161" s="98"/>
      <c r="RQZ161" s="98"/>
      <c r="RRA161" s="98"/>
      <c r="RRB161" s="98"/>
      <c r="RRC161" s="98"/>
      <c r="RRD161" s="98"/>
      <c r="RRE161" s="98"/>
      <c r="RRF161" s="98"/>
      <c r="RRG161" s="98"/>
      <c r="RRH161" s="98"/>
      <c r="RRI161" s="98"/>
      <c r="RRJ161" s="98"/>
      <c r="RRK161" s="98"/>
      <c r="RRL161" s="98"/>
      <c r="RRM161" s="98"/>
      <c r="RRN161" s="98"/>
      <c r="RRO161" s="98"/>
      <c r="RRP161" s="98"/>
      <c r="RRQ161" s="98"/>
      <c r="RRR161" s="98"/>
      <c r="RRS161" s="98"/>
      <c r="RRT161" s="98"/>
      <c r="RRU161" s="98"/>
      <c r="RRV161" s="98"/>
      <c r="RRW161" s="98"/>
      <c r="RRX161" s="98"/>
      <c r="RRY161" s="98"/>
      <c r="RRZ161" s="98"/>
      <c r="RSA161" s="98"/>
      <c r="RSB161" s="98"/>
      <c r="RSC161" s="98"/>
      <c r="RSD161" s="98"/>
      <c r="RSE161" s="98"/>
      <c r="RSF161" s="98"/>
      <c r="RSG161" s="98"/>
      <c r="RSH161" s="98"/>
      <c r="RSI161" s="98"/>
      <c r="RSJ161" s="98"/>
      <c r="RSK161" s="98"/>
      <c r="RSL161" s="98"/>
      <c r="RSM161" s="98"/>
      <c r="RSN161" s="98"/>
      <c r="RSO161" s="98"/>
      <c r="RSP161" s="98"/>
      <c r="RSQ161" s="98"/>
      <c r="RSR161" s="98"/>
      <c r="RSS161" s="98"/>
      <c r="RST161" s="98"/>
      <c r="RSU161" s="98"/>
      <c r="RSV161" s="98"/>
      <c r="RSW161" s="98"/>
      <c r="RSX161" s="98"/>
      <c r="RSY161" s="98"/>
      <c r="RSZ161" s="98"/>
      <c r="RTA161" s="98"/>
      <c r="RTB161" s="98"/>
      <c r="RTC161" s="98"/>
      <c r="RTD161" s="98"/>
      <c r="RTE161" s="98"/>
      <c r="RTF161" s="98"/>
      <c r="RTG161" s="98"/>
      <c r="RTH161" s="98"/>
      <c r="RTI161" s="98"/>
      <c r="RTJ161" s="98"/>
      <c r="RTK161" s="98"/>
      <c r="RTL161" s="98"/>
      <c r="RTM161" s="98"/>
      <c r="RTN161" s="98"/>
      <c r="RTO161" s="98"/>
      <c r="RTP161" s="98"/>
      <c r="RTQ161" s="98"/>
      <c r="RTR161" s="98"/>
      <c r="RTS161" s="98"/>
      <c r="RTT161" s="98"/>
      <c r="RTU161" s="98"/>
      <c r="RTV161" s="98"/>
      <c r="RTW161" s="98"/>
      <c r="RTX161" s="98"/>
      <c r="RTY161" s="98"/>
      <c r="RTZ161" s="98"/>
      <c r="RUA161" s="98"/>
      <c r="RUB161" s="98"/>
      <c r="RUC161" s="98"/>
      <c r="RUD161" s="98"/>
      <c r="RUE161" s="98"/>
      <c r="RUF161" s="98"/>
      <c r="RUG161" s="98"/>
      <c r="RUH161" s="98"/>
      <c r="RUI161" s="98"/>
      <c r="RUJ161" s="98"/>
      <c r="RUK161" s="98"/>
      <c r="RUL161" s="98"/>
      <c r="RUM161" s="98"/>
      <c r="RUN161" s="98"/>
      <c r="RUO161" s="98"/>
      <c r="RUP161" s="98"/>
      <c r="RUQ161" s="98"/>
      <c r="RUR161" s="98"/>
      <c r="RUS161" s="98"/>
      <c r="RUT161" s="98"/>
      <c r="RUU161" s="98"/>
      <c r="RUV161" s="98"/>
      <c r="RUW161" s="98"/>
      <c r="RUX161" s="98"/>
      <c r="RUY161" s="98"/>
      <c r="RUZ161" s="98"/>
      <c r="RVA161" s="98"/>
      <c r="RVB161" s="98"/>
      <c r="RVC161" s="98"/>
      <c r="RVD161" s="98"/>
      <c r="RVE161" s="98"/>
      <c r="RVF161" s="98"/>
      <c r="RVG161" s="98"/>
      <c r="RVH161" s="98"/>
      <c r="RVI161" s="98"/>
      <c r="RVJ161" s="98"/>
      <c r="RVK161" s="98"/>
      <c r="RVL161" s="98"/>
      <c r="RVM161" s="98"/>
      <c r="RVN161" s="98"/>
      <c r="RVO161" s="98"/>
      <c r="RVP161" s="98"/>
      <c r="RVQ161" s="98"/>
      <c r="RVR161" s="98"/>
      <c r="RVS161" s="98"/>
      <c r="RVT161" s="98"/>
      <c r="RVU161" s="98"/>
      <c r="RVV161" s="98"/>
      <c r="RVW161" s="98"/>
      <c r="RVX161" s="98"/>
      <c r="RVY161" s="98"/>
      <c r="RVZ161" s="98"/>
      <c r="RWA161" s="98"/>
      <c r="RWB161" s="98"/>
      <c r="RWC161" s="98"/>
      <c r="RWD161" s="98"/>
      <c r="RWE161" s="98"/>
      <c r="RWF161" s="98"/>
      <c r="RWG161" s="98"/>
      <c r="RWH161" s="98"/>
      <c r="RWI161" s="98"/>
      <c r="RWJ161" s="98"/>
      <c r="RWK161" s="98"/>
      <c r="RWL161" s="98"/>
      <c r="RWM161" s="98"/>
      <c r="RWN161" s="98"/>
      <c r="RWO161" s="98"/>
      <c r="RWP161" s="98"/>
      <c r="RWQ161" s="98"/>
      <c r="RWR161" s="98"/>
      <c r="RWS161" s="98"/>
      <c r="RWT161" s="98"/>
      <c r="RWU161" s="98"/>
      <c r="RWV161" s="98"/>
      <c r="RWW161" s="98"/>
      <c r="RWX161" s="98"/>
      <c r="RWY161" s="98"/>
      <c r="RWZ161" s="98"/>
      <c r="RXA161" s="98"/>
      <c r="RXB161" s="98"/>
      <c r="RXC161" s="98"/>
      <c r="RXD161" s="98"/>
      <c r="RXE161" s="98"/>
      <c r="RXF161" s="98"/>
      <c r="RXG161" s="98"/>
      <c r="RXH161" s="98"/>
      <c r="RXI161" s="98"/>
      <c r="RXJ161" s="98"/>
      <c r="RXK161" s="98"/>
      <c r="RXL161" s="98"/>
      <c r="RXM161" s="98"/>
      <c r="RXN161" s="98"/>
      <c r="RXO161" s="98"/>
      <c r="RXP161" s="98"/>
      <c r="RXQ161" s="98"/>
      <c r="RXR161" s="98"/>
      <c r="RXS161" s="98"/>
      <c r="RXT161" s="98"/>
      <c r="RXU161" s="98"/>
      <c r="RXV161" s="98"/>
      <c r="RXW161" s="98"/>
      <c r="RXX161" s="98"/>
      <c r="RXY161" s="98"/>
      <c r="RXZ161" s="98"/>
      <c r="RYA161" s="98"/>
      <c r="RYB161" s="98"/>
      <c r="RYC161" s="98"/>
      <c r="RYD161" s="98"/>
      <c r="RYE161" s="98"/>
      <c r="RYF161" s="98"/>
      <c r="RYG161" s="98"/>
      <c r="RYH161" s="98"/>
      <c r="RYI161" s="98"/>
      <c r="RYJ161" s="98"/>
      <c r="RYK161" s="98"/>
      <c r="RYL161" s="98"/>
      <c r="RYM161" s="98"/>
      <c r="RYN161" s="98"/>
      <c r="RYO161" s="98"/>
      <c r="RYP161" s="98"/>
      <c r="RYQ161" s="98"/>
      <c r="RYR161" s="98"/>
      <c r="RYS161" s="98"/>
      <c r="RYT161" s="98"/>
      <c r="RYU161" s="98"/>
      <c r="RYV161" s="98"/>
      <c r="RYW161" s="98"/>
      <c r="RYX161" s="98"/>
      <c r="RYY161" s="98"/>
      <c r="RYZ161" s="98"/>
      <c r="RZA161" s="98"/>
      <c r="RZB161" s="98"/>
      <c r="RZC161" s="98"/>
      <c r="RZD161" s="98"/>
      <c r="RZE161" s="98"/>
      <c r="RZF161" s="98"/>
      <c r="RZG161" s="98"/>
      <c r="RZH161" s="98"/>
      <c r="RZI161" s="98"/>
      <c r="RZJ161" s="98"/>
      <c r="RZK161" s="98"/>
      <c r="RZL161" s="98"/>
      <c r="RZM161" s="98"/>
      <c r="RZN161" s="98"/>
      <c r="RZO161" s="98"/>
      <c r="RZP161" s="98"/>
      <c r="RZQ161" s="98"/>
      <c r="RZR161" s="98"/>
      <c r="RZS161" s="98"/>
      <c r="RZT161" s="98"/>
      <c r="RZU161" s="98"/>
      <c r="RZV161" s="98"/>
      <c r="RZW161" s="98"/>
      <c r="RZX161" s="98"/>
      <c r="RZY161" s="98"/>
      <c r="RZZ161" s="98"/>
      <c r="SAA161" s="98"/>
      <c r="SAB161" s="98"/>
      <c r="SAC161" s="98"/>
      <c r="SAD161" s="98"/>
      <c r="SAE161" s="98"/>
      <c r="SAF161" s="98"/>
      <c r="SAG161" s="98"/>
      <c r="SAH161" s="98"/>
      <c r="SAI161" s="98"/>
      <c r="SAJ161" s="98"/>
      <c r="SAK161" s="98"/>
      <c r="SAL161" s="98"/>
      <c r="SAM161" s="98"/>
      <c r="SAN161" s="98"/>
      <c r="SAO161" s="98"/>
      <c r="SAP161" s="98"/>
      <c r="SAQ161" s="98"/>
      <c r="SAR161" s="98"/>
      <c r="SAS161" s="98"/>
      <c r="SAT161" s="98"/>
      <c r="SAU161" s="98"/>
      <c r="SAV161" s="98"/>
      <c r="SAW161" s="98"/>
      <c r="SAX161" s="98"/>
      <c r="SAY161" s="98"/>
      <c r="SAZ161" s="98"/>
      <c r="SBA161" s="98"/>
      <c r="SBB161" s="98"/>
      <c r="SBC161" s="98"/>
      <c r="SBD161" s="98"/>
      <c r="SBE161" s="98"/>
      <c r="SBF161" s="98"/>
      <c r="SBG161" s="98"/>
      <c r="SBH161" s="98"/>
      <c r="SBI161" s="98"/>
      <c r="SBJ161" s="98"/>
      <c r="SBK161" s="98"/>
      <c r="SBL161" s="98"/>
      <c r="SBM161" s="98"/>
      <c r="SBN161" s="98"/>
      <c r="SBO161" s="98"/>
      <c r="SBP161" s="98"/>
      <c r="SBQ161" s="98"/>
      <c r="SBR161" s="98"/>
      <c r="SBS161" s="98"/>
      <c r="SBT161" s="98"/>
      <c r="SBU161" s="98"/>
      <c r="SBV161" s="98"/>
      <c r="SBW161" s="98"/>
      <c r="SBX161" s="98"/>
      <c r="SBY161" s="98"/>
      <c r="SBZ161" s="98"/>
      <c r="SCA161" s="98"/>
      <c r="SCB161" s="98"/>
      <c r="SCC161" s="98"/>
      <c r="SCD161" s="98"/>
      <c r="SCE161" s="98"/>
      <c r="SCF161" s="98"/>
      <c r="SCG161" s="98"/>
      <c r="SCH161" s="98"/>
      <c r="SCI161" s="98"/>
      <c r="SCJ161" s="98"/>
      <c r="SCK161" s="98"/>
      <c r="SCL161" s="98"/>
      <c r="SCM161" s="98"/>
      <c r="SCN161" s="98"/>
      <c r="SCO161" s="98"/>
      <c r="SCP161" s="98"/>
      <c r="SCQ161" s="98"/>
      <c r="SCR161" s="98"/>
      <c r="SCS161" s="98"/>
      <c r="SCT161" s="98"/>
      <c r="SCU161" s="98"/>
      <c r="SCV161" s="98"/>
      <c r="SCW161" s="98"/>
      <c r="SCX161" s="98"/>
      <c r="SCY161" s="98"/>
      <c r="SCZ161" s="98"/>
      <c r="SDA161" s="98"/>
      <c r="SDB161" s="98"/>
      <c r="SDC161" s="98"/>
      <c r="SDD161" s="98"/>
      <c r="SDE161" s="98"/>
      <c r="SDF161" s="98"/>
      <c r="SDG161" s="98"/>
      <c r="SDH161" s="98"/>
      <c r="SDI161" s="98"/>
      <c r="SDJ161" s="98"/>
      <c r="SDK161" s="98"/>
      <c r="SDL161" s="98"/>
      <c r="SDM161" s="98"/>
      <c r="SDN161" s="98"/>
      <c r="SDO161" s="98"/>
      <c r="SDP161" s="98"/>
      <c r="SDQ161" s="98"/>
      <c r="SDR161" s="98"/>
      <c r="SDS161" s="98"/>
      <c r="SDT161" s="98"/>
      <c r="SDU161" s="98"/>
      <c r="SDV161" s="98"/>
      <c r="SDW161" s="98"/>
      <c r="SDX161" s="98"/>
      <c r="SDY161" s="98"/>
      <c r="SDZ161" s="98"/>
      <c r="SEA161" s="98"/>
      <c r="SEB161" s="98"/>
      <c r="SEC161" s="98"/>
      <c r="SED161" s="98"/>
      <c r="SEE161" s="98"/>
      <c r="SEF161" s="98"/>
      <c r="SEG161" s="98"/>
      <c r="SEH161" s="98"/>
      <c r="SEI161" s="98"/>
      <c r="SEJ161" s="98"/>
      <c r="SEK161" s="98"/>
      <c r="SEL161" s="98"/>
      <c r="SEM161" s="98"/>
      <c r="SEN161" s="98"/>
      <c r="SEO161" s="98"/>
      <c r="SEP161" s="98"/>
      <c r="SEQ161" s="98"/>
      <c r="SER161" s="98"/>
      <c r="SES161" s="98"/>
      <c r="SET161" s="98"/>
      <c r="SEU161" s="98"/>
      <c r="SEV161" s="98"/>
      <c r="SEW161" s="98"/>
      <c r="SEX161" s="98"/>
      <c r="SEY161" s="98"/>
      <c r="SEZ161" s="98"/>
      <c r="SFA161" s="98"/>
      <c r="SFB161" s="98"/>
      <c r="SFC161" s="98"/>
      <c r="SFD161" s="98"/>
      <c r="SFE161" s="98"/>
      <c r="SFF161" s="98"/>
      <c r="SFG161" s="98"/>
      <c r="SFH161" s="98"/>
      <c r="SFI161" s="98"/>
      <c r="SFJ161" s="98"/>
      <c r="SFK161" s="98"/>
      <c r="SFL161" s="98"/>
      <c r="SFM161" s="98"/>
      <c r="SFN161" s="98"/>
      <c r="SFO161" s="98"/>
      <c r="SFP161" s="98"/>
      <c r="SFQ161" s="98"/>
      <c r="SFR161" s="98"/>
      <c r="SFS161" s="98"/>
      <c r="SFT161" s="98"/>
      <c r="SFU161" s="98"/>
      <c r="SFV161" s="98"/>
      <c r="SFW161" s="98"/>
      <c r="SFX161" s="98"/>
      <c r="SFY161" s="98"/>
      <c r="SFZ161" s="98"/>
      <c r="SGA161" s="98"/>
      <c r="SGB161" s="98"/>
      <c r="SGC161" s="98"/>
      <c r="SGD161" s="98"/>
      <c r="SGE161" s="98"/>
      <c r="SGF161" s="98"/>
      <c r="SGG161" s="98"/>
      <c r="SGH161" s="98"/>
      <c r="SGI161" s="98"/>
      <c r="SGJ161" s="98"/>
      <c r="SGK161" s="98"/>
      <c r="SGL161" s="98"/>
      <c r="SGM161" s="98"/>
      <c r="SGN161" s="98"/>
      <c r="SGO161" s="98"/>
      <c r="SGP161" s="98"/>
      <c r="SGQ161" s="98"/>
      <c r="SGR161" s="98"/>
      <c r="SGS161" s="98"/>
      <c r="SGT161" s="98"/>
      <c r="SGU161" s="98"/>
      <c r="SGV161" s="98"/>
      <c r="SGW161" s="98"/>
      <c r="SGX161" s="98"/>
      <c r="SGY161" s="98"/>
      <c r="SGZ161" s="98"/>
      <c r="SHA161" s="98"/>
      <c r="SHB161" s="98"/>
      <c r="SHC161" s="98"/>
      <c r="SHD161" s="98"/>
      <c r="SHE161" s="98"/>
      <c r="SHF161" s="98"/>
      <c r="SHG161" s="98"/>
      <c r="SHH161" s="98"/>
      <c r="SHI161" s="98"/>
      <c r="SHJ161" s="98"/>
      <c r="SHK161" s="98"/>
      <c r="SHL161" s="98"/>
      <c r="SHM161" s="98"/>
      <c r="SHN161" s="98"/>
      <c r="SHO161" s="98"/>
      <c r="SHP161" s="98"/>
      <c r="SHQ161" s="98"/>
      <c r="SHR161" s="98"/>
      <c r="SHS161" s="98"/>
      <c r="SHT161" s="98"/>
      <c r="SHU161" s="98"/>
      <c r="SHV161" s="98"/>
      <c r="SHW161" s="98"/>
      <c r="SHX161" s="98"/>
      <c r="SHY161" s="98"/>
      <c r="SHZ161" s="98"/>
      <c r="SIA161" s="98"/>
      <c r="SIB161" s="98"/>
      <c r="SIC161" s="98"/>
      <c r="SID161" s="98"/>
      <c r="SIE161" s="98"/>
      <c r="SIF161" s="98"/>
      <c r="SIG161" s="98"/>
      <c r="SIH161" s="98"/>
      <c r="SII161" s="98"/>
      <c r="SIJ161" s="98"/>
      <c r="SIK161" s="98"/>
      <c r="SIL161" s="98"/>
      <c r="SIM161" s="98"/>
      <c r="SIN161" s="98"/>
      <c r="SIO161" s="98"/>
      <c r="SIP161" s="98"/>
      <c r="SIQ161" s="98"/>
      <c r="SIR161" s="98"/>
      <c r="SIS161" s="98"/>
      <c r="SIT161" s="98"/>
      <c r="SIU161" s="98"/>
      <c r="SIV161" s="98"/>
      <c r="SIW161" s="98"/>
      <c r="SIX161" s="98"/>
      <c r="SIY161" s="98"/>
      <c r="SIZ161" s="98"/>
      <c r="SJA161" s="98"/>
      <c r="SJB161" s="98"/>
      <c r="SJC161" s="98"/>
      <c r="SJD161" s="98"/>
      <c r="SJE161" s="98"/>
      <c r="SJF161" s="98"/>
      <c r="SJG161" s="98"/>
      <c r="SJH161" s="98"/>
      <c r="SJI161" s="98"/>
      <c r="SJJ161" s="98"/>
      <c r="SJK161" s="98"/>
      <c r="SJL161" s="98"/>
      <c r="SJM161" s="98"/>
      <c r="SJN161" s="98"/>
      <c r="SJO161" s="98"/>
      <c r="SJP161" s="98"/>
      <c r="SJQ161" s="98"/>
      <c r="SJR161" s="98"/>
      <c r="SJS161" s="98"/>
      <c r="SJT161" s="98"/>
      <c r="SJU161" s="98"/>
      <c r="SJV161" s="98"/>
      <c r="SJW161" s="98"/>
      <c r="SJX161" s="98"/>
      <c r="SJY161" s="98"/>
      <c r="SJZ161" s="98"/>
      <c r="SKA161" s="98"/>
      <c r="SKB161" s="98"/>
      <c r="SKC161" s="98"/>
      <c r="SKD161" s="98"/>
      <c r="SKE161" s="98"/>
      <c r="SKF161" s="98"/>
      <c r="SKG161" s="98"/>
      <c r="SKH161" s="98"/>
      <c r="SKI161" s="98"/>
      <c r="SKJ161" s="98"/>
      <c r="SKK161" s="98"/>
      <c r="SKL161" s="98"/>
      <c r="SKM161" s="98"/>
      <c r="SKN161" s="98"/>
      <c r="SKO161" s="98"/>
      <c r="SKP161" s="98"/>
      <c r="SKQ161" s="98"/>
      <c r="SKR161" s="98"/>
      <c r="SKS161" s="98"/>
      <c r="SKT161" s="98"/>
      <c r="SKU161" s="98"/>
      <c r="SKV161" s="98"/>
      <c r="SKW161" s="98"/>
      <c r="SKX161" s="98"/>
      <c r="SKY161" s="98"/>
      <c r="SKZ161" s="98"/>
      <c r="SLA161" s="98"/>
      <c r="SLB161" s="98"/>
      <c r="SLC161" s="98"/>
      <c r="SLD161" s="98"/>
      <c r="SLE161" s="98"/>
      <c r="SLF161" s="98"/>
      <c r="SLG161" s="98"/>
      <c r="SLH161" s="98"/>
      <c r="SLI161" s="98"/>
      <c r="SLJ161" s="98"/>
      <c r="SLK161" s="98"/>
      <c r="SLL161" s="98"/>
      <c r="SLM161" s="98"/>
      <c r="SLN161" s="98"/>
      <c r="SLO161" s="98"/>
      <c r="SLP161" s="98"/>
      <c r="SLQ161" s="98"/>
      <c r="SLR161" s="98"/>
      <c r="SLS161" s="98"/>
      <c r="SLT161" s="98"/>
      <c r="SLU161" s="98"/>
      <c r="SLV161" s="98"/>
      <c r="SLW161" s="98"/>
      <c r="SLX161" s="98"/>
      <c r="SLY161" s="98"/>
      <c r="SLZ161" s="98"/>
      <c r="SMA161" s="98"/>
      <c r="SMB161" s="98"/>
      <c r="SMC161" s="98"/>
      <c r="SMD161" s="98"/>
      <c r="SME161" s="98"/>
      <c r="SMF161" s="98"/>
      <c r="SMG161" s="98"/>
      <c r="SMH161" s="98"/>
      <c r="SMI161" s="98"/>
      <c r="SMJ161" s="98"/>
      <c r="SMK161" s="98"/>
      <c r="SML161" s="98"/>
      <c r="SMM161" s="98"/>
      <c r="SMN161" s="98"/>
      <c r="SMO161" s="98"/>
      <c r="SMP161" s="98"/>
      <c r="SMQ161" s="98"/>
      <c r="SMR161" s="98"/>
      <c r="SMS161" s="98"/>
      <c r="SMT161" s="98"/>
      <c r="SMU161" s="98"/>
      <c r="SMV161" s="98"/>
      <c r="SMW161" s="98"/>
      <c r="SMX161" s="98"/>
      <c r="SMY161" s="98"/>
      <c r="SMZ161" s="98"/>
      <c r="SNA161" s="98"/>
      <c r="SNB161" s="98"/>
      <c r="SNC161" s="98"/>
      <c r="SND161" s="98"/>
      <c r="SNE161" s="98"/>
      <c r="SNF161" s="98"/>
      <c r="SNG161" s="98"/>
      <c r="SNH161" s="98"/>
      <c r="SNI161" s="98"/>
      <c r="SNJ161" s="98"/>
      <c r="SNK161" s="98"/>
      <c r="SNL161" s="98"/>
      <c r="SNM161" s="98"/>
      <c r="SNN161" s="98"/>
      <c r="SNO161" s="98"/>
      <c r="SNP161" s="98"/>
      <c r="SNQ161" s="98"/>
      <c r="SNR161" s="98"/>
      <c r="SNS161" s="98"/>
      <c r="SNT161" s="98"/>
      <c r="SNU161" s="98"/>
      <c r="SNV161" s="98"/>
      <c r="SNW161" s="98"/>
      <c r="SNX161" s="98"/>
      <c r="SNY161" s="98"/>
      <c r="SNZ161" s="98"/>
      <c r="SOA161" s="98"/>
      <c r="SOB161" s="98"/>
      <c r="SOC161" s="98"/>
      <c r="SOD161" s="98"/>
      <c r="SOE161" s="98"/>
      <c r="SOF161" s="98"/>
      <c r="SOG161" s="98"/>
      <c r="SOH161" s="98"/>
      <c r="SOI161" s="98"/>
      <c r="SOJ161" s="98"/>
      <c r="SOK161" s="98"/>
      <c r="SOL161" s="98"/>
      <c r="SOM161" s="98"/>
      <c r="SON161" s="98"/>
      <c r="SOO161" s="98"/>
      <c r="SOP161" s="98"/>
      <c r="SOQ161" s="98"/>
      <c r="SOR161" s="98"/>
      <c r="SOS161" s="98"/>
      <c r="SOT161" s="98"/>
      <c r="SOU161" s="98"/>
      <c r="SOV161" s="98"/>
      <c r="SOW161" s="98"/>
      <c r="SOX161" s="98"/>
      <c r="SOY161" s="98"/>
      <c r="SOZ161" s="98"/>
      <c r="SPA161" s="98"/>
      <c r="SPB161" s="98"/>
      <c r="SPC161" s="98"/>
      <c r="SPD161" s="98"/>
      <c r="SPE161" s="98"/>
      <c r="SPF161" s="98"/>
      <c r="SPG161" s="98"/>
      <c r="SPH161" s="98"/>
      <c r="SPI161" s="98"/>
      <c r="SPJ161" s="98"/>
      <c r="SPK161" s="98"/>
      <c r="SPL161" s="98"/>
      <c r="SPM161" s="98"/>
      <c r="SPN161" s="98"/>
      <c r="SPO161" s="98"/>
      <c r="SPP161" s="98"/>
      <c r="SPQ161" s="98"/>
      <c r="SPR161" s="98"/>
      <c r="SPS161" s="98"/>
      <c r="SPT161" s="98"/>
      <c r="SPU161" s="98"/>
      <c r="SPV161" s="98"/>
      <c r="SPW161" s="98"/>
      <c r="SPX161" s="98"/>
      <c r="SPY161" s="98"/>
      <c r="SPZ161" s="98"/>
      <c r="SQA161" s="98"/>
      <c r="SQB161" s="98"/>
      <c r="SQC161" s="98"/>
      <c r="SQD161" s="98"/>
      <c r="SQE161" s="98"/>
      <c r="SQF161" s="98"/>
      <c r="SQG161" s="98"/>
      <c r="SQH161" s="98"/>
      <c r="SQI161" s="98"/>
      <c r="SQJ161" s="98"/>
      <c r="SQK161" s="98"/>
      <c r="SQL161" s="98"/>
      <c r="SQM161" s="98"/>
      <c r="SQN161" s="98"/>
      <c r="SQO161" s="98"/>
      <c r="SQP161" s="98"/>
      <c r="SQQ161" s="98"/>
      <c r="SQR161" s="98"/>
      <c r="SQS161" s="98"/>
      <c r="SQT161" s="98"/>
      <c r="SQU161" s="98"/>
      <c r="SQV161" s="98"/>
      <c r="SQW161" s="98"/>
      <c r="SQX161" s="98"/>
      <c r="SQY161" s="98"/>
      <c r="SQZ161" s="98"/>
      <c r="SRA161" s="98"/>
      <c r="SRB161" s="98"/>
      <c r="SRC161" s="98"/>
      <c r="SRD161" s="98"/>
      <c r="SRE161" s="98"/>
      <c r="SRF161" s="98"/>
      <c r="SRG161" s="98"/>
      <c r="SRH161" s="98"/>
      <c r="SRI161" s="98"/>
      <c r="SRJ161" s="98"/>
      <c r="SRK161" s="98"/>
      <c r="SRL161" s="98"/>
      <c r="SRM161" s="98"/>
      <c r="SRN161" s="98"/>
      <c r="SRO161" s="98"/>
      <c r="SRP161" s="98"/>
      <c r="SRQ161" s="98"/>
      <c r="SRR161" s="98"/>
      <c r="SRS161" s="98"/>
      <c r="SRT161" s="98"/>
      <c r="SRU161" s="98"/>
      <c r="SRV161" s="98"/>
      <c r="SRW161" s="98"/>
      <c r="SRX161" s="98"/>
      <c r="SRY161" s="98"/>
      <c r="SRZ161" s="98"/>
      <c r="SSA161" s="98"/>
      <c r="SSB161" s="98"/>
      <c r="SSC161" s="98"/>
      <c r="SSD161" s="98"/>
      <c r="SSE161" s="98"/>
      <c r="SSF161" s="98"/>
      <c r="SSG161" s="98"/>
      <c r="SSH161" s="98"/>
      <c r="SSI161" s="98"/>
      <c r="SSJ161" s="98"/>
      <c r="SSK161" s="98"/>
      <c r="SSL161" s="98"/>
      <c r="SSM161" s="98"/>
      <c r="SSN161" s="98"/>
      <c r="SSO161" s="98"/>
      <c r="SSP161" s="98"/>
      <c r="SSQ161" s="98"/>
      <c r="SSR161" s="98"/>
      <c r="SSS161" s="98"/>
      <c r="SST161" s="98"/>
      <c r="SSU161" s="98"/>
      <c r="SSV161" s="98"/>
      <c r="SSW161" s="98"/>
      <c r="SSX161" s="98"/>
      <c r="SSY161" s="98"/>
      <c r="SSZ161" s="98"/>
      <c r="STA161" s="98"/>
      <c r="STB161" s="98"/>
      <c r="STC161" s="98"/>
      <c r="STD161" s="98"/>
      <c r="STE161" s="98"/>
      <c r="STF161" s="98"/>
      <c r="STG161" s="98"/>
      <c r="STH161" s="98"/>
      <c r="STI161" s="98"/>
      <c r="STJ161" s="98"/>
      <c r="STK161" s="98"/>
      <c r="STL161" s="98"/>
      <c r="STM161" s="98"/>
      <c r="STN161" s="98"/>
      <c r="STO161" s="98"/>
      <c r="STP161" s="98"/>
      <c r="STQ161" s="98"/>
      <c r="STR161" s="98"/>
      <c r="STS161" s="98"/>
      <c r="STT161" s="98"/>
      <c r="STU161" s="98"/>
      <c r="STV161" s="98"/>
      <c r="STW161" s="98"/>
      <c r="STX161" s="98"/>
      <c r="STY161" s="98"/>
      <c r="STZ161" s="98"/>
      <c r="SUA161" s="98"/>
      <c r="SUB161" s="98"/>
      <c r="SUC161" s="98"/>
      <c r="SUD161" s="98"/>
      <c r="SUE161" s="98"/>
      <c r="SUF161" s="98"/>
      <c r="SUG161" s="98"/>
      <c r="SUH161" s="98"/>
      <c r="SUI161" s="98"/>
      <c r="SUJ161" s="98"/>
      <c r="SUK161" s="98"/>
      <c r="SUL161" s="98"/>
      <c r="SUM161" s="98"/>
      <c r="SUN161" s="98"/>
      <c r="SUO161" s="98"/>
      <c r="SUP161" s="98"/>
      <c r="SUQ161" s="98"/>
      <c r="SUR161" s="98"/>
      <c r="SUS161" s="98"/>
      <c r="SUT161" s="98"/>
      <c r="SUU161" s="98"/>
      <c r="SUV161" s="98"/>
      <c r="SUW161" s="98"/>
      <c r="SUX161" s="98"/>
      <c r="SUY161" s="98"/>
      <c r="SUZ161" s="98"/>
      <c r="SVA161" s="98"/>
      <c r="SVB161" s="98"/>
      <c r="SVC161" s="98"/>
      <c r="SVD161" s="98"/>
      <c r="SVE161" s="98"/>
      <c r="SVF161" s="98"/>
      <c r="SVG161" s="98"/>
      <c r="SVH161" s="98"/>
      <c r="SVI161" s="98"/>
      <c r="SVJ161" s="98"/>
      <c r="SVK161" s="98"/>
      <c r="SVL161" s="98"/>
      <c r="SVM161" s="98"/>
      <c r="SVN161" s="98"/>
      <c r="SVO161" s="98"/>
      <c r="SVP161" s="98"/>
      <c r="SVQ161" s="98"/>
      <c r="SVR161" s="98"/>
      <c r="SVS161" s="98"/>
      <c r="SVT161" s="98"/>
      <c r="SVU161" s="98"/>
      <c r="SVV161" s="98"/>
      <c r="SVW161" s="98"/>
      <c r="SVX161" s="98"/>
      <c r="SVY161" s="98"/>
      <c r="SVZ161" s="98"/>
      <c r="SWA161" s="98"/>
      <c r="SWB161" s="98"/>
      <c r="SWC161" s="98"/>
      <c r="SWD161" s="98"/>
      <c r="SWE161" s="98"/>
      <c r="SWF161" s="98"/>
      <c r="SWG161" s="98"/>
      <c r="SWH161" s="98"/>
      <c r="SWI161" s="98"/>
      <c r="SWJ161" s="98"/>
      <c r="SWK161" s="98"/>
      <c r="SWL161" s="98"/>
      <c r="SWM161" s="98"/>
      <c r="SWN161" s="98"/>
      <c r="SWO161" s="98"/>
      <c r="SWP161" s="98"/>
      <c r="SWQ161" s="98"/>
      <c r="SWR161" s="98"/>
      <c r="SWS161" s="98"/>
      <c r="SWT161" s="98"/>
      <c r="SWU161" s="98"/>
      <c r="SWV161" s="98"/>
      <c r="SWW161" s="98"/>
      <c r="SWX161" s="98"/>
      <c r="SWY161" s="98"/>
      <c r="SWZ161" s="98"/>
      <c r="SXA161" s="98"/>
      <c r="SXB161" s="98"/>
      <c r="SXC161" s="98"/>
      <c r="SXD161" s="98"/>
      <c r="SXE161" s="98"/>
      <c r="SXF161" s="98"/>
      <c r="SXG161" s="98"/>
      <c r="SXH161" s="98"/>
      <c r="SXI161" s="98"/>
      <c r="SXJ161" s="98"/>
      <c r="SXK161" s="98"/>
      <c r="SXL161" s="98"/>
      <c r="SXM161" s="98"/>
      <c r="SXN161" s="98"/>
      <c r="SXO161" s="98"/>
      <c r="SXP161" s="98"/>
      <c r="SXQ161" s="98"/>
      <c r="SXR161" s="98"/>
      <c r="SXS161" s="98"/>
      <c r="SXT161" s="98"/>
      <c r="SXU161" s="98"/>
      <c r="SXV161" s="98"/>
      <c r="SXW161" s="98"/>
      <c r="SXX161" s="98"/>
      <c r="SXY161" s="98"/>
      <c r="SXZ161" s="98"/>
      <c r="SYA161" s="98"/>
      <c r="SYB161" s="98"/>
      <c r="SYC161" s="98"/>
      <c r="SYD161" s="98"/>
      <c r="SYE161" s="98"/>
      <c r="SYF161" s="98"/>
      <c r="SYG161" s="98"/>
      <c r="SYH161" s="98"/>
      <c r="SYI161" s="98"/>
      <c r="SYJ161" s="98"/>
      <c r="SYK161" s="98"/>
      <c r="SYL161" s="98"/>
      <c r="SYM161" s="98"/>
      <c r="SYN161" s="98"/>
      <c r="SYO161" s="98"/>
      <c r="SYP161" s="98"/>
      <c r="SYQ161" s="98"/>
      <c r="SYR161" s="98"/>
      <c r="SYS161" s="98"/>
      <c r="SYT161" s="98"/>
      <c r="SYU161" s="98"/>
      <c r="SYV161" s="98"/>
      <c r="SYW161" s="98"/>
      <c r="SYX161" s="98"/>
      <c r="SYY161" s="98"/>
      <c r="SYZ161" s="98"/>
      <c r="SZA161" s="98"/>
      <c r="SZB161" s="98"/>
      <c r="SZC161" s="98"/>
      <c r="SZD161" s="98"/>
      <c r="SZE161" s="98"/>
      <c r="SZF161" s="98"/>
      <c r="SZG161" s="98"/>
      <c r="SZH161" s="98"/>
      <c r="SZI161" s="98"/>
      <c r="SZJ161" s="98"/>
      <c r="SZK161" s="98"/>
      <c r="SZL161" s="98"/>
      <c r="SZM161" s="98"/>
      <c r="SZN161" s="98"/>
      <c r="SZO161" s="98"/>
      <c r="SZP161" s="98"/>
      <c r="SZQ161" s="98"/>
      <c r="SZR161" s="98"/>
      <c r="SZS161" s="98"/>
      <c r="SZT161" s="98"/>
      <c r="SZU161" s="98"/>
      <c r="SZV161" s="98"/>
      <c r="SZW161" s="98"/>
      <c r="SZX161" s="98"/>
      <c r="SZY161" s="98"/>
      <c r="SZZ161" s="98"/>
      <c r="TAA161" s="98"/>
      <c r="TAB161" s="98"/>
      <c r="TAC161" s="98"/>
      <c r="TAD161" s="98"/>
      <c r="TAE161" s="98"/>
      <c r="TAF161" s="98"/>
      <c r="TAG161" s="98"/>
      <c r="TAH161" s="98"/>
      <c r="TAI161" s="98"/>
      <c r="TAJ161" s="98"/>
      <c r="TAK161" s="98"/>
      <c r="TAL161" s="98"/>
      <c r="TAM161" s="98"/>
      <c r="TAN161" s="98"/>
      <c r="TAO161" s="98"/>
      <c r="TAP161" s="98"/>
      <c r="TAQ161" s="98"/>
      <c r="TAR161" s="98"/>
      <c r="TAS161" s="98"/>
      <c r="TAT161" s="98"/>
      <c r="TAU161" s="98"/>
      <c r="TAV161" s="98"/>
      <c r="TAW161" s="98"/>
      <c r="TAX161" s="98"/>
      <c r="TAY161" s="98"/>
      <c r="TAZ161" s="98"/>
      <c r="TBA161" s="98"/>
      <c r="TBB161" s="98"/>
      <c r="TBC161" s="98"/>
      <c r="TBD161" s="98"/>
      <c r="TBE161" s="98"/>
      <c r="TBF161" s="98"/>
      <c r="TBG161" s="98"/>
      <c r="TBH161" s="98"/>
      <c r="TBI161" s="98"/>
      <c r="TBJ161" s="98"/>
      <c r="TBK161" s="98"/>
      <c r="TBL161" s="98"/>
      <c r="TBM161" s="98"/>
      <c r="TBN161" s="98"/>
      <c r="TBO161" s="98"/>
      <c r="TBP161" s="98"/>
      <c r="TBQ161" s="98"/>
      <c r="TBR161" s="98"/>
      <c r="TBS161" s="98"/>
      <c r="TBT161" s="98"/>
      <c r="TBU161" s="98"/>
      <c r="TBV161" s="98"/>
      <c r="TBW161" s="98"/>
      <c r="TBX161" s="98"/>
      <c r="TBY161" s="98"/>
      <c r="TBZ161" s="98"/>
      <c r="TCA161" s="98"/>
      <c r="TCB161" s="98"/>
      <c r="TCC161" s="98"/>
      <c r="TCD161" s="98"/>
      <c r="TCE161" s="98"/>
      <c r="TCF161" s="98"/>
      <c r="TCG161" s="98"/>
      <c r="TCH161" s="98"/>
      <c r="TCI161" s="98"/>
      <c r="TCJ161" s="98"/>
      <c r="TCK161" s="98"/>
      <c r="TCL161" s="98"/>
      <c r="TCM161" s="98"/>
      <c r="TCN161" s="98"/>
      <c r="TCO161" s="98"/>
      <c r="TCP161" s="98"/>
      <c r="TCQ161" s="98"/>
      <c r="TCR161" s="98"/>
      <c r="TCS161" s="98"/>
      <c r="TCT161" s="98"/>
      <c r="TCU161" s="98"/>
      <c r="TCV161" s="98"/>
      <c r="TCW161" s="98"/>
      <c r="TCX161" s="98"/>
      <c r="TCY161" s="98"/>
      <c r="TCZ161" s="98"/>
      <c r="TDA161" s="98"/>
      <c r="TDB161" s="98"/>
      <c r="TDC161" s="98"/>
      <c r="TDD161" s="98"/>
      <c r="TDE161" s="98"/>
      <c r="TDF161" s="98"/>
      <c r="TDG161" s="98"/>
      <c r="TDH161" s="98"/>
      <c r="TDI161" s="98"/>
      <c r="TDJ161" s="98"/>
      <c r="TDK161" s="98"/>
      <c r="TDL161" s="98"/>
      <c r="TDM161" s="98"/>
      <c r="TDN161" s="98"/>
      <c r="TDO161" s="98"/>
      <c r="TDP161" s="98"/>
      <c r="TDQ161" s="98"/>
      <c r="TDR161" s="98"/>
      <c r="TDS161" s="98"/>
      <c r="TDT161" s="98"/>
      <c r="TDU161" s="98"/>
      <c r="TDV161" s="98"/>
      <c r="TDW161" s="98"/>
      <c r="TDX161" s="98"/>
      <c r="TDY161" s="98"/>
      <c r="TDZ161" s="98"/>
      <c r="TEA161" s="98"/>
      <c r="TEB161" s="98"/>
      <c r="TEC161" s="98"/>
      <c r="TED161" s="98"/>
      <c r="TEE161" s="98"/>
      <c r="TEF161" s="98"/>
      <c r="TEG161" s="98"/>
      <c r="TEH161" s="98"/>
      <c r="TEI161" s="98"/>
      <c r="TEJ161" s="98"/>
      <c r="TEK161" s="98"/>
      <c r="TEL161" s="98"/>
      <c r="TEM161" s="98"/>
      <c r="TEN161" s="98"/>
      <c r="TEO161" s="98"/>
      <c r="TEP161" s="98"/>
      <c r="TEQ161" s="98"/>
      <c r="TER161" s="98"/>
      <c r="TES161" s="98"/>
      <c r="TET161" s="98"/>
      <c r="TEU161" s="98"/>
      <c r="TEV161" s="98"/>
      <c r="TEW161" s="98"/>
      <c r="TEX161" s="98"/>
      <c r="TEY161" s="98"/>
      <c r="TEZ161" s="98"/>
      <c r="TFA161" s="98"/>
      <c r="TFB161" s="98"/>
      <c r="TFC161" s="98"/>
      <c r="TFD161" s="98"/>
      <c r="TFE161" s="98"/>
      <c r="TFF161" s="98"/>
      <c r="TFG161" s="98"/>
      <c r="TFH161" s="98"/>
      <c r="TFI161" s="98"/>
      <c r="TFJ161" s="98"/>
      <c r="TFK161" s="98"/>
      <c r="TFL161" s="98"/>
      <c r="TFM161" s="98"/>
      <c r="TFN161" s="98"/>
      <c r="TFO161" s="98"/>
      <c r="TFP161" s="98"/>
      <c r="TFQ161" s="98"/>
      <c r="TFR161" s="98"/>
      <c r="TFS161" s="98"/>
      <c r="TFT161" s="98"/>
      <c r="TFU161" s="98"/>
      <c r="TFV161" s="98"/>
      <c r="TFW161" s="98"/>
      <c r="TFX161" s="98"/>
      <c r="TFY161" s="98"/>
      <c r="TFZ161" s="98"/>
      <c r="TGA161" s="98"/>
      <c r="TGB161" s="98"/>
      <c r="TGC161" s="98"/>
      <c r="TGD161" s="98"/>
      <c r="TGE161" s="98"/>
      <c r="TGF161" s="98"/>
      <c r="TGG161" s="98"/>
      <c r="TGH161" s="98"/>
      <c r="TGI161" s="98"/>
      <c r="TGJ161" s="98"/>
      <c r="TGK161" s="98"/>
      <c r="TGL161" s="98"/>
      <c r="TGM161" s="98"/>
      <c r="TGN161" s="98"/>
      <c r="TGO161" s="98"/>
      <c r="TGP161" s="98"/>
      <c r="TGQ161" s="98"/>
      <c r="TGR161" s="98"/>
      <c r="TGS161" s="98"/>
      <c r="TGT161" s="98"/>
      <c r="TGU161" s="98"/>
      <c r="TGV161" s="98"/>
      <c r="TGW161" s="98"/>
      <c r="TGX161" s="98"/>
      <c r="TGY161" s="98"/>
      <c r="TGZ161" s="98"/>
      <c r="THA161" s="98"/>
      <c r="THB161" s="98"/>
      <c r="THC161" s="98"/>
      <c r="THD161" s="98"/>
      <c r="THE161" s="98"/>
      <c r="THF161" s="98"/>
      <c r="THG161" s="98"/>
      <c r="THH161" s="98"/>
      <c r="THI161" s="98"/>
      <c r="THJ161" s="98"/>
      <c r="THK161" s="98"/>
      <c r="THL161" s="98"/>
      <c r="THM161" s="98"/>
      <c r="THN161" s="98"/>
      <c r="THO161" s="98"/>
      <c r="THP161" s="98"/>
      <c r="THQ161" s="98"/>
      <c r="THR161" s="98"/>
      <c r="THS161" s="98"/>
      <c r="THT161" s="98"/>
      <c r="THU161" s="98"/>
      <c r="THV161" s="98"/>
      <c r="THW161" s="98"/>
      <c r="THX161" s="98"/>
      <c r="THY161" s="98"/>
      <c r="THZ161" s="98"/>
      <c r="TIA161" s="98"/>
      <c r="TIB161" s="98"/>
      <c r="TIC161" s="98"/>
      <c r="TID161" s="98"/>
      <c r="TIE161" s="98"/>
      <c r="TIF161" s="98"/>
      <c r="TIG161" s="98"/>
      <c r="TIH161" s="98"/>
      <c r="TII161" s="98"/>
      <c r="TIJ161" s="98"/>
      <c r="TIK161" s="98"/>
      <c r="TIL161" s="98"/>
      <c r="TIM161" s="98"/>
      <c r="TIN161" s="98"/>
      <c r="TIO161" s="98"/>
      <c r="TIP161" s="98"/>
      <c r="TIQ161" s="98"/>
      <c r="TIR161" s="98"/>
      <c r="TIS161" s="98"/>
      <c r="TIT161" s="98"/>
      <c r="TIU161" s="98"/>
      <c r="TIV161" s="98"/>
      <c r="TIW161" s="98"/>
      <c r="TIX161" s="98"/>
      <c r="TIY161" s="98"/>
      <c r="TIZ161" s="98"/>
      <c r="TJA161" s="98"/>
      <c r="TJB161" s="98"/>
      <c r="TJC161" s="98"/>
      <c r="TJD161" s="98"/>
      <c r="TJE161" s="98"/>
      <c r="TJF161" s="98"/>
      <c r="TJG161" s="98"/>
      <c r="TJH161" s="98"/>
      <c r="TJI161" s="98"/>
      <c r="TJJ161" s="98"/>
      <c r="TJK161" s="98"/>
      <c r="TJL161" s="98"/>
      <c r="TJM161" s="98"/>
      <c r="TJN161" s="98"/>
      <c r="TJO161" s="98"/>
      <c r="TJP161" s="98"/>
      <c r="TJQ161" s="98"/>
      <c r="TJR161" s="98"/>
      <c r="TJS161" s="98"/>
      <c r="TJT161" s="98"/>
      <c r="TJU161" s="98"/>
      <c r="TJV161" s="98"/>
      <c r="TJW161" s="98"/>
      <c r="TJX161" s="98"/>
      <c r="TJY161" s="98"/>
      <c r="TJZ161" s="98"/>
      <c r="TKA161" s="98"/>
      <c r="TKB161" s="98"/>
      <c r="TKC161" s="98"/>
      <c r="TKD161" s="98"/>
      <c r="TKE161" s="98"/>
      <c r="TKF161" s="98"/>
      <c r="TKG161" s="98"/>
      <c r="TKH161" s="98"/>
      <c r="TKI161" s="98"/>
      <c r="TKJ161" s="98"/>
      <c r="TKK161" s="98"/>
      <c r="TKL161" s="98"/>
      <c r="TKM161" s="98"/>
      <c r="TKN161" s="98"/>
      <c r="TKO161" s="98"/>
      <c r="TKP161" s="98"/>
      <c r="TKQ161" s="98"/>
      <c r="TKR161" s="98"/>
      <c r="TKS161" s="98"/>
      <c r="TKT161" s="98"/>
      <c r="TKU161" s="98"/>
      <c r="TKV161" s="98"/>
      <c r="TKW161" s="98"/>
      <c r="TKX161" s="98"/>
      <c r="TKY161" s="98"/>
      <c r="TKZ161" s="98"/>
      <c r="TLA161" s="98"/>
      <c r="TLB161" s="98"/>
      <c r="TLC161" s="98"/>
      <c r="TLD161" s="98"/>
      <c r="TLE161" s="98"/>
      <c r="TLF161" s="98"/>
      <c r="TLG161" s="98"/>
      <c r="TLH161" s="98"/>
      <c r="TLI161" s="98"/>
      <c r="TLJ161" s="98"/>
      <c r="TLK161" s="98"/>
      <c r="TLL161" s="98"/>
      <c r="TLM161" s="98"/>
      <c r="TLN161" s="98"/>
      <c r="TLO161" s="98"/>
      <c r="TLP161" s="98"/>
      <c r="TLQ161" s="98"/>
      <c r="TLR161" s="98"/>
      <c r="TLS161" s="98"/>
      <c r="TLT161" s="98"/>
      <c r="TLU161" s="98"/>
      <c r="TLV161" s="98"/>
      <c r="TLW161" s="98"/>
      <c r="TLX161" s="98"/>
      <c r="TLY161" s="98"/>
      <c r="TLZ161" s="98"/>
      <c r="TMA161" s="98"/>
      <c r="TMB161" s="98"/>
      <c r="TMC161" s="98"/>
      <c r="TMD161" s="98"/>
      <c r="TME161" s="98"/>
      <c r="TMF161" s="98"/>
      <c r="TMG161" s="98"/>
      <c r="TMH161" s="98"/>
      <c r="TMI161" s="98"/>
      <c r="TMJ161" s="98"/>
      <c r="TMK161" s="98"/>
      <c r="TML161" s="98"/>
      <c r="TMM161" s="98"/>
      <c r="TMN161" s="98"/>
      <c r="TMO161" s="98"/>
      <c r="TMP161" s="98"/>
      <c r="TMQ161" s="98"/>
      <c r="TMR161" s="98"/>
      <c r="TMS161" s="98"/>
      <c r="TMT161" s="98"/>
      <c r="TMU161" s="98"/>
      <c r="TMV161" s="98"/>
      <c r="TMW161" s="98"/>
      <c r="TMX161" s="98"/>
      <c r="TMY161" s="98"/>
      <c r="TMZ161" s="98"/>
      <c r="TNA161" s="98"/>
      <c r="TNB161" s="98"/>
      <c r="TNC161" s="98"/>
      <c r="TND161" s="98"/>
      <c r="TNE161" s="98"/>
      <c r="TNF161" s="98"/>
      <c r="TNG161" s="98"/>
      <c r="TNH161" s="98"/>
      <c r="TNI161" s="98"/>
      <c r="TNJ161" s="98"/>
      <c r="TNK161" s="98"/>
      <c r="TNL161" s="98"/>
      <c r="TNM161" s="98"/>
      <c r="TNN161" s="98"/>
      <c r="TNO161" s="98"/>
      <c r="TNP161" s="98"/>
      <c r="TNQ161" s="98"/>
      <c r="TNR161" s="98"/>
      <c r="TNS161" s="98"/>
      <c r="TNT161" s="98"/>
      <c r="TNU161" s="98"/>
      <c r="TNV161" s="98"/>
      <c r="TNW161" s="98"/>
      <c r="TNX161" s="98"/>
      <c r="TNY161" s="98"/>
      <c r="TNZ161" s="98"/>
      <c r="TOA161" s="98"/>
      <c r="TOB161" s="98"/>
      <c r="TOC161" s="98"/>
      <c r="TOD161" s="98"/>
      <c r="TOE161" s="98"/>
      <c r="TOF161" s="98"/>
      <c r="TOG161" s="98"/>
      <c r="TOH161" s="98"/>
      <c r="TOI161" s="98"/>
      <c r="TOJ161" s="98"/>
      <c r="TOK161" s="98"/>
      <c r="TOL161" s="98"/>
      <c r="TOM161" s="98"/>
      <c r="TON161" s="98"/>
      <c r="TOO161" s="98"/>
      <c r="TOP161" s="98"/>
      <c r="TOQ161" s="98"/>
      <c r="TOR161" s="98"/>
      <c r="TOS161" s="98"/>
      <c r="TOT161" s="98"/>
      <c r="TOU161" s="98"/>
      <c r="TOV161" s="98"/>
      <c r="TOW161" s="98"/>
      <c r="TOX161" s="98"/>
      <c r="TOY161" s="98"/>
      <c r="TOZ161" s="98"/>
      <c r="TPA161" s="98"/>
      <c r="TPB161" s="98"/>
      <c r="TPC161" s="98"/>
      <c r="TPD161" s="98"/>
      <c r="TPE161" s="98"/>
      <c r="TPF161" s="98"/>
      <c r="TPG161" s="98"/>
      <c r="TPH161" s="98"/>
      <c r="TPI161" s="98"/>
      <c r="TPJ161" s="98"/>
      <c r="TPK161" s="98"/>
      <c r="TPL161" s="98"/>
      <c r="TPM161" s="98"/>
      <c r="TPN161" s="98"/>
      <c r="TPO161" s="98"/>
      <c r="TPP161" s="98"/>
      <c r="TPQ161" s="98"/>
      <c r="TPR161" s="98"/>
      <c r="TPS161" s="98"/>
      <c r="TPT161" s="98"/>
      <c r="TPU161" s="98"/>
      <c r="TPV161" s="98"/>
      <c r="TPW161" s="98"/>
      <c r="TPX161" s="98"/>
      <c r="TPY161" s="98"/>
      <c r="TPZ161" s="98"/>
      <c r="TQA161" s="98"/>
      <c r="TQB161" s="98"/>
      <c r="TQC161" s="98"/>
      <c r="TQD161" s="98"/>
      <c r="TQE161" s="98"/>
      <c r="TQF161" s="98"/>
      <c r="TQG161" s="98"/>
      <c r="TQH161" s="98"/>
      <c r="TQI161" s="98"/>
      <c r="TQJ161" s="98"/>
      <c r="TQK161" s="98"/>
      <c r="TQL161" s="98"/>
      <c r="TQM161" s="98"/>
      <c r="TQN161" s="98"/>
      <c r="TQO161" s="98"/>
      <c r="TQP161" s="98"/>
      <c r="TQQ161" s="98"/>
      <c r="TQR161" s="98"/>
      <c r="TQS161" s="98"/>
      <c r="TQT161" s="98"/>
      <c r="TQU161" s="98"/>
      <c r="TQV161" s="98"/>
      <c r="TQW161" s="98"/>
      <c r="TQX161" s="98"/>
      <c r="TQY161" s="98"/>
      <c r="TQZ161" s="98"/>
      <c r="TRA161" s="98"/>
      <c r="TRB161" s="98"/>
      <c r="TRC161" s="98"/>
      <c r="TRD161" s="98"/>
      <c r="TRE161" s="98"/>
      <c r="TRF161" s="98"/>
      <c r="TRG161" s="98"/>
      <c r="TRH161" s="98"/>
      <c r="TRI161" s="98"/>
      <c r="TRJ161" s="98"/>
      <c r="TRK161" s="98"/>
      <c r="TRL161" s="98"/>
      <c r="TRM161" s="98"/>
      <c r="TRN161" s="98"/>
      <c r="TRO161" s="98"/>
      <c r="TRP161" s="98"/>
      <c r="TRQ161" s="98"/>
      <c r="TRR161" s="98"/>
      <c r="TRS161" s="98"/>
      <c r="TRT161" s="98"/>
      <c r="TRU161" s="98"/>
      <c r="TRV161" s="98"/>
      <c r="TRW161" s="98"/>
      <c r="TRX161" s="98"/>
      <c r="TRY161" s="98"/>
      <c r="TRZ161" s="98"/>
      <c r="TSA161" s="98"/>
      <c r="TSB161" s="98"/>
      <c r="TSC161" s="98"/>
      <c r="TSD161" s="98"/>
      <c r="TSE161" s="98"/>
      <c r="TSF161" s="98"/>
      <c r="TSG161" s="98"/>
      <c r="TSH161" s="98"/>
      <c r="TSI161" s="98"/>
      <c r="TSJ161" s="98"/>
      <c r="TSK161" s="98"/>
      <c r="TSL161" s="98"/>
      <c r="TSM161" s="98"/>
      <c r="TSN161" s="98"/>
      <c r="TSO161" s="98"/>
      <c r="TSP161" s="98"/>
      <c r="TSQ161" s="98"/>
      <c r="TSR161" s="98"/>
      <c r="TSS161" s="98"/>
      <c r="TST161" s="98"/>
      <c r="TSU161" s="98"/>
      <c r="TSV161" s="98"/>
      <c r="TSW161" s="98"/>
      <c r="TSX161" s="98"/>
      <c r="TSY161" s="98"/>
      <c r="TSZ161" s="98"/>
      <c r="TTA161" s="98"/>
      <c r="TTB161" s="98"/>
      <c r="TTC161" s="98"/>
      <c r="TTD161" s="98"/>
      <c r="TTE161" s="98"/>
      <c r="TTF161" s="98"/>
      <c r="TTG161" s="98"/>
      <c r="TTH161" s="98"/>
      <c r="TTI161" s="98"/>
      <c r="TTJ161" s="98"/>
      <c r="TTK161" s="98"/>
      <c r="TTL161" s="98"/>
      <c r="TTM161" s="98"/>
      <c r="TTN161" s="98"/>
      <c r="TTO161" s="98"/>
      <c r="TTP161" s="98"/>
      <c r="TTQ161" s="98"/>
      <c r="TTR161" s="98"/>
      <c r="TTS161" s="98"/>
      <c r="TTT161" s="98"/>
      <c r="TTU161" s="98"/>
      <c r="TTV161" s="98"/>
      <c r="TTW161" s="98"/>
      <c r="TTX161" s="98"/>
      <c r="TTY161" s="98"/>
      <c r="TTZ161" s="98"/>
      <c r="TUA161" s="98"/>
      <c r="TUB161" s="98"/>
      <c r="TUC161" s="98"/>
      <c r="TUD161" s="98"/>
      <c r="TUE161" s="98"/>
      <c r="TUF161" s="98"/>
      <c r="TUG161" s="98"/>
      <c r="TUH161" s="98"/>
      <c r="TUI161" s="98"/>
      <c r="TUJ161" s="98"/>
      <c r="TUK161" s="98"/>
      <c r="TUL161" s="98"/>
      <c r="TUM161" s="98"/>
      <c r="TUN161" s="98"/>
      <c r="TUO161" s="98"/>
      <c r="TUP161" s="98"/>
      <c r="TUQ161" s="98"/>
      <c r="TUR161" s="98"/>
      <c r="TUS161" s="98"/>
      <c r="TUT161" s="98"/>
      <c r="TUU161" s="98"/>
      <c r="TUV161" s="98"/>
      <c r="TUW161" s="98"/>
      <c r="TUX161" s="98"/>
      <c r="TUY161" s="98"/>
      <c r="TUZ161" s="98"/>
      <c r="TVA161" s="98"/>
      <c r="TVB161" s="98"/>
      <c r="TVC161" s="98"/>
      <c r="TVD161" s="98"/>
      <c r="TVE161" s="98"/>
      <c r="TVF161" s="98"/>
      <c r="TVG161" s="98"/>
      <c r="TVH161" s="98"/>
      <c r="TVI161" s="98"/>
      <c r="TVJ161" s="98"/>
      <c r="TVK161" s="98"/>
      <c r="TVL161" s="98"/>
      <c r="TVM161" s="98"/>
      <c r="TVN161" s="98"/>
      <c r="TVO161" s="98"/>
      <c r="TVP161" s="98"/>
      <c r="TVQ161" s="98"/>
      <c r="TVR161" s="98"/>
      <c r="TVS161" s="98"/>
      <c r="TVT161" s="98"/>
      <c r="TVU161" s="98"/>
      <c r="TVV161" s="98"/>
      <c r="TVW161" s="98"/>
      <c r="TVX161" s="98"/>
      <c r="TVY161" s="98"/>
      <c r="TVZ161" s="98"/>
      <c r="TWA161" s="98"/>
      <c r="TWB161" s="98"/>
      <c r="TWC161" s="98"/>
      <c r="TWD161" s="98"/>
      <c r="TWE161" s="98"/>
      <c r="TWF161" s="98"/>
      <c r="TWG161" s="98"/>
      <c r="TWH161" s="98"/>
      <c r="TWI161" s="98"/>
      <c r="TWJ161" s="98"/>
      <c r="TWK161" s="98"/>
      <c r="TWL161" s="98"/>
      <c r="TWM161" s="98"/>
      <c r="TWN161" s="98"/>
      <c r="TWO161" s="98"/>
      <c r="TWP161" s="98"/>
      <c r="TWQ161" s="98"/>
      <c r="TWR161" s="98"/>
      <c r="TWS161" s="98"/>
      <c r="TWT161" s="98"/>
      <c r="TWU161" s="98"/>
      <c r="TWV161" s="98"/>
      <c r="TWW161" s="98"/>
      <c r="TWX161" s="98"/>
      <c r="TWY161" s="98"/>
      <c r="TWZ161" s="98"/>
      <c r="TXA161" s="98"/>
      <c r="TXB161" s="98"/>
      <c r="TXC161" s="98"/>
      <c r="TXD161" s="98"/>
      <c r="TXE161" s="98"/>
      <c r="TXF161" s="98"/>
      <c r="TXG161" s="98"/>
      <c r="TXH161" s="98"/>
      <c r="TXI161" s="98"/>
      <c r="TXJ161" s="98"/>
      <c r="TXK161" s="98"/>
      <c r="TXL161" s="98"/>
      <c r="TXM161" s="98"/>
      <c r="TXN161" s="98"/>
      <c r="TXO161" s="98"/>
      <c r="TXP161" s="98"/>
      <c r="TXQ161" s="98"/>
      <c r="TXR161" s="98"/>
      <c r="TXS161" s="98"/>
      <c r="TXT161" s="98"/>
      <c r="TXU161" s="98"/>
      <c r="TXV161" s="98"/>
      <c r="TXW161" s="98"/>
      <c r="TXX161" s="98"/>
      <c r="TXY161" s="98"/>
      <c r="TXZ161" s="98"/>
      <c r="TYA161" s="98"/>
      <c r="TYB161" s="98"/>
      <c r="TYC161" s="98"/>
      <c r="TYD161" s="98"/>
      <c r="TYE161" s="98"/>
      <c r="TYF161" s="98"/>
      <c r="TYG161" s="98"/>
      <c r="TYH161" s="98"/>
      <c r="TYI161" s="98"/>
      <c r="TYJ161" s="98"/>
      <c r="TYK161" s="98"/>
      <c r="TYL161" s="98"/>
      <c r="TYM161" s="98"/>
      <c r="TYN161" s="98"/>
      <c r="TYO161" s="98"/>
      <c r="TYP161" s="98"/>
      <c r="TYQ161" s="98"/>
      <c r="TYR161" s="98"/>
      <c r="TYS161" s="98"/>
      <c r="TYT161" s="98"/>
      <c r="TYU161" s="98"/>
      <c r="TYV161" s="98"/>
      <c r="TYW161" s="98"/>
      <c r="TYX161" s="98"/>
      <c r="TYY161" s="98"/>
      <c r="TYZ161" s="98"/>
      <c r="TZA161" s="98"/>
      <c r="TZB161" s="98"/>
      <c r="TZC161" s="98"/>
      <c r="TZD161" s="98"/>
      <c r="TZE161" s="98"/>
      <c r="TZF161" s="98"/>
      <c r="TZG161" s="98"/>
      <c r="TZH161" s="98"/>
      <c r="TZI161" s="98"/>
      <c r="TZJ161" s="98"/>
      <c r="TZK161" s="98"/>
      <c r="TZL161" s="98"/>
      <c r="TZM161" s="98"/>
      <c r="TZN161" s="98"/>
      <c r="TZO161" s="98"/>
      <c r="TZP161" s="98"/>
      <c r="TZQ161" s="98"/>
      <c r="TZR161" s="98"/>
      <c r="TZS161" s="98"/>
      <c r="TZT161" s="98"/>
      <c r="TZU161" s="98"/>
      <c r="TZV161" s="98"/>
      <c r="TZW161" s="98"/>
      <c r="TZX161" s="98"/>
      <c r="TZY161" s="98"/>
      <c r="TZZ161" s="98"/>
      <c r="UAA161" s="98"/>
      <c r="UAB161" s="98"/>
      <c r="UAC161" s="98"/>
      <c r="UAD161" s="98"/>
      <c r="UAE161" s="98"/>
      <c r="UAF161" s="98"/>
      <c r="UAG161" s="98"/>
      <c r="UAH161" s="98"/>
      <c r="UAI161" s="98"/>
      <c r="UAJ161" s="98"/>
      <c r="UAK161" s="98"/>
      <c r="UAL161" s="98"/>
      <c r="UAM161" s="98"/>
      <c r="UAN161" s="98"/>
      <c r="UAO161" s="98"/>
      <c r="UAP161" s="98"/>
      <c r="UAQ161" s="98"/>
      <c r="UAR161" s="98"/>
      <c r="UAS161" s="98"/>
      <c r="UAT161" s="98"/>
      <c r="UAU161" s="98"/>
      <c r="UAV161" s="98"/>
      <c r="UAW161" s="98"/>
      <c r="UAX161" s="98"/>
      <c r="UAY161" s="98"/>
      <c r="UAZ161" s="98"/>
      <c r="UBA161" s="98"/>
      <c r="UBB161" s="98"/>
      <c r="UBC161" s="98"/>
      <c r="UBD161" s="98"/>
      <c r="UBE161" s="98"/>
      <c r="UBF161" s="98"/>
      <c r="UBG161" s="98"/>
      <c r="UBH161" s="98"/>
      <c r="UBI161" s="98"/>
      <c r="UBJ161" s="98"/>
      <c r="UBK161" s="98"/>
      <c r="UBL161" s="98"/>
      <c r="UBM161" s="98"/>
      <c r="UBN161" s="98"/>
      <c r="UBO161" s="98"/>
      <c r="UBP161" s="98"/>
      <c r="UBQ161" s="98"/>
      <c r="UBR161" s="98"/>
      <c r="UBS161" s="98"/>
      <c r="UBT161" s="98"/>
      <c r="UBU161" s="98"/>
      <c r="UBV161" s="98"/>
      <c r="UBW161" s="98"/>
      <c r="UBX161" s="98"/>
      <c r="UBY161" s="98"/>
      <c r="UBZ161" s="98"/>
      <c r="UCA161" s="98"/>
      <c r="UCB161" s="98"/>
      <c r="UCC161" s="98"/>
      <c r="UCD161" s="98"/>
      <c r="UCE161" s="98"/>
      <c r="UCF161" s="98"/>
      <c r="UCG161" s="98"/>
      <c r="UCH161" s="98"/>
      <c r="UCI161" s="98"/>
      <c r="UCJ161" s="98"/>
      <c r="UCK161" s="98"/>
      <c r="UCL161" s="98"/>
      <c r="UCM161" s="98"/>
      <c r="UCN161" s="98"/>
      <c r="UCO161" s="98"/>
      <c r="UCP161" s="98"/>
      <c r="UCQ161" s="98"/>
      <c r="UCR161" s="98"/>
      <c r="UCS161" s="98"/>
      <c r="UCT161" s="98"/>
      <c r="UCU161" s="98"/>
      <c r="UCV161" s="98"/>
      <c r="UCW161" s="98"/>
      <c r="UCX161" s="98"/>
      <c r="UCY161" s="98"/>
      <c r="UCZ161" s="98"/>
      <c r="UDA161" s="98"/>
      <c r="UDB161" s="98"/>
      <c r="UDC161" s="98"/>
      <c r="UDD161" s="98"/>
      <c r="UDE161" s="98"/>
      <c r="UDF161" s="98"/>
      <c r="UDG161" s="98"/>
      <c r="UDH161" s="98"/>
      <c r="UDI161" s="98"/>
      <c r="UDJ161" s="98"/>
      <c r="UDK161" s="98"/>
      <c r="UDL161" s="98"/>
      <c r="UDM161" s="98"/>
      <c r="UDN161" s="98"/>
      <c r="UDO161" s="98"/>
      <c r="UDP161" s="98"/>
      <c r="UDQ161" s="98"/>
      <c r="UDR161" s="98"/>
      <c r="UDS161" s="98"/>
      <c r="UDT161" s="98"/>
      <c r="UDU161" s="98"/>
      <c r="UDV161" s="98"/>
      <c r="UDW161" s="98"/>
      <c r="UDX161" s="98"/>
      <c r="UDY161" s="98"/>
      <c r="UDZ161" s="98"/>
      <c r="UEA161" s="98"/>
      <c r="UEB161" s="98"/>
      <c r="UEC161" s="98"/>
      <c r="UED161" s="98"/>
      <c r="UEE161" s="98"/>
      <c r="UEF161" s="98"/>
      <c r="UEG161" s="98"/>
      <c r="UEH161" s="98"/>
      <c r="UEI161" s="98"/>
      <c r="UEJ161" s="98"/>
      <c r="UEK161" s="98"/>
      <c r="UEL161" s="98"/>
      <c r="UEM161" s="98"/>
      <c r="UEN161" s="98"/>
      <c r="UEO161" s="98"/>
      <c r="UEP161" s="98"/>
      <c r="UEQ161" s="98"/>
      <c r="UER161" s="98"/>
      <c r="UES161" s="98"/>
      <c r="UET161" s="98"/>
      <c r="UEU161" s="98"/>
      <c r="UEV161" s="98"/>
      <c r="UEW161" s="98"/>
      <c r="UEX161" s="98"/>
      <c r="UEY161" s="98"/>
      <c r="UEZ161" s="98"/>
      <c r="UFA161" s="98"/>
      <c r="UFB161" s="98"/>
      <c r="UFC161" s="98"/>
      <c r="UFD161" s="98"/>
      <c r="UFE161" s="98"/>
      <c r="UFF161" s="98"/>
      <c r="UFG161" s="98"/>
      <c r="UFH161" s="98"/>
      <c r="UFI161" s="98"/>
      <c r="UFJ161" s="98"/>
      <c r="UFK161" s="98"/>
      <c r="UFL161" s="98"/>
      <c r="UFM161" s="98"/>
      <c r="UFN161" s="98"/>
      <c r="UFO161" s="98"/>
      <c r="UFP161" s="98"/>
      <c r="UFQ161" s="98"/>
      <c r="UFR161" s="98"/>
      <c r="UFS161" s="98"/>
      <c r="UFT161" s="98"/>
      <c r="UFU161" s="98"/>
      <c r="UFV161" s="98"/>
      <c r="UFW161" s="98"/>
      <c r="UFX161" s="98"/>
      <c r="UFY161" s="98"/>
      <c r="UFZ161" s="98"/>
      <c r="UGA161" s="98"/>
      <c r="UGB161" s="98"/>
      <c r="UGC161" s="98"/>
      <c r="UGD161" s="98"/>
      <c r="UGE161" s="98"/>
      <c r="UGF161" s="98"/>
      <c r="UGG161" s="98"/>
      <c r="UGH161" s="98"/>
      <c r="UGI161" s="98"/>
      <c r="UGJ161" s="98"/>
      <c r="UGK161" s="98"/>
      <c r="UGL161" s="98"/>
      <c r="UGM161" s="98"/>
      <c r="UGN161" s="98"/>
      <c r="UGO161" s="98"/>
      <c r="UGP161" s="98"/>
      <c r="UGQ161" s="98"/>
      <c r="UGR161" s="98"/>
      <c r="UGS161" s="98"/>
      <c r="UGT161" s="98"/>
      <c r="UGU161" s="98"/>
      <c r="UGV161" s="98"/>
      <c r="UGW161" s="98"/>
      <c r="UGX161" s="98"/>
      <c r="UGY161" s="98"/>
      <c r="UGZ161" s="98"/>
      <c r="UHA161" s="98"/>
      <c r="UHB161" s="98"/>
      <c r="UHC161" s="98"/>
      <c r="UHD161" s="98"/>
      <c r="UHE161" s="98"/>
      <c r="UHF161" s="98"/>
      <c r="UHG161" s="98"/>
      <c r="UHH161" s="98"/>
      <c r="UHI161" s="98"/>
      <c r="UHJ161" s="98"/>
      <c r="UHK161" s="98"/>
      <c r="UHL161" s="98"/>
      <c r="UHM161" s="98"/>
      <c r="UHN161" s="98"/>
      <c r="UHO161" s="98"/>
      <c r="UHP161" s="98"/>
      <c r="UHQ161" s="98"/>
      <c r="UHR161" s="98"/>
      <c r="UHS161" s="98"/>
      <c r="UHT161" s="98"/>
      <c r="UHU161" s="98"/>
      <c r="UHV161" s="98"/>
      <c r="UHW161" s="98"/>
      <c r="UHX161" s="98"/>
      <c r="UHY161" s="98"/>
      <c r="UHZ161" s="98"/>
      <c r="UIA161" s="98"/>
      <c r="UIB161" s="98"/>
      <c r="UIC161" s="98"/>
      <c r="UID161" s="98"/>
      <c r="UIE161" s="98"/>
      <c r="UIF161" s="98"/>
      <c r="UIG161" s="98"/>
      <c r="UIH161" s="98"/>
      <c r="UII161" s="98"/>
      <c r="UIJ161" s="98"/>
      <c r="UIK161" s="98"/>
      <c r="UIL161" s="98"/>
      <c r="UIM161" s="98"/>
      <c r="UIN161" s="98"/>
      <c r="UIO161" s="98"/>
      <c r="UIP161" s="98"/>
      <c r="UIQ161" s="98"/>
      <c r="UIR161" s="98"/>
      <c r="UIS161" s="98"/>
      <c r="UIT161" s="98"/>
      <c r="UIU161" s="98"/>
      <c r="UIV161" s="98"/>
      <c r="UIW161" s="98"/>
      <c r="UIX161" s="98"/>
      <c r="UIY161" s="98"/>
      <c r="UIZ161" s="98"/>
      <c r="UJA161" s="98"/>
      <c r="UJB161" s="98"/>
      <c r="UJC161" s="98"/>
      <c r="UJD161" s="98"/>
      <c r="UJE161" s="98"/>
      <c r="UJF161" s="98"/>
      <c r="UJG161" s="98"/>
      <c r="UJH161" s="98"/>
      <c r="UJI161" s="98"/>
      <c r="UJJ161" s="98"/>
      <c r="UJK161" s="98"/>
      <c r="UJL161" s="98"/>
      <c r="UJM161" s="98"/>
      <c r="UJN161" s="98"/>
      <c r="UJO161" s="98"/>
      <c r="UJP161" s="98"/>
      <c r="UJQ161" s="98"/>
      <c r="UJR161" s="98"/>
      <c r="UJS161" s="98"/>
      <c r="UJT161" s="98"/>
      <c r="UJU161" s="98"/>
      <c r="UJV161" s="98"/>
      <c r="UJW161" s="98"/>
      <c r="UJX161" s="98"/>
      <c r="UJY161" s="98"/>
      <c r="UJZ161" s="98"/>
      <c r="UKA161" s="98"/>
      <c r="UKB161" s="98"/>
      <c r="UKC161" s="98"/>
      <c r="UKD161" s="98"/>
      <c r="UKE161" s="98"/>
      <c r="UKF161" s="98"/>
      <c r="UKG161" s="98"/>
      <c r="UKH161" s="98"/>
      <c r="UKI161" s="98"/>
      <c r="UKJ161" s="98"/>
      <c r="UKK161" s="98"/>
      <c r="UKL161" s="98"/>
      <c r="UKM161" s="98"/>
      <c r="UKN161" s="98"/>
      <c r="UKO161" s="98"/>
      <c r="UKP161" s="98"/>
      <c r="UKQ161" s="98"/>
      <c r="UKR161" s="98"/>
      <c r="UKS161" s="98"/>
      <c r="UKT161" s="98"/>
      <c r="UKU161" s="98"/>
      <c r="UKV161" s="98"/>
      <c r="UKW161" s="98"/>
      <c r="UKX161" s="98"/>
      <c r="UKY161" s="98"/>
      <c r="UKZ161" s="98"/>
      <c r="ULA161" s="98"/>
      <c r="ULB161" s="98"/>
      <c r="ULC161" s="98"/>
      <c r="ULD161" s="98"/>
      <c r="ULE161" s="98"/>
      <c r="ULF161" s="98"/>
      <c r="ULG161" s="98"/>
      <c r="ULH161" s="98"/>
      <c r="ULI161" s="98"/>
      <c r="ULJ161" s="98"/>
      <c r="ULK161" s="98"/>
      <c r="ULL161" s="98"/>
      <c r="ULM161" s="98"/>
      <c r="ULN161" s="98"/>
      <c r="ULO161" s="98"/>
      <c r="ULP161" s="98"/>
      <c r="ULQ161" s="98"/>
      <c r="ULR161" s="98"/>
      <c r="ULS161" s="98"/>
      <c r="ULT161" s="98"/>
      <c r="ULU161" s="98"/>
      <c r="ULV161" s="98"/>
      <c r="ULW161" s="98"/>
      <c r="ULX161" s="98"/>
      <c r="ULY161" s="98"/>
      <c r="ULZ161" s="98"/>
      <c r="UMA161" s="98"/>
      <c r="UMB161" s="98"/>
      <c r="UMC161" s="98"/>
      <c r="UMD161" s="98"/>
      <c r="UME161" s="98"/>
      <c r="UMF161" s="98"/>
      <c r="UMG161" s="98"/>
      <c r="UMH161" s="98"/>
      <c r="UMI161" s="98"/>
      <c r="UMJ161" s="98"/>
      <c r="UMK161" s="98"/>
      <c r="UML161" s="98"/>
      <c r="UMM161" s="98"/>
      <c r="UMN161" s="98"/>
      <c r="UMO161" s="98"/>
      <c r="UMP161" s="98"/>
      <c r="UMQ161" s="98"/>
      <c r="UMR161" s="98"/>
      <c r="UMS161" s="98"/>
      <c r="UMT161" s="98"/>
      <c r="UMU161" s="98"/>
      <c r="UMV161" s="98"/>
      <c r="UMW161" s="98"/>
      <c r="UMX161" s="98"/>
      <c r="UMY161" s="98"/>
      <c r="UMZ161" s="98"/>
      <c r="UNA161" s="98"/>
      <c r="UNB161" s="98"/>
      <c r="UNC161" s="98"/>
      <c r="UND161" s="98"/>
      <c r="UNE161" s="98"/>
      <c r="UNF161" s="98"/>
      <c r="UNG161" s="98"/>
      <c r="UNH161" s="98"/>
      <c r="UNI161" s="98"/>
      <c r="UNJ161" s="98"/>
      <c r="UNK161" s="98"/>
      <c r="UNL161" s="98"/>
      <c r="UNM161" s="98"/>
      <c r="UNN161" s="98"/>
      <c r="UNO161" s="98"/>
      <c r="UNP161" s="98"/>
      <c r="UNQ161" s="98"/>
      <c r="UNR161" s="98"/>
      <c r="UNS161" s="98"/>
      <c r="UNT161" s="98"/>
      <c r="UNU161" s="98"/>
      <c r="UNV161" s="98"/>
      <c r="UNW161" s="98"/>
      <c r="UNX161" s="98"/>
      <c r="UNY161" s="98"/>
      <c r="UNZ161" s="98"/>
      <c r="UOA161" s="98"/>
      <c r="UOB161" s="98"/>
      <c r="UOC161" s="98"/>
      <c r="UOD161" s="98"/>
      <c r="UOE161" s="98"/>
      <c r="UOF161" s="98"/>
      <c r="UOG161" s="98"/>
      <c r="UOH161" s="98"/>
      <c r="UOI161" s="98"/>
      <c r="UOJ161" s="98"/>
      <c r="UOK161" s="98"/>
      <c r="UOL161" s="98"/>
      <c r="UOM161" s="98"/>
      <c r="UON161" s="98"/>
      <c r="UOO161" s="98"/>
      <c r="UOP161" s="98"/>
      <c r="UOQ161" s="98"/>
      <c r="UOR161" s="98"/>
      <c r="UOS161" s="98"/>
      <c r="UOT161" s="98"/>
      <c r="UOU161" s="98"/>
      <c r="UOV161" s="98"/>
      <c r="UOW161" s="98"/>
      <c r="UOX161" s="98"/>
      <c r="UOY161" s="98"/>
      <c r="UOZ161" s="98"/>
      <c r="UPA161" s="98"/>
      <c r="UPB161" s="98"/>
      <c r="UPC161" s="98"/>
      <c r="UPD161" s="98"/>
      <c r="UPE161" s="98"/>
      <c r="UPF161" s="98"/>
      <c r="UPG161" s="98"/>
      <c r="UPH161" s="98"/>
      <c r="UPI161" s="98"/>
      <c r="UPJ161" s="98"/>
      <c r="UPK161" s="98"/>
      <c r="UPL161" s="98"/>
      <c r="UPM161" s="98"/>
      <c r="UPN161" s="98"/>
      <c r="UPO161" s="98"/>
      <c r="UPP161" s="98"/>
      <c r="UPQ161" s="98"/>
      <c r="UPR161" s="98"/>
      <c r="UPS161" s="98"/>
      <c r="UPT161" s="98"/>
      <c r="UPU161" s="98"/>
      <c r="UPV161" s="98"/>
      <c r="UPW161" s="98"/>
      <c r="UPX161" s="98"/>
      <c r="UPY161" s="98"/>
      <c r="UPZ161" s="98"/>
      <c r="UQA161" s="98"/>
      <c r="UQB161" s="98"/>
      <c r="UQC161" s="98"/>
      <c r="UQD161" s="98"/>
      <c r="UQE161" s="98"/>
      <c r="UQF161" s="98"/>
      <c r="UQG161" s="98"/>
      <c r="UQH161" s="98"/>
      <c r="UQI161" s="98"/>
      <c r="UQJ161" s="98"/>
      <c r="UQK161" s="98"/>
      <c r="UQL161" s="98"/>
      <c r="UQM161" s="98"/>
      <c r="UQN161" s="98"/>
      <c r="UQO161" s="98"/>
      <c r="UQP161" s="98"/>
      <c r="UQQ161" s="98"/>
      <c r="UQR161" s="98"/>
      <c r="UQS161" s="98"/>
      <c r="UQT161" s="98"/>
      <c r="UQU161" s="98"/>
      <c r="UQV161" s="98"/>
      <c r="UQW161" s="98"/>
      <c r="UQX161" s="98"/>
      <c r="UQY161" s="98"/>
      <c r="UQZ161" s="98"/>
      <c r="URA161" s="98"/>
      <c r="URB161" s="98"/>
      <c r="URC161" s="98"/>
      <c r="URD161" s="98"/>
      <c r="URE161" s="98"/>
      <c r="URF161" s="98"/>
      <c r="URG161" s="98"/>
      <c r="URH161" s="98"/>
      <c r="URI161" s="98"/>
      <c r="URJ161" s="98"/>
      <c r="URK161" s="98"/>
      <c r="URL161" s="98"/>
      <c r="URM161" s="98"/>
      <c r="URN161" s="98"/>
      <c r="URO161" s="98"/>
      <c r="URP161" s="98"/>
      <c r="URQ161" s="98"/>
      <c r="URR161" s="98"/>
      <c r="URS161" s="98"/>
      <c r="URT161" s="98"/>
      <c r="URU161" s="98"/>
      <c r="URV161" s="98"/>
      <c r="URW161" s="98"/>
      <c r="URX161" s="98"/>
      <c r="URY161" s="98"/>
      <c r="URZ161" s="98"/>
      <c r="USA161" s="98"/>
      <c r="USB161" s="98"/>
      <c r="USC161" s="98"/>
      <c r="USD161" s="98"/>
      <c r="USE161" s="98"/>
      <c r="USF161" s="98"/>
      <c r="USG161" s="98"/>
      <c r="USH161" s="98"/>
      <c r="USI161" s="98"/>
      <c r="USJ161" s="98"/>
      <c r="USK161" s="98"/>
      <c r="USL161" s="98"/>
      <c r="USM161" s="98"/>
      <c r="USN161" s="98"/>
      <c r="USO161" s="98"/>
      <c r="USP161" s="98"/>
      <c r="USQ161" s="98"/>
      <c r="USR161" s="98"/>
      <c r="USS161" s="98"/>
      <c r="UST161" s="98"/>
      <c r="USU161" s="98"/>
      <c r="USV161" s="98"/>
      <c r="USW161" s="98"/>
      <c r="USX161" s="98"/>
      <c r="USY161" s="98"/>
      <c r="USZ161" s="98"/>
      <c r="UTA161" s="98"/>
      <c r="UTB161" s="98"/>
      <c r="UTC161" s="98"/>
      <c r="UTD161" s="98"/>
      <c r="UTE161" s="98"/>
      <c r="UTF161" s="98"/>
      <c r="UTG161" s="98"/>
      <c r="UTH161" s="98"/>
      <c r="UTI161" s="98"/>
      <c r="UTJ161" s="98"/>
      <c r="UTK161" s="98"/>
      <c r="UTL161" s="98"/>
      <c r="UTM161" s="98"/>
      <c r="UTN161" s="98"/>
      <c r="UTO161" s="98"/>
      <c r="UTP161" s="98"/>
      <c r="UTQ161" s="98"/>
      <c r="UTR161" s="98"/>
      <c r="UTS161" s="98"/>
      <c r="UTT161" s="98"/>
      <c r="UTU161" s="98"/>
      <c r="UTV161" s="98"/>
      <c r="UTW161" s="98"/>
      <c r="UTX161" s="98"/>
      <c r="UTY161" s="98"/>
      <c r="UTZ161" s="98"/>
      <c r="UUA161" s="98"/>
      <c r="UUB161" s="98"/>
      <c r="UUC161" s="98"/>
      <c r="UUD161" s="98"/>
      <c r="UUE161" s="98"/>
      <c r="UUF161" s="98"/>
      <c r="UUG161" s="98"/>
      <c r="UUH161" s="98"/>
      <c r="UUI161" s="98"/>
      <c r="UUJ161" s="98"/>
      <c r="UUK161" s="98"/>
      <c r="UUL161" s="98"/>
      <c r="UUM161" s="98"/>
      <c r="UUN161" s="98"/>
      <c r="UUO161" s="98"/>
      <c r="UUP161" s="98"/>
      <c r="UUQ161" s="98"/>
      <c r="UUR161" s="98"/>
      <c r="UUS161" s="98"/>
      <c r="UUT161" s="98"/>
      <c r="UUU161" s="98"/>
      <c r="UUV161" s="98"/>
      <c r="UUW161" s="98"/>
      <c r="UUX161" s="98"/>
      <c r="UUY161" s="98"/>
      <c r="UUZ161" s="98"/>
      <c r="UVA161" s="98"/>
      <c r="UVB161" s="98"/>
      <c r="UVC161" s="98"/>
      <c r="UVD161" s="98"/>
      <c r="UVE161" s="98"/>
      <c r="UVF161" s="98"/>
      <c r="UVG161" s="98"/>
      <c r="UVH161" s="98"/>
      <c r="UVI161" s="98"/>
      <c r="UVJ161" s="98"/>
      <c r="UVK161" s="98"/>
      <c r="UVL161" s="98"/>
      <c r="UVM161" s="98"/>
      <c r="UVN161" s="98"/>
      <c r="UVO161" s="98"/>
      <c r="UVP161" s="98"/>
      <c r="UVQ161" s="98"/>
      <c r="UVR161" s="98"/>
      <c r="UVS161" s="98"/>
      <c r="UVT161" s="98"/>
      <c r="UVU161" s="98"/>
      <c r="UVV161" s="98"/>
      <c r="UVW161" s="98"/>
      <c r="UVX161" s="98"/>
      <c r="UVY161" s="98"/>
      <c r="UVZ161" s="98"/>
      <c r="UWA161" s="98"/>
      <c r="UWB161" s="98"/>
      <c r="UWC161" s="98"/>
      <c r="UWD161" s="98"/>
      <c r="UWE161" s="98"/>
      <c r="UWF161" s="98"/>
      <c r="UWG161" s="98"/>
      <c r="UWH161" s="98"/>
      <c r="UWI161" s="98"/>
      <c r="UWJ161" s="98"/>
      <c r="UWK161" s="98"/>
      <c r="UWL161" s="98"/>
      <c r="UWM161" s="98"/>
      <c r="UWN161" s="98"/>
      <c r="UWO161" s="98"/>
      <c r="UWP161" s="98"/>
      <c r="UWQ161" s="98"/>
      <c r="UWR161" s="98"/>
      <c r="UWS161" s="98"/>
      <c r="UWT161" s="98"/>
      <c r="UWU161" s="98"/>
      <c r="UWV161" s="98"/>
      <c r="UWW161" s="98"/>
      <c r="UWX161" s="98"/>
      <c r="UWY161" s="98"/>
      <c r="UWZ161" s="98"/>
      <c r="UXA161" s="98"/>
      <c r="UXB161" s="98"/>
      <c r="UXC161" s="98"/>
      <c r="UXD161" s="98"/>
      <c r="UXE161" s="98"/>
      <c r="UXF161" s="98"/>
      <c r="UXG161" s="98"/>
      <c r="UXH161" s="98"/>
      <c r="UXI161" s="98"/>
      <c r="UXJ161" s="98"/>
      <c r="UXK161" s="98"/>
      <c r="UXL161" s="98"/>
      <c r="UXM161" s="98"/>
      <c r="UXN161" s="98"/>
      <c r="UXO161" s="98"/>
      <c r="UXP161" s="98"/>
      <c r="UXQ161" s="98"/>
      <c r="UXR161" s="98"/>
      <c r="UXS161" s="98"/>
      <c r="UXT161" s="98"/>
      <c r="UXU161" s="98"/>
      <c r="UXV161" s="98"/>
      <c r="UXW161" s="98"/>
      <c r="UXX161" s="98"/>
      <c r="UXY161" s="98"/>
      <c r="UXZ161" s="98"/>
      <c r="UYA161" s="98"/>
      <c r="UYB161" s="98"/>
      <c r="UYC161" s="98"/>
      <c r="UYD161" s="98"/>
      <c r="UYE161" s="98"/>
      <c r="UYF161" s="98"/>
      <c r="UYG161" s="98"/>
      <c r="UYH161" s="98"/>
      <c r="UYI161" s="98"/>
      <c r="UYJ161" s="98"/>
      <c r="UYK161" s="98"/>
      <c r="UYL161" s="98"/>
      <c r="UYM161" s="98"/>
      <c r="UYN161" s="98"/>
      <c r="UYO161" s="98"/>
      <c r="UYP161" s="98"/>
      <c r="UYQ161" s="98"/>
      <c r="UYR161" s="98"/>
      <c r="UYS161" s="98"/>
      <c r="UYT161" s="98"/>
      <c r="UYU161" s="98"/>
      <c r="UYV161" s="98"/>
      <c r="UYW161" s="98"/>
      <c r="UYX161" s="98"/>
      <c r="UYY161" s="98"/>
      <c r="UYZ161" s="98"/>
      <c r="UZA161" s="98"/>
      <c r="UZB161" s="98"/>
      <c r="UZC161" s="98"/>
      <c r="UZD161" s="98"/>
      <c r="UZE161" s="98"/>
      <c r="UZF161" s="98"/>
      <c r="UZG161" s="98"/>
      <c r="UZH161" s="98"/>
      <c r="UZI161" s="98"/>
      <c r="UZJ161" s="98"/>
      <c r="UZK161" s="98"/>
      <c r="UZL161" s="98"/>
      <c r="UZM161" s="98"/>
      <c r="UZN161" s="98"/>
      <c r="UZO161" s="98"/>
      <c r="UZP161" s="98"/>
      <c r="UZQ161" s="98"/>
      <c r="UZR161" s="98"/>
      <c r="UZS161" s="98"/>
      <c r="UZT161" s="98"/>
      <c r="UZU161" s="98"/>
      <c r="UZV161" s="98"/>
      <c r="UZW161" s="98"/>
      <c r="UZX161" s="98"/>
      <c r="UZY161" s="98"/>
      <c r="UZZ161" s="98"/>
      <c r="VAA161" s="98"/>
      <c r="VAB161" s="98"/>
      <c r="VAC161" s="98"/>
      <c r="VAD161" s="98"/>
      <c r="VAE161" s="98"/>
      <c r="VAF161" s="98"/>
      <c r="VAG161" s="98"/>
      <c r="VAH161" s="98"/>
      <c r="VAI161" s="98"/>
      <c r="VAJ161" s="98"/>
      <c r="VAK161" s="98"/>
      <c r="VAL161" s="98"/>
      <c r="VAM161" s="98"/>
      <c r="VAN161" s="98"/>
      <c r="VAO161" s="98"/>
      <c r="VAP161" s="98"/>
      <c r="VAQ161" s="98"/>
      <c r="VAR161" s="98"/>
      <c r="VAS161" s="98"/>
      <c r="VAT161" s="98"/>
      <c r="VAU161" s="98"/>
      <c r="VAV161" s="98"/>
      <c r="VAW161" s="98"/>
      <c r="VAX161" s="98"/>
      <c r="VAY161" s="98"/>
      <c r="VAZ161" s="98"/>
      <c r="VBA161" s="98"/>
      <c r="VBB161" s="98"/>
      <c r="VBC161" s="98"/>
      <c r="VBD161" s="98"/>
      <c r="VBE161" s="98"/>
      <c r="VBF161" s="98"/>
      <c r="VBG161" s="98"/>
      <c r="VBH161" s="98"/>
      <c r="VBI161" s="98"/>
      <c r="VBJ161" s="98"/>
      <c r="VBK161" s="98"/>
      <c r="VBL161" s="98"/>
      <c r="VBM161" s="98"/>
      <c r="VBN161" s="98"/>
      <c r="VBO161" s="98"/>
      <c r="VBP161" s="98"/>
      <c r="VBQ161" s="98"/>
      <c r="VBR161" s="98"/>
      <c r="VBS161" s="98"/>
      <c r="VBT161" s="98"/>
      <c r="VBU161" s="98"/>
      <c r="VBV161" s="98"/>
      <c r="VBW161" s="98"/>
      <c r="VBX161" s="98"/>
      <c r="VBY161" s="98"/>
      <c r="VBZ161" s="98"/>
      <c r="VCA161" s="98"/>
      <c r="VCB161" s="98"/>
      <c r="VCC161" s="98"/>
      <c r="VCD161" s="98"/>
      <c r="VCE161" s="98"/>
      <c r="VCF161" s="98"/>
      <c r="VCG161" s="98"/>
      <c r="VCH161" s="98"/>
      <c r="VCI161" s="98"/>
      <c r="VCJ161" s="98"/>
      <c r="VCK161" s="98"/>
      <c r="VCL161" s="98"/>
      <c r="VCM161" s="98"/>
      <c r="VCN161" s="98"/>
      <c r="VCO161" s="98"/>
      <c r="VCP161" s="98"/>
      <c r="VCQ161" s="98"/>
      <c r="VCR161" s="98"/>
      <c r="VCS161" s="98"/>
      <c r="VCT161" s="98"/>
      <c r="VCU161" s="98"/>
      <c r="VCV161" s="98"/>
      <c r="VCW161" s="98"/>
      <c r="VCX161" s="98"/>
      <c r="VCY161" s="98"/>
      <c r="VCZ161" s="98"/>
      <c r="VDA161" s="98"/>
      <c r="VDB161" s="98"/>
      <c r="VDC161" s="98"/>
      <c r="VDD161" s="98"/>
      <c r="VDE161" s="98"/>
      <c r="VDF161" s="98"/>
      <c r="VDG161" s="98"/>
      <c r="VDH161" s="98"/>
      <c r="VDI161" s="98"/>
      <c r="VDJ161" s="98"/>
      <c r="VDK161" s="98"/>
      <c r="VDL161" s="98"/>
      <c r="VDM161" s="98"/>
      <c r="VDN161" s="98"/>
      <c r="VDO161" s="98"/>
      <c r="VDP161" s="98"/>
      <c r="VDQ161" s="98"/>
      <c r="VDR161" s="98"/>
      <c r="VDS161" s="98"/>
      <c r="VDT161" s="98"/>
      <c r="VDU161" s="98"/>
      <c r="VDV161" s="98"/>
      <c r="VDW161" s="98"/>
      <c r="VDX161" s="98"/>
      <c r="VDY161" s="98"/>
      <c r="VDZ161" s="98"/>
      <c r="VEA161" s="98"/>
      <c r="VEB161" s="98"/>
      <c r="VEC161" s="98"/>
      <c r="VED161" s="98"/>
      <c r="VEE161" s="98"/>
      <c r="VEF161" s="98"/>
      <c r="VEG161" s="98"/>
      <c r="VEH161" s="98"/>
      <c r="VEI161" s="98"/>
      <c r="VEJ161" s="98"/>
      <c r="VEK161" s="98"/>
      <c r="VEL161" s="98"/>
      <c r="VEM161" s="98"/>
      <c r="VEN161" s="98"/>
      <c r="VEO161" s="98"/>
      <c r="VEP161" s="98"/>
      <c r="VEQ161" s="98"/>
      <c r="VER161" s="98"/>
      <c r="VES161" s="98"/>
      <c r="VET161" s="98"/>
      <c r="VEU161" s="98"/>
      <c r="VEV161" s="98"/>
      <c r="VEW161" s="98"/>
      <c r="VEX161" s="98"/>
      <c r="VEY161" s="98"/>
      <c r="VEZ161" s="98"/>
      <c r="VFA161" s="98"/>
      <c r="VFB161" s="98"/>
      <c r="VFC161" s="98"/>
      <c r="VFD161" s="98"/>
      <c r="VFE161" s="98"/>
      <c r="VFF161" s="98"/>
      <c r="VFG161" s="98"/>
      <c r="VFH161" s="98"/>
      <c r="VFI161" s="98"/>
      <c r="VFJ161" s="98"/>
      <c r="VFK161" s="98"/>
      <c r="VFL161" s="98"/>
      <c r="VFM161" s="98"/>
      <c r="VFN161" s="98"/>
      <c r="VFO161" s="98"/>
      <c r="VFP161" s="98"/>
      <c r="VFQ161" s="98"/>
      <c r="VFR161" s="98"/>
      <c r="VFS161" s="98"/>
      <c r="VFT161" s="98"/>
      <c r="VFU161" s="98"/>
      <c r="VFV161" s="98"/>
      <c r="VFW161" s="98"/>
      <c r="VFX161" s="98"/>
      <c r="VFY161" s="98"/>
      <c r="VFZ161" s="98"/>
      <c r="VGA161" s="98"/>
      <c r="VGB161" s="98"/>
      <c r="VGC161" s="98"/>
      <c r="VGD161" s="98"/>
      <c r="VGE161" s="98"/>
      <c r="VGF161" s="98"/>
      <c r="VGG161" s="98"/>
      <c r="VGH161" s="98"/>
      <c r="VGI161" s="98"/>
      <c r="VGJ161" s="98"/>
      <c r="VGK161" s="98"/>
      <c r="VGL161" s="98"/>
      <c r="VGM161" s="98"/>
      <c r="VGN161" s="98"/>
      <c r="VGO161" s="98"/>
      <c r="VGP161" s="98"/>
      <c r="VGQ161" s="98"/>
      <c r="VGR161" s="98"/>
      <c r="VGS161" s="98"/>
      <c r="VGT161" s="98"/>
      <c r="VGU161" s="98"/>
      <c r="VGV161" s="98"/>
      <c r="VGW161" s="98"/>
      <c r="VGX161" s="98"/>
      <c r="VGY161" s="98"/>
      <c r="VGZ161" s="98"/>
      <c r="VHA161" s="98"/>
      <c r="VHB161" s="98"/>
      <c r="VHC161" s="98"/>
      <c r="VHD161" s="98"/>
      <c r="VHE161" s="98"/>
      <c r="VHF161" s="98"/>
      <c r="VHG161" s="98"/>
      <c r="VHH161" s="98"/>
      <c r="VHI161" s="98"/>
      <c r="VHJ161" s="98"/>
      <c r="VHK161" s="98"/>
      <c r="VHL161" s="98"/>
      <c r="VHM161" s="98"/>
      <c r="VHN161" s="98"/>
      <c r="VHO161" s="98"/>
      <c r="VHP161" s="98"/>
      <c r="VHQ161" s="98"/>
      <c r="VHR161" s="98"/>
      <c r="VHS161" s="98"/>
      <c r="VHT161" s="98"/>
      <c r="VHU161" s="98"/>
      <c r="VHV161" s="98"/>
      <c r="VHW161" s="98"/>
      <c r="VHX161" s="98"/>
      <c r="VHY161" s="98"/>
      <c r="VHZ161" s="98"/>
      <c r="VIA161" s="98"/>
      <c r="VIB161" s="98"/>
      <c r="VIC161" s="98"/>
      <c r="VID161" s="98"/>
      <c r="VIE161" s="98"/>
      <c r="VIF161" s="98"/>
      <c r="VIG161" s="98"/>
      <c r="VIH161" s="98"/>
      <c r="VII161" s="98"/>
      <c r="VIJ161" s="98"/>
      <c r="VIK161" s="98"/>
      <c r="VIL161" s="98"/>
      <c r="VIM161" s="98"/>
      <c r="VIN161" s="98"/>
      <c r="VIO161" s="98"/>
      <c r="VIP161" s="98"/>
      <c r="VIQ161" s="98"/>
      <c r="VIR161" s="98"/>
      <c r="VIS161" s="98"/>
      <c r="VIT161" s="98"/>
      <c r="VIU161" s="98"/>
      <c r="VIV161" s="98"/>
      <c r="VIW161" s="98"/>
      <c r="VIX161" s="98"/>
      <c r="VIY161" s="98"/>
      <c r="VIZ161" s="98"/>
      <c r="VJA161" s="98"/>
      <c r="VJB161" s="98"/>
      <c r="VJC161" s="98"/>
      <c r="VJD161" s="98"/>
      <c r="VJE161" s="98"/>
      <c r="VJF161" s="98"/>
      <c r="VJG161" s="98"/>
      <c r="VJH161" s="98"/>
      <c r="VJI161" s="98"/>
      <c r="VJJ161" s="98"/>
      <c r="VJK161" s="98"/>
      <c r="VJL161" s="98"/>
      <c r="VJM161" s="98"/>
      <c r="VJN161" s="98"/>
      <c r="VJO161" s="98"/>
      <c r="VJP161" s="98"/>
      <c r="VJQ161" s="98"/>
      <c r="VJR161" s="98"/>
      <c r="VJS161" s="98"/>
      <c r="VJT161" s="98"/>
      <c r="VJU161" s="98"/>
      <c r="VJV161" s="98"/>
      <c r="VJW161" s="98"/>
      <c r="VJX161" s="98"/>
      <c r="VJY161" s="98"/>
      <c r="VJZ161" s="98"/>
      <c r="VKA161" s="98"/>
      <c r="VKB161" s="98"/>
      <c r="VKC161" s="98"/>
      <c r="VKD161" s="98"/>
      <c r="VKE161" s="98"/>
      <c r="VKF161" s="98"/>
      <c r="VKG161" s="98"/>
      <c r="VKH161" s="98"/>
      <c r="VKI161" s="98"/>
      <c r="VKJ161" s="98"/>
      <c r="VKK161" s="98"/>
      <c r="VKL161" s="98"/>
      <c r="VKM161" s="98"/>
      <c r="VKN161" s="98"/>
      <c r="VKO161" s="98"/>
      <c r="VKP161" s="98"/>
      <c r="VKQ161" s="98"/>
      <c r="VKR161" s="98"/>
      <c r="VKS161" s="98"/>
      <c r="VKT161" s="98"/>
      <c r="VKU161" s="98"/>
      <c r="VKV161" s="98"/>
      <c r="VKW161" s="98"/>
      <c r="VKX161" s="98"/>
      <c r="VKY161" s="98"/>
      <c r="VKZ161" s="98"/>
      <c r="VLA161" s="98"/>
      <c r="VLB161" s="98"/>
      <c r="VLC161" s="98"/>
      <c r="VLD161" s="98"/>
      <c r="VLE161" s="98"/>
      <c r="VLF161" s="98"/>
      <c r="VLG161" s="98"/>
      <c r="VLH161" s="98"/>
      <c r="VLI161" s="98"/>
      <c r="VLJ161" s="98"/>
      <c r="VLK161" s="98"/>
      <c r="VLL161" s="98"/>
      <c r="VLM161" s="98"/>
      <c r="VLN161" s="98"/>
      <c r="VLO161" s="98"/>
      <c r="VLP161" s="98"/>
      <c r="VLQ161" s="98"/>
      <c r="VLR161" s="98"/>
      <c r="VLS161" s="98"/>
      <c r="VLT161" s="98"/>
      <c r="VLU161" s="98"/>
      <c r="VLV161" s="98"/>
      <c r="VLW161" s="98"/>
      <c r="VLX161" s="98"/>
      <c r="VLY161" s="98"/>
      <c r="VLZ161" s="98"/>
      <c r="VMA161" s="98"/>
      <c r="VMB161" s="98"/>
      <c r="VMC161" s="98"/>
      <c r="VMD161" s="98"/>
      <c r="VME161" s="98"/>
      <c r="VMF161" s="98"/>
      <c r="VMG161" s="98"/>
      <c r="VMH161" s="98"/>
      <c r="VMI161" s="98"/>
      <c r="VMJ161" s="98"/>
      <c r="VMK161" s="98"/>
      <c r="VML161" s="98"/>
      <c r="VMM161" s="98"/>
      <c r="VMN161" s="98"/>
      <c r="VMO161" s="98"/>
      <c r="VMP161" s="98"/>
      <c r="VMQ161" s="98"/>
      <c r="VMR161" s="98"/>
      <c r="VMS161" s="98"/>
      <c r="VMT161" s="98"/>
      <c r="VMU161" s="98"/>
      <c r="VMV161" s="98"/>
      <c r="VMW161" s="98"/>
      <c r="VMX161" s="98"/>
      <c r="VMY161" s="98"/>
      <c r="VMZ161" s="98"/>
      <c r="VNA161" s="98"/>
      <c r="VNB161" s="98"/>
      <c r="VNC161" s="98"/>
      <c r="VND161" s="98"/>
      <c r="VNE161" s="98"/>
      <c r="VNF161" s="98"/>
      <c r="VNG161" s="98"/>
      <c r="VNH161" s="98"/>
      <c r="VNI161" s="98"/>
      <c r="VNJ161" s="98"/>
      <c r="VNK161" s="98"/>
      <c r="VNL161" s="98"/>
      <c r="VNM161" s="98"/>
      <c r="VNN161" s="98"/>
      <c r="VNO161" s="98"/>
      <c r="VNP161" s="98"/>
      <c r="VNQ161" s="98"/>
      <c r="VNR161" s="98"/>
      <c r="VNS161" s="98"/>
      <c r="VNT161" s="98"/>
      <c r="VNU161" s="98"/>
      <c r="VNV161" s="98"/>
      <c r="VNW161" s="98"/>
      <c r="VNX161" s="98"/>
      <c r="VNY161" s="98"/>
      <c r="VNZ161" s="98"/>
      <c r="VOA161" s="98"/>
      <c r="VOB161" s="98"/>
      <c r="VOC161" s="98"/>
      <c r="VOD161" s="98"/>
      <c r="VOE161" s="98"/>
      <c r="VOF161" s="98"/>
      <c r="VOG161" s="98"/>
      <c r="VOH161" s="98"/>
      <c r="VOI161" s="98"/>
      <c r="VOJ161" s="98"/>
      <c r="VOK161" s="98"/>
      <c r="VOL161" s="98"/>
      <c r="VOM161" s="98"/>
      <c r="VON161" s="98"/>
      <c r="VOO161" s="98"/>
      <c r="VOP161" s="98"/>
      <c r="VOQ161" s="98"/>
      <c r="VOR161" s="98"/>
      <c r="VOS161" s="98"/>
      <c r="VOT161" s="98"/>
      <c r="VOU161" s="98"/>
      <c r="VOV161" s="98"/>
      <c r="VOW161" s="98"/>
      <c r="VOX161" s="98"/>
      <c r="VOY161" s="98"/>
      <c r="VOZ161" s="98"/>
      <c r="VPA161" s="98"/>
      <c r="VPB161" s="98"/>
      <c r="VPC161" s="98"/>
      <c r="VPD161" s="98"/>
      <c r="VPE161" s="98"/>
      <c r="VPF161" s="98"/>
      <c r="VPG161" s="98"/>
      <c r="VPH161" s="98"/>
      <c r="VPI161" s="98"/>
      <c r="VPJ161" s="98"/>
      <c r="VPK161" s="98"/>
      <c r="VPL161" s="98"/>
      <c r="VPM161" s="98"/>
      <c r="VPN161" s="98"/>
      <c r="VPO161" s="98"/>
      <c r="VPP161" s="98"/>
      <c r="VPQ161" s="98"/>
      <c r="VPR161" s="98"/>
      <c r="VPS161" s="98"/>
      <c r="VPT161" s="98"/>
      <c r="VPU161" s="98"/>
      <c r="VPV161" s="98"/>
      <c r="VPW161" s="98"/>
      <c r="VPX161" s="98"/>
      <c r="VPY161" s="98"/>
      <c r="VPZ161" s="98"/>
      <c r="VQA161" s="98"/>
      <c r="VQB161" s="98"/>
      <c r="VQC161" s="98"/>
      <c r="VQD161" s="98"/>
      <c r="VQE161" s="98"/>
      <c r="VQF161" s="98"/>
      <c r="VQG161" s="98"/>
      <c r="VQH161" s="98"/>
      <c r="VQI161" s="98"/>
      <c r="VQJ161" s="98"/>
      <c r="VQK161" s="98"/>
      <c r="VQL161" s="98"/>
      <c r="VQM161" s="98"/>
      <c r="VQN161" s="98"/>
      <c r="VQO161" s="98"/>
      <c r="VQP161" s="98"/>
      <c r="VQQ161" s="98"/>
      <c r="VQR161" s="98"/>
      <c r="VQS161" s="98"/>
      <c r="VQT161" s="98"/>
      <c r="VQU161" s="98"/>
      <c r="VQV161" s="98"/>
      <c r="VQW161" s="98"/>
      <c r="VQX161" s="98"/>
      <c r="VQY161" s="98"/>
      <c r="VQZ161" s="98"/>
      <c r="VRA161" s="98"/>
      <c r="VRB161" s="98"/>
      <c r="VRC161" s="98"/>
      <c r="VRD161" s="98"/>
      <c r="VRE161" s="98"/>
      <c r="VRF161" s="98"/>
      <c r="VRG161" s="98"/>
      <c r="VRH161" s="98"/>
      <c r="VRI161" s="98"/>
      <c r="VRJ161" s="98"/>
      <c r="VRK161" s="98"/>
      <c r="VRL161" s="98"/>
      <c r="VRM161" s="98"/>
      <c r="VRN161" s="98"/>
      <c r="VRO161" s="98"/>
      <c r="VRP161" s="98"/>
      <c r="VRQ161" s="98"/>
      <c r="VRR161" s="98"/>
      <c r="VRS161" s="98"/>
      <c r="VRT161" s="98"/>
      <c r="VRU161" s="98"/>
      <c r="VRV161" s="98"/>
      <c r="VRW161" s="98"/>
      <c r="VRX161" s="98"/>
      <c r="VRY161" s="98"/>
      <c r="VRZ161" s="98"/>
      <c r="VSA161" s="98"/>
      <c r="VSB161" s="98"/>
      <c r="VSC161" s="98"/>
      <c r="VSD161" s="98"/>
      <c r="VSE161" s="98"/>
      <c r="VSF161" s="98"/>
      <c r="VSG161" s="98"/>
      <c r="VSH161" s="98"/>
      <c r="VSI161" s="98"/>
      <c r="VSJ161" s="98"/>
      <c r="VSK161" s="98"/>
      <c r="VSL161" s="98"/>
      <c r="VSM161" s="98"/>
      <c r="VSN161" s="98"/>
      <c r="VSO161" s="98"/>
      <c r="VSP161" s="98"/>
      <c r="VSQ161" s="98"/>
      <c r="VSR161" s="98"/>
      <c r="VSS161" s="98"/>
      <c r="VST161" s="98"/>
      <c r="VSU161" s="98"/>
      <c r="VSV161" s="98"/>
      <c r="VSW161" s="98"/>
      <c r="VSX161" s="98"/>
      <c r="VSY161" s="98"/>
      <c r="VSZ161" s="98"/>
      <c r="VTA161" s="98"/>
      <c r="VTB161" s="98"/>
      <c r="VTC161" s="98"/>
      <c r="VTD161" s="98"/>
      <c r="VTE161" s="98"/>
      <c r="VTF161" s="98"/>
      <c r="VTG161" s="98"/>
      <c r="VTH161" s="98"/>
      <c r="VTI161" s="98"/>
      <c r="VTJ161" s="98"/>
      <c r="VTK161" s="98"/>
      <c r="VTL161" s="98"/>
      <c r="VTM161" s="98"/>
      <c r="VTN161" s="98"/>
      <c r="VTO161" s="98"/>
      <c r="VTP161" s="98"/>
      <c r="VTQ161" s="98"/>
      <c r="VTR161" s="98"/>
      <c r="VTS161" s="98"/>
      <c r="VTT161" s="98"/>
      <c r="VTU161" s="98"/>
      <c r="VTV161" s="98"/>
      <c r="VTW161" s="98"/>
      <c r="VTX161" s="98"/>
      <c r="VTY161" s="98"/>
      <c r="VTZ161" s="98"/>
      <c r="VUA161" s="98"/>
      <c r="VUB161" s="98"/>
      <c r="VUC161" s="98"/>
      <c r="VUD161" s="98"/>
      <c r="VUE161" s="98"/>
      <c r="VUF161" s="98"/>
      <c r="VUG161" s="98"/>
      <c r="VUH161" s="98"/>
      <c r="VUI161" s="98"/>
      <c r="VUJ161" s="98"/>
      <c r="VUK161" s="98"/>
      <c r="VUL161" s="98"/>
      <c r="VUM161" s="98"/>
      <c r="VUN161" s="98"/>
      <c r="VUO161" s="98"/>
      <c r="VUP161" s="98"/>
      <c r="VUQ161" s="98"/>
      <c r="VUR161" s="98"/>
      <c r="VUS161" s="98"/>
      <c r="VUT161" s="98"/>
      <c r="VUU161" s="98"/>
      <c r="VUV161" s="98"/>
      <c r="VUW161" s="98"/>
      <c r="VUX161" s="98"/>
      <c r="VUY161" s="98"/>
      <c r="VUZ161" s="98"/>
      <c r="VVA161" s="98"/>
      <c r="VVB161" s="98"/>
      <c r="VVC161" s="98"/>
      <c r="VVD161" s="98"/>
      <c r="VVE161" s="98"/>
      <c r="VVF161" s="98"/>
      <c r="VVG161" s="98"/>
      <c r="VVH161" s="98"/>
      <c r="VVI161" s="98"/>
      <c r="VVJ161" s="98"/>
      <c r="VVK161" s="98"/>
      <c r="VVL161" s="98"/>
      <c r="VVM161" s="98"/>
      <c r="VVN161" s="98"/>
      <c r="VVO161" s="98"/>
      <c r="VVP161" s="98"/>
      <c r="VVQ161" s="98"/>
      <c r="VVR161" s="98"/>
      <c r="VVS161" s="98"/>
      <c r="VVT161" s="98"/>
      <c r="VVU161" s="98"/>
      <c r="VVV161" s="98"/>
      <c r="VVW161" s="98"/>
      <c r="VVX161" s="98"/>
      <c r="VVY161" s="98"/>
      <c r="VVZ161" s="98"/>
      <c r="VWA161" s="98"/>
      <c r="VWB161" s="98"/>
      <c r="VWC161" s="98"/>
      <c r="VWD161" s="98"/>
      <c r="VWE161" s="98"/>
      <c r="VWF161" s="98"/>
      <c r="VWG161" s="98"/>
      <c r="VWH161" s="98"/>
      <c r="VWI161" s="98"/>
      <c r="VWJ161" s="98"/>
      <c r="VWK161" s="98"/>
      <c r="VWL161" s="98"/>
      <c r="VWM161" s="98"/>
      <c r="VWN161" s="98"/>
      <c r="VWO161" s="98"/>
      <c r="VWP161" s="98"/>
      <c r="VWQ161" s="98"/>
      <c r="VWR161" s="98"/>
      <c r="VWS161" s="98"/>
      <c r="VWT161" s="98"/>
      <c r="VWU161" s="98"/>
      <c r="VWV161" s="98"/>
      <c r="VWW161" s="98"/>
      <c r="VWX161" s="98"/>
      <c r="VWY161" s="98"/>
      <c r="VWZ161" s="98"/>
      <c r="VXA161" s="98"/>
      <c r="VXB161" s="98"/>
      <c r="VXC161" s="98"/>
      <c r="VXD161" s="98"/>
      <c r="VXE161" s="98"/>
      <c r="VXF161" s="98"/>
      <c r="VXG161" s="98"/>
      <c r="VXH161" s="98"/>
      <c r="VXI161" s="98"/>
      <c r="VXJ161" s="98"/>
      <c r="VXK161" s="98"/>
      <c r="VXL161" s="98"/>
      <c r="VXM161" s="98"/>
      <c r="VXN161" s="98"/>
      <c r="VXO161" s="98"/>
      <c r="VXP161" s="98"/>
      <c r="VXQ161" s="98"/>
      <c r="VXR161" s="98"/>
      <c r="VXS161" s="98"/>
      <c r="VXT161" s="98"/>
      <c r="VXU161" s="98"/>
      <c r="VXV161" s="98"/>
      <c r="VXW161" s="98"/>
      <c r="VXX161" s="98"/>
      <c r="VXY161" s="98"/>
      <c r="VXZ161" s="98"/>
      <c r="VYA161" s="98"/>
      <c r="VYB161" s="98"/>
      <c r="VYC161" s="98"/>
      <c r="VYD161" s="98"/>
      <c r="VYE161" s="98"/>
      <c r="VYF161" s="98"/>
      <c r="VYG161" s="98"/>
      <c r="VYH161" s="98"/>
      <c r="VYI161" s="98"/>
      <c r="VYJ161" s="98"/>
      <c r="VYK161" s="98"/>
      <c r="VYL161" s="98"/>
      <c r="VYM161" s="98"/>
      <c r="VYN161" s="98"/>
      <c r="VYO161" s="98"/>
      <c r="VYP161" s="98"/>
      <c r="VYQ161" s="98"/>
      <c r="VYR161" s="98"/>
      <c r="VYS161" s="98"/>
      <c r="VYT161" s="98"/>
      <c r="VYU161" s="98"/>
      <c r="VYV161" s="98"/>
      <c r="VYW161" s="98"/>
      <c r="VYX161" s="98"/>
      <c r="VYY161" s="98"/>
      <c r="VYZ161" s="98"/>
      <c r="VZA161" s="98"/>
      <c r="VZB161" s="98"/>
      <c r="VZC161" s="98"/>
      <c r="VZD161" s="98"/>
      <c r="VZE161" s="98"/>
      <c r="VZF161" s="98"/>
      <c r="VZG161" s="98"/>
      <c r="VZH161" s="98"/>
      <c r="VZI161" s="98"/>
      <c r="VZJ161" s="98"/>
      <c r="VZK161" s="98"/>
      <c r="VZL161" s="98"/>
      <c r="VZM161" s="98"/>
      <c r="VZN161" s="98"/>
      <c r="VZO161" s="98"/>
      <c r="VZP161" s="98"/>
      <c r="VZQ161" s="98"/>
      <c r="VZR161" s="98"/>
      <c r="VZS161" s="98"/>
      <c r="VZT161" s="98"/>
      <c r="VZU161" s="98"/>
      <c r="VZV161" s="98"/>
      <c r="VZW161" s="98"/>
      <c r="VZX161" s="98"/>
      <c r="VZY161" s="98"/>
      <c r="VZZ161" s="98"/>
      <c r="WAA161" s="98"/>
      <c r="WAB161" s="98"/>
      <c r="WAC161" s="98"/>
      <c r="WAD161" s="98"/>
      <c r="WAE161" s="98"/>
      <c r="WAF161" s="98"/>
      <c r="WAG161" s="98"/>
      <c r="WAH161" s="98"/>
      <c r="WAI161" s="98"/>
      <c r="WAJ161" s="98"/>
      <c r="WAK161" s="98"/>
      <c r="WAL161" s="98"/>
      <c r="WAM161" s="98"/>
      <c r="WAN161" s="98"/>
      <c r="WAO161" s="98"/>
      <c r="WAP161" s="98"/>
      <c r="WAQ161" s="98"/>
      <c r="WAR161" s="98"/>
      <c r="WAS161" s="98"/>
      <c r="WAT161" s="98"/>
      <c r="WAU161" s="98"/>
      <c r="WAV161" s="98"/>
      <c r="WAW161" s="98"/>
      <c r="WAX161" s="98"/>
      <c r="WAY161" s="98"/>
      <c r="WAZ161" s="98"/>
      <c r="WBA161" s="98"/>
      <c r="WBB161" s="98"/>
      <c r="WBC161" s="98"/>
      <c r="WBD161" s="98"/>
      <c r="WBE161" s="98"/>
      <c r="WBF161" s="98"/>
      <c r="WBG161" s="98"/>
      <c r="WBH161" s="98"/>
      <c r="WBI161" s="98"/>
      <c r="WBJ161" s="98"/>
      <c r="WBK161" s="98"/>
      <c r="WBL161" s="98"/>
      <c r="WBM161" s="98"/>
      <c r="WBN161" s="98"/>
      <c r="WBO161" s="98"/>
      <c r="WBP161" s="98"/>
      <c r="WBQ161" s="98"/>
      <c r="WBR161" s="98"/>
      <c r="WBS161" s="98"/>
      <c r="WBT161" s="98"/>
      <c r="WBU161" s="98"/>
      <c r="WBV161" s="98"/>
      <c r="WBW161" s="98"/>
      <c r="WBX161" s="98"/>
      <c r="WBY161" s="98"/>
      <c r="WBZ161" s="98"/>
      <c r="WCA161" s="98"/>
      <c r="WCB161" s="98"/>
      <c r="WCC161" s="98"/>
      <c r="WCD161" s="98"/>
      <c r="WCE161" s="98"/>
      <c r="WCF161" s="98"/>
      <c r="WCG161" s="98"/>
      <c r="WCH161" s="98"/>
      <c r="WCI161" s="98"/>
      <c r="WCJ161" s="98"/>
      <c r="WCK161" s="98"/>
      <c r="WCL161" s="98"/>
      <c r="WCM161" s="98"/>
      <c r="WCN161" s="98"/>
      <c r="WCO161" s="98"/>
      <c r="WCP161" s="98"/>
      <c r="WCQ161" s="98"/>
      <c r="WCR161" s="98"/>
      <c r="WCS161" s="98"/>
      <c r="WCT161" s="98"/>
      <c r="WCU161" s="98"/>
      <c r="WCV161" s="98"/>
      <c r="WCW161" s="98"/>
      <c r="WCX161" s="98"/>
      <c r="WCY161" s="98"/>
      <c r="WCZ161" s="98"/>
      <c r="WDA161" s="98"/>
      <c r="WDB161" s="98"/>
      <c r="WDC161" s="98"/>
      <c r="WDD161" s="98"/>
      <c r="WDE161" s="98"/>
      <c r="WDF161" s="98"/>
      <c r="WDG161" s="98"/>
      <c r="WDH161" s="98"/>
      <c r="WDI161" s="98"/>
      <c r="WDJ161" s="98"/>
      <c r="WDK161" s="98"/>
      <c r="WDL161" s="98"/>
      <c r="WDM161" s="98"/>
      <c r="WDN161" s="98"/>
      <c r="WDO161" s="98"/>
      <c r="WDP161" s="98"/>
      <c r="WDQ161" s="98"/>
      <c r="WDR161" s="98"/>
      <c r="WDS161" s="98"/>
      <c r="WDT161" s="98"/>
      <c r="WDU161" s="98"/>
      <c r="WDV161" s="98"/>
      <c r="WDW161" s="98"/>
      <c r="WDX161" s="98"/>
      <c r="WDY161" s="98"/>
      <c r="WDZ161" s="98"/>
      <c r="WEA161" s="98"/>
      <c r="WEB161" s="98"/>
      <c r="WEC161" s="98"/>
      <c r="WED161" s="98"/>
      <c r="WEE161" s="98"/>
      <c r="WEF161" s="98"/>
      <c r="WEG161" s="98"/>
      <c r="WEH161" s="98"/>
      <c r="WEI161" s="98"/>
      <c r="WEJ161" s="98"/>
      <c r="WEK161" s="98"/>
      <c r="WEL161" s="98"/>
      <c r="WEM161" s="98"/>
      <c r="WEN161" s="98"/>
      <c r="WEO161" s="98"/>
      <c r="WEP161" s="98"/>
      <c r="WEQ161" s="98"/>
      <c r="WER161" s="98"/>
      <c r="WES161" s="98"/>
      <c r="WET161" s="98"/>
      <c r="WEU161" s="98"/>
      <c r="WEV161" s="98"/>
      <c r="WEW161" s="98"/>
      <c r="WEX161" s="98"/>
      <c r="WEY161" s="98"/>
      <c r="WEZ161" s="98"/>
      <c r="WFA161" s="98"/>
      <c r="WFB161" s="98"/>
      <c r="WFC161" s="98"/>
      <c r="WFD161" s="98"/>
      <c r="WFE161" s="98"/>
      <c r="WFF161" s="98"/>
      <c r="WFG161" s="98"/>
      <c r="WFH161" s="98"/>
      <c r="WFI161" s="98"/>
      <c r="WFJ161" s="98"/>
      <c r="WFK161" s="98"/>
      <c r="WFL161" s="98"/>
      <c r="WFM161" s="98"/>
      <c r="WFN161" s="98"/>
      <c r="WFO161" s="98"/>
      <c r="WFP161" s="98"/>
      <c r="WFQ161" s="98"/>
      <c r="WFR161" s="98"/>
      <c r="WFS161" s="98"/>
      <c r="WFT161" s="98"/>
      <c r="WFU161" s="98"/>
      <c r="WFV161" s="98"/>
      <c r="WFW161" s="98"/>
      <c r="WFX161" s="98"/>
      <c r="WFY161" s="98"/>
      <c r="WFZ161" s="98"/>
      <c r="WGA161" s="98"/>
      <c r="WGB161" s="98"/>
      <c r="WGC161" s="98"/>
      <c r="WGD161" s="98"/>
      <c r="WGE161" s="98"/>
      <c r="WGF161" s="98"/>
      <c r="WGG161" s="98"/>
      <c r="WGH161" s="98"/>
      <c r="WGI161" s="98"/>
      <c r="WGJ161" s="98"/>
      <c r="WGK161" s="98"/>
      <c r="WGL161" s="98"/>
      <c r="WGM161" s="98"/>
      <c r="WGN161" s="98"/>
      <c r="WGO161" s="98"/>
      <c r="WGP161" s="98"/>
      <c r="WGQ161" s="98"/>
      <c r="WGR161" s="98"/>
      <c r="WGS161" s="98"/>
      <c r="WGT161" s="98"/>
      <c r="WGU161" s="98"/>
      <c r="WGV161" s="98"/>
      <c r="WGW161" s="98"/>
      <c r="WGX161" s="98"/>
      <c r="WGY161" s="98"/>
      <c r="WGZ161" s="98"/>
      <c r="WHA161" s="98"/>
      <c r="WHB161" s="98"/>
      <c r="WHC161" s="98"/>
      <c r="WHD161" s="98"/>
      <c r="WHE161" s="98"/>
      <c r="WHF161" s="98"/>
      <c r="WHG161" s="98"/>
      <c r="WHH161" s="98"/>
      <c r="WHI161" s="98"/>
      <c r="WHJ161" s="98"/>
      <c r="WHK161" s="98"/>
      <c r="WHL161" s="98"/>
      <c r="WHM161" s="98"/>
      <c r="WHN161" s="98"/>
      <c r="WHO161" s="98"/>
      <c r="WHP161" s="98"/>
      <c r="WHQ161" s="98"/>
      <c r="WHR161" s="98"/>
      <c r="WHS161" s="98"/>
      <c r="WHT161" s="98"/>
      <c r="WHU161" s="98"/>
      <c r="WHV161" s="98"/>
      <c r="WHW161" s="98"/>
      <c r="WHX161" s="98"/>
      <c r="WHY161" s="98"/>
      <c r="WHZ161" s="98"/>
      <c r="WIA161" s="98"/>
      <c r="WIB161" s="98"/>
      <c r="WIC161" s="98"/>
      <c r="WID161" s="98"/>
      <c r="WIE161" s="98"/>
      <c r="WIF161" s="98"/>
      <c r="WIG161" s="98"/>
      <c r="WIH161" s="98"/>
      <c r="WII161" s="98"/>
      <c r="WIJ161" s="98"/>
      <c r="WIK161" s="98"/>
      <c r="WIL161" s="98"/>
      <c r="WIM161" s="98"/>
      <c r="WIN161" s="98"/>
      <c r="WIO161" s="98"/>
      <c r="WIP161" s="98"/>
      <c r="WIQ161" s="98"/>
      <c r="WIR161" s="98"/>
      <c r="WIS161" s="98"/>
      <c r="WIT161" s="98"/>
      <c r="WIU161" s="98"/>
      <c r="WIV161" s="98"/>
      <c r="WIW161" s="98"/>
      <c r="WIX161" s="98"/>
      <c r="WIY161" s="98"/>
      <c r="WIZ161" s="98"/>
      <c r="WJA161" s="98"/>
      <c r="WJB161" s="98"/>
      <c r="WJC161" s="98"/>
      <c r="WJD161" s="98"/>
      <c r="WJE161" s="98"/>
      <c r="WJF161" s="98"/>
      <c r="WJG161" s="98"/>
      <c r="WJH161" s="98"/>
      <c r="WJI161" s="98"/>
      <c r="WJJ161" s="98"/>
      <c r="WJK161" s="98"/>
      <c r="WJL161" s="98"/>
      <c r="WJM161" s="98"/>
      <c r="WJN161" s="98"/>
      <c r="WJO161" s="98"/>
      <c r="WJP161" s="98"/>
      <c r="WJQ161" s="98"/>
      <c r="WJR161" s="98"/>
      <c r="WJS161" s="98"/>
      <c r="WJT161" s="98"/>
      <c r="WJU161" s="98"/>
      <c r="WJV161" s="98"/>
      <c r="WJW161" s="98"/>
      <c r="WJX161" s="98"/>
      <c r="WJY161" s="98"/>
      <c r="WJZ161" s="98"/>
      <c r="WKA161" s="98"/>
      <c r="WKB161" s="98"/>
      <c r="WKC161" s="98"/>
      <c r="WKD161" s="98"/>
      <c r="WKE161" s="98"/>
      <c r="WKF161" s="98"/>
      <c r="WKG161" s="98"/>
      <c r="WKH161" s="98"/>
      <c r="WKI161" s="98"/>
      <c r="WKJ161" s="98"/>
      <c r="WKK161" s="98"/>
      <c r="WKL161" s="98"/>
      <c r="WKM161" s="98"/>
      <c r="WKN161" s="98"/>
      <c r="WKO161" s="98"/>
      <c r="WKP161" s="98"/>
      <c r="WKQ161" s="98"/>
      <c r="WKR161" s="98"/>
      <c r="WKS161" s="98"/>
      <c r="WKT161" s="98"/>
      <c r="WKU161" s="98"/>
      <c r="WKV161" s="98"/>
      <c r="WKW161" s="98"/>
      <c r="WKX161" s="98"/>
      <c r="WKY161" s="98"/>
      <c r="WKZ161" s="98"/>
      <c r="WLA161" s="98"/>
      <c r="WLB161" s="98"/>
      <c r="WLC161" s="98"/>
      <c r="WLD161" s="98"/>
      <c r="WLE161" s="98"/>
      <c r="WLF161" s="98"/>
      <c r="WLG161" s="98"/>
      <c r="WLH161" s="98"/>
      <c r="WLI161" s="98"/>
      <c r="WLJ161" s="98"/>
      <c r="WLK161" s="98"/>
      <c r="WLL161" s="98"/>
      <c r="WLM161" s="98"/>
      <c r="WLN161" s="98"/>
      <c r="WLO161" s="98"/>
      <c r="WLP161" s="98"/>
      <c r="WLQ161" s="98"/>
      <c r="WLR161" s="98"/>
      <c r="WLS161" s="98"/>
      <c r="WLT161" s="98"/>
      <c r="WLU161" s="98"/>
      <c r="WLV161" s="98"/>
      <c r="WLW161" s="98"/>
      <c r="WLX161" s="98"/>
      <c r="WLY161" s="98"/>
      <c r="WLZ161" s="98"/>
      <c r="WMA161" s="98"/>
      <c r="WMB161" s="98"/>
      <c r="WMC161" s="98"/>
      <c r="WMD161" s="98"/>
      <c r="WME161" s="98"/>
      <c r="WMF161" s="98"/>
      <c r="WMG161" s="98"/>
      <c r="WMH161" s="98"/>
      <c r="WMI161" s="98"/>
      <c r="WMJ161" s="98"/>
      <c r="WMK161" s="98"/>
      <c r="WML161" s="98"/>
      <c r="WMM161" s="98"/>
      <c r="WMN161" s="98"/>
      <c r="WMO161" s="98"/>
      <c r="WMP161" s="98"/>
      <c r="WMQ161" s="98"/>
      <c r="WMR161" s="98"/>
      <c r="WMS161" s="98"/>
      <c r="WMT161" s="98"/>
      <c r="WMU161" s="98"/>
      <c r="WMV161" s="98"/>
      <c r="WMW161" s="98"/>
      <c r="WMX161" s="98"/>
      <c r="WMY161" s="98"/>
      <c r="WMZ161" s="98"/>
      <c r="WNA161" s="98"/>
      <c r="WNB161" s="98"/>
      <c r="WNC161" s="98"/>
      <c r="WND161" s="98"/>
      <c r="WNE161" s="98"/>
      <c r="WNF161" s="98"/>
      <c r="WNG161" s="98"/>
      <c r="WNH161" s="98"/>
      <c r="WNI161" s="98"/>
      <c r="WNJ161" s="98"/>
      <c r="WNK161" s="98"/>
      <c r="WNL161" s="98"/>
      <c r="WNM161" s="98"/>
      <c r="WNN161" s="98"/>
      <c r="WNO161" s="98"/>
      <c r="WNP161" s="98"/>
      <c r="WNQ161" s="98"/>
      <c r="WNR161" s="98"/>
      <c r="WNS161" s="98"/>
      <c r="WNT161" s="98"/>
      <c r="WNU161" s="98"/>
      <c r="WNV161" s="98"/>
      <c r="WNW161" s="98"/>
      <c r="WNX161" s="98"/>
      <c r="WNY161" s="98"/>
      <c r="WNZ161" s="98"/>
      <c r="WOA161" s="98"/>
      <c r="WOB161" s="98"/>
      <c r="WOC161" s="98"/>
      <c r="WOD161" s="98"/>
      <c r="WOE161" s="98"/>
      <c r="WOF161" s="98"/>
      <c r="WOG161" s="98"/>
      <c r="WOH161" s="98"/>
      <c r="WOI161" s="98"/>
      <c r="WOJ161" s="98"/>
      <c r="WOK161" s="98"/>
      <c r="WOL161" s="98"/>
      <c r="WOM161" s="98"/>
      <c r="WON161" s="98"/>
      <c r="WOO161" s="98"/>
      <c r="WOP161" s="98"/>
      <c r="WOQ161" s="98"/>
      <c r="WOR161" s="98"/>
      <c r="WOS161" s="98"/>
      <c r="WOT161" s="98"/>
      <c r="WOU161" s="98"/>
      <c r="WOV161" s="98"/>
      <c r="WOW161" s="98"/>
      <c r="WOX161" s="98"/>
      <c r="WOY161" s="98"/>
      <c r="WOZ161" s="98"/>
      <c r="WPA161" s="98"/>
      <c r="WPB161" s="98"/>
      <c r="WPC161" s="98"/>
      <c r="WPD161" s="98"/>
      <c r="WPE161" s="98"/>
      <c r="WPF161" s="98"/>
      <c r="WPG161" s="98"/>
      <c r="WPH161" s="98"/>
      <c r="WPI161" s="98"/>
      <c r="WPJ161" s="98"/>
      <c r="WPK161" s="98"/>
      <c r="WPL161" s="98"/>
      <c r="WPM161" s="98"/>
      <c r="WPN161" s="98"/>
      <c r="WPO161" s="98"/>
      <c r="WPP161" s="98"/>
      <c r="WPQ161" s="98"/>
      <c r="WPR161" s="98"/>
      <c r="WPS161" s="98"/>
      <c r="WPT161" s="98"/>
      <c r="WPU161" s="98"/>
      <c r="WPV161" s="98"/>
      <c r="WPW161" s="98"/>
      <c r="WPX161" s="98"/>
      <c r="WPY161" s="98"/>
      <c r="WPZ161" s="98"/>
      <c r="WQA161" s="98"/>
      <c r="WQB161" s="98"/>
      <c r="WQC161" s="98"/>
      <c r="WQD161" s="98"/>
      <c r="WQE161" s="98"/>
      <c r="WQF161" s="98"/>
      <c r="WQG161" s="98"/>
      <c r="WQH161" s="98"/>
      <c r="WQI161" s="98"/>
      <c r="WQJ161" s="98"/>
      <c r="WQK161" s="98"/>
      <c r="WQL161" s="98"/>
      <c r="WQM161" s="98"/>
      <c r="WQN161" s="98"/>
      <c r="WQO161" s="98"/>
      <c r="WQP161" s="98"/>
      <c r="WQQ161" s="98"/>
      <c r="WQR161" s="98"/>
      <c r="WQS161" s="98"/>
      <c r="WQT161" s="98"/>
      <c r="WQU161" s="98"/>
      <c r="WQV161" s="98"/>
      <c r="WQW161" s="98"/>
      <c r="WQX161" s="98"/>
      <c r="WQY161" s="98"/>
      <c r="WQZ161" s="98"/>
      <c r="WRA161" s="98"/>
      <c r="WRB161" s="98"/>
      <c r="WRC161" s="98"/>
      <c r="WRD161" s="98"/>
      <c r="WRE161" s="98"/>
      <c r="WRF161" s="98"/>
      <c r="WRG161" s="98"/>
      <c r="WRH161" s="98"/>
      <c r="WRI161" s="98"/>
      <c r="WRJ161" s="98"/>
      <c r="WRK161" s="98"/>
      <c r="WRL161" s="98"/>
      <c r="WRM161" s="98"/>
      <c r="WRN161" s="98"/>
      <c r="WRO161" s="98"/>
      <c r="WRP161" s="98"/>
      <c r="WRQ161" s="98"/>
      <c r="WRR161" s="98"/>
      <c r="WRS161" s="98"/>
      <c r="WRT161" s="98"/>
      <c r="WRU161" s="98"/>
      <c r="WRV161" s="98"/>
      <c r="WRW161" s="98"/>
      <c r="WRX161" s="98"/>
      <c r="WRY161" s="98"/>
      <c r="WRZ161" s="98"/>
      <c r="WSA161" s="98"/>
      <c r="WSB161" s="98"/>
      <c r="WSC161" s="98"/>
      <c r="WSD161" s="98"/>
      <c r="WSE161" s="98"/>
      <c r="WSF161" s="98"/>
      <c r="WSG161" s="98"/>
      <c r="WSH161" s="98"/>
      <c r="WSI161" s="98"/>
      <c r="WSJ161" s="98"/>
      <c r="WSK161" s="98"/>
      <c r="WSL161" s="98"/>
      <c r="WSM161" s="98"/>
      <c r="WSN161" s="98"/>
      <c r="WSO161" s="98"/>
      <c r="WSP161" s="98"/>
      <c r="WSQ161" s="98"/>
      <c r="WSR161" s="98"/>
      <c r="WSS161" s="98"/>
      <c r="WST161" s="98"/>
      <c r="WSU161" s="98"/>
      <c r="WSV161" s="98"/>
      <c r="WSW161" s="98"/>
      <c r="WSX161" s="98"/>
      <c r="WSY161" s="98"/>
      <c r="WSZ161" s="98"/>
      <c r="WTA161" s="98"/>
      <c r="WTB161" s="98"/>
      <c r="WTC161" s="98"/>
      <c r="WTD161" s="98"/>
      <c r="WTE161" s="98"/>
      <c r="WTF161" s="98"/>
      <c r="WTG161" s="98"/>
      <c r="WTH161" s="98"/>
      <c r="WTI161" s="98"/>
      <c r="WTJ161" s="98"/>
      <c r="WTK161" s="98"/>
      <c r="WTL161" s="98"/>
      <c r="WTM161" s="98"/>
      <c r="WTN161" s="98"/>
      <c r="WTO161" s="98"/>
      <c r="WTP161" s="98"/>
      <c r="WTQ161" s="98"/>
      <c r="WTR161" s="98"/>
      <c r="WTS161" s="98"/>
      <c r="WTT161" s="98"/>
      <c r="WTU161" s="98"/>
      <c r="WTV161" s="98"/>
      <c r="WTW161" s="98"/>
      <c r="WTX161" s="98"/>
      <c r="WTY161" s="98"/>
      <c r="WTZ161" s="98"/>
      <c r="WUA161" s="98"/>
      <c r="WUB161" s="98"/>
      <c r="WUC161" s="98"/>
      <c r="WUD161" s="98"/>
      <c r="WUE161" s="98"/>
      <c r="WUF161" s="98"/>
      <c r="WUG161" s="98"/>
      <c r="WUH161" s="98"/>
      <c r="WUI161" s="98"/>
      <c r="WUJ161" s="98"/>
      <c r="WUK161" s="98"/>
      <c r="WUL161" s="98"/>
      <c r="WUM161" s="98"/>
      <c r="WUN161" s="98"/>
      <c r="WUO161" s="98"/>
      <c r="WUP161" s="98"/>
      <c r="WUQ161" s="98"/>
      <c r="WUR161" s="98"/>
      <c r="WUS161" s="98"/>
      <c r="WUT161" s="98"/>
      <c r="WUU161" s="98"/>
      <c r="WUV161" s="98"/>
      <c r="WUW161" s="98"/>
      <c r="WUX161" s="98"/>
      <c r="WUY161" s="98"/>
      <c r="WUZ161" s="98"/>
      <c r="WVA161" s="98"/>
      <c r="WVB161" s="98"/>
      <c r="WVC161" s="98"/>
      <c r="WVD161" s="98"/>
      <c r="WVE161" s="98"/>
      <c r="WVF161" s="98"/>
      <c r="WVG161" s="98"/>
      <c r="WVH161" s="98"/>
      <c r="WVI161" s="98"/>
      <c r="WVJ161" s="98"/>
      <c r="WVK161" s="98"/>
      <c r="WVL161" s="98"/>
      <c r="WVM161" s="98"/>
      <c r="WVN161" s="98"/>
      <c r="WVO161" s="98"/>
      <c r="WVP161" s="98"/>
      <c r="WVQ161" s="98"/>
      <c r="WVR161" s="98"/>
      <c r="WVS161" s="98"/>
      <c r="WVT161" s="98"/>
      <c r="WVU161" s="98"/>
      <c r="WVV161" s="98"/>
      <c r="WVW161" s="98"/>
      <c r="WVX161" s="98"/>
      <c r="WVY161" s="98"/>
      <c r="WVZ161" s="98"/>
      <c r="WWA161" s="98"/>
      <c r="WWB161" s="98"/>
      <c r="WWC161" s="98"/>
      <c r="WWD161" s="98"/>
      <c r="WWE161" s="98"/>
      <c r="WWF161" s="98"/>
      <c r="WWG161" s="98"/>
      <c r="WWH161" s="98"/>
      <c r="WWI161" s="98"/>
      <c r="WWJ161" s="98"/>
      <c r="WWK161" s="98"/>
      <c r="WWL161" s="98"/>
      <c r="WWM161" s="98"/>
      <c r="WWN161" s="98"/>
      <c r="WWO161" s="98"/>
      <c r="WWP161" s="98"/>
      <c r="WWQ161" s="98"/>
      <c r="WWR161" s="98"/>
      <c r="WWS161" s="98"/>
      <c r="WWT161" s="98"/>
      <c r="WWU161" s="98"/>
      <c r="WWV161" s="98"/>
      <c r="WWW161" s="98"/>
      <c r="WWX161" s="98"/>
      <c r="WWY161" s="98"/>
      <c r="WWZ161" s="98"/>
      <c r="WXA161" s="98"/>
      <c r="WXB161" s="98"/>
      <c r="WXC161" s="98"/>
      <c r="WXD161" s="98"/>
      <c r="WXE161" s="98"/>
      <c r="WXF161" s="98"/>
      <c r="WXG161" s="98"/>
      <c r="WXH161" s="98"/>
      <c r="WXI161" s="98"/>
      <c r="WXJ161" s="98"/>
      <c r="WXK161" s="98"/>
      <c r="WXL161" s="98"/>
      <c r="WXM161" s="98"/>
      <c r="WXN161" s="98"/>
      <c r="WXO161" s="98"/>
      <c r="WXP161" s="98"/>
      <c r="WXQ161" s="98"/>
      <c r="WXR161" s="98"/>
      <c r="WXS161" s="98"/>
      <c r="WXT161" s="98"/>
      <c r="WXU161" s="98"/>
      <c r="WXV161" s="98"/>
      <c r="WXW161" s="98"/>
      <c r="WXX161" s="98"/>
      <c r="WXY161" s="98"/>
      <c r="WXZ161" s="98"/>
      <c r="WYA161" s="98"/>
      <c r="WYB161" s="98"/>
      <c r="WYC161" s="98"/>
      <c r="WYD161" s="98"/>
      <c r="WYE161" s="98"/>
      <c r="WYF161" s="98"/>
      <c r="WYG161" s="98"/>
      <c r="WYH161" s="98"/>
      <c r="WYI161" s="98"/>
      <c r="WYJ161" s="98"/>
      <c r="WYK161" s="98"/>
      <c r="WYL161" s="98"/>
      <c r="WYM161" s="98"/>
      <c r="WYN161" s="98"/>
      <c r="WYO161" s="98"/>
      <c r="WYP161" s="98"/>
      <c r="WYQ161" s="98"/>
      <c r="WYR161" s="98"/>
      <c r="WYS161" s="98"/>
      <c r="WYT161" s="98"/>
      <c r="WYU161" s="98"/>
      <c r="WYV161" s="98"/>
      <c r="WYW161" s="98"/>
      <c r="WYX161" s="98"/>
      <c r="WYY161" s="98"/>
      <c r="WYZ161" s="98"/>
      <c r="WZA161" s="98"/>
      <c r="WZB161" s="98"/>
      <c r="WZC161" s="98"/>
      <c r="WZD161" s="98"/>
      <c r="WZE161" s="98"/>
      <c r="WZF161" s="98"/>
      <c r="WZG161" s="98"/>
      <c r="WZH161" s="98"/>
      <c r="WZI161" s="98"/>
      <c r="WZJ161" s="98"/>
      <c r="WZK161" s="98"/>
      <c r="WZL161" s="98"/>
      <c r="WZM161" s="98"/>
      <c r="WZN161" s="98"/>
      <c r="WZO161" s="98"/>
      <c r="WZP161" s="98"/>
      <c r="WZQ161" s="98"/>
      <c r="WZR161" s="98"/>
      <c r="WZS161" s="98"/>
      <c r="WZT161" s="98"/>
      <c r="WZU161" s="98"/>
      <c r="WZV161" s="98"/>
      <c r="WZW161" s="98"/>
      <c r="WZX161" s="98"/>
      <c r="WZY161" s="98"/>
      <c r="WZZ161" s="98"/>
      <c r="XAA161" s="98"/>
      <c r="XAB161" s="98"/>
      <c r="XAC161" s="98"/>
      <c r="XAD161" s="98"/>
      <c r="XAE161" s="98"/>
      <c r="XAF161" s="98"/>
      <c r="XAG161" s="98"/>
      <c r="XAH161" s="98"/>
      <c r="XAI161" s="98"/>
      <c r="XAJ161" s="98"/>
      <c r="XAK161" s="98"/>
      <c r="XAL161" s="98"/>
      <c r="XAM161" s="98"/>
      <c r="XAN161" s="98"/>
      <c r="XAO161" s="98"/>
      <c r="XAP161" s="98"/>
      <c r="XAQ161" s="98"/>
      <c r="XAR161" s="98"/>
      <c r="XAS161" s="98"/>
      <c r="XAT161" s="84"/>
      <c r="XAU161" s="84"/>
      <c r="XAV161" s="85"/>
      <c r="XAW161" s="85"/>
      <c r="XAX161" s="85"/>
      <c r="XAY161" s="92"/>
      <c r="XAZ161" s="98"/>
      <c r="XBA161" s="98"/>
      <c r="XBB161" s="98"/>
      <c r="XBC161" s="98"/>
      <c r="XBD161" s="100"/>
      <c r="XBE161"/>
      <c r="XBF161"/>
      <c r="XBG161" s="100"/>
      <c r="XBH161"/>
      <c r="XBI161" s="98"/>
      <c r="XBJ161" s="62"/>
      <c r="XBK161" s="98"/>
      <c r="XBL161" s="98"/>
      <c r="XBM161" s="98"/>
      <c r="XBN161" s="98"/>
      <c r="XBO161" s="98"/>
      <c r="XBP161" s="98"/>
    </row>
    <row r="162" spans="1:16292" s="98" customFormat="1" outlineLevel="1">
      <c r="A162" s="144" t="s">
        <v>43</v>
      </c>
      <c r="B162" s="84" t="s">
        <v>48</v>
      </c>
      <c r="C162" s="85" t="s">
        <v>397</v>
      </c>
      <c r="D162" s="85" t="s">
        <v>398</v>
      </c>
      <c r="E162" s="85" t="s">
        <v>399</v>
      </c>
      <c r="F162" s="92" t="s">
        <v>400</v>
      </c>
      <c r="G162" s="100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>
        <f t="shared" si="25"/>
        <v>0</v>
      </c>
      <c r="T162" s="100"/>
      <c r="U162" s="100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>
        <f t="shared" si="23"/>
        <v>0</v>
      </c>
      <c r="AG162" s="100"/>
      <c r="AH162" s="100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>
        <f t="shared" si="24"/>
        <v>0</v>
      </c>
      <c r="AT162"/>
      <c r="AU162"/>
    </row>
    <row r="163" spans="1:16292" s="98" customFormat="1" outlineLevel="1">
      <c r="A163" s="144" t="s">
        <v>43</v>
      </c>
      <c r="B163" s="84" t="s">
        <v>48</v>
      </c>
      <c r="C163" s="85" t="s">
        <v>397</v>
      </c>
      <c r="D163" s="85" t="s">
        <v>401</v>
      </c>
      <c r="E163" s="85" t="s">
        <v>402</v>
      </c>
      <c r="F163" s="92" t="s">
        <v>403</v>
      </c>
      <c r="G163" s="100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>
        <f t="shared" si="25"/>
        <v>0</v>
      </c>
      <c r="T163" s="100"/>
      <c r="U163" s="100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>
        <f t="shared" si="23"/>
        <v>0</v>
      </c>
      <c r="AG163" s="100"/>
      <c r="AH163" s="100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>
        <f t="shared" si="24"/>
        <v>0</v>
      </c>
      <c r="AT163"/>
      <c r="AU163"/>
    </row>
    <row r="164" spans="1:16292" s="98" customFormat="1" outlineLevel="1">
      <c r="A164" s="144" t="s">
        <v>43</v>
      </c>
      <c r="B164" s="84" t="s">
        <v>48</v>
      </c>
      <c r="C164" s="85" t="s">
        <v>397</v>
      </c>
      <c r="D164" s="85" t="s">
        <v>401</v>
      </c>
      <c r="E164" s="85" t="s">
        <v>402</v>
      </c>
      <c r="F164" s="92" t="s">
        <v>404</v>
      </c>
      <c r="G164" s="100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>
        <f t="shared" si="25"/>
        <v>0</v>
      </c>
      <c r="T164" s="100"/>
      <c r="U164" s="100">
        <v>1</v>
      </c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>
        <f t="shared" si="23"/>
        <v>1</v>
      </c>
      <c r="AG164" s="100"/>
      <c r="AH164" s="100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>
        <f t="shared" si="24"/>
        <v>0</v>
      </c>
      <c r="AT164"/>
      <c r="AU164"/>
    </row>
    <row r="165" spans="1:16292" s="98" customFormat="1" outlineLevel="1">
      <c r="A165" s="144" t="s">
        <v>43</v>
      </c>
      <c r="B165" s="84" t="s">
        <v>48</v>
      </c>
      <c r="C165" s="85" t="s">
        <v>397</v>
      </c>
      <c r="D165" s="85" t="s">
        <v>405</v>
      </c>
      <c r="E165" s="85" t="s">
        <v>406</v>
      </c>
      <c r="F165" s="92" t="s">
        <v>407</v>
      </c>
      <c r="G165" s="100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>
        <f t="shared" si="25"/>
        <v>0</v>
      </c>
      <c r="T165" s="100"/>
      <c r="U165" s="100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>
        <f t="shared" si="23"/>
        <v>0</v>
      </c>
      <c r="AG165" s="100"/>
      <c r="AH165" s="100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>
        <f t="shared" si="24"/>
        <v>0</v>
      </c>
      <c r="AT165"/>
      <c r="AU165"/>
    </row>
    <row r="166" spans="1:16292" s="98" customFormat="1" outlineLevel="1">
      <c r="A166" s="144" t="s">
        <v>43</v>
      </c>
      <c r="B166" s="84" t="s">
        <v>48</v>
      </c>
      <c r="C166" s="85" t="s">
        <v>397</v>
      </c>
      <c r="D166" s="85" t="s">
        <v>405</v>
      </c>
      <c r="E166" s="85" t="s">
        <v>406</v>
      </c>
      <c r="F166" s="92" t="s">
        <v>408</v>
      </c>
      <c r="G166" s="100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>
        <f t="shared" si="25"/>
        <v>0</v>
      </c>
      <c r="T166" s="100"/>
      <c r="U166" s="100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>
        <f t="shared" si="23"/>
        <v>0</v>
      </c>
      <c r="AG166" s="100"/>
      <c r="AH166" s="100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>
        <f t="shared" si="24"/>
        <v>0</v>
      </c>
      <c r="AT166"/>
      <c r="AU166"/>
    </row>
    <row r="167" spans="1:16292" s="98" customFormat="1" outlineLevel="1">
      <c r="A167" s="144" t="s">
        <v>43</v>
      </c>
      <c r="B167" s="84" t="s">
        <v>48</v>
      </c>
      <c r="C167" s="85" t="s">
        <v>397</v>
      </c>
      <c r="D167" s="85" t="s">
        <v>409</v>
      </c>
      <c r="E167" s="85" t="s">
        <v>410</v>
      </c>
      <c r="F167" s="92" t="s">
        <v>411</v>
      </c>
      <c r="G167" s="100"/>
      <c r="H167" s="62"/>
      <c r="I167" s="62"/>
      <c r="J167" s="62"/>
      <c r="K167" s="62"/>
      <c r="L167" s="62"/>
      <c r="M167" s="62"/>
      <c r="N167" s="62">
        <v>1</v>
      </c>
      <c r="O167" s="62"/>
      <c r="P167" s="62"/>
      <c r="Q167" s="62"/>
      <c r="R167" s="62"/>
      <c r="S167" s="62">
        <f t="shared" si="25"/>
        <v>1</v>
      </c>
      <c r="T167" s="100"/>
      <c r="U167" s="100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>
        <f t="shared" si="23"/>
        <v>0</v>
      </c>
      <c r="AG167" s="100"/>
      <c r="AH167" s="100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>
        <f t="shared" si="24"/>
        <v>0</v>
      </c>
      <c r="AT167"/>
      <c r="AU167"/>
    </row>
    <row r="168" spans="1:16292" s="98" customFormat="1" outlineLevel="1">
      <c r="A168" s="144" t="s">
        <v>43</v>
      </c>
      <c r="B168" s="84" t="s">
        <v>48</v>
      </c>
      <c r="C168" s="85" t="s">
        <v>397</v>
      </c>
      <c r="D168" s="85" t="s">
        <v>409</v>
      </c>
      <c r="E168" s="85" t="s">
        <v>410</v>
      </c>
      <c r="F168" s="92" t="s">
        <v>412</v>
      </c>
      <c r="G168" s="100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>
        <f t="shared" si="25"/>
        <v>0</v>
      </c>
      <c r="T168" s="100"/>
      <c r="U168" s="100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>
        <f t="shared" si="23"/>
        <v>0</v>
      </c>
      <c r="AG168" s="100"/>
      <c r="AH168" s="100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>
        <f t="shared" si="24"/>
        <v>0</v>
      </c>
      <c r="AT168"/>
      <c r="AU168"/>
    </row>
    <row r="169" spans="1:16292" s="98" customFormat="1" outlineLevel="1">
      <c r="A169" s="144" t="s">
        <v>43</v>
      </c>
      <c r="B169" s="84" t="s">
        <v>48</v>
      </c>
      <c r="C169" s="85" t="s">
        <v>413</v>
      </c>
      <c r="D169" s="85" t="s">
        <v>414</v>
      </c>
      <c r="E169" s="85" t="s">
        <v>415</v>
      </c>
      <c r="F169" s="92" t="s">
        <v>416</v>
      </c>
      <c r="G169" s="100"/>
      <c r="H169" s="62"/>
      <c r="I169" s="62"/>
      <c r="J169" s="62"/>
      <c r="K169" s="62"/>
      <c r="L169" s="62">
        <v>1</v>
      </c>
      <c r="M169" s="62"/>
      <c r="N169" s="62"/>
      <c r="O169" s="62"/>
      <c r="P169" s="62"/>
      <c r="Q169" s="62"/>
      <c r="R169" s="62"/>
      <c r="S169" s="62">
        <f t="shared" si="25"/>
        <v>1</v>
      </c>
      <c r="T169" s="100"/>
      <c r="U169" s="100"/>
      <c r="V169" s="62"/>
      <c r="W169" s="62"/>
      <c r="X169" s="62"/>
      <c r="Y169" s="62">
        <v>1</v>
      </c>
      <c r="Z169" s="62"/>
      <c r="AA169" s="62"/>
      <c r="AB169" s="62"/>
      <c r="AC169" s="62"/>
      <c r="AD169" s="62"/>
      <c r="AE169" s="62"/>
      <c r="AF169" s="62">
        <f t="shared" si="23"/>
        <v>1</v>
      </c>
      <c r="AG169" s="100"/>
      <c r="AH169" s="100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>
        <f t="shared" si="24"/>
        <v>0</v>
      </c>
      <c r="AT169"/>
      <c r="AU169"/>
    </row>
    <row r="170" spans="1:16292" s="98" customFormat="1" outlineLevel="1">
      <c r="A170" s="144" t="s">
        <v>43</v>
      </c>
      <c r="B170" s="84" t="s">
        <v>48</v>
      </c>
      <c r="C170" s="85" t="s">
        <v>413</v>
      </c>
      <c r="D170" s="85" t="s">
        <v>417</v>
      </c>
      <c r="E170" s="85" t="s">
        <v>418</v>
      </c>
      <c r="F170" s="92" t="s">
        <v>419</v>
      </c>
      <c r="G170" s="100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>
        <f t="shared" si="25"/>
        <v>0</v>
      </c>
      <c r="T170" s="100"/>
      <c r="U170" s="100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>
        <f t="shared" si="23"/>
        <v>0</v>
      </c>
      <c r="AG170" s="100"/>
      <c r="AH170" s="100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>
        <f t="shared" si="24"/>
        <v>0</v>
      </c>
      <c r="AT170"/>
      <c r="AU170"/>
    </row>
    <row r="171" spans="1:16292" s="98" customFormat="1" outlineLevel="1">
      <c r="A171" s="144" t="s">
        <v>43</v>
      </c>
      <c r="B171" s="84" t="s">
        <v>48</v>
      </c>
      <c r="C171" s="85" t="s">
        <v>413</v>
      </c>
      <c r="D171" s="85" t="s">
        <v>417</v>
      </c>
      <c r="E171" s="85" t="s">
        <v>418</v>
      </c>
      <c r="F171" s="92" t="s">
        <v>420</v>
      </c>
      <c r="G171" s="100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>
        <f t="shared" si="25"/>
        <v>0</v>
      </c>
      <c r="T171" s="100"/>
      <c r="U171" s="100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>
        <f t="shared" si="23"/>
        <v>0</v>
      </c>
      <c r="AG171" s="100"/>
      <c r="AH171" s="100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>
        <f t="shared" si="24"/>
        <v>0</v>
      </c>
      <c r="AT171"/>
      <c r="AU171"/>
    </row>
    <row r="172" spans="1:16292" s="98" customFormat="1" outlineLevel="1">
      <c r="A172" s="144" t="s">
        <v>43</v>
      </c>
      <c r="B172" s="84" t="s">
        <v>48</v>
      </c>
      <c r="C172" s="85" t="s">
        <v>413</v>
      </c>
      <c r="D172" s="85" t="s">
        <v>417</v>
      </c>
      <c r="E172" s="85" t="s">
        <v>418</v>
      </c>
      <c r="F172" s="92" t="s">
        <v>421</v>
      </c>
      <c r="G172" s="100"/>
      <c r="H172" s="62"/>
      <c r="I172" s="62"/>
      <c r="J172" s="62">
        <v>1</v>
      </c>
      <c r="K172" s="62"/>
      <c r="L172" s="62"/>
      <c r="M172" s="62"/>
      <c r="N172" s="62"/>
      <c r="O172" s="62"/>
      <c r="P172" s="62"/>
      <c r="Q172" s="62"/>
      <c r="R172" s="62"/>
      <c r="S172" s="62">
        <f t="shared" si="25"/>
        <v>1</v>
      </c>
      <c r="T172" s="100"/>
      <c r="U172" s="100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>
        <f t="shared" si="23"/>
        <v>0</v>
      </c>
      <c r="AG172" s="100"/>
      <c r="AH172" s="100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>
        <f t="shared" si="24"/>
        <v>0</v>
      </c>
      <c r="AT172"/>
      <c r="AU172"/>
    </row>
    <row r="173" spans="1:16292" s="98" customFormat="1" outlineLevel="1">
      <c r="A173" s="144" t="s">
        <v>43</v>
      </c>
      <c r="B173" s="84" t="s">
        <v>48</v>
      </c>
      <c r="C173" s="85" t="s">
        <v>413</v>
      </c>
      <c r="D173" s="85" t="s">
        <v>417</v>
      </c>
      <c r="E173" s="85" t="s">
        <v>418</v>
      </c>
      <c r="F173" s="92" t="s">
        <v>422</v>
      </c>
      <c r="G173" s="100"/>
      <c r="H173" s="62">
        <v>1</v>
      </c>
      <c r="I173" s="62"/>
      <c r="J173" s="62">
        <v>1</v>
      </c>
      <c r="K173" s="62"/>
      <c r="L173" s="62">
        <v>1</v>
      </c>
      <c r="M173" s="62"/>
      <c r="N173" s="62">
        <v>1</v>
      </c>
      <c r="O173" s="62"/>
      <c r="P173" s="62"/>
      <c r="Q173" s="62"/>
      <c r="R173" s="62"/>
      <c r="S173" s="62">
        <f t="shared" si="25"/>
        <v>4</v>
      </c>
      <c r="T173" s="100"/>
      <c r="U173" s="100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>
        <f t="shared" si="23"/>
        <v>0</v>
      </c>
      <c r="AG173" s="100"/>
      <c r="AH173" s="100"/>
      <c r="AI173" s="62"/>
      <c r="AJ173" s="62">
        <v>1</v>
      </c>
      <c r="AK173" s="62"/>
      <c r="AL173" s="62"/>
      <c r="AM173" s="62"/>
      <c r="AN173" s="62"/>
      <c r="AO173" s="62"/>
      <c r="AP173" s="62"/>
      <c r="AQ173" s="62"/>
      <c r="AR173" s="62"/>
      <c r="AS173" s="62">
        <f t="shared" si="24"/>
        <v>1</v>
      </c>
      <c r="AT173"/>
      <c r="AU173"/>
    </row>
    <row r="174" spans="1:16292" s="98" customFormat="1" outlineLevel="1">
      <c r="A174" s="144" t="s">
        <v>43</v>
      </c>
      <c r="B174" s="84" t="s">
        <v>48</v>
      </c>
      <c r="C174" s="85" t="s">
        <v>413</v>
      </c>
      <c r="D174" s="85" t="s">
        <v>423</v>
      </c>
      <c r="E174" s="85" t="s">
        <v>424</v>
      </c>
      <c r="F174" s="92" t="s">
        <v>425</v>
      </c>
      <c r="G174" s="100"/>
      <c r="H174" s="62">
        <v>1</v>
      </c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>
        <f t="shared" si="25"/>
        <v>1</v>
      </c>
      <c r="T174" s="100"/>
      <c r="U174" s="100"/>
      <c r="V174" s="62"/>
      <c r="W174" s="62">
        <v>1</v>
      </c>
      <c r="X174" s="62"/>
      <c r="Y174" s="62">
        <v>1</v>
      </c>
      <c r="Z174" s="62"/>
      <c r="AA174" s="62"/>
      <c r="AB174" s="62"/>
      <c r="AC174" s="62"/>
      <c r="AD174" s="62"/>
      <c r="AE174" s="62"/>
      <c r="AF174" s="62">
        <f t="shared" si="23"/>
        <v>2</v>
      </c>
      <c r="AG174" s="100"/>
      <c r="AH174" s="100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>
        <f t="shared" si="24"/>
        <v>0</v>
      </c>
      <c r="AT174"/>
      <c r="AU174"/>
    </row>
    <row r="175" spans="1:16292" s="98" customFormat="1" outlineLevel="1">
      <c r="A175" s="144" t="s">
        <v>43</v>
      </c>
      <c r="B175" s="84" t="s">
        <v>48</v>
      </c>
      <c r="C175" s="85" t="s">
        <v>413</v>
      </c>
      <c r="D175" s="85" t="s">
        <v>423</v>
      </c>
      <c r="E175" s="85" t="s">
        <v>424</v>
      </c>
      <c r="F175" s="92" t="s">
        <v>426</v>
      </c>
      <c r="G175" s="100"/>
      <c r="H175" s="62">
        <v>1</v>
      </c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>
        <f t="shared" si="25"/>
        <v>1</v>
      </c>
      <c r="T175" s="100"/>
      <c r="U175" s="100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>
        <f t="shared" si="23"/>
        <v>0</v>
      </c>
      <c r="AG175" s="100"/>
      <c r="AH175" s="100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>
        <f t="shared" si="24"/>
        <v>0</v>
      </c>
      <c r="AT175"/>
      <c r="AU175"/>
    </row>
    <row r="176" spans="1:16292" s="98" customFormat="1" outlineLevel="1">
      <c r="A176" s="144" t="s">
        <v>43</v>
      </c>
      <c r="B176" s="84" t="s">
        <v>48</v>
      </c>
      <c r="C176" s="85" t="s">
        <v>427</v>
      </c>
      <c r="D176" s="85" t="s">
        <v>428</v>
      </c>
      <c r="E176" s="85" t="s">
        <v>429</v>
      </c>
      <c r="F176" s="92" t="s">
        <v>430</v>
      </c>
      <c r="G176" s="100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>
        <f t="shared" si="25"/>
        <v>0</v>
      </c>
      <c r="T176" s="100"/>
      <c r="U176" s="100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>
        <f t="shared" si="23"/>
        <v>0</v>
      </c>
      <c r="AG176" s="100"/>
      <c r="AH176" s="100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>
        <f t="shared" si="24"/>
        <v>0</v>
      </c>
      <c r="AT176"/>
      <c r="AU176"/>
    </row>
    <row r="177" spans="1:47" s="98" customFormat="1" outlineLevel="1">
      <c r="A177" s="144" t="s">
        <v>43</v>
      </c>
      <c r="B177" s="84" t="s">
        <v>48</v>
      </c>
      <c r="C177" s="85" t="s">
        <v>427</v>
      </c>
      <c r="D177" s="85" t="s">
        <v>428</v>
      </c>
      <c r="E177" s="85" t="s">
        <v>429</v>
      </c>
      <c r="F177" s="92" t="s">
        <v>431</v>
      </c>
      <c r="G177" s="100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>
        <f t="shared" si="25"/>
        <v>0</v>
      </c>
      <c r="T177" s="100"/>
      <c r="U177" s="100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>
        <f t="shared" si="23"/>
        <v>0</v>
      </c>
      <c r="AG177" s="100"/>
      <c r="AH177" s="100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>
        <f t="shared" si="24"/>
        <v>0</v>
      </c>
      <c r="AT177"/>
      <c r="AU177"/>
    </row>
    <row r="178" spans="1:47" s="98" customFormat="1" outlineLevel="1">
      <c r="A178" s="144" t="s">
        <v>43</v>
      </c>
      <c r="B178" s="84" t="s">
        <v>48</v>
      </c>
      <c r="C178" s="85" t="s">
        <v>427</v>
      </c>
      <c r="D178" s="85" t="s">
        <v>428</v>
      </c>
      <c r="E178" s="85" t="s">
        <v>429</v>
      </c>
      <c r="F178" s="92" t="s">
        <v>432</v>
      </c>
      <c r="G178" s="100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>
        <f t="shared" si="25"/>
        <v>0</v>
      </c>
      <c r="T178" s="100"/>
      <c r="U178" s="100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>
        <f t="shared" si="23"/>
        <v>0</v>
      </c>
      <c r="AG178" s="100"/>
      <c r="AH178" s="100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>
        <f t="shared" si="24"/>
        <v>0</v>
      </c>
      <c r="AT178"/>
      <c r="AU178"/>
    </row>
    <row r="179" spans="1:47" s="98" customFormat="1" outlineLevel="1">
      <c r="A179" s="144" t="s">
        <v>43</v>
      </c>
      <c r="B179" s="84" t="s">
        <v>48</v>
      </c>
      <c r="C179" s="85" t="s">
        <v>427</v>
      </c>
      <c r="D179" s="85" t="s">
        <v>433</v>
      </c>
      <c r="E179" s="85" t="s">
        <v>434</v>
      </c>
      <c r="F179" s="92" t="s">
        <v>435</v>
      </c>
      <c r="G179" s="100"/>
      <c r="H179" s="62"/>
      <c r="I179" s="62"/>
      <c r="J179" s="62"/>
      <c r="K179" s="62">
        <v>1</v>
      </c>
      <c r="L179" s="62">
        <v>1</v>
      </c>
      <c r="M179" s="62"/>
      <c r="N179" s="62"/>
      <c r="O179" s="62"/>
      <c r="P179" s="62"/>
      <c r="Q179" s="62"/>
      <c r="R179" s="62"/>
      <c r="S179" s="62">
        <f t="shared" si="25"/>
        <v>2</v>
      </c>
      <c r="T179" s="100"/>
      <c r="U179" s="100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>
        <f t="shared" si="23"/>
        <v>0</v>
      </c>
      <c r="AG179" s="100"/>
      <c r="AH179" s="100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>
        <f t="shared" si="24"/>
        <v>0</v>
      </c>
      <c r="AT179"/>
      <c r="AU179"/>
    </row>
    <row r="180" spans="1:47" s="98" customFormat="1" outlineLevel="1">
      <c r="A180" s="144" t="s">
        <v>43</v>
      </c>
      <c r="B180" s="84" t="s">
        <v>48</v>
      </c>
      <c r="C180" s="85" t="s">
        <v>427</v>
      </c>
      <c r="D180" s="85" t="s">
        <v>433</v>
      </c>
      <c r="E180" s="85" t="s">
        <v>434</v>
      </c>
      <c r="F180" s="92" t="s">
        <v>436</v>
      </c>
      <c r="G180" s="100"/>
      <c r="H180" s="62"/>
      <c r="I180" s="62"/>
      <c r="J180" s="62"/>
      <c r="K180" s="62"/>
      <c r="L180" s="62"/>
      <c r="M180" s="62"/>
      <c r="N180" s="62">
        <v>1</v>
      </c>
      <c r="O180" s="62"/>
      <c r="P180" s="62"/>
      <c r="Q180" s="62"/>
      <c r="R180" s="62"/>
      <c r="S180" s="62">
        <f t="shared" si="25"/>
        <v>1</v>
      </c>
      <c r="T180" s="100"/>
      <c r="U180" s="100"/>
      <c r="V180" s="62"/>
      <c r="W180" s="62"/>
      <c r="X180" s="62"/>
      <c r="Y180" s="62"/>
      <c r="Z180" s="62"/>
      <c r="AA180" s="62"/>
      <c r="AB180" s="62">
        <v>1</v>
      </c>
      <c r="AC180" s="62"/>
      <c r="AD180" s="62"/>
      <c r="AE180" s="62"/>
      <c r="AF180" s="62">
        <f t="shared" si="23"/>
        <v>1</v>
      </c>
      <c r="AG180" s="100"/>
      <c r="AH180" s="100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>
        <f t="shared" si="24"/>
        <v>0</v>
      </c>
      <c r="AT180"/>
      <c r="AU180"/>
    </row>
    <row r="181" spans="1:47" s="98" customFormat="1" outlineLevel="1">
      <c r="A181" s="144" t="s">
        <v>43</v>
      </c>
      <c r="B181" s="84" t="s">
        <v>48</v>
      </c>
      <c r="C181" s="85" t="s">
        <v>427</v>
      </c>
      <c r="D181" s="85" t="s">
        <v>433</v>
      </c>
      <c r="E181" s="85" t="s">
        <v>434</v>
      </c>
      <c r="F181" s="92" t="s">
        <v>437</v>
      </c>
      <c r="G181" s="100"/>
      <c r="H181" s="62"/>
      <c r="I181" s="62"/>
      <c r="J181" s="62"/>
      <c r="K181" s="62"/>
      <c r="L181" s="62"/>
      <c r="M181" s="62"/>
      <c r="N181" s="62"/>
      <c r="O181" s="62">
        <v>1</v>
      </c>
      <c r="P181" s="62"/>
      <c r="Q181" s="62"/>
      <c r="R181" s="62"/>
      <c r="S181" s="62">
        <f t="shared" si="25"/>
        <v>1</v>
      </c>
      <c r="T181" s="100"/>
      <c r="U181" s="100"/>
      <c r="V181" s="62"/>
      <c r="W181" s="62">
        <v>1</v>
      </c>
      <c r="X181" s="62"/>
      <c r="Y181" s="62"/>
      <c r="Z181" s="62"/>
      <c r="AA181" s="62"/>
      <c r="AB181" s="62"/>
      <c r="AC181" s="62"/>
      <c r="AD181" s="62"/>
      <c r="AE181" s="62"/>
      <c r="AF181" s="62">
        <f t="shared" si="23"/>
        <v>1</v>
      </c>
      <c r="AG181" s="100"/>
      <c r="AH181" s="100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>
        <f t="shared" si="24"/>
        <v>0</v>
      </c>
      <c r="AT181"/>
      <c r="AU181"/>
    </row>
    <row r="182" spans="1:47" s="98" customFormat="1" outlineLevel="1">
      <c r="A182" s="144" t="s">
        <v>43</v>
      </c>
      <c r="B182" s="84" t="s">
        <v>48</v>
      </c>
      <c r="C182" s="85" t="s">
        <v>427</v>
      </c>
      <c r="D182" s="85" t="s">
        <v>433</v>
      </c>
      <c r="E182" s="85" t="s">
        <v>434</v>
      </c>
      <c r="F182" s="92" t="s">
        <v>438</v>
      </c>
      <c r="G182" s="100"/>
      <c r="H182" s="62"/>
      <c r="I182" s="62"/>
      <c r="J182" s="62"/>
      <c r="K182" s="62"/>
      <c r="L182" s="62">
        <v>1</v>
      </c>
      <c r="M182" s="62"/>
      <c r="N182" s="62">
        <v>1</v>
      </c>
      <c r="O182" s="62"/>
      <c r="P182" s="62"/>
      <c r="Q182" s="62"/>
      <c r="R182" s="62"/>
      <c r="S182" s="62">
        <f t="shared" si="25"/>
        <v>2</v>
      </c>
      <c r="T182" s="100"/>
      <c r="U182" s="100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>
        <f t="shared" si="23"/>
        <v>0</v>
      </c>
      <c r="AG182" s="100"/>
      <c r="AH182" s="100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>
        <f t="shared" si="24"/>
        <v>0</v>
      </c>
      <c r="AT182"/>
      <c r="AU182"/>
    </row>
    <row r="183" spans="1:47" s="98" customFormat="1" outlineLevel="1">
      <c r="A183" s="144" t="s">
        <v>43</v>
      </c>
      <c r="B183" s="84" t="s">
        <v>48</v>
      </c>
      <c r="C183" s="85" t="s">
        <v>439</v>
      </c>
      <c r="D183" s="85" t="s">
        <v>440</v>
      </c>
      <c r="E183" s="85" t="s">
        <v>441</v>
      </c>
      <c r="F183" s="92" t="s">
        <v>442</v>
      </c>
      <c r="G183" s="100"/>
      <c r="H183" s="62"/>
      <c r="I183" s="62">
        <v>1</v>
      </c>
      <c r="J183" s="62"/>
      <c r="K183" s="62"/>
      <c r="L183" s="62"/>
      <c r="M183" s="62"/>
      <c r="N183" s="62"/>
      <c r="O183" s="62"/>
      <c r="P183" s="62"/>
      <c r="Q183" s="62"/>
      <c r="R183" s="62"/>
      <c r="S183" s="62">
        <f t="shared" si="25"/>
        <v>1</v>
      </c>
      <c r="T183" s="100"/>
      <c r="U183" s="100"/>
      <c r="V183" s="62"/>
      <c r="W183" s="62"/>
      <c r="X183" s="62"/>
      <c r="Y183" s="62"/>
      <c r="Z183" s="62">
        <v>1</v>
      </c>
      <c r="AA183" s="62"/>
      <c r="AB183" s="62"/>
      <c r="AC183" s="62">
        <v>1</v>
      </c>
      <c r="AD183" s="62"/>
      <c r="AE183" s="62"/>
      <c r="AF183" s="62">
        <f t="shared" si="23"/>
        <v>2</v>
      </c>
      <c r="AG183" s="100"/>
      <c r="AH183" s="100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>
        <f t="shared" si="24"/>
        <v>0</v>
      </c>
      <c r="AT183"/>
      <c r="AU183"/>
    </row>
    <row r="184" spans="1:47" s="98" customFormat="1" outlineLevel="1">
      <c r="A184" s="144" t="s">
        <v>43</v>
      </c>
      <c r="B184" s="84" t="s">
        <v>48</v>
      </c>
      <c r="C184" s="85" t="s">
        <v>439</v>
      </c>
      <c r="D184" s="85" t="s">
        <v>440</v>
      </c>
      <c r="E184" s="85" t="s">
        <v>441</v>
      </c>
      <c r="F184" s="92" t="s">
        <v>443</v>
      </c>
      <c r="G184" s="100">
        <v>1</v>
      </c>
      <c r="H184" s="62"/>
      <c r="I184" s="62">
        <v>1</v>
      </c>
      <c r="J184" s="62">
        <v>1</v>
      </c>
      <c r="K184" s="62"/>
      <c r="L184" s="62"/>
      <c r="M184" s="62"/>
      <c r="N184" s="62">
        <v>1</v>
      </c>
      <c r="O184" s="62"/>
      <c r="P184" s="62"/>
      <c r="Q184" s="62">
        <v>2</v>
      </c>
      <c r="R184" s="62"/>
      <c r="S184" s="62">
        <f t="shared" si="25"/>
        <v>6</v>
      </c>
      <c r="T184" s="100"/>
      <c r="U184" s="100"/>
      <c r="V184" s="62"/>
      <c r="W184" s="62"/>
      <c r="X184" s="62"/>
      <c r="Y184" s="62"/>
      <c r="Z184" s="62"/>
      <c r="AA184" s="62">
        <v>1</v>
      </c>
      <c r="AB184" s="62"/>
      <c r="AC184" s="62">
        <v>1</v>
      </c>
      <c r="AD184" s="62">
        <v>1</v>
      </c>
      <c r="AE184" s="62"/>
      <c r="AF184" s="62">
        <f t="shared" si="23"/>
        <v>3</v>
      </c>
      <c r="AG184" s="100"/>
      <c r="AH184" s="100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>
        <f t="shared" si="24"/>
        <v>0</v>
      </c>
      <c r="AT184"/>
      <c r="AU184"/>
    </row>
    <row r="185" spans="1:47" s="98" customFormat="1" outlineLevel="1">
      <c r="A185" s="144" t="s">
        <v>43</v>
      </c>
      <c r="B185" s="84" t="s">
        <v>48</v>
      </c>
      <c r="C185" s="85" t="s">
        <v>439</v>
      </c>
      <c r="D185" s="85" t="s">
        <v>444</v>
      </c>
      <c r="E185" s="85" t="s">
        <v>445</v>
      </c>
      <c r="F185" s="92" t="s">
        <v>446</v>
      </c>
      <c r="G185" s="100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>
        <f t="shared" si="25"/>
        <v>0</v>
      </c>
      <c r="T185" s="100"/>
      <c r="U185" s="100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>
        <f t="shared" si="23"/>
        <v>0</v>
      </c>
      <c r="AG185" s="100"/>
      <c r="AH185" s="100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>
        <f t="shared" si="24"/>
        <v>0</v>
      </c>
      <c r="AT185"/>
      <c r="AU185"/>
    </row>
    <row r="186" spans="1:47" s="98" customFormat="1" outlineLevel="1">
      <c r="A186" s="144" t="s">
        <v>43</v>
      </c>
      <c r="B186" s="84" t="s">
        <v>48</v>
      </c>
      <c r="C186" s="85" t="s">
        <v>439</v>
      </c>
      <c r="D186" s="85" t="s">
        <v>444</v>
      </c>
      <c r="E186" s="85" t="s">
        <v>445</v>
      </c>
      <c r="F186" s="92" t="s">
        <v>447</v>
      </c>
      <c r="G186" s="100"/>
      <c r="H186" s="62"/>
      <c r="I186" s="62"/>
      <c r="J186" s="62"/>
      <c r="K186" s="62"/>
      <c r="L186" s="62"/>
      <c r="M186" s="62"/>
      <c r="N186" s="62">
        <v>1</v>
      </c>
      <c r="O186" s="62"/>
      <c r="P186" s="62"/>
      <c r="Q186" s="62"/>
      <c r="R186" s="62"/>
      <c r="S186" s="62">
        <f t="shared" si="25"/>
        <v>1</v>
      </c>
      <c r="T186" s="100"/>
      <c r="U186" s="100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>
        <f t="shared" si="23"/>
        <v>0</v>
      </c>
      <c r="AG186" s="100"/>
      <c r="AH186" s="100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>
        <f t="shared" si="24"/>
        <v>0</v>
      </c>
      <c r="AT186"/>
      <c r="AU186"/>
    </row>
    <row r="187" spans="1:47" s="98" customFormat="1" outlineLevel="1">
      <c r="A187" s="144" t="s">
        <v>43</v>
      </c>
      <c r="B187" s="84" t="s">
        <v>48</v>
      </c>
      <c r="C187" s="85" t="s">
        <v>439</v>
      </c>
      <c r="D187" s="85" t="s">
        <v>444</v>
      </c>
      <c r="E187" s="85" t="s">
        <v>445</v>
      </c>
      <c r="F187" s="92" t="s">
        <v>448</v>
      </c>
      <c r="G187" s="100">
        <v>1</v>
      </c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>
        <f t="shared" si="25"/>
        <v>1</v>
      </c>
      <c r="T187" s="100"/>
      <c r="U187" s="100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>
        <f t="shared" si="23"/>
        <v>0</v>
      </c>
      <c r="AG187" s="100">
        <v>1</v>
      </c>
      <c r="AH187" s="100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>
        <f t="shared" si="24"/>
        <v>1</v>
      </c>
      <c r="AT187"/>
      <c r="AU187"/>
    </row>
    <row r="188" spans="1:47" s="98" customFormat="1" outlineLevel="1">
      <c r="A188" s="144" t="s">
        <v>43</v>
      </c>
      <c r="B188" s="84" t="s">
        <v>48</v>
      </c>
      <c r="C188" s="85" t="s">
        <v>439</v>
      </c>
      <c r="D188" s="85" t="s">
        <v>449</v>
      </c>
      <c r="E188" s="85" t="s">
        <v>450</v>
      </c>
      <c r="F188" s="92" t="s">
        <v>451</v>
      </c>
      <c r="G188" s="100"/>
      <c r="H188" s="62"/>
      <c r="I188" s="62"/>
      <c r="J188" s="62"/>
      <c r="K188" s="62"/>
      <c r="L188" s="62"/>
      <c r="M188" s="62"/>
      <c r="N188" s="62">
        <v>1</v>
      </c>
      <c r="O188" s="62"/>
      <c r="P188" s="62"/>
      <c r="Q188" s="62"/>
      <c r="R188" s="62"/>
      <c r="S188" s="62">
        <f t="shared" si="25"/>
        <v>1</v>
      </c>
      <c r="T188" s="100"/>
      <c r="U188" s="100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>
        <f t="shared" si="23"/>
        <v>0</v>
      </c>
      <c r="AG188" s="100"/>
      <c r="AH188" s="100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>
        <f t="shared" si="24"/>
        <v>0</v>
      </c>
      <c r="AT188"/>
      <c r="AU188"/>
    </row>
    <row r="189" spans="1:47" s="98" customFormat="1" outlineLevel="1">
      <c r="A189" s="144" t="s">
        <v>43</v>
      </c>
      <c r="B189" s="84" t="s">
        <v>48</v>
      </c>
      <c r="C189" s="85" t="s">
        <v>439</v>
      </c>
      <c r="D189" s="85" t="s">
        <v>449</v>
      </c>
      <c r="E189" s="85" t="s">
        <v>450</v>
      </c>
      <c r="F189" s="92" t="s">
        <v>452</v>
      </c>
      <c r="G189" s="100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>
        <f t="shared" ref="S189:S220" si="26">SUM(G189:R189)</f>
        <v>0</v>
      </c>
      <c r="T189" s="100"/>
      <c r="U189" s="100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>
        <f t="shared" si="23"/>
        <v>0</v>
      </c>
      <c r="AG189" s="100"/>
      <c r="AH189" s="100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>
        <f t="shared" si="24"/>
        <v>0</v>
      </c>
      <c r="AT189"/>
      <c r="AU189"/>
    </row>
    <row r="190" spans="1:47" s="98" customFormat="1" outlineLevel="1">
      <c r="A190" s="144" t="s">
        <v>43</v>
      </c>
      <c r="B190" s="84" t="s">
        <v>48</v>
      </c>
      <c r="C190" s="85" t="s">
        <v>439</v>
      </c>
      <c r="D190" s="85" t="s">
        <v>453</v>
      </c>
      <c r="E190" s="85" t="s">
        <v>454</v>
      </c>
      <c r="F190" s="92" t="s">
        <v>455</v>
      </c>
      <c r="G190" s="100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>
        <f t="shared" si="26"/>
        <v>0</v>
      </c>
      <c r="T190" s="100"/>
      <c r="U190" s="100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>
        <f t="shared" si="23"/>
        <v>0</v>
      </c>
      <c r="AG190" s="100"/>
      <c r="AH190" s="100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>
        <f t="shared" si="24"/>
        <v>0</v>
      </c>
      <c r="AT190"/>
      <c r="AU190"/>
    </row>
    <row r="191" spans="1:47" s="98" customFormat="1" outlineLevel="1">
      <c r="A191" s="144" t="s">
        <v>43</v>
      </c>
      <c r="B191" s="84" t="s">
        <v>48</v>
      </c>
      <c r="C191" s="85" t="s">
        <v>456</v>
      </c>
      <c r="D191" s="85" t="s">
        <v>457</v>
      </c>
      <c r="E191" s="85" t="s">
        <v>458</v>
      </c>
      <c r="F191" s="92" t="s">
        <v>459</v>
      </c>
      <c r="G191" s="100">
        <v>1</v>
      </c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>
        <f t="shared" si="26"/>
        <v>1</v>
      </c>
      <c r="T191" s="100"/>
      <c r="U191" s="100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>
        <f t="shared" si="23"/>
        <v>0</v>
      </c>
      <c r="AG191" s="100"/>
      <c r="AH191" s="100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>
        <f t="shared" si="24"/>
        <v>0</v>
      </c>
      <c r="AT191"/>
      <c r="AU191"/>
    </row>
    <row r="192" spans="1:47" s="98" customFormat="1" outlineLevel="1">
      <c r="A192" s="144" t="s">
        <v>43</v>
      </c>
      <c r="B192" s="84" t="s">
        <v>48</v>
      </c>
      <c r="C192" s="85" t="s">
        <v>456</v>
      </c>
      <c r="D192" s="85" t="s">
        <v>457</v>
      </c>
      <c r="E192" s="85" t="s">
        <v>458</v>
      </c>
      <c r="F192" s="92" t="s">
        <v>460</v>
      </c>
      <c r="G192" s="100">
        <v>1</v>
      </c>
      <c r="H192" s="62"/>
      <c r="I192" s="62"/>
      <c r="J192" s="62">
        <v>1</v>
      </c>
      <c r="K192" s="62"/>
      <c r="L192" s="62"/>
      <c r="M192" s="62"/>
      <c r="N192" s="62"/>
      <c r="O192" s="62"/>
      <c r="P192" s="62"/>
      <c r="Q192" s="62"/>
      <c r="R192" s="62"/>
      <c r="S192" s="62">
        <f t="shared" si="26"/>
        <v>2</v>
      </c>
      <c r="T192" s="100"/>
      <c r="U192" s="100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>
        <f t="shared" si="23"/>
        <v>0</v>
      </c>
      <c r="AG192" s="100"/>
      <c r="AH192" s="100"/>
      <c r="AI192" s="62"/>
      <c r="AJ192" s="62">
        <v>1</v>
      </c>
      <c r="AK192" s="62"/>
      <c r="AL192" s="62"/>
      <c r="AM192" s="62"/>
      <c r="AN192" s="62"/>
      <c r="AO192" s="62"/>
      <c r="AP192" s="62"/>
      <c r="AQ192" s="62"/>
      <c r="AR192" s="62"/>
      <c r="AS192" s="62">
        <f t="shared" si="24"/>
        <v>1</v>
      </c>
      <c r="AT192"/>
      <c r="AU192"/>
    </row>
    <row r="193" spans="1:47" s="98" customFormat="1" outlineLevel="1">
      <c r="A193" s="144" t="s">
        <v>43</v>
      </c>
      <c r="B193" s="84" t="s">
        <v>48</v>
      </c>
      <c r="C193" s="85" t="s">
        <v>456</v>
      </c>
      <c r="D193" s="85" t="s">
        <v>461</v>
      </c>
      <c r="E193" s="85" t="s">
        <v>462</v>
      </c>
      <c r="F193" s="92" t="s">
        <v>463</v>
      </c>
      <c r="G193" s="100">
        <v>1</v>
      </c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>
        <f t="shared" si="26"/>
        <v>1</v>
      </c>
      <c r="T193" s="100"/>
      <c r="U193" s="100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>
        <f t="shared" si="23"/>
        <v>0</v>
      </c>
      <c r="AG193" s="100"/>
      <c r="AH193" s="100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>
        <f t="shared" si="24"/>
        <v>0</v>
      </c>
      <c r="AT193"/>
      <c r="AU193"/>
    </row>
    <row r="194" spans="1:47" s="98" customFormat="1" outlineLevel="1">
      <c r="A194" s="144" t="s">
        <v>43</v>
      </c>
      <c r="B194" s="84" t="s">
        <v>48</v>
      </c>
      <c r="C194" s="85" t="s">
        <v>456</v>
      </c>
      <c r="D194" s="85" t="s">
        <v>461</v>
      </c>
      <c r="E194" s="85" t="s">
        <v>462</v>
      </c>
      <c r="F194" s="92" t="s">
        <v>464</v>
      </c>
      <c r="G194" s="100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>
        <f t="shared" si="26"/>
        <v>0</v>
      </c>
      <c r="T194" s="100"/>
      <c r="U194" s="100"/>
      <c r="V194" s="62"/>
      <c r="W194" s="62">
        <v>1</v>
      </c>
      <c r="X194" s="62"/>
      <c r="Y194" s="62"/>
      <c r="Z194" s="62"/>
      <c r="AA194" s="62"/>
      <c r="AB194" s="62"/>
      <c r="AC194" s="62"/>
      <c r="AD194" s="62"/>
      <c r="AE194" s="62"/>
      <c r="AF194" s="62">
        <f t="shared" si="23"/>
        <v>1</v>
      </c>
      <c r="AG194" s="100"/>
      <c r="AH194" s="100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>
        <f t="shared" si="24"/>
        <v>0</v>
      </c>
      <c r="AT194"/>
      <c r="AU194"/>
    </row>
    <row r="195" spans="1:47" s="98" customFormat="1" outlineLevel="1">
      <c r="A195" s="144" t="s">
        <v>43</v>
      </c>
      <c r="B195" s="84" t="s">
        <v>48</v>
      </c>
      <c r="C195" s="85" t="s">
        <v>456</v>
      </c>
      <c r="D195" s="85" t="s">
        <v>461</v>
      </c>
      <c r="E195" s="85" t="s">
        <v>462</v>
      </c>
      <c r="F195" s="92" t="s">
        <v>465</v>
      </c>
      <c r="G195" s="100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>
        <f t="shared" si="26"/>
        <v>0</v>
      </c>
      <c r="T195" s="100"/>
      <c r="U195" s="100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>
        <f t="shared" si="23"/>
        <v>0</v>
      </c>
      <c r="AG195" s="100"/>
      <c r="AH195" s="100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>
        <f t="shared" si="24"/>
        <v>0</v>
      </c>
      <c r="AT195"/>
      <c r="AU195"/>
    </row>
    <row r="196" spans="1:47" s="98" customFormat="1" outlineLevel="1">
      <c r="A196" s="144" t="s">
        <v>43</v>
      </c>
      <c r="B196" s="84" t="s">
        <v>48</v>
      </c>
      <c r="C196" s="85" t="s">
        <v>456</v>
      </c>
      <c r="D196" s="85" t="s">
        <v>466</v>
      </c>
      <c r="E196" s="85" t="s">
        <v>467</v>
      </c>
      <c r="F196" s="92" t="s">
        <v>468</v>
      </c>
      <c r="G196" s="100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>
        <f t="shared" si="26"/>
        <v>0</v>
      </c>
      <c r="T196" s="100"/>
      <c r="U196" s="100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>
        <f t="shared" si="23"/>
        <v>0</v>
      </c>
      <c r="AG196" s="100"/>
      <c r="AH196" s="100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>
        <f t="shared" si="24"/>
        <v>0</v>
      </c>
      <c r="AT196"/>
      <c r="AU196"/>
    </row>
    <row r="197" spans="1:47" s="98" customFormat="1" outlineLevel="1">
      <c r="A197" s="144" t="s">
        <v>43</v>
      </c>
      <c r="B197" s="84" t="s">
        <v>48</v>
      </c>
      <c r="C197" s="85" t="s">
        <v>456</v>
      </c>
      <c r="D197" s="85" t="s">
        <v>466</v>
      </c>
      <c r="E197" s="85" t="s">
        <v>467</v>
      </c>
      <c r="F197" s="92" t="s">
        <v>469</v>
      </c>
      <c r="G197" s="100">
        <v>1</v>
      </c>
      <c r="H197" s="62"/>
      <c r="I197" s="62"/>
      <c r="J197" s="62">
        <v>1</v>
      </c>
      <c r="K197" s="62"/>
      <c r="L197" s="62"/>
      <c r="M197" s="62"/>
      <c r="N197" s="62"/>
      <c r="O197" s="62"/>
      <c r="P197" s="62"/>
      <c r="Q197" s="62"/>
      <c r="R197" s="62"/>
      <c r="S197" s="62">
        <f t="shared" si="26"/>
        <v>2</v>
      </c>
      <c r="T197" s="100"/>
      <c r="U197" s="100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>
        <f t="shared" si="23"/>
        <v>0</v>
      </c>
      <c r="AG197" s="100"/>
      <c r="AH197" s="100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>
        <f t="shared" si="24"/>
        <v>0</v>
      </c>
      <c r="AT197"/>
      <c r="AU197"/>
    </row>
    <row r="198" spans="1:47" s="98" customFormat="1" outlineLevel="1">
      <c r="A198" s="144" t="s">
        <v>43</v>
      </c>
      <c r="B198" s="84" t="s">
        <v>49</v>
      </c>
      <c r="C198" s="85" t="s">
        <v>470</v>
      </c>
      <c r="D198" s="85" t="s">
        <v>471</v>
      </c>
      <c r="E198" s="85" t="s">
        <v>472</v>
      </c>
      <c r="F198" s="92" t="s">
        <v>473</v>
      </c>
      <c r="G198" s="100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>
        <f t="shared" si="26"/>
        <v>0</v>
      </c>
      <c r="T198" s="100"/>
      <c r="U198" s="100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>
        <f t="shared" si="23"/>
        <v>0</v>
      </c>
      <c r="AG198" s="100"/>
      <c r="AH198" s="100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>
        <f t="shared" si="24"/>
        <v>0</v>
      </c>
      <c r="AT198"/>
      <c r="AU198"/>
    </row>
    <row r="199" spans="1:47" s="98" customFormat="1" outlineLevel="1">
      <c r="A199" s="144" t="s">
        <v>43</v>
      </c>
      <c r="B199" s="84" t="s">
        <v>49</v>
      </c>
      <c r="C199" s="85" t="s">
        <v>470</v>
      </c>
      <c r="D199" s="85" t="s">
        <v>471</v>
      </c>
      <c r="E199" s="85" t="s">
        <v>472</v>
      </c>
      <c r="F199" s="92" t="s">
        <v>474</v>
      </c>
      <c r="G199" s="100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>
        <f t="shared" si="26"/>
        <v>0</v>
      </c>
      <c r="T199" s="100"/>
      <c r="U199" s="100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>
        <f t="shared" si="23"/>
        <v>0</v>
      </c>
      <c r="AG199" s="100"/>
      <c r="AH199" s="100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>
        <f t="shared" si="24"/>
        <v>0</v>
      </c>
      <c r="AT199"/>
      <c r="AU199"/>
    </row>
    <row r="200" spans="1:47" s="98" customFormat="1" outlineLevel="1">
      <c r="A200" s="144" t="s">
        <v>43</v>
      </c>
      <c r="B200" s="84" t="s">
        <v>49</v>
      </c>
      <c r="C200" s="85" t="s">
        <v>470</v>
      </c>
      <c r="D200" s="85" t="s">
        <v>471</v>
      </c>
      <c r="E200" s="85" t="s">
        <v>472</v>
      </c>
      <c r="F200" s="92" t="s">
        <v>475</v>
      </c>
      <c r="G200" s="100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>
        <f t="shared" si="26"/>
        <v>0</v>
      </c>
      <c r="T200" s="100"/>
      <c r="U200" s="100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>
        <f t="shared" ref="AF200:AF263" si="27">SUM(T200:AE200)</f>
        <v>0</v>
      </c>
      <c r="AG200" s="100"/>
      <c r="AH200" s="100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>
        <f t="shared" ref="AS200:AS241" si="28">SUM(AG200:AR200)</f>
        <v>0</v>
      </c>
      <c r="AT200"/>
      <c r="AU200"/>
    </row>
    <row r="201" spans="1:47" s="98" customFormat="1" outlineLevel="1">
      <c r="A201" s="144" t="s">
        <v>43</v>
      </c>
      <c r="B201" s="84" t="s">
        <v>49</v>
      </c>
      <c r="C201" s="85" t="s">
        <v>470</v>
      </c>
      <c r="D201" s="85" t="s">
        <v>471</v>
      </c>
      <c r="E201" s="85" t="s">
        <v>472</v>
      </c>
      <c r="F201" s="92" t="s">
        <v>476</v>
      </c>
      <c r="G201" s="100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>
        <f t="shared" si="26"/>
        <v>0</v>
      </c>
      <c r="T201" s="100"/>
      <c r="U201" s="100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>
        <f t="shared" si="27"/>
        <v>0</v>
      </c>
      <c r="AG201" s="100"/>
      <c r="AH201" s="100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>
        <f t="shared" si="28"/>
        <v>0</v>
      </c>
      <c r="AT201"/>
      <c r="AU201"/>
    </row>
    <row r="202" spans="1:47" s="98" customFormat="1" outlineLevel="1">
      <c r="A202" s="144" t="s">
        <v>43</v>
      </c>
      <c r="B202" s="84" t="s">
        <v>49</v>
      </c>
      <c r="C202" s="85" t="s">
        <v>470</v>
      </c>
      <c r="D202" s="85" t="s">
        <v>471</v>
      </c>
      <c r="E202" s="85" t="s">
        <v>472</v>
      </c>
      <c r="F202" s="92" t="s">
        <v>477</v>
      </c>
      <c r="G202" s="100"/>
      <c r="H202" s="62"/>
      <c r="I202" s="62"/>
      <c r="J202" s="62"/>
      <c r="K202" s="62"/>
      <c r="L202" s="62"/>
      <c r="M202" s="62"/>
      <c r="N202" s="62"/>
      <c r="O202" s="62">
        <v>1</v>
      </c>
      <c r="P202" s="62"/>
      <c r="Q202" s="62"/>
      <c r="R202" s="62"/>
      <c r="S202" s="62">
        <f t="shared" si="26"/>
        <v>1</v>
      </c>
      <c r="T202" s="100"/>
      <c r="U202" s="100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>
        <f t="shared" si="27"/>
        <v>0</v>
      </c>
      <c r="AG202" s="100"/>
      <c r="AH202" s="100"/>
      <c r="AI202" s="62"/>
      <c r="AJ202" s="62"/>
      <c r="AK202" s="62"/>
      <c r="AL202" s="62">
        <v>1</v>
      </c>
      <c r="AM202" s="62"/>
      <c r="AN202" s="62"/>
      <c r="AO202" s="62"/>
      <c r="AP202" s="62"/>
      <c r="AQ202" s="62"/>
      <c r="AR202" s="62"/>
      <c r="AS202" s="62">
        <f t="shared" si="28"/>
        <v>1</v>
      </c>
      <c r="AT202"/>
      <c r="AU202"/>
    </row>
    <row r="203" spans="1:47" s="98" customFormat="1" outlineLevel="1">
      <c r="A203" s="144" t="s">
        <v>43</v>
      </c>
      <c r="B203" s="84" t="s">
        <v>49</v>
      </c>
      <c r="C203" s="85" t="s">
        <v>470</v>
      </c>
      <c r="D203" s="85" t="s">
        <v>471</v>
      </c>
      <c r="E203" s="85" t="s">
        <v>472</v>
      </c>
      <c r="F203" s="92" t="s">
        <v>478</v>
      </c>
      <c r="G203" s="100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>
        <f t="shared" si="26"/>
        <v>0</v>
      </c>
      <c r="T203" s="100"/>
      <c r="U203" s="100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>
        <f t="shared" si="27"/>
        <v>0</v>
      </c>
      <c r="AG203" s="100"/>
      <c r="AH203" s="100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>
        <f t="shared" si="28"/>
        <v>0</v>
      </c>
      <c r="AT203"/>
      <c r="AU203"/>
    </row>
    <row r="204" spans="1:47" s="98" customFormat="1" outlineLevel="1">
      <c r="A204" s="144" t="s">
        <v>43</v>
      </c>
      <c r="B204" s="84" t="s">
        <v>49</v>
      </c>
      <c r="C204" s="85" t="s">
        <v>470</v>
      </c>
      <c r="D204" s="85" t="s">
        <v>471</v>
      </c>
      <c r="E204" s="85" t="s">
        <v>472</v>
      </c>
      <c r="F204" s="92" t="s">
        <v>479</v>
      </c>
      <c r="G204" s="100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>
        <f t="shared" si="26"/>
        <v>0</v>
      </c>
      <c r="T204" s="100"/>
      <c r="U204" s="100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>
        <f t="shared" si="27"/>
        <v>0</v>
      </c>
      <c r="AG204" s="100"/>
      <c r="AH204" s="100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>
        <f t="shared" si="28"/>
        <v>0</v>
      </c>
      <c r="AT204"/>
      <c r="AU204"/>
    </row>
    <row r="205" spans="1:47" s="98" customFormat="1" outlineLevel="1">
      <c r="A205" s="144" t="s">
        <v>43</v>
      </c>
      <c r="B205" s="84" t="s">
        <v>49</v>
      </c>
      <c r="C205" s="85" t="s">
        <v>470</v>
      </c>
      <c r="D205" s="85" t="s">
        <v>480</v>
      </c>
      <c r="E205" s="85" t="s">
        <v>481</v>
      </c>
      <c r="F205" s="92" t="s">
        <v>482</v>
      </c>
      <c r="G205" s="100"/>
      <c r="H205" s="62"/>
      <c r="I205" s="62"/>
      <c r="J205" s="62">
        <v>1</v>
      </c>
      <c r="K205" s="62"/>
      <c r="L205" s="62"/>
      <c r="M205" s="62">
        <v>1</v>
      </c>
      <c r="N205" s="62"/>
      <c r="O205" s="62"/>
      <c r="P205" s="62"/>
      <c r="Q205" s="62"/>
      <c r="R205" s="62"/>
      <c r="S205" s="62">
        <f t="shared" si="26"/>
        <v>2</v>
      </c>
      <c r="T205" s="100"/>
      <c r="U205" s="100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>
        <f t="shared" si="27"/>
        <v>0</v>
      </c>
      <c r="AG205" s="100"/>
      <c r="AH205" s="100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>
        <f t="shared" si="28"/>
        <v>0</v>
      </c>
      <c r="AT205"/>
      <c r="AU205"/>
    </row>
    <row r="206" spans="1:47" s="98" customFormat="1" outlineLevel="1">
      <c r="A206" s="144" t="s">
        <v>43</v>
      </c>
      <c r="B206" s="84" t="s">
        <v>49</v>
      </c>
      <c r="C206" s="85" t="s">
        <v>470</v>
      </c>
      <c r="D206" s="85" t="s">
        <v>480</v>
      </c>
      <c r="E206" s="85" t="s">
        <v>481</v>
      </c>
      <c r="F206" s="92" t="s">
        <v>483</v>
      </c>
      <c r="G206" s="100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>
        <f t="shared" si="26"/>
        <v>0</v>
      </c>
      <c r="T206" s="100"/>
      <c r="U206" s="100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>
        <f t="shared" si="27"/>
        <v>0</v>
      </c>
      <c r="AG206" s="100"/>
      <c r="AH206" s="100"/>
      <c r="AI206" s="62">
        <v>1</v>
      </c>
      <c r="AJ206" s="62">
        <v>1</v>
      </c>
      <c r="AK206" s="62"/>
      <c r="AL206" s="62">
        <v>2</v>
      </c>
      <c r="AM206" s="62"/>
      <c r="AN206" s="62"/>
      <c r="AO206" s="62"/>
      <c r="AP206" s="62"/>
      <c r="AQ206" s="62"/>
      <c r="AR206" s="62"/>
      <c r="AS206" s="62">
        <f t="shared" si="28"/>
        <v>4</v>
      </c>
      <c r="AT206"/>
      <c r="AU206"/>
    </row>
    <row r="207" spans="1:47" s="98" customFormat="1" outlineLevel="1">
      <c r="A207" s="144" t="s">
        <v>43</v>
      </c>
      <c r="B207" s="84" t="s">
        <v>49</v>
      </c>
      <c r="C207" s="85" t="s">
        <v>470</v>
      </c>
      <c r="D207" s="85" t="s">
        <v>484</v>
      </c>
      <c r="E207" s="85" t="s">
        <v>485</v>
      </c>
      <c r="F207" s="92" t="s">
        <v>486</v>
      </c>
      <c r="G207" s="100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>
        <f t="shared" si="26"/>
        <v>0</v>
      </c>
      <c r="T207" s="100"/>
      <c r="U207" s="100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>
        <f t="shared" si="27"/>
        <v>0</v>
      </c>
      <c r="AG207" s="100"/>
      <c r="AH207" s="100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>
        <f t="shared" si="28"/>
        <v>0</v>
      </c>
      <c r="AT207"/>
      <c r="AU207"/>
    </row>
    <row r="208" spans="1:47" s="98" customFormat="1" outlineLevel="1">
      <c r="A208" s="144" t="s">
        <v>43</v>
      </c>
      <c r="B208" s="84" t="s">
        <v>49</v>
      </c>
      <c r="C208" s="85" t="s">
        <v>487</v>
      </c>
      <c r="D208" s="85" t="s">
        <v>488</v>
      </c>
      <c r="E208" s="85" t="s">
        <v>489</v>
      </c>
      <c r="F208" s="92" t="s">
        <v>490</v>
      </c>
      <c r="G208" s="100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>
        <f t="shared" si="26"/>
        <v>0</v>
      </c>
      <c r="T208" s="100"/>
      <c r="U208" s="100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>
        <f t="shared" si="27"/>
        <v>0</v>
      </c>
      <c r="AG208" s="100"/>
      <c r="AH208" s="100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>
        <f t="shared" si="28"/>
        <v>0</v>
      </c>
      <c r="AT208"/>
      <c r="AU208"/>
    </row>
    <row r="209" spans="1:47" s="98" customFormat="1" outlineLevel="1">
      <c r="A209" s="144" t="s">
        <v>43</v>
      </c>
      <c r="B209" s="84" t="s">
        <v>49</v>
      </c>
      <c r="C209" s="85" t="s">
        <v>487</v>
      </c>
      <c r="D209" s="85" t="s">
        <v>488</v>
      </c>
      <c r="E209" s="85" t="s">
        <v>489</v>
      </c>
      <c r="F209" s="92" t="s">
        <v>491</v>
      </c>
      <c r="G209" s="100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>
        <f t="shared" si="26"/>
        <v>0</v>
      </c>
      <c r="T209" s="100"/>
      <c r="U209" s="100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>
        <f t="shared" si="27"/>
        <v>0</v>
      </c>
      <c r="AG209" s="100"/>
      <c r="AH209" s="100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>
        <f t="shared" si="28"/>
        <v>0</v>
      </c>
      <c r="AT209"/>
      <c r="AU209"/>
    </row>
    <row r="210" spans="1:47" s="98" customFormat="1" outlineLevel="1">
      <c r="A210" s="144" t="s">
        <v>43</v>
      </c>
      <c r="B210" s="84" t="s">
        <v>49</v>
      </c>
      <c r="C210" s="85" t="s">
        <v>487</v>
      </c>
      <c r="D210" s="85" t="s">
        <v>492</v>
      </c>
      <c r="E210" s="85" t="s">
        <v>493</v>
      </c>
      <c r="F210" s="92" t="s">
        <v>494</v>
      </c>
      <c r="G210" s="100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>
        <f t="shared" si="26"/>
        <v>0</v>
      </c>
      <c r="T210" s="100"/>
      <c r="U210" s="100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>
        <f t="shared" si="27"/>
        <v>0</v>
      </c>
      <c r="AG210" s="100"/>
      <c r="AH210" s="100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>
        <f t="shared" si="28"/>
        <v>0</v>
      </c>
      <c r="AT210"/>
      <c r="AU210"/>
    </row>
    <row r="211" spans="1:47" s="98" customFormat="1" outlineLevel="1">
      <c r="A211" s="144" t="s">
        <v>43</v>
      </c>
      <c r="B211" s="84" t="s">
        <v>49</v>
      </c>
      <c r="C211" s="85" t="s">
        <v>487</v>
      </c>
      <c r="D211" s="85" t="s">
        <v>492</v>
      </c>
      <c r="E211" s="85" t="s">
        <v>493</v>
      </c>
      <c r="F211" s="92" t="s">
        <v>495</v>
      </c>
      <c r="G211" s="100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>
        <f t="shared" si="26"/>
        <v>0</v>
      </c>
      <c r="T211" s="100"/>
      <c r="U211" s="100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>
        <f t="shared" si="27"/>
        <v>0</v>
      </c>
      <c r="AG211" s="100"/>
      <c r="AH211" s="100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>
        <f t="shared" si="28"/>
        <v>0</v>
      </c>
      <c r="AT211"/>
      <c r="AU211"/>
    </row>
    <row r="212" spans="1:47" s="98" customFormat="1" outlineLevel="1">
      <c r="A212" s="144" t="s">
        <v>43</v>
      </c>
      <c r="B212" s="84" t="s">
        <v>49</v>
      </c>
      <c r="C212" s="85" t="s">
        <v>487</v>
      </c>
      <c r="D212" s="85" t="s">
        <v>492</v>
      </c>
      <c r="E212" s="85" t="s">
        <v>493</v>
      </c>
      <c r="F212" s="92" t="s">
        <v>496</v>
      </c>
      <c r="G212" s="100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>
        <f t="shared" si="26"/>
        <v>0</v>
      </c>
      <c r="T212" s="100"/>
      <c r="U212" s="100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>
        <f t="shared" si="27"/>
        <v>0</v>
      </c>
      <c r="AG212" s="100"/>
      <c r="AH212" s="100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>
        <f t="shared" si="28"/>
        <v>0</v>
      </c>
      <c r="AT212"/>
      <c r="AU212"/>
    </row>
    <row r="213" spans="1:47" s="98" customFormat="1" outlineLevel="1">
      <c r="A213" s="144" t="s">
        <v>43</v>
      </c>
      <c r="B213" s="84" t="s">
        <v>49</v>
      </c>
      <c r="C213" s="85" t="s">
        <v>487</v>
      </c>
      <c r="D213" s="85" t="s">
        <v>497</v>
      </c>
      <c r="E213" s="85" t="s">
        <v>498</v>
      </c>
      <c r="F213" s="92" t="s">
        <v>499</v>
      </c>
      <c r="G213" s="100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>
        <f t="shared" si="26"/>
        <v>0</v>
      </c>
      <c r="T213" s="100"/>
      <c r="U213" s="100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>
        <f t="shared" si="27"/>
        <v>0</v>
      </c>
      <c r="AG213" s="100"/>
      <c r="AH213" s="100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>
        <f t="shared" si="28"/>
        <v>0</v>
      </c>
      <c r="AT213"/>
      <c r="AU213"/>
    </row>
    <row r="214" spans="1:47" s="98" customFormat="1" outlineLevel="1">
      <c r="A214" s="144" t="s">
        <v>43</v>
      </c>
      <c r="B214" s="84" t="s">
        <v>49</v>
      </c>
      <c r="C214" s="85" t="s">
        <v>487</v>
      </c>
      <c r="D214" s="85" t="s">
        <v>497</v>
      </c>
      <c r="E214" s="85" t="s">
        <v>498</v>
      </c>
      <c r="F214" s="92" t="s">
        <v>500</v>
      </c>
      <c r="G214" s="100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>
        <f t="shared" si="26"/>
        <v>0</v>
      </c>
      <c r="T214" s="100"/>
      <c r="U214" s="100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>
        <f t="shared" si="27"/>
        <v>0</v>
      </c>
      <c r="AG214" s="100"/>
      <c r="AH214" s="100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>
        <f t="shared" si="28"/>
        <v>0</v>
      </c>
      <c r="AT214"/>
      <c r="AU214"/>
    </row>
    <row r="215" spans="1:47" s="98" customFormat="1" outlineLevel="1">
      <c r="A215" s="144" t="s">
        <v>43</v>
      </c>
      <c r="B215" s="84" t="s">
        <v>49</v>
      </c>
      <c r="C215" s="85" t="s">
        <v>487</v>
      </c>
      <c r="D215" s="85" t="s">
        <v>497</v>
      </c>
      <c r="E215" s="85" t="s">
        <v>498</v>
      </c>
      <c r="F215" s="92" t="s">
        <v>501</v>
      </c>
      <c r="G215" s="100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>
        <f t="shared" si="26"/>
        <v>0</v>
      </c>
      <c r="T215" s="100"/>
      <c r="U215" s="100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>
        <f t="shared" si="27"/>
        <v>0</v>
      </c>
      <c r="AG215" s="100"/>
      <c r="AH215" s="100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>
        <f t="shared" si="28"/>
        <v>0</v>
      </c>
      <c r="AT215"/>
      <c r="AU215"/>
    </row>
    <row r="216" spans="1:47" s="98" customFormat="1" outlineLevel="1">
      <c r="A216" s="144" t="s">
        <v>43</v>
      </c>
      <c r="B216" s="84" t="s">
        <v>49</v>
      </c>
      <c r="C216" s="85" t="s">
        <v>487</v>
      </c>
      <c r="D216" s="85" t="s">
        <v>497</v>
      </c>
      <c r="E216" s="85" t="s">
        <v>498</v>
      </c>
      <c r="F216" s="92" t="s">
        <v>502</v>
      </c>
      <c r="G216" s="100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>
        <f t="shared" si="26"/>
        <v>0</v>
      </c>
      <c r="T216" s="100"/>
      <c r="U216" s="100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>
        <f t="shared" si="27"/>
        <v>0</v>
      </c>
      <c r="AG216" s="100"/>
      <c r="AH216" s="100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>
        <f t="shared" si="28"/>
        <v>0</v>
      </c>
      <c r="AT216"/>
      <c r="AU216"/>
    </row>
    <row r="217" spans="1:47" s="98" customFormat="1" outlineLevel="1">
      <c r="A217" s="144" t="s">
        <v>43</v>
      </c>
      <c r="B217" s="84" t="s">
        <v>49</v>
      </c>
      <c r="C217" s="85" t="s">
        <v>503</v>
      </c>
      <c r="D217" s="85" t="s">
        <v>504</v>
      </c>
      <c r="E217" s="85" t="s">
        <v>505</v>
      </c>
      <c r="F217" s="92" t="s">
        <v>506</v>
      </c>
      <c r="G217" s="100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>
        <f t="shared" si="26"/>
        <v>0</v>
      </c>
      <c r="T217" s="100"/>
      <c r="U217" s="100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>
        <f t="shared" si="27"/>
        <v>0</v>
      </c>
      <c r="AG217" s="100"/>
      <c r="AH217" s="100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>
        <f t="shared" si="28"/>
        <v>0</v>
      </c>
      <c r="AT217"/>
      <c r="AU217"/>
    </row>
    <row r="218" spans="1:47" s="98" customFormat="1" outlineLevel="1">
      <c r="A218" s="144" t="s">
        <v>43</v>
      </c>
      <c r="B218" s="84" t="s">
        <v>49</v>
      </c>
      <c r="C218" s="85" t="s">
        <v>503</v>
      </c>
      <c r="D218" s="85" t="s">
        <v>504</v>
      </c>
      <c r="E218" s="85" t="s">
        <v>505</v>
      </c>
      <c r="F218" s="92" t="s">
        <v>507</v>
      </c>
      <c r="G218" s="100"/>
      <c r="H218" s="62"/>
      <c r="I218" s="62"/>
      <c r="J218" s="62">
        <v>1</v>
      </c>
      <c r="K218" s="62"/>
      <c r="L218" s="62"/>
      <c r="M218" s="62"/>
      <c r="N218" s="62"/>
      <c r="O218" s="62"/>
      <c r="P218" s="62"/>
      <c r="Q218" s="62"/>
      <c r="R218" s="62"/>
      <c r="S218" s="62">
        <f t="shared" si="26"/>
        <v>1</v>
      </c>
      <c r="T218" s="100"/>
      <c r="U218" s="100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>
        <f t="shared" si="27"/>
        <v>0</v>
      </c>
      <c r="AG218" s="100"/>
      <c r="AH218" s="100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>
        <f t="shared" si="28"/>
        <v>0</v>
      </c>
      <c r="AT218"/>
      <c r="AU218"/>
    </row>
    <row r="219" spans="1:47" s="98" customFormat="1" outlineLevel="1">
      <c r="A219" s="144" t="s">
        <v>43</v>
      </c>
      <c r="B219" s="84" t="s">
        <v>49</v>
      </c>
      <c r="C219" s="85" t="s">
        <v>503</v>
      </c>
      <c r="D219" s="85" t="s">
        <v>504</v>
      </c>
      <c r="E219" s="85" t="s">
        <v>505</v>
      </c>
      <c r="F219" s="92" t="s">
        <v>508</v>
      </c>
      <c r="G219" s="100"/>
      <c r="H219" s="62"/>
      <c r="I219" s="62">
        <v>1</v>
      </c>
      <c r="J219" s="62"/>
      <c r="K219" s="62"/>
      <c r="L219" s="62"/>
      <c r="M219" s="62"/>
      <c r="N219" s="62"/>
      <c r="O219" s="62"/>
      <c r="P219" s="62"/>
      <c r="Q219" s="62"/>
      <c r="R219" s="62"/>
      <c r="S219" s="62">
        <f t="shared" si="26"/>
        <v>1</v>
      </c>
      <c r="T219" s="100"/>
      <c r="U219" s="100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>
        <f t="shared" si="27"/>
        <v>0</v>
      </c>
      <c r="AG219" s="100"/>
      <c r="AH219" s="100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>
        <f t="shared" si="28"/>
        <v>0</v>
      </c>
      <c r="AT219"/>
      <c r="AU219"/>
    </row>
    <row r="220" spans="1:47" s="98" customFormat="1" outlineLevel="1">
      <c r="A220" s="144" t="s">
        <v>43</v>
      </c>
      <c r="B220" s="84" t="s">
        <v>49</v>
      </c>
      <c r="C220" s="85" t="s">
        <v>503</v>
      </c>
      <c r="D220" s="85" t="s">
        <v>504</v>
      </c>
      <c r="E220" s="85" t="s">
        <v>505</v>
      </c>
      <c r="F220" s="92" t="s">
        <v>509</v>
      </c>
      <c r="G220" s="100"/>
      <c r="H220" s="62"/>
      <c r="I220" s="62"/>
      <c r="J220" s="62"/>
      <c r="K220" s="62"/>
      <c r="L220" s="62">
        <v>1</v>
      </c>
      <c r="M220" s="62">
        <v>1</v>
      </c>
      <c r="N220" s="62"/>
      <c r="O220" s="62"/>
      <c r="P220" s="62"/>
      <c r="Q220" s="62"/>
      <c r="R220" s="62"/>
      <c r="S220" s="62">
        <f t="shared" si="26"/>
        <v>2</v>
      </c>
      <c r="T220" s="100"/>
      <c r="U220" s="100">
        <v>1</v>
      </c>
      <c r="V220" s="239">
        <v>1</v>
      </c>
      <c r="W220" s="62">
        <v>1</v>
      </c>
      <c r="X220" s="62"/>
      <c r="Y220" s="62"/>
      <c r="Z220" s="62"/>
      <c r="AA220" s="62"/>
      <c r="AB220" s="62"/>
      <c r="AC220" s="62"/>
      <c r="AD220" s="62"/>
      <c r="AE220" s="62"/>
      <c r="AF220" s="62">
        <f t="shared" si="27"/>
        <v>3</v>
      </c>
      <c r="AG220" s="100"/>
      <c r="AH220" s="100"/>
      <c r="AI220" s="239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>
        <f t="shared" si="28"/>
        <v>0</v>
      </c>
      <c r="AT220"/>
      <c r="AU220"/>
    </row>
    <row r="221" spans="1:47" s="98" customFormat="1" outlineLevel="1">
      <c r="A221" s="144" t="s">
        <v>43</v>
      </c>
      <c r="B221" s="84" t="s">
        <v>49</v>
      </c>
      <c r="C221" s="85" t="s">
        <v>503</v>
      </c>
      <c r="D221" s="85" t="s">
        <v>504</v>
      </c>
      <c r="E221" s="85" t="s">
        <v>505</v>
      </c>
      <c r="F221" s="92" t="s">
        <v>510</v>
      </c>
      <c r="G221" s="100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>
        <f t="shared" ref="S221:S252" si="29">SUM(G221:R221)</f>
        <v>0</v>
      </c>
      <c r="T221" s="100"/>
      <c r="U221" s="100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>
        <f t="shared" si="27"/>
        <v>0</v>
      </c>
      <c r="AG221" s="100"/>
      <c r="AH221" s="100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>
        <f t="shared" si="28"/>
        <v>0</v>
      </c>
      <c r="AT221"/>
      <c r="AU221"/>
    </row>
    <row r="222" spans="1:47" s="98" customFormat="1" outlineLevel="1">
      <c r="A222" s="144" t="s">
        <v>43</v>
      </c>
      <c r="B222" s="84" t="s">
        <v>49</v>
      </c>
      <c r="C222" s="85" t="s">
        <v>503</v>
      </c>
      <c r="D222" s="85" t="s">
        <v>504</v>
      </c>
      <c r="E222" s="85" t="s">
        <v>505</v>
      </c>
      <c r="F222" s="92" t="s">
        <v>511</v>
      </c>
      <c r="G222" s="100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>
        <f t="shared" si="29"/>
        <v>0</v>
      </c>
      <c r="T222" s="100"/>
      <c r="U222" s="100"/>
      <c r="V222" s="62"/>
      <c r="W222" s="62"/>
      <c r="X222" s="62"/>
      <c r="Y222" s="62">
        <v>1</v>
      </c>
      <c r="Z222" s="62"/>
      <c r="AA222" s="62"/>
      <c r="AB222" s="62"/>
      <c r="AC222" s="62"/>
      <c r="AD222" s="62"/>
      <c r="AE222" s="62"/>
      <c r="AF222" s="62">
        <f t="shared" si="27"/>
        <v>1</v>
      </c>
      <c r="AG222" s="100"/>
      <c r="AH222" s="100"/>
      <c r="AI222" s="62"/>
      <c r="AJ222" s="62"/>
      <c r="AK222" s="62"/>
      <c r="AL222" s="62"/>
      <c r="AM222" s="62"/>
      <c r="AN222" s="62"/>
      <c r="AO222" s="62"/>
      <c r="AP222" s="62">
        <v>1</v>
      </c>
      <c r="AQ222" s="62">
        <v>1</v>
      </c>
      <c r="AR222" s="62"/>
      <c r="AS222" s="62">
        <f t="shared" si="28"/>
        <v>2</v>
      </c>
      <c r="AT222"/>
      <c r="AU222"/>
    </row>
    <row r="223" spans="1:47" s="98" customFormat="1" outlineLevel="1">
      <c r="A223" s="144" t="s">
        <v>43</v>
      </c>
      <c r="B223" s="84" t="s">
        <v>49</v>
      </c>
      <c r="C223" s="85" t="s">
        <v>503</v>
      </c>
      <c r="D223" s="85" t="s">
        <v>504</v>
      </c>
      <c r="E223" s="85" t="s">
        <v>505</v>
      </c>
      <c r="F223" s="92" t="s">
        <v>512</v>
      </c>
      <c r="G223" s="100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>
        <f t="shared" si="29"/>
        <v>0</v>
      </c>
      <c r="T223" s="100"/>
      <c r="U223" s="100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>
        <f t="shared" si="27"/>
        <v>0</v>
      </c>
      <c r="AG223" s="100"/>
      <c r="AH223" s="100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>
        <f t="shared" si="28"/>
        <v>0</v>
      </c>
      <c r="AT223"/>
      <c r="AU223"/>
    </row>
    <row r="224" spans="1:47" s="98" customFormat="1" outlineLevel="1">
      <c r="A224" s="144" t="s">
        <v>43</v>
      </c>
      <c r="B224" s="84" t="s">
        <v>49</v>
      </c>
      <c r="C224" s="85" t="s">
        <v>503</v>
      </c>
      <c r="D224" s="85" t="s">
        <v>513</v>
      </c>
      <c r="E224" s="85" t="s">
        <v>514</v>
      </c>
      <c r="F224" s="92" t="s">
        <v>515</v>
      </c>
      <c r="G224" s="100"/>
      <c r="H224" s="62"/>
      <c r="I224" s="62"/>
      <c r="J224" s="62"/>
      <c r="K224" s="62"/>
      <c r="L224" s="62"/>
      <c r="M224" s="62">
        <v>1</v>
      </c>
      <c r="N224" s="62"/>
      <c r="O224" s="62"/>
      <c r="P224" s="62"/>
      <c r="Q224" s="62"/>
      <c r="R224" s="62">
        <v>1</v>
      </c>
      <c r="S224" s="62">
        <f t="shared" si="29"/>
        <v>2</v>
      </c>
      <c r="T224" s="100"/>
      <c r="U224" s="100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>
        <f t="shared" si="27"/>
        <v>0</v>
      </c>
      <c r="AG224" s="100"/>
      <c r="AH224" s="100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>
        <f t="shared" si="28"/>
        <v>0</v>
      </c>
      <c r="AT224"/>
      <c r="AU224"/>
    </row>
    <row r="225" spans="1:47" s="98" customFormat="1" outlineLevel="1">
      <c r="A225" s="144" t="s">
        <v>43</v>
      </c>
      <c r="B225" s="84" t="s">
        <v>49</v>
      </c>
      <c r="C225" s="85" t="s">
        <v>503</v>
      </c>
      <c r="D225" s="85" t="s">
        <v>513</v>
      </c>
      <c r="E225" s="85" t="s">
        <v>514</v>
      </c>
      <c r="F225" s="92" t="s">
        <v>516</v>
      </c>
      <c r="G225" s="100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>
        <f t="shared" si="29"/>
        <v>0</v>
      </c>
      <c r="T225" s="100"/>
      <c r="U225" s="100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>
        <f t="shared" si="27"/>
        <v>0</v>
      </c>
      <c r="AG225" s="100"/>
      <c r="AH225" s="100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>
        <f t="shared" si="28"/>
        <v>0</v>
      </c>
      <c r="AT225"/>
      <c r="AU225"/>
    </row>
    <row r="226" spans="1:47" s="98" customFormat="1" outlineLevel="1">
      <c r="A226" s="144" t="s">
        <v>43</v>
      </c>
      <c r="B226" s="84" t="s">
        <v>49</v>
      </c>
      <c r="C226" s="85" t="s">
        <v>503</v>
      </c>
      <c r="D226" s="85" t="s">
        <v>517</v>
      </c>
      <c r="E226" s="85" t="s">
        <v>518</v>
      </c>
      <c r="F226" s="92" t="s">
        <v>519</v>
      </c>
      <c r="G226" s="100"/>
      <c r="H226" s="62"/>
      <c r="I226" s="62"/>
      <c r="J226" s="62"/>
      <c r="K226" s="62">
        <v>1</v>
      </c>
      <c r="L226" s="62"/>
      <c r="M226" s="62"/>
      <c r="N226" s="62"/>
      <c r="O226" s="62"/>
      <c r="P226" s="62"/>
      <c r="Q226" s="62"/>
      <c r="R226" s="62"/>
      <c r="S226" s="62">
        <f t="shared" si="29"/>
        <v>1</v>
      </c>
      <c r="T226" s="100"/>
      <c r="U226" s="100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>
        <f t="shared" si="27"/>
        <v>0</v>
      </c>
      <c r="AG226" s="100"/>
      <c r="AH226" s="100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>
        <f t="shared" si="28"/>
        <v>0</v>
      </c>
      <c r="AT226"/>
      <c r="AU226"/>
    </row>
    <row r="227" spans="1:47" s="98" customFormat="1" outlineLevel="1">
      <c r="A227" s="144" t="s">
        <v>43</v>
      </c>
      <c r="B227" s="84" t="s">
        <v>49</v>
      </c>
      <c r="C227" s="85" t="s">
        <v>520</v>
      </c>
      <c r="D227" s="85" t="s">
        <v>521</v>
      </c>
      <c r="E227" s="85" t="s">
        <v>522</v>
      </c>
      <c r="F227" s="92" t="s">
        <v>523</v>
      </c>
      <c r="G227" s="100"/>
      <c r="H227" s="62"/>
      <c r="I227" s="62"/>
      <c r="J227" s="62">
        <v>1</v>
      </c>
      <c r="K227" s="62"/>
      <c r="L227" s="62"/>
      <c r="M227" s="62"/>
      <c r="N227" s="62"/>
      <c r="O227" s="62"/>
      <c r="P227" s="62"/>
      <c r="Q227" s="62"/>
      <c r="R227" s="62"/>
      <c r="S227" s="62">
        <f t="shared" si="29"/>
        <v>1</v>
      </c>
      <c r="T227" s="100"/>
      <c r="U227" s="100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>
        <f t="shared" si="27"/>
        <v>0</v>
      </c>
      <c r="AG227" s="100"/>
      <c r="AH227" s="100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>
        <f t="shared" si="28"/>
        <v>0</v>
      </c>
      <c r="AT227"/>
      <c r="AU227"/>
    </row>
    <row r="228" spans="1:47" s="98" customFormat="1" outlineLevel="1">
      <c r="A228" s="144" t="s">
        <v>43</v>
      </c>
      <c r="B228" s="84" t="s">
        <v>49</v>
      </c>
      <c r="C228" s="85" t="s">
        <v>520</v>
      </c>
      <c r="D228" s="85" t="s">
        <v>521</v>
      </c>
      <c r="E228" s="85" t="s">
        <v>522</v>
      </c>
      <c r="F228" s="92" t="s">
        <v>524</v>
      </c>
      <c r="G228" s="100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>
        <f t="shared" si="29"/>
        <v>0</v>
      </c>
      <c r="T228" s="100"/>
      <c r="U228" s="100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>
        <f t="shared" si="27"/>
        <v>0</v>
      </c>
      <c r="AG228" s="100"/>
      <c r="AH228" s="100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>
        <f t="shared" si="28"/>
        <v>0</v>
      </c>
      <c r="AT228"/>
      <c r="AU228"/>
    </row>
    <row r="229" spans="1:47" s="98" customFormat="1" outlineLevel="1">
      <c r="A229" s="144" t="s">
        <v>43</v>
      </c>
      <c r="B229" s="84" t="s">
        <v>49</v>
      </c>
      <c r="C229" s="85" t="s">
        <v>520</v>
      </c>
      <c r="D229" s="85" t="s">
        <v>521</v>
      </c>
      <c r="E229" s="85" t="s">
        <v>522</v>
      </c>
      <c r="F229" s="92" t="s">
        <v>525</v>
      </c>
      <c r="G229" s="100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>
        <f t="shared" si="29"/>
        <v>0</v>
      </c>
      <c r="T229" s="100"/>
      <c r="U229" s="100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>
        <f t="shared" si="27"/>
        <v>0</v>
      </c>
      <c r="AG229" s="100"/>
      <c r="AH229" s="100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>
        <f t="shared" si="28"/>
        <v>0</v>
      </c>
      <c r="AT229"/>
      <c r="AU229"/>
    </row>
    <row r="230" spans="1:47" s="98" customFormat="1" outlineLevel="1">
      <c r="A230" s="144" t="s">
        <v>43</v>
      </c>
      <c r="B230" s="84" t="s">
        <v>49</v>
      </c>
      <c r="C230" s="85" t="s">
        <v>520</v>
      </c>
      <c r="D230" s="85" t="s">
        <v>526</v>
      </c>
      <c r="E230" s="85" t="s">
        <v>527</v>
      </c>
      <c r="F230" s="92" t="s">
        <v>528</v>
      </c>
      <c r="G230" s="100"/>
      <c r="H230" s="62"/>
      <c r="I230" s="62"/>
      <c r="J230" s="62">
        <v>1</v>
      </c>
      <c r="K230" s="62"/>
      <c r="L230" s="62"/>
      <c r="M230" s="62">
        <v>1</v>
      </c>
      <c r="N230" s="62"/>
      <c r="O230" s="62"/>
      <c r="P230" s="62"/>
      <c r="Q230" s="62"/>
      <c r="R230" s="62"/>
      <c r="S230" s="62">
        <f t="shared" si="29"/>
        <v>2</v>
      </c>
      <c r="T230" s="100"/>
      <c r="U230" s="100"/>
      <c r="V230" s="62"/>
      <c r="W230" s="62"/>
      <c r="X230" s="62"/>
      <c r="Y230" s="62"/>
      <c r="Z230" s="62">
        <v>1</v>
      </c>
      <c r="AA230" s="62"/>
      <c r="AB230" s="62"/>
      <c r="AC230" s="62"/>
      <c r="AD230" s="62"/>
      <c r="AE230" s="62">
        <v>1</v>
      </c>
      <c r="AF230" s="62">
        <f t="shared" si="27"/>
        <v>2</v>
      </c>
      <c r="AG230" s="100">
        <v>1</v>
      </c>
      <c r="AH230" s="100"/>
      <c r="AI230" s="62"/>
      <c r="AJ230" s="62"/>
      <c r="AK230" s="62"/>
      <c r="AL230" s="62"/>
      <c r="AM230" s="62"/>
      <c r="AN230" s="62"/>
      <c r="AO230" s="62"/>
      <c r="AP230" s="62">
        <v>1</v>
      </c>
      <c r="AQ230" s="62"/>
      <c r="AR230" s="62"/>
      <c r="AS230" s="62">
        <f t="shared" si="28"/>
        <v>2</v>
      </c>
      <c r="AT230"/>
      <c r="AU230"/>
    </row>
    <row r="231" spans="1:47" s="98" customFormat="1" outlineLevel="1">
      <c r="A231" s="144" t="s">
        <v>43</v>
      </c>
      <c r="B231" s="84" t="s">
        <v>49</v>
      </c>
      <c r="C231" s="85" t="s">
        <v>520</v>
      </c>
      <c r="D231" s="85" t="s">
        <v>529</v>
      </c>
      <c r="E231" s="85" t="s">
        <v>530</v>
      </c>
      <c r="F231" s="92" t="s">
        <v>531</v>
      </c>
      <c r="G231" s="100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>
        <f t="shared" si="29"/>
        <v>0</v>
      </c>
      <c r="T231" s="100"/>
      <c r="U231" s="100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>
        <f t="shared" si="27"/>
        <v>0</v>
      </c>
      <c r="AG231" s="100"/>
      <c r="AH231" s="100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>
        <f t="shared" si="28"/>
        <v>0</v>
      </c>
      <c r="AT231"/>
      <c r="AU231"/>
    </row>
    <row r="232" spans="1:47" s="98" customFormat="1" outlineLevel="1">
      <c r="A232" s="144" t="s">
        <v>43</v>
      </c>
      <c r="B232" s="84" t="s">
        <v>49</v>
      </c>
      <c r="C232" s="85" t="s">
        <v>520</v>
      </c>
      <c r="D232" s="85" t="s">
        <v>529</v>
      </c>
      <c r="E232" s="85" t="s">
        <v>530</v>
      </c>
      <c r="F232" s="92" t="s">
        <v>532</v>
      </c>
      <c r="G232" s="100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>
        <f t="shared" si="29"/>
        <v>0</v>
      </c>
      <c r="T232" s="100"/>
      <c r="U232" s="100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>
        <f t="shared" si="27"/>
        <v>0</v>
      </c>
      <c r="AG232" s="100"/>
      <c r="AH232" s="100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>
        <f t="shared" si="28"/>
        <v>0</v>
      </c>
      <c r="AT232"/>
      <c r="AU232"/>
    </row>
    <row r="233" spans="1:47" s="98" customFormat="1" outlineLevel="1">
      <c r="A233" s="144" t="s">
        <v>43</v>
      </c>
      <c r="B233" s="84" t="s">
        <v>49</v>
      </c>
      <c r="C233" s="85" t="s">
        <v>520</v>
      </c>
      <c r="D233" s="85" t="s">
        <v>533</v>
      </c>
      <c r="E233" s="85" t="s">
        <v>534</v>
      </c>
      <c r="F233" s="92" t="s">
        <v>535</v>
      </c>
      <c r="G233" s="100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>
        <f t="shared" si="29"/>
        <v>0</v>
      </c>
      <c r="T233" s="100"/>
      <c r="U233" s="100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>
        <f t="shared" si="27"/>
        <v>0</v>
      </c>
      <c r="AG233" s="100"/>
      <c r="AH233" s="100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>
        <f t="shared" si="28"/>
        <v>0</v>
      </c>
      <c r="AT233"/>
      <c r="AU233"/>
    </row>
    <row r="234" spans="1:47" s="98" customFormat="1" outlineLevel="1">
      <c r="A234" s="144" t="s">
        <v>43</v>
      </c>
      <c r="B234" s="84" t="s">
        <v>49</v>
      </c>
      <c r="C234" s="85" t="s">
        <v>536</v>
      </c>
      <c r="D234" s="85" t="s">
        <v>537</v>
      </c>
      <c r="E234" s="85" t="s">
        <v>538</v>
      </c>
      <c r="F234" s="92" t="s">
        <v>539</v>
      </c>
      <c r="G234" s="100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>
        <f t="shared" si="29"/>
        <v>0</v>
      </c>
      <c r="T234" s="100"/>
      <c r="U234" s="100"/>
      <c r="V234" s="62"/>
      <c r="W234" s="62"/>
      <c r="X234" s="62"/>
      <c r="Y234" s="62"/>
      <c r="Z234" s="62">
        <v>1</v>
      </c>
      <c r="AA234" s="62"/>
      <c r="AB234" s="62"/>
      <c r="AC234" s="62"/>
      <c r="AD234" s="62"/>
      <c r="AE234" s="62"/>
      <c r="AF234" s="62">
        <f t="shared" si="27"/>
        <v>1</v>
      </c>
      <c r="AG234" s="100">
        <v>1</v>
      </c>
      <c r="AH234" s="100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>
        <f t="shared" si="28"/>
        <v>1</v>
      </c>
      <c r="AT234"/>
      <c r="AU234"/>
    </row>
    <row r="235" spans="1:47" s="98" customFormat="1" outlineLevel="1">
      <c r="A235" s="144" t="s">
        <v>43</v>
      </c>
      <c r="B235" s="84" t="s">
        <v>49</v>
      </c>
      <c r="C235" s="85" t="s">
        <v>536</v>
      </c>
      <c r="D235" s="85" t="s">
        <v>537</v>
      </c>
      <c r="E235" s="85" t="s">
        <v>538</v>
      </c>
      <c r="F235" s="92" t="s">
        <v>540</v>
      </c>
      <c r="G235" s="100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>
        <f t="shared" si="29"/>
        <v>0</v>
      </c>
      <c r="T235" s="100"/>
      <c r="U235" s="100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>
        <f t="shared" si="27"/>
        <v>0</v>
      </c>
      <c r="AG235" s="100"/>
      <c r="AH235" s="100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>
        <f t="shared" si="28"/>
        <v>0</v>
      </c>
      <c r="AT235"/>
      <c r="AU235"/>
    </row>
    <row r="236" spans="1:47" s="98" customFormat="1" outlineLevel="1">
      <c r="A236" s="144" t="s">
        <v>43</v>
      </c>
      <c r="B236" s="84" t="s">
        <v>49</v>
      </c>
      <c r="C236" s="85" t="s">
        <v>536</v>
      </c>
      <c r="D236" s="85" t="s">
        <v>537</v>
      </c>
      <c r="E236" s="85" t="s">
        <v>538</v>
      </c>
      <c r="F236" s="92" t="s">
        <v>541</v>
      </c>
      <c r="G236" s="100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>
        <f t="shared" si="29"/>
        <v>0</v>
      </c>
      <c r="T236" s="100"/>
      <c r="U236" s="100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>
        <f t="shared" si="27"/>
        <v>0</v>
      </c>
      <c r="AG236" s="100"/>
      <c r="AH236" s="100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>
        <f t="shared" si="28"/>
        <v>0</v>
      </c>
      <c r="AT236"/>
      <c r="AU236"/>
    </row>
    <row r="237" spans="1:47" s="98" customFormat="1" outlineLevel="1">
      <c r="A237" s="144" t="s">
        <v>43</v>
      </c>
      <c r="B237" s="84" t="s">
        <v>49</v>
      </c>
      <c r="C237" s="85" t="s">
        <v>536</v>
      </c>
      <c r="D237" s="85" t="s">
        <v>542</v>
      </c>
      <c r="E237" s="85" t="s">
        <v>543</v>
      </c>
      <c r="F237" s="92" t="s">
        <v>544</v>
      </c>
      <c r="G237" s="100"/>
      <c r="H237" s="62"/>
      <c r="I237" s="62"/>
      <c r="J237" s="62"/>
      <c r="K237" s="62">
        <v>1</v>
      </c>
      <c r="L237" s="62"/>
      <c r="M237" s="62"/>
      <c r="N237" s="62"/>
      <c r="O237" s="62"/>
      <c r="P237" s="62"/>
      <c r="Q237" s="62"/>
      <c r="R237" s="62"/>
      <c r="S237" s="62">
        <f t="shared" si="29"/>
        <v>1</v>
      </c>
      <c r="T237" s="100"/>
      <c r="U237" s="100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>
        <f t="shared" si="27"/>
        <v>0</v>
      </c>
      <c r="AG237" s="100"/>
      <c r="AH237" s="100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>
        <f t="shared" si="28"/>
        <v>0</v>
      </c>
      <c r="AT237"/>
      <c r="AU237"/>
    </row>
    <row r="238" spans="1:47" s="98" customFormat="1" outlineLevel="1">
      <c r="A238" s="144" t="s">
        <v>43</v>
      </c>
      <c r="B238" s="84" t="s">
        <v>49</v>
      </c>
      <c r="C238" s="85" t="s">
        <v>536</v>
      </c>
      <c r="D238" s="85" t="s">
        <v>542</v>
      </c>
      <c r="E238" s="85" t="s">
        <v>543</v>
      </c>
      <c r="F238" s="92" t="s">
        <v>545</v>
      </c>
      <c r="G238" s="100"/>
      <c r="H238" s="62">
        <v>1</v>
      </c>
      <c r="I238" s="62"/>
      <c r="J238" s="62">
        <v>1</v>
      </c>
      <c r="K238" s="62"/>
      <c r="L238" s="62"/>
      <c r="M238" s="62"/>
      <c r="N238" s="62"/>
      <c r="O238" s="62">
        <v>1</v>
      </c>
      <c r="P238" s="62"/>
      <c r="Q238" s="62"/>
      <c r="R238" s="62"/>
      <c r="S238" s="62">
        <f t="shared" si="29"/>
        <v>3</v>
      </c>
      <c r="T238" s="100"/>
      <c r="U238" s="100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>
        <f t="shared" si="27"/>
        <v>0</v>
      </c>
      <c r="AG238" s="100"/>
      <c r="AH238" s="100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>
        <f t="shared" si="28"/>
        <v>0</v>
      </c>
      <c r="AT238"/>
      <c r="AU238"/>
    </row>
    <row r="239" spans="1:47" s="98" customFormat="1" outlineLevel="1">
      <c r="A239" s="144" t="s">
        <v>43</v>
      </c>
      <c r="B239" s="84" t="s">
        <v>49</v>
      </c>
      <c r="C239" s="85" t="s">
        <v>536</v>
      </c>
      <c r="D239" s="85" t="s">
        <v>546</v>
      </c>
      <c r="E239" s="85" t="s">
        <v>547</v>
      </c>
      <c r="F239" s="92" t="s">
        <v>548</v>
      </c>
      <c r="G239" s="100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>
        <f t="shared" si="29"/>
        <v>0</v>
      </c>
      <c r="T239" s="100"/>
      <c r="U239" s="100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>
        <f t="shared" si="27"/>
        <v>0</v>
      </c>
      <c r="AG239" s="100"/>
      <c r="AH239" s="100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>
        <f t="shared" si="28"/>
        <v>0</v>
      </c>
      <c r="AT239"/>
      <c r="AU239"/>
    </row>
    <row r="240" spans="1:47" s="98" customFormat="1" outlineLevel="1">
      <c r="A240" s="144" t="s">
        <v>43</v>
      </c>
      <c r="B240" s="84" t="s">
        <v>49</v>
      </c>
      <c r="C240" s="85" t="s">
        <v>536</v>
      </c>
      <c r="D240" s="85" t="s">
        <v>546</v>
      </c>
      <c r="E240" s="85" t="s">
        <v>547</v>
      </c>
      <c r="F240" s="92" t="s">
        <v>549</v>
      </c>
      <c r="G240" s="100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>
        <f t="shared" si="29"/>
        <v>0</v>
      </c>
      <c r="T240" s="100"/>
      <c r="U240" s="100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>
        <f t="shared" si="27"/>
        <v>0</v>
      </c>
      <c r="AG240" s="100"/>
      <c r="AH240" s="100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>
        <f t="shared" si="28"/>
        <v>0</v>
      </c>
      <c r="AT240"/>
      <c r="AU240"/>
    </row>
    <row r="241" spans="1:47" s="98" customFormat="1" outlineLevel="1">
      <c r="A241" s="144" t="s">
        <v>43</v>
      </c>
      <c r="B241" s="84" t="s">
        <v>49</v>
      </c>
      <c r="C241" s="85" t="s">
        <v>550</v>
      </c>
      <c r="D241" s="85" t="s">
        <v>551</v>
      </c>
      <c r="E241" s="85" t="s">
        <v>552</v>
      </c>
      <c r="F241" s="92" t="s">
        <v>553</v>
      </c>
      <c r="G241" s="100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>
        <f t="shared" si="29"/>
        <v>0</v>
      </c>
      <c r="T241" s="100"/>
      <c r="U241" s="100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>
        <f t="shared" si="27"/>
        <v>0</v>
      </c>
      <c r="AG241" s="100"/>
      <c r="AH241" s="100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>
        <f t="shared" si="28"/>
        <v>0</v>
      </c>
      <c r="AT241"/>
      <c r="AU241"/>
    </row>
    <row r="242" spans="1:47" s="98" customFormat="1" outlineLevel="1">
      <c r="A242" s="144" t="s">
        <v>43</v>
      </c>
      <c r="B242" s="84" t="s">
        <v>49</v>
      </c>
      <c r="C242" s="85" t="s">
        <v>550</v>
      </c>
      <c r="D242" s="85" t="s">
        <v>551</v>
      </c>
      <c r="E242" s="85" t="s">
        <v>552</v>
      </c>
      <c r="F242" s="92" t="s">
        <v>554</v>
      </c>
      <c r="G242" s="100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>
        <f t="shared" si="29"/>
        <v>0</v>
      </c>
      <c r="T242" s="100"/>
      <c r="U242" s="100"/>
      <c r="V242" s="239">
        <v>1</v>
      </c>
      <c r="W242" s="62"/>
      <c r="X242" s="62"/>
      <c r="Y242" s="62"/>
      <c r="Z242" s="62"/>
      <c r="AA242" s="62"/>
      <c r="AB242" s="62"/>
      <c r="AC242" s="62"/>
      <c r="AD242" s="62"/>
      <c r="AE242" s="62"/>
      <c r="AF242" s="62">
        <f>SUM(T242:AE242)</f>
        <v>1</v>
      </c>
      <c r="AG242" s="100"/>
      <c r="AH242" s="100"/>
      <c r="AI242" s="239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>
        <f>SUM(AG242:AR242)</f>
        <v>0</v>
      </c>
      <c r="AT242"/>
      <c r="AU242"/>
    </row>
    <row r="243" spans="1:47" s="98" customFormat="1" outlineLevel="1">
      <c r="A243" s="144" t="s">
        <v>43</v>
      </c>
      <c r="B243" s="84" t="s">
        <v>49</v>
      </c>
      <c r="C243" s="85" t="s">
        <v>550</v>
      </c>
      <c r="D243" s="85" t="s">
        <v>555</v>
      </c>
      <c r="E243" s="85" t="s">
        <v>556</v>
      </c>
      <c r="F243" s="92" t="s">
        <v>557</v>
      </c>
      <c r="G243" s="100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>
        <f t="shared" si="29"/>
        <v>0</v>
      </c>
      <c r="T243" s="100"/>
      <c r="U243" s="100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>
        <f t="shared" si="27"/>
        <v>0</v>
      </c>
      <c r="AG243" s="100"/>
      <c r="AH243" s="100"/>
      <c r="AI243" s="62">
        <v>1</v>
      </c>
      <c r="AJ243" s="62"/>
      <c r="AK243" s="62"/>
      <c r="AL243" s="62"/>
      <c r="AM243" s="62"/>
      <c r="AN243" s="62"/>
      <c r="AO243" s="62"/>
      <c r="AP243" s="62"/>
      <c r="AQ243" s="62"/>
      <c r="AR243" s="62"/>
      <c r="AS243" s="62">
        <f t="shared" ref="AS243:AS270" si="30">SUM(AG243:AR243)</f>
        <v>1</v>
      </c>
      <c r="AT243"/>
      <c r="AU243"/>
    </row>
    <row r="244" spans="1:47" s="98" customFormat="1" outlineLevel="1">
      <c r="A244" s="144" t="s">
        <v>43</v>
      </c>
      <c r="B244" s="84" t="s">
        <v>49</v>
      </c>
      <c r="C244" s="85" t="s">
        <v>550</v>
      </c>
      <c r="D244" s="85" t="s">
        <v>555</v>
      </c>
      <c r="E244" s="85" t="s">
        <v>556</v>
      </c>
      <c r="F244" s="92" t="s">
        <v>558</v>
      </c>
      <c r="G244" s="100"/>
      <c r="H244" s="62"/>
      <c r="I244" s="62">
        <v>1</v>
      </c>
      <c r="J244" s="62"/>
      <c r="K244" s="62"/>
      <c r="L244" s="62"/>
      <c r="M244" s="62"/>
      <c r="N244" s="62"/>
      <c r="O244" s="62"/>
      <c r="P244" s="62"/>
      <c r="Q244" s="62"/>
      <c r="R244" s="62"/>
      <c r="S244" s="62">
        <f t="shared" si="29"/>
        <v>1</v>
      </c>
      <c r="T244" s="100"/>
      <c r="U244" s="100"/>
      <c r="V244" s="62"/>
      <c r="W244" s="62">
        <v>1</v>
      </c>
      <c r="X244" s="62"/>
      <c r="Y244" s="62"/>
      <c r="Z244" s="62"/>
      <c r="AA244" s="62"/>
      <c r="AB244" s="62"/>
      <c r="AC244" s="62"/>
      <c r="AD244" s="62"/>
      <c r="AE244" s="62"/>
      <c r="AF244" s="62">
        <f t="shared" si="27"/>
        <v>1</v>
      </c>
      <c r="AG244" s="100"/>
      <c r="AH244" s="100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>
        <f t="shared" si="30"/>
        <v>0</v>
      </c>
      <c r="AT244"/>
      <c r="AU244"/>
    </row>
    <row r="245" spans="1:47" s="98" customFormat="1" outlineLevel="1">
      <c r="A245" s="144" t="s">
        <v>43</v>
      </c>
      <c r="B245" s="84" t="s">
        <v>49</v>
      </c>
      <c r="C245" s="85" t="s">
        <v>550</v>
      </c>
      <c r="D245" s="85" t="s">
        <v>555</v>
      </c>
      <c r="E245" s="85" t="s">
        <v>556</v>
      </c>
      <c r="F245" s="92" t="s">
        <v>559</v>
      </c>
      <c r="G245" s="100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>
        <f t="shared" si="29"/>
        <v>0</v>
      </c>
      <c r="T245" s="100"/>
      <c r="U245" s="100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>
        <f t="shared" si="27"/>
        <v>0</v>
      </c>
      <c r="AG245" s="100"/>
      <c r="AH245" s="100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>
        <f t="shared" si="30"/>
        <v>0</v>
      </c>
      <c r="AT245"/>
      <c r="AU245"/>
    </row>
    <row r="246" spans="1:47" s="98" customFormat="1" outlineLevel="1">
      <c r="A246" s="144" t="s">
        <v>43</v>
      </c>
      <c r="B246" s="84" t="s">
        <v>49</v>
      </c>
      <c r="C246" s="85" t="s">
        <v>550</v>
      </c>
      <c r="D246" s="85" t="s">
        <v>560</v>
      </c>
      <c r="E246" s="85" t="s">
        <v>561</v>
      </c>
      <c r="F246" s="92" t="s">
        <v>562</v>
      </c>
      <c r="G246" s="100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>
        <f t="shared" si="29"/>
        <v>0</v>
      </c>
      <c r="T246" s="100"/>
      <c r="U246" s="100"/>
      <c r="V246" s="62"/>
      <c r="W246" s="62"/>
      <c r="X246" s="62"/>
      <c r="Y246" s="62"/>
      <c r="Z246" s="62"/>
      <c r="AA246" s="62"/>
      <c r="AB246" s="62">
        <v>1</v>
      </c>
      <c r="AC246" s="62"/>
      <c r="AD246" s="62"/>
      <c r="AE246" s="62"/>
      <c r="AF246" s="62">
        <f t="shared" si="27"/>
        <v>1</v>
      </c>
      <c r="AG246" s="100"/>
      <c r="AH246" s="100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>
        <f t="shared" si="30"/>
        <v>0</v>
      </c>
      <c r="AT246"/>
      <c r="AU246"/>
    </row>
    <row r="247" spans="1:47" s="98" customFormat="1" outlineLevel="1">
      <c r="A247" s="144" t="s">
        <v>43</v>
      </c>
      <c r="B247" s="84" t="s">
        <v>49</v>
      </c>
      <c r="C247" s="85" t="s">
        <v>550</v>
      </c>
      <c r="D247" s="85" t="s">
        <v>563</v>
      </c>
      <c r="E247" s="85" t="s">
        <v>564</v>
      </c>
      <c r="F247" s="92" t="s">
        <v>565</v>
      </c>
      <c r="G247" s="100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>
        <f t="shared" si="29"/>
        <v>0</v>
      </c>
      <c r="T247" s="100"/>
      <c r="U247" s="100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>
        <f t="shared" si="27"/>
        <v>0</v>
      </c>
      <c r="AG247" s="100"/>
      <c r="AH247" s="100"/>
      <c r="AI247" s="62"/>
      <c r="AJ247" s="62"/>
      <c r="AK247" s="62"/>
      <c r="AL247" s="62"/>
      <c r="AM247" s="62">
        <v>1</v>
      </c>
      <c r="AN247" s="62"/>
      <c r="AO247" s="62"/>
      <c r="AP247" s="62"/>
      <c r="AQ247" s="62"/>
      <c r="AR247" s="62"/>
      <c r="AS247" s="62">
        <f t="shared" si="30"/>
        <v>1</v>
      </c>
      <c r="AT247"/>
      <c r="AU247"/>
    </row>
    <row r="248" spans="1:47" s="98" customFormat="1" outlineLevel="1">
      <c r="A248" s="144" t="s">
        <v>43</v>
      </c>
      <c r="B248" s="84" t="s">
        <v>49</v>
      </c>
      <c r="C248" s="85" t="s">
        <v>566</v>
      </c>
      <c r="D248" s="85" t="s">
        <v>567</v>
      </c>
      <c r="E248" s="85" t="s">
        <v>568</v>
      </c>
      <c r="F248" s="92" t="s">
        <v>569</v>
      </c>
      <c r="G248" s="100"/>
      <c r="H248" s="62">
        <v>1</v>
      </c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>
        <f t="shared" si="29"/>
        <v>1</v>
      </c>
      <c r="T248" s="100"/>
      <c r="U248" s="100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>
        <f t="shared" si="27"/>
        <v>0</v>
      </c>
      <c r="AG248" s="100"/>
      <c r="AH248" s="100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>
        <f t="shared" si="30"/>
        <v>0</v>
      </c>
      <c r="AT248"/>
      <c r="AU248"/>
    </row>
    <row r="249" spans="1:47" s="98" customFormat="1" outlineLevel="1">
      <c r="A249" s="144" t="s">
        <v>43</v>
      </c>
      <c r="B249" s="84" t="s">
        <v>49</v>
      </c>
      <c r="C249" s="85" t="s">
        <v>566</v>
      </c>
      <c r="D249" s="85" t="s">
        <v>567</v>
      </c>
      <c r="E249" s="85" t="s">
        <v>568</v>
      </c>
      <c r="F249" s="92" t="s">
        <v>570</v>
      </c>
      <c r="G249" s="100"/>
      <c r="H249" s="62"/>
      <c r="I249" s="62"/>
      <c r="J249" s="62">
        <v>1</v>
      </c>
      <c r="K249" s="62">
        <v>1</v>
      </c>
      <c r="L249" s="62"/>
      <c r="M249" s="62"/>
      <c r="N249" s="62"/>
      <c r="O249" s="62"/>
      <c r="P249" s="62"/>
      <c r="Q249" s="62"/>
      <c r="R249" s="62"/>
      <c r="S249" s="62">
        <f t="shared" si="29"/>
        <v>2</v>
      </c>
      <c r="T249" s="100"/>
      <c r="U249" s="100"/>
      <c r="V249" s="62"/>
      <c r="W249" s="62">
        <v>1</v>
      </c>
      <c r="X249" s="62"/>
      <c r="Y249" s="62"/>
      <c r="Z249" s="62"/>
      <c r="AA249" s="62"/>
      <c r="AB249" s="62"/>
      <c r="AC249" s="62"/>
      <c r="AD249" s="62"/>
      <c r="AE249" s="62"/>
      <c r="AF249" s="62">
        <f t="shared" si="27"/>
        <v>1</v>
      </c>
      <c r="AG249" s="100">
        <v>1</v>
      </c>
      <c r="AH249" s="100"/>
      <c r="AI249" s="62"/>
      <c r="AJ249" s="62"/>
      <c r="AK249" s="62"/>
      <c r="AL249" s="62"/>
      <c r="AM249" s="62"/>
      <c r="AN249" s="62"/>
      <c r="AO249" s="62"/>
      <c r="AP249" s="62">
        <v>1</v>
      </c>
      <c r="AQ249" s="62"/>
      <c r="AR249" s="62"/>
      <c r="AS249" s="62">
        <f t="shared" si="30"/>
        <v>2</v>
      </c>
      <c r="AT249"/>
      <c r="AU249"/>
    </row>
    <row r="250" spans="1:47" s="98" customFormat="1" outlineLevel="1">
      <c r="A250" s="144" t="s">
        <v>43</v>
      </c>
      <c r="B250" s="84" t="s">
        <v>49</v>
      </c>
      <c r="C250" s="85" t="s">
        <v>566</v>
      </c>
      <c r="D250" s="85" t="s">
        <v>567</v>
      </c>
      <c r="E250" s="85" t="s">
        <v>568</v>
      </c>
      <c r="F250" s="92" t="s">
        <v>571</v>
      </c>
      <c r="G250" s="100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>
        <f t="shared" si="29"/>
        <v>0</v>
      </c>
      <c r="T250" s="100"/>
      <c r="U250" s="100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>
        <f t="shared" si="27"/>
        <v>0</v>
      </c>
      <c r="AG250" s="100"/>
      <c r="AH250" s="100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>
        <f t="shared" si="30"/>
        <v>0</v>
      </c>
      <c r="AT250"/>
      <c r="AU250"/>
    </row>
    <row r="251" spans="1:47" s="98" customFormat="1" outlineLevel="1">
      <c r="A251" s="144" t="s">
        <v>43</v>
      </c>
      <c r="B251" s="84" t="s">
        <v>49</v>
      </c>
      <c r="C251" s="85" t="s">
        <v>566</v>
      </c>
      <c r="D251" s="85" t="s">
        <v>567</v>
      </c>
      <c r="E251" s="85" t="s">
        <v>568</v>
      </c>
      <c r="F251" s="92" t="s">
        <v>572</v>
      </c>
      <c r="G251" s="100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>
        <f t="shared" si="29"/>
        <v>0</v>
      </c>
      <c r="T251" s="100"/>
      <c r="U251" s="100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>
        <f t="shared" si="27"/>
        <v>0</v>
      </c>
      <c r="AG251" s="100"/>
      <c r="AH251" s="100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>
        <f t="shared" si="30"/>
        <v>0</v>
      </c>
      <c r="AT251"/>
      <c r="AU251"/>
    </row>
    <row r="252" spans="1:47" s="98" customFormat="1" outlineLevel="1">
      <c r="A252" s="144" t="s">
        <v>43</v>
      </c>
      <c r="B252" s="84" t="s">
        <v>49</v>
      </c>
      <c r="C252" s="85" t="s">
        <v>566</v>
      </c>
      <c r="D252" s="85" t="s">
        <v>573</v>
      </c>
      <c r="E252" s="85" t="s">
        <v>574</v>
      </c>
      <c r="F252" s="92" t="s">
        <v>575</v>
      </c>
      <c r="G252" s="100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>
        <f t="shared" si="29"/>
        <v>0</v>
      </c>
      <c r="T252" s="100">
        <v>1</v>
      </c>
      <c r="U252" s="100"/>
      <c r="V252" s="62">
        <v>1</v>
      </c>
      <c r="W252" s="62"/>
      <c r="X252" s="62"/>
      <c r="Y252" s="62">
        <v>1</v>
      </c>
      <c r="Z252" s="62"/>
      <c r="AA252" s="62"/>
      <c r="AB252" s="62"/>
      <c r="AC252" s="62"/>
      <c r="AD252" s="62"/>
      <c r="AE252" s="62"/>
      <c r="AF252" s="62">
        <f t="shared" si="27"/>
        <v>3</v>
      </c>
      <c r="AG252" s="100"/>
      <c r="AH252" s="100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>
        <f t="shared" si="30"/>
        <v>0</v>
      </c>
      <c r="AT252"/>
      <c r="AU252"/>
    </row>
    <row r="253" spans="1:47" s="98" customFormat="1" outlineLevel="1">
      <c r="A253" s="144" t="s">
        <v>43</v>
      </c>
      <c r="B253" s="84" t="s">
        <v>49</v>
      </c>
      <c r="C253" s="85" t="s">
        <v>566</v>
      </c>
      <c r="D253" s="85" t="s">
        <v>573</v>
      </c>
      <c r="E253" s="85" t="s">
        <v>574</v>
      </c>
      <c r="F253" s="92" t="s">
        <v>576</v>
      </c>
      <c r="G253" s="100">
        <v>1</v>
      </c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>
        <f t="shared" ref="S253:S270" si="31">SUM(G253:R253)</f>
        <v>1</v>
      </c>
      <c r="T253" s="100"/>
      <c r="U253" s="100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>
        <f t="shared" si="27"/>
        <v>0</v>
      </c>
      <c r="AG253" s="100"/>
      <c r="AH253" s="100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>
        <f t="shared" si="30"/>
        <v>0</v>
      </c>
      <c r="AT253"/>
      <c r="AU253"/>
    </row>
    <row r="254" spans="1:47" s="98" customFormat="1" outlineLevel="1">
      <c r="A254" s="144" t="s">
        <v>57</v>
      </c>
      <c r="B254" s="84" t="s">
        <v>59</v>
      </c>
      <c r="C254" s="85" t="s">
        <v>577</v>
      </c>
      <c r="D254" s="85" t="s">
        <v>578</v>
      </c>
      <c r="E254" s="85" t="s">
        <v>11</v>
      </c>
      <c r="F254" s="92" t="s">
        <v>579</v>
      </c>
      <c r="G254" s="100"/>
      <c r="H254" s="62"/>
      <c r="I254" s="62"/>
      <c r="J254" s="62"/>
      <c r="K254" s="62"/>
      <c r="L254" s="62"/>
      <c r="M254" s="62"/>
      <c r="N254" s="62">
        <v>1</v>
      </c>
      <c r="O254" s="62"/>
      <c r="P254" s="62"/>
      <c r="Q254" s="62">
        <v>1</v>
      </c>
      <c r="R254" s="62"/>
      <c r="S254" s="62">
        <f t="shared" si="31"/>
        <v>2</v>
      </c>
      <c r="T254" s="100"/>
      <c r="U254" s="100"/>
      <c r="V254" s="62"/>
      <c r="W254" s="62"/>
      <c r="X254" s="62"/>
      <c r="Y254" s="62"/>
      <c r="Z254" s="62"/>
      <c r="AA254" s="62"/>
      <c r="AB254" s="62">
        <v>1</v>
      </c>
      <c r="AC254" s="62"/>
      <c r="AD254" s="62"/>
      <c r="AE254" s="62"/>
      <c r="AF254" s="62">
        <f t="shared" si="27"/>
        <v>1</v>
      </c>
      <c r="AG254" s="100"/>
      <c r="AH254" s="100"/>
      <c r="AI254" s="62"/>
      <c r="AJ254" s="62"/>
      <c r="AK254" s="62"/>
      <c r="AL254" s="62">
        <v>1</v>
      </c>
      <c r="AM254" s="62"/>
      <c r="AN254" s="62"/>
      <c r="AO254" s="62"/>
      <c r="AP254" s="62"/>
      <c r="AQ254" s="62"/>
      <c r="AR254" s="62"/>
      <c r="AS254" s="62">
        <f t="shared" si="30"/>
        <v>1</v>
      </c>
      <c r="AT254"/>
      <c r="AU254"/>
    </row>
    <row r="255" spans="1:47" s="98" customFormat="1" outlineLevel="1">
      <c r="A255" s="144" t="s">
        <v>57</v>
      </c>
      <c r="B255" s="84" t="s">
        <v>59</v>
      </c>
      <c r="C255" s="85" t="s">
        <v>577</v>
      </c>
      <c r="D255" s="85" t="s">
        <v>578</v>
      </c>
      <c r="E255" s="85" t="s">
        <v>11</v>
      </c>
      <c r="F255" s="92" t="s">
        <v>580</v>
      </c>
      <c r="G255" s="100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>
        <f t="shared" si="31"/>
        <v>0</v>
      </c>
      <c r="T255" s="100"/>
      <c r="U255" s="100"/>
      <c r="V255" s="62"/>
      <c r="W255" s="62"/>
      <c r="X255" s="62"/>
      <c r="Y255" s="62"/>
      <c r="Z255" s="62">
        <v>1</v>
      </c>
      <c r="AA255" s="62"/>
      <c r="AB255" s="62"/>
      <c r="AC255" s="62"/>
      <c r="AD255" s="62"/>
      <c r="AE255" s="62"/>
      <c r="AF255" s="62">
        <f t="shared" si="27"/>
        <v>1</v>
      </c>
      <c r="AG255" s="100"/>
      <c r="AH255" s="100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>
        <f t="shared" si="30"/>
        <v>0</v>
      </c>
      <c r="AT255"/>
      <c r="AU255"/>
    </row>
    <row r="256" spans="1:47" s="118" customFormat="1" outlineLevel="1">
      <c r="A256" s="249" t="s">
        <v>57</v>
      </c>
      <c r="B256" s="250" t="s">
        <v>58</v>
      </c>
      <c r="C256" s="251" t="s">
        <v>581</v>
      </c>
      <c r="D256" s="251" t="s">
        <v>582</v>
      </c>
      <c r="E256" s="251" t="s">
        <v>10</v>
      </c>
      <c r="F256" s="252" t="s">
        <v>583</v>
      </c>
      <c r="G256" s="253"/>
      <c r="H256" s="253"/>
      <c r="I256" s="253"/>
      <c r="J256" s="253"/>
      <c r="K256" s="253"/>
      <c r="L256" s="253"/>
      <c r="M256" s="253"/>
      <c r="N256" s="253"/>
      <c r="O256" s="253"/>
      <c r="P256" s="253"/>
      <c r="Q256" s="253"/>
      <c r="R256" s="253"/>
      <c r="S256" s="253">
        <f t="shared" si="31"/>
        <v>0</v>
      </c>
      <c r="T256" s="253"/>
      <c r="U256" s="253">
        <v>1</v>
      </c>
      <c r="V256" s="253"/>
      <c r="W256" s="253"/>
      <c r="X256" s="62"/>
      <c r="Y256" s="62"/>
      <c r="Z256" s="62"/>
      <c r="AA256" s="62"/>
      <c r="AB256" s="62"/>
      <c r="AC256" s="62"/>
      <c r="AD256" s="62"/>
      <c r="AE256" s="62"/>
      <c r="AF256" s="62">
        <f t="shared" si="27"/>
        <v>1</v>
      </c>
      <c r="AG256" s="253"/>
      <c r="AH256" s="253"/>
      <c r="AI256" s="253"/>
      <c r="AJ256" s="253"/>
      <c r="AK256" s="62"/>
      <c r="AL256" s="62"/>
      <c r="AM256" s="62"/>
      <c r="AN256" s="62"/>
      <c r="AO256" s="62"/>
      <c r="AP256" s="62"/>
      <c r="AQ256" s="62"/>
      <c r="AR256" s="62"/>
      <c r="AS256" s="62">
        <f t="shared" si="30"/>
        <v>0</v>
      </c>
      <c r="AT256"/>
      <c r="AU256"/>
    </row>
    <row r="257" spans="1:47" s="98" customFormat="1" outlineLevel="1">
      <c r="A257" s="146" t="s">
        <v>13</v>
      </c>
      <c r="B257" s="99" t="s">
        <v>51</v>
      </c>
      <c r="C257" s="99" t="s">
        <v>584</v>
      </c>
      <c r="D257" s="99" t="s">
        <v>212</v>
      </c>
      <c r="E257" s="99" t="s">
        <v>10</v>
      </c>
      <c r="F257" s="105">
        <v>8</v>
      </c>
      <c r="G257" s="100">
        <v>1</v>
      </c>
      <c r="H257" s="62"/>
      <c r="I257" s="62"/>
      <c r="J257" s="62">
        <v>1</v>
      </c>
      <c r="K257" s="62"/>
      <c r="L257" s="62"/>
      <c r="M257" s="62">
        <v>1</v>
      </c>
      <c r="N257" s="62">
        <v>1</v>
      </c>
      <c r="O257" s="62"/>
      <c r="P257" s="62"/>
      <c r="Q257" s="62"/>
      <c r="R257" s="62"/>
      <c r="S257" s="62">
        <f t="shared" si="31"/>
        <v>4</v>
      </c>
      <c r="T257" s="100"/>
      <c r="U257" s="100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>
        <f t="shared" si="27"/>
        <v>0</v>
      </c>
      <c r="AG257" s="100"/>
      <c r="AH257" s="100"/>
      <c r="AI257" s="62"/>
      <c r="AJ257" s="62"/>
      <c r="AK257" s="62">
        <v>1</v>
      </c>
      <c r="AL257" s="62"/>
      <c r="AM257" s="62">
        <v>1</v>
      </c>
      <c r="AN257" s="62"/>
      <c r="AO257" s="62"/>
      <c r="AP257" s="62"/>
      <c r="AQ257" s="62"/>
      <c r="AR257" s="62"/>
      <c r="AS257" s="62">
        <f t="shared" si="30"/>
        <v>2</v>
      </c>
      <c r="AT257"/>
      <c r="AU257"/>
    </row>
    <row r="258" spans="1:47" s="98" customFormat="1" outlineLevel="1">
      <c r="A258" s="146" t="s">
        <v>13</v>
      </c>
      <c r="B258" s="99" t="s">
        <v>51</v>
      </c>
      <c r="C258" s="99" t="s">
        <v>585</v>
      </c>
      <c r="D258" s="99" t="s">
        <v>212</v>
      </c>
      <c r="E258" s="99" t="s">
        <v>10</v>
      </c>
      <c r="F258" s="105">
        <v>9</v>
      </c>
      <c r="G258" s="100"/>
      <c r="H258" s="62"/>
      <c r="I258" s="62"/>
      <c r="J258" s="62">
        <v>1</v>
      </c>
      <c r="K258" s="62"/>
      <c r="L258" s="62"/>
      <c r="M258" s="62"/>
      <c r="N258" s="62">
        <v>1</v>
      </c>
      <c r="O258" s="62"/>
      <c r="P258" s="62"/>
      <c r="Q258" s="62"/>
      <c r="R258" s="62"/>
      <c r="S258" s="62">
        <f t="shared" si="31"/>
        <v>2</v>
      </c>
      <c r="T258" s="100"/>
      <c r="U258" s="100"/>
      <c r="V258" s="62"/>
      <c r="W258" s="62"/>
      <c r="X258" s="62">
        <v>1</v>
      </c>
      <c r="Y258" s="62"/>
      <c r="Z258" s="62"/>
      <c r="AA258" s="62">
        <v>1</v>
      </c>
      <c r="AB258" s="62"/>
      <c r="AC258" s="62"/>
      <c r="AD258" s="62"/>
      <c r="AE258" s="62"/>
      <c r="AF258" s="62">
        <f t="shared" si="27"/>
        <v>2</v>
      </c>
      <c r="AG258" s="100"/>
      <c r="AH258" s="100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>
        <f t="shared" si="30"/>
        <v>0</v>
      </c>
      <c r="AT258"/>
      <c r="AU258"/>
    </row>
    <row r="259" spans="1:47" s="98" customFormat="1" outlineLevel="1">
      <c r="A259" s="146" t="s">
        <v>13</v>
      </c>
      <c r="B259" s="99" t="s">
        <v>51</v>
      </c>
      <c r="C259" s="99" t="s">
        <v>586</v>
      </c>
      <c r="D259" s="99" t="s">
        <v>212</v>
      </c>
      <c r="E259" s="99" t="s">
        <v>10</v>
      </c>
      <c r="F259" s="105">
        <v>4</v>
      </c>
      <c r="G259" s="100"/>
      <c r="H259" s="62"/>
      <c r="I259" s="62"/>
      <c r="J259" s="62">
        <v>2</v>
      </c>
      <c r="K259" s="62"/>
      <c r="L259" s="62">
        <v>1</v>
      </c>
      <c r="M259" s="62"/>
      <c r="N259" s="62">
        <v>1</v>
      </c>
      <c r="O259" s="62"/>
      <c r="P259" s="62"/>
      <c r="Q259" s="62"/>
      <c r="R259" s="62"/>
      <c r="S259" s="62">
        <f t="shared" si="31"/>
        <v>4</v>
      </c>
      <c r="T259" s="100"/>
      <c r="U259" s="100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>
        <f t="shared" si="27"/>
        <v>0</v>
      </c>
      <c r="AG259" s="100"/>
      <c r="AH259" s="100"/>
      <c r="AI259" s="62"/>
      <c r="AJ259" s="62"/>
      <c r="AK259" s="62"/>
      <c r="AL259" s="62"/>
      <c r="AM259" s="62">
        <v>1</v>
      </c>
      <c r="AN259" s="62">
        <v>1</v>
      </c>
      <c r="AO259" s="62"/>
      <c r="AP259" s="62"/>
      <c r="AQ259" s="62"/>
      <c r="AR259" s="62"/>
      <c r="AS259" s="62">
        <f t="shared" si="30"/>
        <v>2</v>
      </c>
      <c r="AT259"/>
      <c r="AU259"/>
    </row>
    <row r="260" spans="1:47" s="98" customFormat="1" outlineLevel="1">
      <c r="A260" s="146" t="s">
        <v>13</v>
      </c>
      <c r="B260" s="99" t="s">
        <v>55</v>
      </c>
      <c r="C260" s="99" t="s">
        <v>586</v>
      </c>
      <c r="D260" s="99" t="s">
        <v>212</v>
      </c>
      <c r="E260" s="99" t="s">
        <v>15</v>
      </c>
      <c r="F260" s="105">
        <v>6</v>
      </c>
      <c r="G260" s="100"/>
      <c r="H260" s="62">
        <v>1</v>
      </c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>
        <f t="shared" si="31"/>
        <v>1</v>
      </c>
      <c r="T260" s="100"/>
      <c r="U260" s="100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>
        <f t="shared" si="27"/>
        <v>0</v>
      </c>
      <c r="AG260" s="100"/>
      <c r="AH260" s="100"/>
      <c r="AI260" s="62"/>
      <c r="AJ260" s="62"/>
      <c r="AK260" s="62">
        <v>1</v>
      </c>
      <c r="AL260" s="62"/>
      <c r="AM260" s="62"/>
      <c r="AN260" s="62"/>
      <c r="AO260" s="62"/>
      <c r="AP260" s="62"/>
      <c r="AQ260" s="62"/>
      <c r="AR260" s="62"/>
      <c r="AS260" s="62">
        <f t="shared" si="30"/>
        <v>1</v>
      </c>
      <c r="AT260"/>
      <c r="AU260"/>
    </row>
    <row r="261" spans="1:47" s="98" customFormat="1" outlineLevel="1">
      <c r="A261" s="146" t="s">
        <v>13</v>
      </c>
      <c r="B261" s="99" t="s">
        <v>55</v>
      </c>
      <c r="C261" s="99" t="s">
        <v>587</v>
      </c>
      <c r="D261" s="99" t="s">
        <v>212</v>
      </c>
      <c r="E261" s="99" t="s">
        <v>15</v>
      </c>
      <c r="F261" s="105">
        <v>11</v>
      </c>
      <c r="G261" s="100"/>
      <c r="H261" s="62"/>
      <c r="I261" s="62"/>
      <c r="J261" s="62">
        <v>1</v>
      </c>
      <c r="K261" s="62"/>
      <c r="L261" s="62"/>
      <c r="M261" s="62"/>
      <c r="N261" s="62"/>
      <c r="O261" s="62"/>
      <c r="P261" s="62"/>
      <c r="Q261" s="62"/>
      <c r="R261" s="62"/>
      <c r="S261" s="62">
        <f t="shared" si="31"/>
        <v>1</v>
      </c>
      <c r="T261" s="100"/>
      <c r="U261" s="100"/>
      <c r="V261" s="62"/>
      <c r="W261" s="62"/>
      <c r="X261" s="62">
        <v>1</v>
      </c>
      <c r="Y261" s="62"/>
      <c r="Z261" s="62"/>
      <c r="AA261" s="62">
        <v>1</v>
      </c>
      <c r="AB261" s="62"/>
      <c r="AC261" s="62">
        <v>1</v>
      </c>
      <c r="AD261" s="62"/>
      <c r="AE261" s="62"/>
      <c r="AF261" s="62">
        <f t="shared" si="27"/>
        <v>3</v>
      </c>
      <c r="AG261" s="100"/>
      <c r="AH261" s="100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>
        <f t="shared" si="30"/>
        <v>0</v>
      </c>
      <c r="AT261"/>
      <c r="AU261"/>
    </row>
    <row r="262" spans="1:47" s="98" customFormat="1" outlineLevel="1">
      <c r="A262" s="146" t="s">
        <v>13</v>
      </c>
      <c r="B262" s="99" t="s">
        <v>51</v>
      </c>
      <c r="C262" s="99" t="s">
        <v>588</v>
      </c>
      <c r="D262" s="99" t="s">
        <v>212</v>
      </c>
      <c r="E262" s="99" t="s">
        <v>10</v>
      </c>
      <c r="F262" s="105">
        <v>6</v>
      </c>
      <c r="G262" s="100"/>
      <c r="H262" s="62"/>
      <c r="I262" s="62">
        <v>3</v>
      </c>
      <c r="J262" s="62">
        <v>1</v>
      </c>
      <c r="K262" s="62">
        <v>1</v>
      </c>
      <c r="L262" s="62">
        <v>1</v>
      </c>
      <c r="M262" s="62"/>
      <c r="N262" s="62"/>
      <c r="O262" s="62"/>
      <c r="P262" s="62"/>
      <c r="Q262" s="62"/>
      <c r="R262" s="62"/>
      <c r="S262" s="62">
        <f t="shared" si="31"/>
        <v>6</v>
      </c>
      <c r="T262" s="100"/>
      <c r="U262" s="100"/>
      <c r="V262" s="62"/>
      <c r="W262" s="62"/>
      <c r="X262" s="62"/>
      <c r="Y262" s="62"/>
      <c r="Z262" s="62">
        <v>1</v>
      </c>
      <c r="AA262" s="62"/>
      <c r="AB262" s="62"/>
      <c r="AC262" s="62"/>
      <c r="AD262" s="62"/>
      <c r="AE262" s="62"/>
      <c r="AF262" s="62">
        <f t="shared" si="27"/>
        <v>1</v>
      </c>
      <c r="AG262" s="100"/>
      <c r="AH262" s="100"/>
      <c r="AI262" s="62"/>
      <c r="AJ262" s="62"/>
      <c r="AK262" s="62"/>
      <c r="AL262" s="62"/>
      <c r="AM262" s="62">
        <v>1</v>
      </c>
      <c r="AN262" s="62"/>
      <c r="AO262" s="62"/>
      <c r="AP262" s="62"/>
      <c r="AQ262" s="62"/>
      <c r="AR262" s="62"/>
      <c r="AS262" s="62">
        <f t="shared" si="30"/>
        <v>1</v>
      </c>
      <c r="AT262"/>
      <c r="AU262"/>
    </row>
    <row r="263" spans="1:47" s="98" customFormat="1" outlineLevel="1">
      <c r="A263" s="146" t="s">
        <v>13</v>
      </c>
      <c r="B263" s="99" t="s">
        <v>51</v>
      </c>
      <c r="C263" s="99" t="s">
        <v>589</v>
      </c>
      <c r="D263" s="99" t="s">
        <v>212</v>
      </c>
      <c r="E263" s="99" t="s">
        <v>10</v>
      </c>
      <c r="F263" s="105">
        <v>8</v>
      </c>
      <c r="G263" s="100"/>
      <c r="H263" s="62"/>
      <c r="I263" s="62"/>
      <c r="J263" s="62"/>
      <c r="K263" s="62"/>
      <c r="L263" s="62"/>
      <c r="M263" s="62"/>
      <c r="N263" s="62">
        <v>2</v>
      </c>
      <c r="O263" s="62"/>
      <c r="P263" s="62">
        <v>1</v>
      </c>
      <c r="Q263" s="62"/>
      <c r="R263" s="62"/>
      <c r="S263" s="62">
        <f t="shared" si="31"/>
        <v>3</v>
      </c>
      <c r="T263" s="100"/>
      <c r="U263" s="100">
        <v>1</v>
      </c>
      <c r="V263" s="62">
        <v>1</v>
      </c>
      <c r="W263" s="62"/>
      <c r="X263" s="62"/>
      <c r="Y263" s="62"/>
      <c r="Z263" s="62"/>
      <c r="AA263" s="62"/>
      <c r="AB263" s="62"/>
      <c r="AC263" s="62"/>
      <c r="AD263" s="62"/>
      <c r="AE263" s="62">
        <v>1</v>
      </c>
      <c r="AF263" s="62">
        <f t="shared" si="27"/>
        <v>3</v>
      </c>
      <c r="AG263" s="100"/>
      <c r="AH263" s="100"/>
      <c r="AI263" s="62"/>
      <c r="AJ263" s="62"/>
      <c r="AK263" s="62">
        <v>1</v>
      </c>
      <c r="AL263" s="62"/>
      <c r="AM263" s="62">
        <v>1</v>
      </c>
      <c r="AN263" s="62">
        <v>1</v>
      </c>
      <c r="AO263" s="62">
        <v>1</v>
      </c>
      <c r="AP263" s="62">
        <v>1</v>
      </c>
      <c r="AQ263" s="62"/>
      <c r="AR263" s="62"/>
      <c r="AS263" s="62">
        <f t="shared" si="30"/>
        <v>5</v>
      </c>
      <c r="AT263"/>
      <c r="AU263"/>
    </row>
    <row r="264" spans="1:47" s="98" customFormat="1" outlineLevel="1">
      <c r="A264" s="146" t="s">
        <v>13</v>
      </c>
      <c r="B264" s="99" t="s">
        <v>51</v>
      </c>
      <c r="C264" s="99" t="s">
        <v>590</v>
      </c>
      <c r="D264" s="99" t="s">
        <v>212</v>
      </c>
      <c r="E264" s="99" t="s">
        <v>10</v>
      </c>
      <c r="F264" s="105">
        <f>7-1</f>
        <v>6</v>
      </c>
      <c r="G264" s="100"/>
      <c r="H264" s="62"/>
      <c r="I264" s="62">
        <v>1</v>
      </c>
      <c r="J264" s="62">
        <v>2</v>
      </c>
      <c r="K264" s="62"/>
      <c r="L264" s="62"/>
      <c r="M264" s="62"/>
      <c r="N264" s="62"/>
      <c r="O264" s="62"/>
      <c r="P264" s="62"/>
      <c r="Q264" s="62">
        <v>1</v>
      </c>
      <c r="R264" s="62"/>
      <c r="S264" s="62">
        <f t="shared" si="31"/>
        <v>4</v>
      </c>
      <c r="T264" s="100"/>
      <c r="U264" s="100"/>
      <c r="V264" s="62">
        <v>1</v>
      </c>
      <c r="W264" s="62"/>
      <c r="X264" s="62"/>
      <c r="Y264" s="62">
        <v>1</v>
      </c>
      <c r="Z264" s="62"/>
      <c r="AA264" s="62">
        <v>1</v>
      </c>
      <c r="AB264" s="62"/>
      <c r="AC264" s="62"/>
      <c r="AD264" s="62"/>
      <c r="AE264" s="62"/>
      <c r="AF264" s="62">
        <f t="shared" ref="AF264:AF270" si="32">SUM(T264:AE264)</f>
        <v>3</v>
      </c>
      <c r="AG264" s="100"/>
      <c r="AH264" s="100"/>
      <c r="AI264" s="62"/>
      <c r="AJ264" s="62"/>
      <c r="AK264" s="62"/>
      <c r="AL264" s="62"/>
      <c r="AM264" s="62"/>
      <c r="AN264" s="62"/>
      <c r="AO264" s="62"/>
      <c r="AP264" s="62"/>
      <c r="AQ264" s="62">
        <v>1</v>
      </c>
      <c r="AR264" s="62"/>
      <c r="AS264" s="62">
        <f t="shared" si="30"/>
        <v>1</v>
      </c>
      <c r="AT264"/>
      <c r="AU264"/>
    </row>
    <row r="265" spans="1:47" s="98" customFormat="1" outlineLevel="1">
      <c r="A265" s="146" t="s">
        <v>13</v>
      </c>
      <c r="B265" s="99" t="s">
        <v>50</v>
      </c>
      <c r="C265" s="99" t="s">
        <v>591</v>
      </c>
      <c r="D265" s="99" t="s">
        <v>212</v>
      </c>
      <c r="E265" s="99" t="s">
        <v>9</v>
      </c>
      <c r="F265" s="105">
        <f>10+1</f>
        <v>11</v>
      </c>
      <c r="G265" s="100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>
        <f t="shared" si="31"/>
        <v>0</v>
      </c>
      <c r="T265" s="100"/>
      <c r="U265" s="100"/>
      <c r="V265" s="62"/>
      <c r="W265" s="62">
        <v>1</v>
      </c>
      <c r="X265" s="62"/>
      <c r="Y265" s="62">
        <v>2</v>
      </c>
      <c r="Z265" s="62"/>
      <c r="AA265" s="62"/>
      <c r="AB265" s="62"/>
      <c r="AC265" s="62"/>
      <c r="AD265" s="62"/>
      <c r="AE265" s="62"/>
      <c r="AF265" s="62">
        <f t="shared" si="32"/>
        <v>3</v>
      </c>
      <c r="AG265" s="100"/>
      <c r="AH265" s="100">
        <v>1</v>
      </c>
      <c r="AI265" s="62">
        <v>1</v>
      </c>
      <c r="AJ265" s="62"/>
      <c r="AK265" s="62"/>
      <c r="AL265" s="62"/>
      <c r="AM265" s="62">
        <v>1</v>
      </c>
      <c r="AN265" s="62"/>
      <c r="AO265" s="62"/>
      <c r="AP265" s="62"/>
      <c r="AQ265" s="62"/>
      <c r="AR265" s="62"/>
      <c r="AS265" s="62">
        <f t="shared" si="30"/>
        <v>3</v>
      </c>
      <c r="AT265"/>
      <c r="AU265"/>
    </row>
    <row r="266" spans="1:47" s="98" customFormat="1" outlineLevel="1">
      <c r="A266" s="146" t="s">
        <v>13</v>
      </c>
      <c r="B266" s="99" t="s">
        <v>54</v>
      </c>
      <c r="C266" s="99" t="s">
        <v>592</v>
      </c>
      <c r="D266" s="99" t="s">
        <v>212</v>
      </c>
      <c r="E266" s="99" t="s">
        <v>12</v>
      </c>
      <c r="F266" s="105">
        <v>13</v>
      </c>
      <c r="G266" s="100"/>
      <c r="H266" s="62">
        <v>1</v>
      </c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>
        <f t="shared" si="31"/>
        <v>1</v>
      </c>
      <c r="T266" s="100"/>
      <c r="U266" s="100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>
        <f t="shared" si="32"/>
        <v>0</v>
      </c>
      <c r="AG266" s="100"/>
      <c r="AH266" s="100"/>
      <c r="AI266" s="62"/>
      <c r="AJ266" s="62"/>
      <c r="AK266" s="62"/>
      <c r="AL266" s="62"/>
      <c r="AM266" s="62"/>
      <c r="AN266" s="62"/>
      <c r="AO266" s="62"/>
      <c r="AP266" s="62">
        <v>1</v>
      </c>
      <c r="AQ266" s="62"/>
      <c r="AR266" s="62"/>
      <c r="AS266" s="62">
        <f t="shared" si="30"/>
        <v>1</v>
      </c>
      <c r="AT266"/>
      <c r="AU266"/>
    </row>
    <row r="267" spans="1:47" s="98" customFormat="1" outlineLevel="1">
      <c r="A267" s="146" t="s">
        <v>13</v>
      </c>
      <c r="B267" s="99" t="s">
        <v>52</v>
      </c>
      <c r="C267" s="99" t="s">
        <v>593</v>
      </c>
      <c r="D267" s="99" t="s">
        <v>212</v>
      </c>
      <c r="E267" s="99" t="s">
        <v>11</v>
      </c>
      <c r="F267" s="105">
        <v>6</v>
      </c>
      <c r="G267" s="100"/>
      <c r="H267" s="62"/>
      <c r="I267" s="62"/>
      <c r="J267" s="62"/>
      <c r="K267" s="62"/>
      <c r="L267" s="62">
        <v>1</v>
      </c>
      <c r="M267" s="62">
        <v>1</v>
      </c>
      <c r="N267" s="62"/>
      <c r="O267" s="62"/>
      <c r="P267" s="62"/>
      <c r="Q267" s="62"/>
      <c r="R267" s="62"/>
      <c r="S267" s="62">
        <f t="shared" si="31"/>
        <v>2</v>
      </c>
      <c r="T267" s="100"/>
      <c r="U267" s="100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>
        <f t="shared" si="32"/>
        <v>0</v>
      </c>
      <c r="AG267" s="100"/>
      <c r="AH267" s="100"/>
      <c r="AI267" s="62"/>
      <c r="AJ267" s="62"/>
      <c r="AK267" s="62">
        <v>1</v>
      </c>
      <c r="AL267" s="62"/>
      <c r="AM267" s="62">
        <v>1</v>
      </c>
      <c r="AN267" s="62">
        <v>2</v>
      </c>
      <c r="AO267" s="62">
        <v>1</v>
      </c>
      <c r="AP267" s="62"/>
      <c r="AQ267" s="62">
        <v>1</v>
      </c>
      <c r="AR267" s="62">
        <v>1</v>
      </c>
      <c r="AS267" s="62">
        <f t="shared" si="30"/>
        <v>7</v>
      </c>
      <c r="AT267"/>
      <c r="AU267"/>
    </row>
    <row r="268" spans="1:47" s="98" customFormat="1" outlineLevel="1">
      <c r="A268" s="146" t="s">
        <v>13</v>
      </c>
      <c r="B268" s="99" t="s">
        <v>53</v>
      </c>
      <c r="C268" s="99" t="s">
        <v>593</v>
      </c>
      <c r="D268" s="99" t="s">
        <v>212</v>
      </c>
      <c r="E268" s="99" t="s">
        <v>14</v>
      </c>
      <c r="F268" s="105">
        <v>3</v>
      </c>
      <c r="G268" s="100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>
        <f t="shared" si="31"/>
        <v>0</v>
      </c>
      <c r="T268" s="100"/>
      <c r="U268" s="100"/>
      <c r="V268" s="62">
        <v>1</v>
      </c>
      <c r="W268" s="62"/>
      <c r="X268" s="62"/>
      <c r="Y268" s="62"/>
      <c r="Z268" s="62"/>
      <c r="AA268" s="62"/>
      <c r="AB268" s="62"/>
      <c r="AC268" s="62"/>
      <c r="AD268" s="62"/>
      <c r="AE268" s="62">
        <v>1</v>
      </c>
      <c r="AF268" s="62">
        <f t="shared" si="32"/>
        <v>2</v>
      </c>
      <c r="AG268" s="100"/>
      <c r="AH268" s="100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>
        <f t="shared" si="30"/>
        <v>0</v>
      </c>
      <c r="AT268"/>
      <c r="AU268"/>
    </row>
    <row r="269" spans="1:47" s="98" customFormat="1" outlineLevel="1">
      <c r="A269" s="146" t="s">
        <v>13</v>
      </c>
      <c r="B269" s="99" t="s">
        <v>52</v>
      </c>
      <c r="C269" s="99" t="s">
        <v>594</v>
      </c>
      <c r="D269" s="99" t="s">
        <v>212</v>
      </c>
      <c r="E269" s="99" t="s">
        <v>11</v>
      </c>
      <c r="F269" s="105">
        <v>6</v>
      </c>
      <c r="G269" s="100"/>
      <c r="H269" s="62"/>
      <c r="I269" s="62">
        <v>1</v>
      </c>
      <c r="J269" s="62"/>
      <c r="K269" s="62"/>
      <c r="L269" s="62"/>
      <c r="M269" s="62"/>
      <c r="N269" s="62"/>
      <c r="O269" s="62"/>
      <c r="P269" s="62"/>
      <c r="Q269" s="62"/>
      <c r="R269" s="62"/>
      <c r="S269" s="62">
        <f t="shared" si="31"/>
        <v>1</v>
      </c>
      <c r="T269" s="100"/>
      <c r="U269" s="100">
        <v>1</v>
      </c>
      <c r="V269" s="62">
        <v>1</v>
      </c>
      <c r="W269" s="62"/>
      <c r="X269" s="62"/>
      <c r="Y269" s="62">
        <v>1</v>
      </c>
      <c r="Z269" s="62"/>
      <c r="AA269" s="62"/>
      <c r="AB269" s="62"/>
      <c r="AC269" s="62"/>
      <c r="AD269" s="62"/>
      <c r="AE269" s="62"/>
      <c r="AF269" s="62">
        <f t="shared" si="32"/>
        <v>3</v>
      </c>
      <c r="AG269" s="100"/>
      <c r="AH269" s="100"/>
      <c r="AI269" s="62"/>
      <c r="AJ269" s="62"/>
      <c r="AK269" s="62"/>
      <c r="AL269" s="62">
        <v>1</v>
      </c>
      <c r="AM269" s="62"/>
      <c r="AN269" s="62">
        <v>1</v>
      </c>
      <c r="AO269" s="62">
        <v>1</v>
      </c>
      <c r="AP269" s="62">
        <v>2</v>
      </c>
      <c r="AQ269" s="62"/>
      <c r="AR269" s="62"/>
      <c r="AS269" s="62">
        <f t="shared" si="30"/>
        <v>5</v>
      </c>
      <c r="AT269"/>
      <c r="AU269"/>
    </row>
    <row r="270" spans="1:47" s="98" customFormat="1" ht="14.65" outlineLevel="1" thickBot="1">
      <c r="A270" s="146" t="s">
        <v>13</v>
      </c>
      <c r="B270" s="99" t="s">
        <v>53</v>
      </c>
      <c r="C270" s="99" t="s">
        <v>594</v>
      </c>
      <c r="D270" s="99" t="s">
        <v>212</v>
      </c>
      <c r="E270" s="99" t="s">
        <v>14</v>
      </c>
      <c r="F270" s="105">
        <v>3</v>
      </c>
      <c r="G270" s="100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>
        <f t="shared" si="31"/>
        <v>0</v>
      </c>
      <c r="T270" s="100"/>
      <c r="U270" s="100"/>
      <c r="V270" s="62"/>
      <c r="W270" s="62"/>
      <c r="X270" s="62"/>
      <c r="Y270" s="62"/>
      <c r="Z270" s="62">
        <v>1</v>
      </c>
      <c r="AA270" s="62"/>
      <c r="AB270" s="62"/>
      <c r="AC270" s="62"/>
      <c r="AD270" s="62"/>
      <c r="AE270" s="62"/>
      <c r="AF270" s="62">
        <f t="shared" si="32"/>
        <v>1</v>
      </c>
      <c r="AG270" s="100"/>
      <c r="AH270" s="100"/>
      <c r="AI270" s="62"/>
      <c r="AJ270" s="62"/>
      <c r="AK270" s="62"/>
      <c r="AL270" s="62"/>
      <c r="AM270" s="62">
        <v>1</v>
      </c>
      <c r="AN270" s="62"/>
      <c r="AO270" s="62"/>
      <c r="AP270" s="62"/>
      <c r="AQ270" s="62"/>
      <c r="AR270" s="62"/>
      <c r="AS270" s="62">
        <f t="shared" si="30"/>
        <v>1</v>
      </c>
      <c r="AT270"/>
      <c r="AU270"/>
    </row>
    <row r="271" spans="1:47" ht="15" thickTop="1" thickBot="1">
      <c r="A271" s="101" t="s">
        <v>39</v>
      </c>
      <c r="B271" s="102" t="s">
        <v>40</v>
      </c>
      <c r="C271" s="103"/>
      <c r="D271" s="102"/>
      <c r="E271" s="102"/>
      <c r="F271" s="104">
        <f>SUBTOTAL(9,F257:F270)+SUBTOTAL(3,F6:F256)</f>
        <v>351</v>
      </c>
      <c r="G271" s="137">
        <f t="shared" ref="G271:R271" si="33">SUBTOTAL(9,G6:G270)</f>
        <v>31</v>
      </c>
      <c r="H271" s="137">
        <f t="shared" si="33"/>
        <v>27</v>
      </c>
      <c r="I271" s="137">
        <f t="shared" si="33"/>
        <v>33</v>
      </c>
      <c r="J271" s="137">
        <f t="shared" si="33"/>
        <v>39</v>
      </c>
      <c r="K271" s="137">
        <f t="shared" si="33"/>
        <v>18</v>
      </c>
      <c r="L271" s="137">
        <f t="shared" si="33"/>
        <v>19</v>
      </c>
      <c r="M271" s="137">
        <f t="shared" si="33"/>
        <v>19</v>
      </c>
      <c r="N271" s="137">
        <f t="shared" si="33"/>
        <v>28</v>
      </c>
      <c r="O271" s="137">
        <f t="shared" si="33"/>
        <v>17</v>
      </c>
      <c r="P271" s="137">
        <f t="shared" si="33"/>
        <v>14</v>
      </c>
      <c r="Q271" s="137">
        <f t="shared" si="33"/>
        <v>18</v>
      </c>
      <c r="R271" s="137">
        <f t="shared" si="33"/>
        <v>13</v>
      </c>
      <c r="S271" s="137">
        <f>COUNTIF(S6:S270,"&gt;=3")</f>
        <v>35</v>
      </c>
      <c r="T271" s="130">
        <f t="shared" ref="T271:X271" si="34">SUBTOTAL(9,T6:T270)</f>
        <v>6</v>
      </c>
      <c r="U271" s="131">
        <f>SUBTOTAL(9,U6:U270)</f>
        <v>24</v>
      </c>
      <c r="V271" s="131">
        <f t="shared" si="34"/>
        <v>19</v>
      </c>
      <c r="W271" s="131">
        <f>SUBTOTAL(9,W6:W270)</f>
        <v>14</v>
      </c>
      <c r="X271" s="131">
        <f t="shared" si="34"/>
        <v>7</v>
      </c>
      <c r="Y271" s="131">
        <f>SUBTOTAL(9,Y6:Y270)</f>
        <v>20</v>
      </c>
      <c r="Z271" s="131">
        <f>SUBTOTAL(9,Z6:Z270)</f>
        <v>18</v>
      </c>
      <c r="AA271" s="131">
        <f>SUBTOTAL(9,AA6:AA270)</f>
        <v>11</v>
      </c>
      <c r="AB271" s="131">
        <f>SUBTOTAL(9,AB6:AB270)</f>
        <v>17</v>
      </c>
      <c r="AC271" s="131">
        <f>SUBTOTAL(9,AC6:AC270)</f>
        <v>17</v>
      </c>
      <c r="AD271" s="131">
        <f t="shared" ref="AD271:AE271" si="35">SUBTOTAL(9,AD6:AD270)</f>
        <v>9</v>
      </c>
      <c r="AE271" s="131">
        <f t="shared" si="35"/>
        <v>16</v>
      </c>
      <c r="AF271" s="133">
        <f>COUNTIF(AF6:AF270,"&gt;=3")</f>
        <v>22</v>
      </c>
      <c r="AG271" s="130">
        <f t="shared" ref="AG271" si="36">SUBTOTAL(9,AG6:AG270)</f>
        <v>10</v>
      </c>
      <c r="AH271" s="131">
        <f>SUBTOTAL(9,AH6:AH270)</f>
        <v>5</v>
      </c>
      <c r="AI271" s="131">
        <f t="shared" ref="AI271" si="37">SUBTOTAL(9,AI6:AI270)</f>
        <v>14</v>
      </c>
      <c r="AJ271" s="131">
        <f>SUBTOTAL(9,AJ6:AJ270)</f>
        <v>11</v>
      </c>
      <c r="AK271" s="131">
        <f t="shared" ref="AK271" si="38">SUBTOTAL(9,AK6:AK270)</f>
        <v>21</v>
      </c>
      <c r="AL271" s="131">
        <f t="shared" ref="AL271:AQ271" si="39">SUBTOTAL(9,AL6:AL270)</f>
        <v>20</v>
      </c>
      <c r="AM271" s="131">
        <f t="shared" si="39"/>
        <v>18</v>
      </c>
      <c r="AN271" s="131">
        <f t="shared" si="39"/>
        <v>13</v>
      </c>
      <c r="AO271" s="131">
        <f t="shared" si="39"/>
        <v>8</v>
      </c>
      <c r="AP271" s="131">
        <f t="shared" si="39"/>
        <v>17</v>
      </c>
      <c r="AQ271" s="131">
        <f t="shared" si="39"/>
        <v>11</v>
      </c>
      <c r="AR271" s="131">
        <f t="shared" ref="AR271" si="40">SUBTOTAL(9,AR6:AR270)</f>
        <v>8</v>
      </c>
      <c r="AS271" s="133">
        <f>COUNTIF(AS6:AS270,"&gt;=3")</f>
        <v>17</v>
      </c>
    </row>
    <row r="272" spans="1:47" ht="14.65" thickTop="1"/>
  </sheetData>
  <autoFilter ref="A5:BI270" xr:uid="{03E2CD5D-B65C-4F04-BA19-A36BDB35A82A}"/>
  <mergeCells count="1">
    <mergeCell ref="AW4:BI4"/>
  </mergeCells>
  <conditionalFormatting sqref="F6:F104 F106:F122 F124:F153 F155 F157:F158 F160 F162:F256">
    <cfRule type="duplicateValues" dxfId="12" priority="28"/>
  </conditionalFormatting>
  <conditionalFormatting sqref="F105 F123">
    <cfRule type="duplicateValues" dxfId="11" priority="27"/>
  </conditionalFormatting>
  <conditionalFormatting sqref="F154">
    <cfRule type="duplicateValues" dxfId="10" priority="23"/>
  </conditionalFormatting>
  <conditionalFormatting sqref="F156">
    <cfRule type="duplicateValues" dxfId="9" priority="4"/>
  </conditionalFormatting>
  <conditionalFormatting sqref="F159">
    <cfRule type="duplicateValues" dxfId="8" priority="11"/>
  </conditionalFormatting>
  <conditionalFormatting sqref="F161 XAY161">
    <cfRule type="duplicateValues" dxfId="7" priority="16"/>
  </conditionalFormatting>
  <conditionalFormatting sqref="S272:S1048576">
    <cfRule type="cellIs" dxfId="6" priority="19" operator="greaterThan">
      <formula>0</formula>
    </cfRule>
    <cfRule type="cellIs" dxfId="5" priority="20" operator="lessThan">
      <formula>0</formula>
    </cfRule>
  </conditionalFormatting>
  <conditionalFormatting sqref="S6:AS270">
    <cfRule type="cellIs" dxfId="4" priority="1" operator="greaterThan">
      <formula>3</formula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XAZ161:XBA161">
    <cfRule type="cellIs" dxfId="1" priority="12" operator="greaterThan">
      <formula>0</formula>
    </cfRule>
    <cfRule type="cellIs" dxfId="0" priority="13" operator="lessThan">
      <formula>0</formula>
    </cfRule>
  </conditionalFormatting>
  <pageMargins left="0.1" right="0.1" top="0" bottom="0" header="0" footer="0.3"/>
  <pageSetup paperSize="9" scale="32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EE40EF2FCA7D4E9E187BF9E225371F" ma:contentTypeVersion="3" ma:contentTypeDescription="Create a new document." ma:contentTypeScope="" ma:versionID="17f9c12153f3ad71e9e34959af4c28a5">
  <xsd:schema xmlns:xsd="http://www.w3.org/2001/XMLSchema" xmlns:xs="http://www.w3.org/2001/XMLSchema" xmlns:p="http://schemas.microsoft.com/office/2006/metadata/properties" xmlns:ns2="3ddf5fe2-3da6-43c3-8bc3-3acf8177c6f3" targetNamespace="http://schemas.microsoft.com/office/2006/metadata/properties" ma:root="true" ma:fieldsID="98602fb220d58080cd4452a5058a8fcd" ns2:_="">
    <xsd:import namespace="3ddf5fe2-3da6-43c3-8bc3-3acf8177c6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f5fe2-3da6-43c3-8bc3-3acf8177c6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2C1A05-10DC-4AA6-9BD7-B5873A714C2D}"/>
</file>

<file path=customXml/itemProps2.xml><?xml version="1.0" encoding="utf-8"?>
<ds:datastoreItem xmlns:ds="http://schemas.openxmlformats.org/officeDocument/2006/customXml" ds:itemID="{A19C3A56-D08A-4E93-9A27-2B8FB9F253EB}"/>
</file>

<file path=customXml/itemProps3.xml><?xml version="1.0" encoding="utf-8"?>
<ds:datastoreItem xmlns:ds="http://schemas.openxmlformats.org/officeDocument/2006/customXml" ds:itemID="{27BDD6A3-24E8-4B70-A736-8BDF04471C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BEL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Thi Phuong</dc:creator>
  <cp:keywords/>
  <dc:description/>
  <cp:lastModifiedBy>Yaolu Duan</cp:lastModifiedBy>
  <cp:revision/>
  <dcterms:created xsi:type="dcterms:W3CDTF">2014-09-17T02:37:31Z</dcterms:created>
  <dcterms:modified xsi:type="dcterms:W3CDTF">2023-03-12T00:14:02Z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0x01010000EE40EF2FCA7D4E9E187BF9E225371F</vt:lpwstr>
  </property>
</Properties>
</file>